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21" codeName="{F3310B89-0DAA-6C43-5919-0D5897632BE8}"/>
  <workbookPr codeName="ThisWorkbook"/>
  <mc:AlternateContent xmlns:mc="http://schemas.openxmlformats.org/markup-compatibility/2006">
    <mc:Choice Requires="x15">
      <x15ac:absPath xmlns:x15ac="http://schemas.microsoft.com/office/spreadsheetml/2010/11/ac" url="/Users/febri/Library/Mobile Documents/com~apple~CloudDocs/Downloads/BP3KP Papua II/2026/01 BSPS/Format BSPS Papua II/"/>
    </mc:Choice>
  </mc:AlternateContent>
  <xr:revisionPtr revIDLastSave="0" documentId="13_ncr:1_{FBAC651D-A8CD-F749-9DA1-2D3A908F4602}" xr6:coauthVersionLast="47" xr6:coauthVersionMax="47" xr10:uidLastSave="{00000000-0000-0000-0000-000000000000}"/>
  <bookViews>
    <workbookView xWindow="0" yWindow="600" windowWidth="33600" windowHeight="19280" activeTab="15" xr2:uid="{00000000-000D-0000-FFFF-FFFF00000000}"/>
  </bookViews>
  <sheets>
    <sheet name="Base" sheetId="21" r:id="rId1"/>
    <sheet name="Cover PTT" sheetId="17" r:id="rId2"/>
    <sheet name="Checklist PTT" sheetId="18" r:id="rId3"/>
    <sheet name="UND Masy" sheetId="23" r:id="rId4"/>
    <sheet name="UND Toko" sheetId="22" r:id="rId5"/>
    <sheet name="Tanda Terima" sheetId="2" r:id="rId6"/>
    <sheet name="Penawaran" sheetId="5" r:id="rId7"/>
    <sheet name="Draft PKS" sheetId="24" r:id="rId8"/>
    <sheet name="Sketsa" sheetId="4" r:id="rId9"/>
    <sheet name="Dokumentasi 1" sheetId="3" r:id="rId10"/>
    <sheet name="Form II-11" sheetId="27" r:id="rId11"/>
    <sheet name="Form Survey BB" sheetId="28" r:id="rId12"/>
    <sheet name="II-10a" sheetId="29" r:id="rId13"/>
    <sheet name="Absen II-10a" sheetId="33" r:id="rId14"/>
    <sheet name="Dokumentasi2" sheetId="31" r:id="rId15"/>
    <sheet name="Total II-15" sheetId="8" r:id="rId16"/>
    <sheet name="Format II-16" sheetId="9" r:id="rId17"/>
    <sheet name="Format II-17" sheetId="11" r:id="rId18"/>
    <sheet name="Lamp Format II-17" sheetId="6" r:id="rId19"/>
    <sheet name="Lampiran" sheetId="10" r:id="rId20"/>
    <sheet name="II-10b" sheetId="34" r:id="rId21"/>
    <sheet name="Absen II-10b" sheetId="35" r:id="rId22"/>
    <sheet name="Dokumentasi3" sheetId="15" r:id="rId23"/>
    <sheet name="II-10c" sheetId="36" r:id="rId24"/>
    <sheet name="Absen II-10c" sheetId="37" r:id="rId25"/>
    <sheet name="Dokumentasi3 (2)" sheetId="38" r:id="rId26"/>
    <sheet name="II-32" sheetId="19" r:id="rId27"/>
    <sheet name="PaktaIntegritasToko" sheetId="20" r:id="rId28"/>
    <sheet name="Hak&amp;KewajibanToko" sheetId="7" r:id="rId29"/>
    <sheet name="II-15x" sheetId="12" state="hidden" r:id="rId30"/>
    <sheet name="Kriteria Toko" sheetId="16" r:id="rId31"/>
  </sheets>
  <externalReferences>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s>
  <definedNames>
    <definedName name="__________DIV1">#REF!</definedName>
    <definedName name="__________DIV10">#REF!</definedName>
    <definedName name="__________DIV2">#REF!</definedName>
    <definedName name="__________DIV3">#REF!</definedName>
    <definedName name="__________DIV4">#REF!</definedName>
    <definedName name="__________DIV5">#REF!</definedName>
    <definedName name="__________DIV6">#REF!</definedName>
    <definedName name="__________DIV7">#REF!</definedName>
    <definedName name="__________DIV8">#REF!</definedName>
    <definedName name="__________DIV9">#REF!</definedName>
    <definedName name="__________EEE01">#REF!</definedName>
    <definedName name="__________EEE02">#REF!</definedName>
    <definedName name="__________EEE03">#REF!</definedName>
    <definedName name="__________EEE04">#REF!</definedName>
    <definedName name="__________EEE05">#REF!</definedName>
    <definedName name="__________EEE06">#REF!</definedName>
    <definedName name="__________EEE07">#REF!</definedName>
    <definedName name="__________EEE08">#REF!</definedName>
    <definedName name="__________EEE09">#REF!</definedName>
    <definedName name="__________EEE10">#REF!</definedName>
    <definedName name="__________EEE11">#REF!</definedName>
    <definedName name="__________EEE12">#REF!</definedName>
    <definedName name="__________EEE13">#REF!</definedName>
    <definedName name="__________EEE14">#REF!</definedName>
    <definedName name="__________EEE15">#REF!</definedName>
    <definedName name="__________EEE16">#REF!</definedName>
    <definedName name="__________EEE17">#REF!</definedName>
    <definedName name="__________EEE18">#REF!</definedName>
    <definedName name="__________EEE19">#REF!</definedName>
    <definedName name="__________EEE20">#REF!</definedName>
    <definedName name="__________EEE21">#REF!</definedName>
    <definedName name="__________EEE22">#REF!</definedName>
    <definedName name="__________EEE23">#REF!</definedName>
    <definedName name="__________LLL01">#REF!</definedName>
    <definedName name="__________LLL02">#REF!</definedName>
    <definedName name="__________LLL03">#REF!</definedName>
    <definedName name="__________LLL04">#REF!</definedName>
    <definedName name="__________LLL05">#REF!</definedName>
    <definedName name="__________LLL06">#REF!</definedName>
    <definedName name="__________LLL07">#REF!</definedName>
    <definedName name="__________LLL08">#REF!</definedName>
    <definedName name="__________LLL09">#REF!</definedName>
    <definedName name="__________LLL10">#REF!</definedName>
    <definedName name="__________LLL11">#REF!</definedName>
    <definedName name="__________MMM03">#REF!</definedName>
    <definedName name="__________MMM04">#REF!</definedName>
    <definedName name="__________MMM05">#REF!</definedName>
    <definedName name="__________MMM06">#REF!</definedName>
    <definedName name="__________MMM07">#REF!</definedName>
    <definedName name="__________MMM08">#REF!</definedName>
    <definedName name="__________MMM09">#REF!</definedName>
    <definedName name="__________MMM10">#REF!</definedName>
    <definedName name="__________MMM11">#REF!</definedName>
    <definedName name="__________MMM12">#REF!</definedName>
    <definedName name="__________MMM14">#REF!</definedName>
    <definedName name="__________MMM15">#REF!</definedName>
    <definedName name="__________MMM17">#REF!</definedName>
    <definedName name="__________MMM18">#REF!</definedName>
    <definedName name="__________MMM23">#REF!</definedName>
    <definedName name="__________MMM24">#REF!</definedName>
    <definedName name="__________MMM25">#REF!</definedName>
    <definedName name="__________MMM26">#REF!</definedName>
    <definedName name="__________MMM27">#REF!</definedName>
    <definedName name="__________MMM28">#REF!</definedName>
    <definedName name="__________MMM29">#REF!</definedName>
    <definedName name="__________MMM30">#REF!</definedName>
    <definedName name="__________MMM31">#REF!</definedName>
    <definedName name="__________MMM32">#REF!</definedName>
    <definedName name="__________MMM33">#REF!</definedName>
    <definedName name="__________MMM34">#REF!</definedName>
    <definedName name="__________MMM35">#REF!</definedName>
    <definedName name="__________MMM36">#REF!</definedName>
    <definedName name="__________MMM37">#REF!</definedName>
    <definedName name="__________MMM38">#REF!</definedName>
    <definedName name="__________MMM39">#REF!</definedName>
    <definedName name="__________MMM40">#REF!</definedName>
    <definedName name="__________MMM41">#REF!</definedName>
    <definedName name="__________MMM411">#REF!</definedName>
    <definedName name="__________MMM42">#REF!</definedName>
    <definedName name="__________MMM43">#REF!</definedName>
    <definedName name="__________MMM44">#REF!</definedName>
    <definedName name="__________MMM45">#REF!</definedName>
    <definedName name="__________MMM46">#REF!</definedName>
    <definedName name="__________MMM47">#REF!</definedName>
    <definedName name="__________MMM48">#REF!</definedName>
    <definedName name="__________MMM49">#REF!</definedName>
    <definedName name="__________MMM50">#REF!</definedName>
    <definedName name="__________MMM51">#REF!</definedName>
    <definedName name="__________MMM52">#REF!</definedName>
    <definedName name="__________MMM53">#REF!</definedName>
    <definedName name="__________MMM54">#REF!</definedName>
    <definedName name="_________DIV1">#REF!</definedName>
    <definedName name="_________DIV10">#REF!</definedName>
    <definedName name="_________DIV11">'[1]JL SMP 5 '!#REF!</definedName>
    <definedName name="_________DIV2">#REF!</definedName>
    <definedName name="_________DIV3">#REF!</definedName>
    <definedName name="_________DIV4">#REF!</definedName>
    <definedName name="_________DIV5">#REF!</definedName>
    <definedName name="_________DIV6">#REF!</definedName>
    <definedName name="_________DIV7">#REF!</definedName>
    <definedName name="_________DIV8">#REF!</definedName>
    <definedName name="_________DIV9">#REF!</definedName>
    <definedName name="_________EEE01">#REF!</definedName>
    <definedName name="_________EEE02">#REF!</definedName>
    <definedName name="_________EEE03">#REF!</definedName>
    <definedName name="_________EEE04">#REF!</definedName>
    <definedName name="_________EEE05">#REF!</definedName>
    <definedName name="_________EEE06">#REF!</definedName>
    <definedName name="_________EEE07">#REF!</definedName>
    <definedName name="_________EEE08">#REF!</definedName>
    <definedName name="_________EEE09">#REF!</definedName>
    <definedName name="_________EEE10">#REF!</definedName>
    <definedName name="_________EEE11">#REF!</definedName>
    <definedName name="_________EEE12">#REF!</definedName>
    <definedName name="_________EEE13">#REF!</definedName>
    <definedName name="_________EEE14">#REF!</definedName>
    <definedName name="_________EEE15">#REF!</definedName>
    <definedName name="_________EEE16">#REF!</definedName>
    <definedName name="_________EEE17">#REF!</definedName>
    <definedName name="_________EEE18">#REF!</definedName>
    <definedName name="_________EEE19">#REF!</definedName>
    <definedName name="_________EEE20">#REF!</definedName>
    <definedName name="_________EEE21">#REF!</definedName>
    <definedName name="_________EEE22">#REF!</definedName>
    <definedName name="_________EEE23">#REF!</definedName>
    <definedName name="_________EEE24">#REF!</definedName>
    <definedName name="_________EEE25">#REF!</definedName>
    <definedName name="_________EEE26">#REF!</definedName>
    <definedName name="_________EEE27">#REF!</definedName>
    <definedName name="_________EEE28">#REF!</definedName>
    <definedName name="_________EEE29">#REF!</definedName>
    <definedName name="_________EEE30">#REF!</definedName>
    <definedName name="_________EEE31">#REF!</definedName>
    <definedName name="_________EEE32">#REF!</definedName>
    <definedName name="_________EEE33">#REF!</definedName>
    <definedName name="_________HAL1">[2]Mobilisasi!#REF!</definedName>
    <definedName name="_________HAL2">#REF!</definedName>
    <definedName name="_________HAL3">#REF!</definedName>
    <definedName name="_________HAL4">#REF!</definedName>
    <definedName name="_________HAL5">#REF!</definedName>
    <definedName name="_________HAL6">#REF!</definedName>
    <definedName name="_________HAL7">#REF!</definedName>
    <definedName name="_________HAL8">#REF!</definedName>
    <definedName name="_________LLL01">#REF!</definedName>
    <definedName name="_________LLL02">#REF!</definedName>
    <definedName name="_________LLL03">#REF!</definedName>
    <definedName name="_________LLL04">#REF!</definedName>
    <definedName name="_________LLL05">#REF!</definedName>
    <definedName name="_________LLL06">#REF!</definedName>
    <definedName name="_________LLL07">#REF!</definedName>
    <definedName name="_________LLL08">#REF!</definedName>
    <definedName name="_________LLL09">#REF!</definedName>
    <definedName name="_________LLL10">#REF!</definedName>
    <definedName name="_________LLL11">#REF!</definedName>
    <definedName name="_________MDE01">#REF!</definedName>
    <definedName name="_________MDE02">#REF!</definedName>
    <definedName name="_________MDE03">#REF!</definedName>
    <definedName name="_________MDE04">#REF!</definedName>
    <definedName name="_________MDE05">#REF!</definedName>
    <definedName name="_________MDE06">#REF!</definedName>
    <definedName name="_________MDE07">#REF!</definedName>
    <definedName name="_________MDE08">#REF!</definedName>
    <definedName name="_________MDE09">#REF!</definedName>
    <definedName name="_________MDE10">#REF!</definedName>
    <definedName name="_________MDE11">#REF!</definedName>
    <definedName name="_________MDE12">#REF!</definedName>
    <definedName name="_________MDE13">#REF!</definedName>
    <definedName name="_________MDE14">#REF!</definedName>
    <definedName name="_________MDE15">#REF!</definedName>
    <definedName name="_________MDE16">#REF!</definedName>
    <definedName name="_________MDE17">#REF!</definedName>
    <definedName name="_________MDE18">#REF!</definedName>
    <definedName name="_________MDE19">#REF!</definedName>
    <definedName name="_________MDE20">#REF!</definedName>
    <definedName name="_________MDE21">#REF!</definedName>
    <definedName name="_________MDE22">#REF!</definedName>
    <definedName name="_________MDE23">#REF!</definedName>
    <definedName name="_________MDE24">#REF!</definedName>
    <definedName name="_________MDE25">#REF!</definedName>
    <definedName name="_________MDE26">#REF!</definedName>
    <definedName name="_________MDE27">#REF!</definedName>
    <definedName name="_________MDE28">#REF!</definedName>
    <definedName name="_________MDE29">#REF!</definedName>
    <definedName name="_________MDE30">#REF!</definedName>
    <definedName name="_________MDE31">#REF!</definedName>
    <definedName name="_________MDE32">#REF!</definedName>
    <definedName name="_________MDE33">#REF!</definedName>
    <definedName name="_________MDE34">#REF!</definedName>
    <definedName name="_________ME01">#REF!</definedName>
    <definedName name="_________ME02">#REF!</definedName>
    <definedName name="_________ME03">#REF!</definedName>
    <definedName name="_________ME04">#REF!</definedName>
    <definedName name="_________ME05">#REF!</definedName>
    <definedName name="_________ME06">#REF!</definedName>
    <definedName name="_________ME07">#REF!</definedName>
    <definedName name="_________ME08">#REF!</definedName>
    <definedName name="_________ME09">#REF!</definedName>
    <definedName name="_________ME10">#REF!</definedName>
    <definedName name="_________ME11">#REF!</definedName>
    <definedName name="_________ME12">#REF!</definedName>
    <definedName name="_________ME13">#REF!</definedName>
    <definedName name="_________ME14">#REF!</definedName>
    <definedName name="_________ME15">#REF!</definedName>
    <definedName name="_________ME16">#REF!</definedName>
    <definedName name="_________ME17">#REF!</definedName>
    <definedName name="_________ME18">#REF!</definedName>
    <definedName name="_________ME19">#REF!</definedName>
    <definedName name="_________ME20">#REF!</definedName>
    <definedName name="_________ME21">#REF!</definedName>
    <definedName name="_________ME22">#REF!</definedName>
    <definedName name="_________ME23">#REF!</definedName>
    <definedName name="_________ME24">#REF!</definedName>
    <definedName name="_________ME25">#REF!</definedName>
    <definedName name="_________ME26">#REF!</definedName>
    <definedName name="_________ME27">#REF!</definedName>
    <definedName name="_________ME28">#REF!</definedName>
    <definedName name="_________ME29">#REF!</definedName>
    <definedName name="_________ME30">#REF!</definedName>
    <definedName name="_________ME31">#REF!</definedName>
    <definedName name="_________ME32">#REF!</definedName>
    <definedName name="_________ME33">#REF!</definedName>
    <definedName name="_________ME34">#REF!</definedName>
    <definedName name="_________MMM03">#REF!</definedName>
    <definedName name="_________MMM04">#REF!</definedName>
    <definedName name="_________MMM05">#REF!</definedName>
    <definedName name="_________MMM06">#REF!</definedName>
    <definedName name="_________MMM07">#REF!</definedName>
    <definedName name="_________MMM08">#REF!</definedName>
    <definedName name="_________MMM09">#REF!</definedName>
    <definedName name="_________MMM10">#REF!</definedName>
    <definedName name="_________MMM11">#REF!</definedName>
    <definedName name="_________MMM12">#REF!</definedName>
    <definedName name="_________MMM14">#REF!</definedName>
    <definedName name="_________MMM15">#REF!</definedName>
    <definedName name="_________MMM17">#REF!</definedName>
    <definedName name="_________MMM18">#REF!</definedName>
    <definedName name="_________MMM19">#REF!</definedName>
    <definedName name="_________MMM20">#REF!</definedName>
    <definedName name="_________MMM21">#REF!</definedName>
    <definedName name="_________MMM22">#REF!</definedName>
    <definedName name="_________MMM23">#REF!</definedName>
    <definedName name="_________MMM24">#REF!</definedName>
    <definedName name="_________MMM25">#REF!</definedName>
    <definedName name="_________MMM26">#REF!</definedName>
    <definedName name="_________MMM27">#REF!</definedName>
    <definedName name="_________MMM28">#REF!</definedName>
    <definedName name="_________MMM29">#REF!</definedName>
    <definedName name="_________MMM30">#REF!</definedName>
    <definedName name="_________MMM31">#REF!</definedName>
    <definedName name="_________MMM32">#REF!</definedName>
    <definedName name="_________MMM33">#REF!</definedName>
    <definedName name="_________MMM34">#REF!</definedName>
    <definedName name="_________MMM35">#REF!</definedName>
    <definedName name="_________MMM36">#REF!</definedName>
    <definedName name="_________MMM37">#REF!</definedName>
    <definedName name="_________MMM38">#REF!</definedName>
    <definedName name="_________MMM39">#REF!</definedName>
    <definedName name="_________MMM40">#REF!</definedName>
    <definedName name="_________MMM41">#REF!</definedName>
    <definedName name="_________MMM411">#REF!</definedName>
    <definedName name="_________MMM42">#REF!</definedName>
    <definedName name="_________MMM43">#REF!</definedName>
    <definedName name="_________MMM44">#REF!</definedName>
    <definedName name="_________MMM45">#REF!</definedName>
    <definedName name="_________MMM46">#REF!</definedName>
    <definedName name="_________MMM47">#REF!</definedName>
    <definedName name="_________MMM48">#REF!</definedName>
    <definedName name="_________MMM49">#REF!</definedName>
    <definedName name="_________MMM50">#REF!</definedName>
    <definedName name="_________MMM51">#REF!</definedName>
    <definedName name="_________MMM52">#REF!</definedName>
    <definedName name="_________MMM53">#REF!</definedName>
    <definedName name="_________MMM54">#REF!</definedName>
    <definedName name="________DIV1">#REF!</definedName>
    <definedName name="________DIV10">#REF!</definedName>
    <definedName name="________DIV11">'[1]JL SMP 5 '!#REF!</definedName>
    <definedName name="________DIV2">#REF!</definedName>
    <definedName name="________DIV3">#REF!</definedName>
    <definedName name="________DIV4">#REF!</definedName>
    <definedName name="________DIV5">#REF!</definedName>
    <definedName name="________DIV6">#REF!</definedName>
    <definedName name="________DIV7">#REF!</definedName>
    <definedName name="________DIV8">#REF!</definedName>
    <definedName name="________DIV9">#REF!</definedName>
    <definedName name="________EEE01">#REF!</definedName>
    <definedName name="________EEE02">#REF!</definedName>
    <definedName name="________EEE03">#REF!</definedName>
    <definedName name="________EEE04">#REF!</definedName>
    <definedName name="________EEE05">#REF!</definedName>
    <definedName name="________EEE06">#REF!</definedName>
    <definedName name="________EEE07">#REF!</definedName>
    <definedName name="________EEE08">#REF!</definedName>
    <definedName name="________EEE09">#REF!</definedName>
    <definedName name="________EEE10">#REF!</definedName>
    <definedName name="________EEE11">#REF!</definedName>
    <definedName name="________EEE12">#REF!</definedName>
    <definedName name="________EEE13">#REF!</definedName>
    <definedName name="________EEE14">#REF!</definedName>
    <definedName name="________EEE15">#REF!</definedName>
    <definedName name="________EEE16">#REF!</definedName>
    <definedName name="________EEE17">#REF!</definedName>
    <definedName name="________EEE18">#REF!</definedName>
    <definedName name="________EEE19">#REF!</definedName>
    <definedName name="________EEE20">#REF!</definedName>
    <definedName name="________EEE21">#REF!</definedName>
    <definedName name="________EEE22">#REF!</definedName>
    <definedName name="________EEE23">#REF!</definedName>
    <definedName name="________EEE24">#REF!</definedName>
    <definedName name="________EEE25">#REF!</definedName>
    <definedName name="________EEE26">#REF!</definedName>
    <definedName name="________EEE27">#REF!</definedName>
    <definedName name="________EEE28">#REF!</definedName>
    <definedName name="________EEE29">#REF!</definedName>
    <definedName name="________EEE30">#REF!</definedName>
    <definedName name="________EEE31">#REF!</definedName>
    <definedName name="________EEE32">#REF!</definedName>
    <definedName name="________EEE33">#REF!</definedName>
    <definedName name="________HAL1">[2]Mobilisasi!#REF!</definedName>
    <definedName name="________HAL2">#REF!</definedName>
    <definedName name="________HAL3">#REF!</definedName>
    <definedName name="________HAL4">#REF!</definedName>
    <definedName name="________HAL5">#REF!</definedName>
    <definedName name="________HAL6">#REF!</definedName>
    <definedName name="________HAL7">#REF!</definedName>
    <definedName name="________HAL8">#REF!</definedName>
    <definedName name="________LLL01">#REF!</definedName>
    <definedName name="________LLL02">#REF!</definedName>
    <definedName name="________LLL03">#REF!</definedName>
    <definedName name="________LLL04">#REF!</definedName>
    <definedName name="________LLL05">#REF!</definedName>
    <definedName name="________LLL06">#REF!</definedName>
    <definedName name="________LLL07">#REF!</definedName>
    <definedName name="________LLL08">#REF!</definedName>
    <definedName name="________LLL09">#REF!</definedName>
    <definedName name="________LLL10">#REF!</definedName>
    <definedName name="________LLL11">#REF!</definedName>
    <definedName name="________MDE01">#REF!</definedName>
    <definedName name="________MDE02">#REF!</definedName>
    <definedName name="________MDE03">#REF!</definedName>
    <definedName name="________MDE04">#REF!</definedName>
    <definedName name="________MDE05">#REF!</definedName>
    <definedName name="________MDE06">#REF!</definedName>
    <definedName name="________MDE07">#REF!</definedName>
    <definedName name="________MDE08">#REF!</definedName>
    <definedName name="________MDE09">#REF!</definedName>
    <definedName name="________MDE10">#REF!</definedName>
    <definedName name="________MDE11">#REF!</definedName>
    <definedName name="________MDE12">#REF!</definedName>
    <definedName name="________MDE13">#REF!</definedName>
    <definedName name="________MDE14">#REF!</definedName>
    <definedName name="________MDE15">#REF!</definedName>
    <definedName name="________MDE16">#REF!</definedName>
    <definedName name="________MDE17">#REF!</definedName>
    <definedName name="________MDE18">#REF!</definedName>
    <definedName name="________MDE19">#REF!</definedName>
    <definedName name="________MDE20">#REF!</definedName>
    <definedName name="________MDE21">#REF!</definedName>
    <definedName name="________MDE22">#REF!</definedName>
    <definedName name="________MDE23">#REF!</definedName>
    <definedName name="________MDE24">#REF!</definedName>
    <definedName name="________MDE25">#REF!</definedName>
    <definedName name="________MDE26">#REF!</definedName>
    <definedName name="________MDE27">#REF!</definedName>
    <definedName name="________MDE28">#REF!</definedName>
    <definedName name="________MDE29">#REF!</definedName>
    <definedName name="________MDE30">#REF!</definedName>
    <definedName name="________MDE31">#REF!</definedName>
    <definedName name="________MDE32">#REF!</definedName>
    <definedName name="________MDE33">#REF!</definedName>
    <definedName name="________MDE34">#REF!</definedName>
    <definedName name="________ME01">#REF!</definedName>
    <definedName name="________ME02">#REF!</definedName>
    <definedName name="________ME03">#REF!</definedName>
    <definedName name="________ME04">#REF!</definedName>
    <definedName name="________ME05">#REF!</definedName>
    <definedName name="________ME06">#REF!</definedName>
    <definedName name="________ME07">#REF!</definedName>
    <definedName name="________ME08">#REF!</definedName>
    <definedName name="________ME09">#REF!</definedName>
    <definedName name="________ME10">#REF!</definedName>
    <definedName name="________ME11">#REF!</definedName>
    <definedName name="________ME12">#REF!</definedName>
    <definedName name="________ME13">#REF!</definedName>
    <definedName name="________ME14">#REF!</definedName>
    <definedName name="________ME15">#REF!</definedName>
    <definedName name="________ME16">#REF!</definedName>
    <definedName name="________ME17">#REF!</definedName>
    <definedName name="________ME18">#REF!</definedName>
    <definedName name="________ME19">#REF!</definedName>
    <definedName name="________ME20">#REF!</definedName>
    <definedName name="________ME21">#REF!</definedName>
    <definedName name="________ME22">#REF!</definedName>
    <definedName name="________ME23">#REF!</definedName>
    <definedName name="________ME24">#REF!</definedName>
    <definedName name="________ME25">#REF!</definedName>
    <definedName name="________ME26">#REF!</definedName>
    <definedName name="________ME27">#REF!</definedName>
    <definedName name="________ME28">#REF!</definedName>
    <definedName name="________ME29">#REF!</definedName>
    <definedName name="________ME30">#REF!</definedName>
    <definedName name="________ME31">#REF!</definedName>
    <definedName name="________ME32">#REF!</definedName>
    <definedName name="________ME33">#REF!</definedName>
    <definedName name="________ME34">#REF!</definedName>
    <definedName name="________MMM01">#REF!</definedName>
    <definedName name="________MMM02">#REF!</definedName>
    <definedName name="________MMM03">#REF!</definedName>
    <definedName name="________MMM04">#REF!</definedName>
    <definedName name="________MMM05">#REF!</definedName>
    <definedName name="________MMM06">#REF!</definedName>
    <definedName name="________MMM07">#REF!</definedName>
    <definedName name="________MMM08">#REF!</definedName>
    <definedName name="________MMM09">#REF!</definedName>
    <definedName name="________MMM10">#REF!</definedName>
    <definedName name="________MMM11">#REF!</definedName>
    <definedName name="________MMM12">#REF!</definedName>
    <definedName name="________MMM13">#REF!</definedName>
    <definedName name="________MMM14">#REF!</definedName>
    <definedName name="________MMM15">#REF!</definedName>
    <definedName name="________MMM16">#REF!</definedName>
    <definedName name="________MMM17">#REF!</definedName>
    <definedName name="________MMM18">#REF!</definedName>
    <definedName name="________MMM19">#REF!</definedName>
    <definedName name="________MMM20">#REF!</definedName>
    <definedName name="________MMM21">#REF!</definedName>
    <definedName name="________MMM22">#REF!</definedName>
    <definedName name="________MMM23">#REF!</definedName>
    <definedName name="________MMM24">#REF!</definedName>
    <definedName name="________MMM25">#REF!</definedName>
    <definedName name="________MMM26">#REF!</definedName>
    <definedName name="________MMM27">#REF!</definedName>
    <definedName name="________MMM28">#REF!</definedName>
    <definedName name="________MMM29">#REF!</definedName>
    <definedName name="________MMM30">#REF!</definedName>
    <definedName name="________MMM31">#REF!</definedName>
    <definedName name="________MMM32">#REF!</definedName>
    <definedName name="________MMM33">#REF!</definedName>
    <definedName name="________MMM34">#REF!</definedName>
    <definedName name="________MMM35">#REF!</definedName>
    <definedName name="________MMM36">#REF!</definedName>
    <definedName name="________MMM37">#REF!</definedName>
    <definedName name="________MMM38">#REF!</definedName>
    <definedName name="________MMM39">#REF!</definedName>
    <definedName name="________MMM40">#REF!</definedName>
    <definedName name="________MMM41">#REF!</definedName>
    <definedName name="________MMM411">#REF!</definedName>
    <definedName name="________MMM42">#REF!</definedName>
    <definedName name="________MMM43">#REF!</definedName>
    <definedName name="________MMM44">#REF!</definedName>
    <definedName name="________MMM45">#REF!</definedName>
    <definedName name="________MMM46">#REF!</definedName>
    <definedName name="________MMM47">#REF!</definedName>
    <definedName name="________MMM48">#REF!</definedName>
    <definedName name="________MMM49">#REF!</definedName>
    <definedName name="________MMM50">#REF!</definedName>
    <definedName name="________MMM51">#REF!</definedName>
    <definedName name="________MMM52">#REF!</definedName>
    <definedName name="________MMM53">#REF!</definedName>
    <definedName name="________MMM54">#REF!</definedName>
    <definedName name="_______DIV1">#REF!</definedName>
    <definedName name="_______DIV10">#REF!</definedName>
    <definedName name="_______DIV11">'[1]JL SMP 5 '!#REF!</definedName>
    <definedName name="_______DIV2">#REF!</definedName>
    <definedName name="_______DIV3">#REF!</definedName>
    <definedName name="_______DIV4">#REF!</definedName>
    <definedName name="_______DIV5">#REF!</definedName>
    <definedName name="_______DIV6">#REF!</definedName>
    <definedName name="_______DIV7">#REF!</definedName>
    <definedName name="_______DIV8">#REF!</definedName>
    <definedName name="_______DIV9">#REF!</definedName>
    <definedName name="_______EEE01">#REF!</definedName>
    <definedName name="_______EEE02">#REF!</definedName>
    <definedName name="_______EEE03">#REF!</definedName>
    <definedName name="_______EEE04">#REF!</definedName>
    <definedName name="_______EEE05">#REF!</definedName>
    <definedName name="_______EEE06">#REF!</definedName>
    <definedName name="_______EEE07">#REF!</definedName>
    <definedName name="_______EEE08">#REF!</definedName>
    <definedName name="_______EEE09">#REF!</definedName>
    <definedName name="_______EEE10">#REF!</definedName>
    <definedName name="_______EEE11">#REF!</definedName>
    <definedName name="_______EEE12">#REF!</definedName>
    <definedName name="_______EEE13">#REF!</definedName>
    <definedName name="_______EEE14">#REF!</definedName>
    <definedName name="_______EEE15">#REF!</definedName>
    <definedName name="_______EEE16">#REF!</definedName>
    <definedName name="_______EEE17">#REF!</definedName>
    <definedName name="_______EEE18">#REF!</definedName>
    <definedName name="_______EEE19">#REF!</definedName>
    <definedName name="_______EEE20">#REF!</definedName>
    <definedName name="_______EEE21">#REF!</definedName>
    <definedName name="_______EEE22">#REF!</definedName>
    <definedName name="_______EEE23">#REF!</definedName>
    <definedName name="_______EEE24">#REF!</definedName>
    <definedName name="_______EEE25">#REF!</definedName>
    <definedName name="_______EEE26">#REF!</definedName>
    <definedName name="_______EEE27">#REF!</definedName>
    <definedName name="_______EEE28">#REF!</definedName>
    <definedName name="_______EEE29">#REF!</definedName>
    <definedName name="_______EEE30">#REF!</definedName>
    <definedName name="_______EEE31">#REF!</definedName>
    <definedName name="_______EEE32">#REF!</definedName>
    <definedName name="_______EEE33">#REF!</definedName>
    <definedName name="_______HAL1">[2]Mobilisasi!#REF!</definedName>
    <definedName name="_______HAL2">#REF!</definedName>
    <definedName name="_______HAL3">#REF!</definedName>
    <definedName name="_______HAL4">#REF!</definedName>
    <definedName name="_______HAL5">#REF!</definedName>
    <definedName name="_______HAL6">#REF!</definedName>
    <definedName name="_______HAL7">#REF!</definedName>
    <definedName name="_______HAL8">#REF!</definedName>
    <definedName name="_______LLL01">'[3]Basic Price'!#REF!</definedName>
    <definedName name="_______LLL02">'[3]Basic Price'!#REF!</definedName>
    <definedName name="_______LLL03">'[3]Basic Price'!#REF!</definedName>
    <definedName name="_______LLL04">'[3]Basic Price'!#REF!</definedName>
    <definedName name="_______LLL05">'[3]Basic Price'!#REF!</definedName>
    <definedName name="_______LLL06">'[3]Basic Price'!#REF!</definedName>
    <definedName name="_______LLL07">'[3]Basic Price'!#REF!</definedName>
    <definedName name="_______LLL08">'[3]Basic Price'!#REF!</definedName>
    <definedName name="_______LLL09">'[3]Basic Price'!#REF!</definedName>
    <definedName name="_______LLL10">'[3]Basic Price'!#REF!</definedName>
    <definedName name="_______LLL11">'[3]Basic Price'!#REF!</definedName>
    <definedName name="_______MDE01">#REF!</definedName>
    <definedName name="_______MDE02">#REF!</definedName>
    <definedName name="_______MDE03">#REF!</definedName>
    <definedName name="_______MDE04">#REF!</definedName>
    <definedName name="_______MDE05">#REF!</definedName>
    <definedName name="_______MDE06">#REF!</definedName>
    <definedName name="_______MDE07">#REF!</definedName>
    <definedName name="_______MDE08">#REF!</definedName>
    <definedName name="_______MDE09">#REF!</definedName>
    <definedName name="_______MDE10">#REF!</definedName>
    <definedName name="_______MDE11">#REF!</definedName>
    <definedName name="_______MDE12">#REF!</definedName>
    <definedName name="_______MDE13">#REF!</definedName>
    <definedName name="_______MDE14">#REF!</definedName>
    <definedName name="_______MDE15">#REF!</definedName>
    <definedName name="_______MDE16">#REF!</definedName>
    <definedName name="_______MDE17">#REF!</definedName>
    <definedName name="_______MDE18">#REF!</definedName>
    <definedName name="_______MDE19">#REF!</definedName>
    <definedName name="_______MDE20">#REF!</definedName>
    <definedName name="_______MDE21">#REF!</definedName>
    <definedName name="_______MDE22">#REF!</definedName>
    <definedName name="_______MDE23">#REF!</definedName>
    <definedName name="_______MDE24">#REF!</definedName>
    <definedName name="_______MDE25">#REF!</definedName>
    <definedName name="_______MDE26">#REF!</definedName>
    <definedName name="_______MDE27">#REF!</definedName>
    <definedName name="_______MDE28">#REF!</definedName>
    <definedName name="_______MDE29">#REF!</definedName>
    <definedName name="_______MDE30">#REF!</definedName>
    <definedName name="_______MDE31">#REF!</definedName>
    <definedName name="_______MDE32">#REF!</definedName>
    <definedName name="_______MDE33">#REF!</definedName>
    <definedName name="_______MDE34">#REF!</definedName>
    <definedName name="_______ME01">#REF!</definedName>
    <definedName name="_______ME02">#REF!</definedName>
    <definedName name="_______ME03">#REF!</definedName>
    <definedName name="_______ME04">#REF!</definedName>
    <definedName name="_______ME05">#REF!</definedName>
    <definedName name="_______ME06">#REF!</definedName>
    <definedName name="_______ME07">#REF!</definedName>
    <definedName name="_______ME08">#REF!</definedName>
    <definedName name="_______ME09">#REF!</definedName>
    <definedName name="_______ME10">#REF!</definedName>
    <definedName name="_______ME11">#REF!</definedName>
    <definedName name="_______ME12">#REF!</definedName>
    <definedName name="_______ME13">#REF!</definedName>
    <definedName name="_______ME14">#REF!</definedName>
    <definedName name="_______ME15">#REF!</definedName>
    <definedName name="_______ME16">#REF!</definedName>
    <definedName name="_______ME17">#REF!</definedName>
    <definedName name="_______ME18">#REF!</definedName>
    <definedName name="_______ME19">#REF!</definedName>
    <definedName name="_______ME20">#REF!</definedName>
    <definedName name="_______ME21">#REF!</definedName>
    <definedName name="_______ME22">#REF!</definedName>
    <definedName name="_______ME23">#REF!</definedName>
    <definedName name="_______ME24">#REF!</definedName>
    <definedName name="_______ME25">#REF!</definedName>
    <definedName name="_______ME26">#REF!</definedName>
    <definedName name="_______ME27">#REF!</definedName>
    <definedName name="_______ME28">#REF!</definedName>
    <definedName name="_______ME29">#REF!</definedName>
    <definedName name="_______ME30">#REF!</definedName>
    <definedName name="_______ME31">#REF!</definedName>
    <definedName name="_______ME32">#REF!</definedName>
    <definedName name="_______ME33">#REF!</definedName>
    <definedName name="_______ME34">#REF!</definedName>
    <definedName name="_______MMM01">#REF!</definedName>
    <definedName name="_______MMM02">#REF!</definedName>
    <definedName name="_______MMM03">'[3]Basic Price'!#REF!</definedName>
    <definedName name="_______MMM04">'[3]Basic Price'!#REF!</definedName>
    <definedName name="_______MMM05">'[3]Basic Price'!#REF!</definedName>
    <definedName name="_______MMM06">'[3]Basic Price'!#REF!</definedName>
    <definedName name="_______MMM07">'[3]Basic Price'!#REF!</definedName>
    <definedName name="_______MMM08">'[3]Basic Price'!#REF!</definedName>
    <definedName name="_______MMM09">'[3]Basic Price'!#REF!</definedName>
    <definedName name="_______MMM10">'[3]Basic Price'!#REF!</definedName>
    <definedName name="_______MMM11">'[3]Basic Price'!#REF!</definedName>
    <definedName name="_______MMM12">'[3]Basic Price'!#REF!</definedName>
    <definedName name="_______MMM13">#REF!</definedName>
    <definedName name="_______MMM14">'[3]Basic Price'!#REF!</definedName>
    <definedName name="_______MMM15">'[3]Basic Price'!#REF!</definedName>
    <definedName name="_______MMM16">#REF!</definedName>
    <definedName name="_______MMM17">'[3]Basic Price'!#REF!</definedName>
    <definedName name="_______MMM18">'[3]Basic Price'!#REF!</definedName>
    <definedName name="_______MMM19">#REF!</definedName>
    <definedName name="_______MMM20">#REF!</definedName>
    <definedName name="_______MMM21">#REF!</definedName>
    <definedName name="_______MMM22">#REF!</definedName>
    <definedName name="_______MMM23">'[3]Basic Price'!#REF!</definedName>
    <definedName name="_______MMM24">'[3]Basic Price'!#REF!</definedName>
    <definedName name="_______MMM25">'[3]Basic Price'!#REF!</definedName>
    <definedName name="_______MMM26">'[3]Basic Price'!#REF!</definedName>
    <definedName name="_______MMM27">'[3]Basic Price'!#REF!</definedName>
    <definedName name="_______MMM28">'[3]Basic Price'!#REF!</definedName>
    <definedName name="_______MMM29">'[3]Basic Price'!#REF!</definedName>
    <definedName name="_______MMM30">'[3]Basic Price'!#REF!</definedName>
    <definedName name="_______MMM31">'[3]Basic Price'!#REF!</definedName>
    <definedName name="_______MMM32">'[3]Basic Price'!#REF!</definedName>
    <definedName name="_______MMM33">'[3]Basic Price'!#REF!</definedName>
    <definedName name="_______MMM34">'[3]Basic Price'!#REF!</definedName>
    <definedName name="_______MMM35">'[3]Basic Price'!#REF!</definedName>
    <definedName name="_______MMM36">'[3]Basic Price'!#REF!</definedName>
    <definedName name="_______MMM37">'[3]Basic Price'!#REF!</definedName>
    <definedName name="_______MMM38">'[3]Basic Price'!#REF!</definedName>
    <definedName name="_______MMM39">'[3]Basic Price'!#REF!</definedName>
    <definedName name="_______MMM40">'[3]Basic Price'!#REF!</definedName>
    <definedName name="_______MMM41">'[3]Basic Price'!#REF!</definedName>
    <definedName name="_______MMM411">'[3]Basic Price'!#REF!</definedName>
    <definedName name="_______MMM42">'[3]Basic Price'!#REF!</definedName>
    <definedName name="_______MMM43">'[3]Basic Price'!#REF!</definedName>
    <definedName name="_______MMM44">'[3]Basic Price'!#REF!</definedName>
    <definedName name="_______MMM45">'[3]Basic Price'!#REF!</definedName>
    <definedName name="_______MMM46">'[3]Basic Price'!#REF!</definedName>
    <definedName name="_______MMM47">'[3]Basic Price'!#REF!</definedName>
    <definedName name="_______MMM48">'[3]Basic Price'!#REF!</definedName>
    <definedName name="_______MMM49">'[3]Basic Price'!#REF!</definedName>
    <definedName name="_______MMM50">'[3]Basic Price'!#REF!</definedName>
    <definedName name="_______MMM51">'[3]Basic Price'!#REF!</definedName>
    <definedName name="_______MMM52">'[3]Basic Price'!#REF!</definedName>
    <definedName name="_______MMM53">'[3]Basic Price'!#REF!</definedName>
    <definedName name="_______MMM54">'[3]Basic Price'!#REF!</definedName>
    <definedName name="______DIV1">#REF!</definedName>
    <definedName name="______DIV10">#REF!</definedName>
    <definedName name="______DIV11">'[4]JL SMP 5 '!#REF!</definedName>
    <definedName name="______DIV2">#REF!</definedName>
    <definedName name="______DIV3">#REF!</definedName>
    <definedName name="______DIV4">#REF!</definedName>
    <definedName name="______DIV5">#REF!</definedName>
    <definedName name="______DIV6">#REF!</definedName>
    <definedName name="______DIV7">#REF!</definedName>
    <definedName name="______DIV8">#REF!</definedName>
    <definedName name="______DIV9">#REF!</definedName>
    <definedName name="______EEE01">#REF!</definedName>
    <definedName name="______EEE02">#REF!</definedName>
    <definedName name="______EEE03">#REF!</definedName>
    <definedName name="______EEE04">#REF!</definedName>
    <definedName name="______EEE05">#REF!</definedName>
    <definedName name="______EEE06">#REF!</definedName>
    <definedName name="______EEE07">#REF!</definedName>
    <definedName name="______EEE08">#REF!</definedName>
    <definedName name="______EEE09">#REF!</definedName>
    <definedName name="______EEE10">#REF!</definedName>
    <definedName name="______EEE11">#REF!</definedName>
    <definedName name="______EEE12">#REF!</definedName>
    <definedName name="______EEE13">#REF!</definedName>
    <definedName name="______EEE14">#REF!</definedName>
    <definedName name="______EEE15">#REF!</definedName>
    <definedName name="______EEE16">#REF!</definedName>
    <definedName name="______EEE17">#REF!</definedName>
    <definedName name="______EEE18">#REF!</definedName>
    <definedName name="______EEE19">#REF!</definedName>
    <definedName name="______EEE20">#REF!</definedName>
    <definedName name="______EEE21">#REF!</definedName>
    <definedName name="______EEE22">#REF!</definedName>
    <definedName name="______EEE23">#REF!</definedName>
    <definedName name="______EEE24">#REF!</definedName>
    <definedName name="______EEE25">#REF!</definedName>
    <definedName name="______EEE26">#REF!</definedName>
    <definedName name="______EEE27">#REF!</definedName>
    <definedName name="______EEE28">#REF!</definedName>
    <definedName name="______EEE29">#REF!</definedName>
    <definedName name="______EEE30">#REF!</definedName>
    <definedName name="______EEE31">#REF!</definedName>
    <definedName name="______EEE32">#REF!</definedName>
    <definedName name="______EEE33">#REF!</definedName>
    <definedName name="______HAL1">[5]Mobilisasi!#REF!</definedName>
    <definedName name="______HAL2">#REF!</definedName>
    <definedName name="______HAL3">#REF!</definedName>
    <definedName name="______HAL4">#REF!</definedName>
    <definedName name="______HAL5">#REF!</definedName>
    <definedName name="______HAL6">#REF!</definedName>
    <definedName name="______HAL7">#REF!</definedName>
    <definedName name="______HAL8">#REF!</definedName>
    <definedName name="______LLL01">'[6]Basic Price'!#REF!</definedName>
    <definedName name="______LLL02">'[6]Basic Price'!#REF!</definedName>
    <definedName name="______LLL03">'[6]Basic Price'!#REF!</definedName>
    <definedName name="______LLL04">'[6]Basic Price'!#REF!</definedName>
    <definedName name="______LLL05">'[6]Basic Price'!#REF!</definedName>
    <definedName name="______LLL06">'[6]Basic Price'!#REF!</definedName>
    <definedName name="______LLL07">'[6]Basic Price'!#REF!</definedName>
    <definedName name="______LLL08">'[6]Basic Price'!#REF!</definedName>
    <definedName name="______LLL09">'[6]Basic Price'!#REF!</definedName>
    <definedName name="______LLL10">'[6]Basic Price'!#REF!</definedName>
    <definedName name="______LLL11">'[6]Basic Price'!#REF!</definedName>
    <definedName name="______MDE01">#REF!</definedName>
    <definedName name="______MDE02">#REF!</definedName>
    <definedName name="______MDE03">#REF!</definedName>
    <definedName name="______MDE04">#REF!</definedName>
    <definedName name="______MDE05">#REF!</definedName>
    <definedName name="______MDE06">#REF!</definedName>
    <definedName name="______MDE07">#REF!</definedName>
    <definedName name="______MDE08">#REF!</definedName>
    <definedName name="______MDE09">#REF!</definedName>
    <definedName name="______MDE10">#REF!</definedName>
    <definedName name="______MDE11">#REF!</definedName>
    <definedName name="______MDE12">#REF!</definedName>
    <definedName name="______MDE13">#REF!</definedName>
    <definedName name="______MDE14">#REF!</definedName>
    <definedName name="______MDE15">#REF!</definedName>
    <definedName name="______MDE16">#REF!</definedName>
    <definedName name="______MDE17">#REF!</definedName>
    <definedName name="______MDE18">#REF!</definedName>
    <definedName name="______MDE19">#REF!</definedName>
    <definedName name="______MDE20">#REF!</definedName>
    <definedName name="______MDE21">#REF!</definedName>
    <definedName name="______MDE22">#REF!</definedName>
    <definedName name="______MDE23">#REF!</definedName>
    <definedName name="______MDE24">#REF!</definedName>
    <definedName name="______MDE25">#REF!</definedName>
    <definedName name="______MDE26">#REF!</definedName>
    <definedName name="______MDE27">#REF!</definedName>
    <definedName name="______MDE28">#REF!</definedName>
    <definedName name="______MDE29">#REF!</definedName>
    <definedName name="______MDE30">#REF!</definedName>
    <definedName name="______MDE31">#REF!</definedName>
    <definedName name="______MDE32">#REF!</definedName>
    <definedName name="______MDE33">#REF!</definedName>
    <definedName name="______MDE34">#REF!</definedName>
    <definedName name="______ME01">#REF!</definedName>
    <definedName name="______ME02">#REF!</definedName>
    <definedName name="______ME03">#REF!</definedName>
    <definedName name="______ME04">#REF!</definedName>
    <definedName name="______ME05">#REF!</definedName>
    <definedName name="______ME06">#REF!</definedName>
    <definedName name="______ME07">#REF!</definedName>
    <definedName name="______ME08">#REF!</definedName>
    <definedName name="______ME09">#REF!</definedName>
    <definedName name="______ME10">#REF!</definedName>
    <definedName name="______ME11">#REF!</definedName>
    <definedName name="______ME12">#REF!</definedName>
    <definedName name="______ME13">#REF!</definedName>
    <definedName name="______ME14">#REF!</definedName>
    <definedName name="______ME15">#REF!</definedName>
    <definedName name="______ME16">#REF!</definedName>
    <definedName name="______ME17">#REF!</definedName>
    <definedName name="______ME18">#REF!</definedName>
    <definedName name="______ME19">#REF!</definedName>
    <definedName name="______ME20">#REF!</definedName>
    <definedName name="______ME21">#REF!</definedName>
    <definedName name="______ME22">#REF!</definedName>
    <definedName name="______ME23">#REF!</definedName>
    <definedName name="______ME24">#REF!</definedName>
    <definedName name="______ME25">#REF!</definedName>
    <definedName name="______ME26">#REF!</definedName>
    <definedName name="______ME27">#REF!</definedName>
    <definedName name="______ME28">#REF!</definedName>
    <definedName name="______ME29">#REF!</definedName>
    <definedName name="______ME30">#REF!</definedName>
    <definedName name="______ME31">#REF!</definedName>
    <definedName name="______ME32">#REF!</definedName>
    <definedName name="______ME33">#REF!</definedName>
    <definedName name="______ME34">#REF!</definedName>
    <definedName name="______MMM01">#REF!</definedName>
    <definedName name="______MMM02">#REF!</definedName>
    <definedName name="______MMM03">'[6]Basic Price'!#REF!</definedName>
    <definedName name="______MMM04">'[6]Basic Price'!#REF!</definedName>
    <definedName name="______MMM05">'[6]Basic Price'!#REF!</definedName>
    <definedName name="______MMM06">'[6]Basic Price'!#REF!</definedName>
    <definedName name="______MMM07">'[6]Basic Price'!#REF!</definedName>
    <definedName name="______MMM08">'[6]Basic Price'!#REF!</definedName>
    <definedName name="______MMM09">'[6]Basic Price'!#REF!</definedName>
    <definedName name="______MMM10">'[6]Basic Price'!#REF!</definedName>
    <definedName name="______MMM11">'[6]Basic Price'!#REF!</definedName>
    <definedName name="______MMM12">'[6]Basic Price'!#REF!</definedName>
    <definedName name="______MMM13">#REF!</definedName>
    <definedName name="______MMM14">'[6]Basic Price'!#REF!</definedName>
    <definedName name="______MMM15">'[6]Basic Price'!#REF!</definedName>
    <definedName name="______MMM16">#REF!</definedName>
    <definedName name="______MMM17">'[6]Basic Price'!#REF!</definedName>
    <definedName name="______MMM18">'[6]Basic Price'!#REF!</definedName>
    <definedName name="______MMM19">'[7]Basic Price'!$F$62</definedName>
    <definedName name="______MMM20">'[7]Basic Price'!$F$68</definedName>
    <definedName name="______MMM21">'[7]Basic Price'!$F$69</definedName>
    <definedName name="______MMM22">'[7]Basic Price'!$F$70</definedName>
    <definedName name="______MMM23">'[6]Basic Price'!#REF!</definedName>
    <definedName name="______MMM24">'[6]Basic Price'!#REF!</definedName>
    <definedName name="______MMM25">'[6]Basic Price'!#REF!</definedName>
    <definedName name="______MMM26">'[6]Basic Price'!#REF!</definedName>
    <definedName name="______MMM27">'[6]Basic Price'!#REF!</definedName>
    <definedName name="______MMM28">'[6]Basic Price'!#REF!</definedName>
    <definedName name="______MMM29">'[6]Basic Price'!#REF!</definedName>
    <definedName name="______MMM30">'[6]Basic Price'!#REF!</definedName>
    <definedName name="______MMM31">'[6]Basic Price'!#REF!</definedName>
    <definedName name="______MMM32">'[6]Basic Price'!#REF!</definedName>
    <definedName name="______MMM33">'[6]Basic Price'!#REF!</definedName>
    <definedName name="______MMM34">'[6]Basic Price'!#REF!</definedName>
    <definedName name="______MMM35">'[6]Basic Price'!#REF!</definedName>
    <definedName name="______MMM36">'[6]Basic Price'!#REF!</definedName>
    <definedName name="______MMM37">'[6]Basic Price'!#REF!</definedName>
    <definedName name="______MMM38">'[6]Basic Price'!#REF!</definedName>
    <definedName name="______MMM39">'[6]Basic Price'!#REF!</definedName>
    <definedName name="______MMM40">'[6]Basic Price'!#REF!</definedName>
    <definedName name="______MMM41">'[6]Basic Price'!#REF!</definedName>
    <definedName name="______MMM411">'[6]Basic Price'!#REF!</definedName>
    <definedName name="______MMM42">'[6]Basic Price'!#REF!</definedName>
    <definedName name="______MMM43">'[6]Basic Price'!#REF!</definedName>
    <definedName name="______MMM44">'[6]Basic Price'!#REF!</definedName>
    <definedName name="______MMM45">'[6]Basic Price'!#REF!</definedName>
    <definedName name="______MMM46">'[6]Basic Price'!#REF!</definedName>
    <definedName name="______MMM47">'[6]Basic Price'!#REF!</definedName>
    <definedName name="______MMM48">'[6]Basic Price'!#REF!</definedName>
    <definedName name="______MMM49">'[6]Basic Price'!#REF!</definedName>
    <definedName name="______MMM50">'[6]Basic Price'!#REF!</definedName>
    <definedName name="______MMM51">'[6]Basic Price'!#REF!</definedName>
    <definedName name="______MMM52">'[6]Basic Price'!#REF!</definedName>
    <definedName name="______MMM53">'[6]Basic Price'!#REF!</definedName>
    <definedName name="______MMM54">'[6]Basic Price'!#REF!</definedName>
    <definedName name="_____ATB1">#REF!</definedName>
    <definedName name="_____ATB2">#REF!</definedName>
    <definedName name="_____ATB3">#REF!</definedName>
    <definedName name="_____ATB4">#REF!</definedName>
    <definedName name="_____DIV1">#REF!</definedName>
    <definedName name="_____DIV10">#REF!</definedName>
    <definedName name="_____DIV11">'[8]JL SMP 5 '!#REF!</definedName>
    <definedName name="_____DIV2">#REF!</definedName>
    <definedName name="_____DIV3">#REF!</definedName>
    <definedName name="_____DIV4">#REF!</definedName>
    <definedName name="_____DIV5">#REF!</definedName>
    <definedName name="_____DIV6">#REF!</definedName>
    <definedName name="_____DIV7">#REF!</definedName>
    <definedName name="_____DIV8">#REF!</definedName>
    <definedName name="_____DIV9">#REF!</definedName>
    <definedName name="_____EEE01">#REF!</definedName>
    <definedName name="_____EEE02">#REF!</definedName>
    <definedName name="_____EEE03">#REF!</definedName>
    <definedName name="_____EEE04">#REF!</definedName>
    <definedName name="_____EEE05">#REF!</definedName>
    <definedName name="_____EEE06">#REF!</definedName>
    <definedName name="_____EEE07">#REF!</definedName>
    <definedName name="_____EEE08">#REF!</definedName>
    <definedName name="_____EEE09">#REF!</definedName>
    <definedName name="_____EEE10">#REF!</definedName>
    <definedName name="_____EEE11">#REF!</definedName>
    <definedName name="_____EEE12">#REF!</definedName>
    <definedName name="_____EEE13">#REF!</definedName>
    <definedName name="_____EEE14">#REF!</definedName>
    <definedName name="_____EEE15">#REF!</definedName>
    <definedName name="_____EEE16">#REF!</definedName>
    <definedName name="_____EEE17">#REF!</definedName>
    <definedName name="_____EEE18">#REF!</definedName>
    <definedName name="_____EEE19">#REF!</definedName>
    <definedName name="_____EEE20">#REF!</definedName>
    <definedName name="_____EEE21">#REF!</definedName>
    <definedName name="_____EEE22">#REF!</definedName>
    <definedName name="_____EEE23">#REF!</definedName>
    <definedName name="_____EEE24">#REF!</definedName>
    <definedName name="_____EEE25">#REF!</definedName>
    <definedName name="_____EEE26">#REF!</definedName>
    <definedName name="_____EEE27">#REF!</definedName>
    <definedName name="_____EEE28">#REF!</definedName>
    <definedName name="_____EEE29">#REF!</definedName>
    <definedName name="_____EEE30">#REF!</definedName>
    <definedName name="_____EEE31">#REF!</definedName>
    <definedName name="_____EEE32">#REF!</definedName>
    <definedName name="_____EEE33">#REF!</definedName>
    <definedName name="_____Gal2">#REF!</definedName>
    <definedName name="_____HAL1">#REF!</definedName>
    <definedName name="_____HAL2">#REF!</definedName>
    <definedName name="_____HAL3">#REF!</definedName>
    <definedName name="_____HAL4">#REF!</definedName>
    <definedName name="_____HAL5">#REF!</definedName>
    <definedName name="_____HAL6">#REF!</definedName>
    <definedName name="_____HAL7">#REF!</definedName>
    <definedName name="_____HAL8">#REF!</definedName>
    <definedName name="_____JB3">#REF!</definedName>
    <definedName name="_____JB4">#REF!</definedName>
    <definedName name="_____JB5">#REF!</definedName>
    <definedName name="_____KK012">#REF!</definedName>
    <definedName name="_____KK016">#REF!</definedName>
    <definedName name="_____KK017">#REF!</definedName>
    <definedName name="_____KK224">#REF!</definedName>
    <definedName name="_____KK342">#REF!</definedName>
    <definedName name="_____KK514">#REF!</definedName>
    <definedName name="_____KK520">#REF!</definedName>
    <definedName name="_____KK618">#REF!</definedName>
    <definedName name="_____KK638">#REF!</definedName>
    <definedName name="_____KK705">#REF!</definedName>
    <definedName name="_____KK710">#REF!</definedName>
    <definedName name="_____KK715">#REF!</definedName>
    <definedName name="_____KK720">#REF!</definedName>
    <definedName name="_____KK721">#REF!</definedName>
    <definedName name="_____KK722">#REF!</definedName>
    <definedName name="_____KK730">#REF!</definedName>
    <definedName name="_____LL071">[9]UPAH!#REF!</definedName>
    <definedName name="_____LL072">[9]UPAH!#REF!</definedName>
    <definedName name="_____LL082">[9]UPAH!#REF!</definedName>
    <definedName name="_____LL103">[9]UPAH!#REF!</definedName>
    <definedName name="_____LLL01">'[3]Basic Price'!#REF!</definedName>
    <definedName name="_____LLL02">'[3]Basic Price'!#REF!</definedName>
    <definedName name="_____LLL03">'[3]Basic Price'!#REF!</definedName>
    <definedName name="_____LLL04">'[3]Basic Price'!#REF!</definedName>
    <definedName name="_____LLL05">'[3]Basic Price'!#REF!</definedName>
    <definedName name="_____LLL06">'[3]Basic Price'!#REF!</definedName>
    <definedName name="_____LLL07">'[3]Basic Price'!#REF!</definedName>
    <definedName name="_____LLL08">'[3]Basic Price'!#REF!</definedName>
    <definedName name="_____LLL09">'[3]Basic Price'!#REF!</definedName>
    <definedName name="_____LLL10">'[3]Basic Price'!#REF!</definedName>
    <definedName name="_____LLL11">'[3]Basic Price'!#REF!</definedName>
    <definedName name="_____MDE01">#REF!</definedName>
    <definedName name="_____MDE02">#REF!</definedName>
    <definedName name="_____MDE03">#REF!</definedName>
    <definedName name="_____MDE04">#REF!</definedName>
    <definedName name="_____MDE05">#REF!</definedName>
    <definedName name="_____MDE06">#REF!</definedName>
    <definedName name="_____MDE07">#REF!</definedName>
    <definedName name="_____MDE08">#REF!</definedName>
    <definedName name="_____MDE09">#REF!</definedName>
    <definedName name="_____MDE10">#REF!</definedName>
    <definedName name="_____MDE11">#REF!</definedName>
    <definedName name="_____MDE12">#REF!</definedName>
    <definedName name="_____MDE13">#REF!</definedName>
    <definedName name="_____MDE14">#REF!</definedName>
    <definedName name="_____MDE15">#REF!</definedName>
    <definedName name="_____MDE16">#REF!</definedName>
    <definedName name="_____MDE17">#REF!</definedName>
    <definedName name="_____MDE18">#REF!</definedName>
    <definedName name="_____MDE19">#REF!</definedName>
    <definedName name="_____MDE20">#REF!</definedName>
    <definedName name="_____MDE21">#REF!</definedName>
    <definedName name="_____MDE22">#REF!</definedName>
    <definedName name="_____MDE23">#REF!</definedName>
    <definedName name="_____MDE24">#REF!</definedName>
    <definedName name="_____MDE25">#REF!</definedName>
    <definedName name="_____MDE26">#REF!</definedName>
    <definedName name="_____MDE27">#REF!</definedName>
    <definedName name="_____MDE28">#REF!</definedName>
    <definedName name="_____MDE29">#REF!</definedName>
    <definedName name="_____MDE30">#REF!</definedName>
    <definedName name="_____MDE31">#REF!</definedName>
    <definedName name="_____MDE32">#REF!</definedName>
    <definedName name="_____MDE33">#REF!</definedName>
    <definedName name="_____MDE34">#REF!</definedName>
    <definedName name="_____ME01">#REF!</definedName>
    <definedName name="_____ME02">#REF!</definedName>
    <definedName name="_____ME03">#REF!</definedName>
    <definedName name="_____ME04">#REF!</definedName>
    <definedName name="_____ME05">#REF!</definedName>
    <definedName name="_____ME06">#REF!</definedName>
    <definedName name="_____ME07">#REF!</definedName>
    <definedName name="_____ME08">#REF!</definedName>
    <definedName name="_____ME09">#REF!</definedName>
    <definedName name="_____ME10">#REF!</definedName>
    <definedName name="_____ME11">#REF!</definedName>
    <definedName name="_____ME12">#REF!</definedName>
    <definedName name="_____ME13">#REF!</definedName>
    <definedName name="_____ME14">#REF!</definedName>
    <definedName name="_____ME15">#REF!</definedName>
    <definedName name="_____ME16">#REF!</definedName>
    <definedName name="_____ME17">#REF!</definedName>
    <definedName name="_____ME18">#REF!</definedName>
    <definedName name="_____ME19">#REF!</definedName>
    <definedName name="_____ME20">#REF!</definedName>
    <definedName name="_____ME21">#REF!</definedName>
    <definedName name="_____ME22">#REF!</definedName>
    <definedName name="_____ME23">#REF!</definedName>
    <definedName name="_____ME24">#REF!</definedName>
    <definedName name="_____ME25">#REF!</definedName>
    <definedName name="_____ME26">#REF!</definedName>
    <definedName name="_____ME27">#REF!</definedName>
    <definedName name="_____ME28">#REF!</definedName>
    <definedName name="_____ME29">#REF!</definedName>
    <definedName name="_____ME30">#REF!</definedName>
    <definedName name="_____ME31">#REF!</definedName>
    <definedName name="_____ME32">#REF!</definedName>
    <definedName name="_____ME33">#REF!</definedName>
    <definedName name="_____ME34">#REF!</definedName>
    <definedName name="_____MM010">[10]UPAH!$H$28</definedName>
    <definedName name="_____MM011">[9]UPAH!#REF!</definedName>
    <definedName name="_____MM012">[9]UPAH!#REF!</definedName>
    <definedName name="_____MM013">[10]UPAH!$H$33</definedName>
    <definedName name="_____MM014">[9]UPAH!#REF!</definedName>
    <definedName name="_____MM020">[9]UPAH!#REF!</definedName>
    <definedName name="_____MM021">[9]UPAH!#REF!</definedName>
    <definedName name="_____MM022">[9]UPAH!#REF!</definedName>
    <definedName name="_____MM023">[10]UPAH!$H$38</definedName>
    <definedName name="_____MM024">[10]UPAH!$H$39</definedName>
    <definedName name="_____MM025">[10]UPAH!$H$40</definedName>
    <definedName name="_____MM026">[9]UPAH!#REF!</definedName>
    <definedName name="_____MM033">[9]UPAH!#REF!</definedName>
    <definedName name="_____MM040">[10]UPAH!$H$44</definedName>
    <definedName name="_____MM041">[10]UPAH!$H$45</definedName>
    <definedName name="_____MM042">[9]UPAH!#REF!</definedName>
    <definedName name="_____MM050">[9]UPAH!#REF!</definedName>
    <definedName name="_____MM061">[10]UPAH!$H$48</definedName>
    <definedName name="_____MM065">[10]UPAH!$H$49</definedName>
    <definedName name="_____MM070">[9]UPAH!#REF!</definedName>
    <definedName name="_____MM080">[9]UPAH!#REF!</definedName>
    <definedName name="_____MM081">[10]UPAH!$H$53</definedName>
    <definedName name="_____MM090">[9]UPAH!#REF!</definedName>
    <definedName name="_____MM162">[10]UPAH!$H$54</definedName>
    <definedName name="_____MM163">[9]UPAH!#REF!</definedName>
    <definedName name="_____MM164">[9]UPAH!#REF!</definedName>
    <definedName name="_____MM165">[9]UPAH!#REF!</definedName>
    <definedName name="_____MM166">[10]UPAH!$H$58</definedName>
    <definedName name="_____MM167">[10]UPAH!$H$59</definedName>
    <definedName name="_____MM170">[10]UPAH!$H$60</definedName>
    <definedName name="_____MM171">[9]UPAH!#REF!</definedName>
    <definedName name="_____MM180">[10]UPAH!$H$61</definedName>
    <definedName name="_____MM181">[10]UPAH!$H$62</definedName>
    <definedName name="_____MM183">[9]UPAH!#REF!</definedName>
    <definedName name="_____MM184">[9]UPAH!#REF!</definedName>
    <definedName name="_____MM185">[9]UPAH!#REF!</definedName>
    <definedName name="_____MMM01">'[7]Basic Price'!$F$46</definedName>
    <definedName name="_____MMM02">'[7]Basic Price'!$F$48</definedName>
    <definedName name="_____MMM03">'[3]Basic Price'!#REF!</definedName>
    <definedName name="_____MMM04">'[3]Basic Price'!#REF!</definedName>
    <definedName name="_____MMM05">'[3]Basic Price'!#REF!</definedName>
    <definedName name="_____MMM06">'[3]Basic Price'!#REF!</definedName>
    <definedName name="_____MMM07">'[3]Basic Price'!#REF!</definedName>
    <definedName name="_____MMM08">'[3]Basic Price'!#REF!</definedName>
    <definedName name="_____MMM09">'[3]Basic Price'!#REF!</definedName>
    <definedName name="_____MMM10">'[3]Basic Price'!#REF!</definedName>
    <definedName name="_____MMM11">'[3]Basic Price'!#REF!</definedName>
    <definedName name="_____MMM12">'[3]Basic Price'!#REF!</definedName>
    <definedName name="_____MMM13">'[7]Basic Price'!$F$58</definedName>
    <definedName name="_____MMM14">'[3]Basic Price'!#REF!</definedName>
    <definedName name="_____MMM15">'[3]Basic Price'!#REF!</definedName>
    <definedName name="_____MMM16">'[7]Basic Price'!$F$60</definedName>
    <definedName name="_____MMM17">'[3]Basic Price'!#REF!</definedName>
    <definedName name="_____MMM18">'[3]Basic Price'!#REF!</definedName>
    <definedName name="_____MMM19">'[7]Basic Price'!$F$62</definedName>
    <definedName name="_____MMM20">'[7]Basic Price'!$F$68</definedName>
    <definedName name="_____MMM21">'[7]Basic Price'!$F$69</definedName>
    <definedName name="_____MMM22">'[7]Basic Price'!$F$70</definedName>
    <definedName name="_____MMM23">'[3]Basic Price'!#REF!</definedName>
    <definedName name="_____MMM24">'[3]Basic Price'!#REF!</definedName>
    <definedName name="_____MMM25">'[3]Basic Price'!#REF!</definedName>
    <definedName name="_____MMM26">'[3]Basic Price'!#REF!</definedName>
    <definedName name="_____MMM27">'[3]Basic Price'!#REF!</definedName>
    <definedName name="_____MMM28">'[3]Basic Price'!#REF!</definedName>
    <definedName name="_____MMM29">'[3]Basic Price'!#REF!</definedName>
    <definedName name="_____MMM30">'[3]Basic Price'!#REF!</definedName>
    <definedName name="_____MMM31">'[3]Basic Price'!#REF!</definedName>
    <definedName name="_____MMM32">'[3]Basic Price'!#REF!</definedName>
    <definedName name="_____MMM33">'[3]Basic Price'!#REF!</definedName>
    <definedName name="_____MMM34">'[3]Basic Price'!#REF!</definedName>
    <definedName name="_____MMM35">'[3]Basic Price'!#REF!</definedName>
    <definedName name="_____MMM36">'[3]Basic Price'!#REF!</definedName>
    <definedName name="_____MMM37">'[3]Basic Price'!#REF!</definedName>
    <definedName name="_____MMM38">'[3]Basic Price'!#REF!</definedName>
    <definedName name="_____MMM39">'[3]Basic Price'!#REF!</definedName>
    <definedName name="_____MMM40">'[3]Basic Price'!#REF!</definedName>
    <definedName name="_____MMM41">'[3]Basic Price'!#REF!</definedName>
    <definedName name="_____MMM411">'[3]Basic Price'!#REF!</definedName>
    <definedName name="_____MMM42">'[3]Basic Price'!#REF!</definedName>
    <definedName name="_____MMM43">'[3]Basic Price'!#REF!</definedName>
    <definedName name="_____MMM44">'[3]Basic Price'!#REF!</definedName>
    <definedName name="_____MMM45">'[3]Basic Price'!#REF!</definedName>
    <definedName name="_____MMM46">'[3]Basic Price'!#REF!</definedName>
    <definedName name="_____MMM47">'[3]Basic Price'!#REF!</definedName>
    <definedName name="_____MMM48">'[3]Basic Price'!#REF!</definedName>
    <definedName name="_____MMM49">'[3]Basic Price'!#REF!</definedName>
    <definedName name="_____MMM50">'[3]Basic Price'!#REF!</definedName>
    <definedName name="_____MMM51">'[3]Basic Price'!#REF!</definedName>
    <definedName name="_____MMM52">'[3]Basic Price'!#REF!</definedName>
    <definedName name="_____MMM53">'[3]Basic Price'!#REF!</definedName>
    <definedName name="_____MMM54">'[3]Basic Price'!#REF!</definedName>
    <definedName name="_____MR011">[9]UPAH!#REF!</definedName>
    <definedName name="_____MR012">[10]UPAH!$H$32</definedName>
    <definedName name="_____non51">#REF!</definedName>
    <definedName name="_____REK2">[11]RAB!#REF!</definedName>
    <definedName name="_____STD1">#REF!</definedName>
    <definedName name="_____STD2">#REF!</definedName>
    <definedName name="_____STD3">#REF!</definedName>
    <definedName name="_____STD4">#REF!</definedName>
    <definedName name="_____STD5">#REF!</definedName>
    <definedName name="_____STD6">#REF!</definedName>
    <definedName name="____ATB1">#REF!</definedName>
    <definedName name="____ATB2">#REF!</definedName>
    <definedName name="____ATB3">#REF!</definedName>
    <definedName name="____ATB4">#REF!</definedName>
    <definedName name="____DIV1">#REF!</definedName>
    <definedName name="____DIV10">#REF!</definedName>
    <definedName name="____DIV11">'[12]JL SMP 5 '!#REF!</definedName>
    <definedName name="____DIV2">#REF!</definedName>
    <definedName name="____DIV3">#REF!</definedName>
    <definedName name="____DIV4">#REF!</definedName>
    <definedName name="____DIV5">#REF!</definedName>
    <definedName name="____DIV6">#REF!</definedName>
    <definedName name="____DIV7">#REF!</definedName>
    <definedName name="____DIV8">#REF!</definedName>
    <definedName name="____DIV9">#REF!</definedName>
    <definedName name="____EEE01">#REF!</definedName>
    <definedName name="____EEE02">#REF!</definedName>
    <definedName name="____EEE03">#REF!</definedName>
    <definedName name="____EEE04">#REF!</definedName>
    <definedName name="____EEE05">#REF!</definedName>
    <definedName name="____EEE06">#REF!</definedName>
    <definedName name="____EEE07">#REF!</definedName>
    <definedName name="____EEE08">#REF!</definedName>
    <definedName name="____EEE09">#REF!</definedName>
    <definedName name="____EEE10">#REF!</definedName>
    <definedName name="____EEE11">#REF!</definedName>
    <definedName name="____EEE12">#REF!</definedName>
    <definedName name="____EEE13">#REF!</definedName>
    <definedName name="____EEE14">#REF!</definedName>
    <definedName name="____EEE15">#REF!</definedName>
    <definedName name="____EEE16">#REF!</definedName>
    <definedName name="____EEE17">#REF!</definedName>
    <definedName name="____EEE18">#REF!</definedName>
    <definedName name="____EEE19">#REF!</definedName>
    <definedName name="____EEE20">#REF!</definedName>
    <definedName name="____EEE21">#REF!</definedName>
    <definedName name="____EEE22">#REF!</definedName>
    <definedName name="____EEE23">#REF!</definedName>
    <definedName name="____EEE24">#REF!</definedName>
    <definedName name="____EEE25">#REF!</definedName>
    <definedName name="____EEE26">#REF!</definedName>
    <definedName name="____EEE27">#REF!</definedName>
    <definedName name="____EEE28">#REF!</definedName>
    <definedName name="____EEE29">#REF!</definedName>
    <definedName name="____EEE30">#REF!</definedName>
    <definedName name="____EEE31">#REF!</definedName>
    <definedName name="____EEE32">#REF!</definedName>
    <definedName name="____EEE33">#REF!</definedName>
    <definedName name="____Gal2">#REF!</definedName>
    <definedName name="____HAL1">#REF!</definedName>
    <definedName name="____HAL2">#REF!</definedName>
    <definedName name="____HAL3">#REF!</definedName>
    <definedName name="____HAL4">#REF!</definedName>
    <definedName name="____HAL5">#REF!</definedName>
    <definedName name="____HAL6">#REF!</definedName>
    <definedName name="____HAL7">#REF!</definedName>
    <definedName name="____HAL8">#REF!</definedName>
    <definedName name="____JB3">#REF!</definedName>
    <definedName name="____JB4">#REF!</definedName>
    <definedName name="____JB5">#REF!</definedName>
    <definedName name="____KK012">#REF!</definedName>
    <definedName name="____KK016">#REF!</definedName>
    <definedName name="____KK017">#REF!</definedName>
    <definedName name="____KK224">#REF!</definedName>
    <definedName name="____KK342">#REF!</definedName>
    <definedName name="____KK514">#REF!</definedName>
    <definedName name="____KK520">#REF!</definedName>
    <definedName name="____KK618">#REF!</definedName>
    <definedName name="____KK638">#REF!</definedName>
    <definedName name="____KK705">#REF!</definedName>
    <definedName name="____KK710">#REF!</definedName>
    <definedName name="____KK715">#REF!</definedName>
    <definedName name="____KK720">#REF!</definedName>
    <definedName name="____KK721">#REF!</definedName>
    <definedName name="____KK722">#REF!</definedName>
    <definedName name="____KK730">#REF!</definedName>
    <definedName name="____LL071">[9]UPAH!#REF!</definedName>
    <definedName name="____LL072">[9]UPAH!#REF!</definedName>
    <definedName name="____LL082">[9]UPAH!#REF!</definedName>
    <definedName name="____LL103">[9]UPAH!#REF!</definedName>
    <definedName name="____LLL01">'[13]Basic Price'!#REF!</definedName>
    <definedName name="____LLL02">'[13]Basic Price'!#REF!</definedName>
    <definedName name="____LLL03">'[13]Basic Price'!#REF!</definedName>
    <definedName name="____LLL04">'[13]Basic Price'!#REF!</definedName>
    <definedName name="____LLL05">'[13]Basic Price'!#REF!</definedName>
    <definedName name="____LLL06">'[13]Basic Price'!#REF!</definedName>
    <definedName name="____LLL07">'[13]Basic Price'!#REF!</definedName>
    <definedName name="____LLL08">'[13]Basic Price'!#REF!</definedName>
    <definedName name="____LLL09">'[13]Basic Price'!#REF!</definedName>
    <definedName name="____LLL10">'[13]Basic Price'!#REF!</definedName>
    <definedName name="____LLL11">'[13]Basic Price'!#REF!</definedName>
    <definedName name="____MDE01">#REF!</definedName>
    <definedName name="____MDE02">#REF!</definedName>
    <definedName name="____MDE03">#REF!</definedName>
    <definedName name="____MDE04">#REF!</definedName>
    <definedName name="____MDE05">#REF!</definedName>
    <definedName name="____MDE06">#REF!</definedName>
    <definedName name="____MDE07">#REF!</definedName>
    <definedName name="____MDE08">#REF!</definedName>
    <definedName name="____MDE09">#REF!</definedName>
    <definedName name="____MDE10">#REF!</definedName>
    <definedName name="____MDE11">#REF!</definedName>
    <definedName name="____MDE12">#REF!</definedName>
    <definedName name="____MDE13">#REF!</definedName>
    <definedName name="____MDE14">#REF!</definedName>
    <definedName name="____MDE15">#REF!</definedName>
    <definedName name="____MDE16">#REF!</definedName>
    <definedName name="____MDE17">#REF!</definedName>
    <definedName name="____MDE18">#REF!</definedName>
    <definedName name="____MDE19">#REF!</definedName>
    <definedName name="____MDE20">#REF!</definedName>
    <definedName name="____MDE21">#REF!</definedName>
    <definedName name="____MDE22">#REF!</definedName>
    <definedName name="____MDE23">#REF!</definedName>
    <definedName name="____MDE24">#REF!</definedName>
    <definedName name="____MDE25">#REF!</definedName>
    <definedName name="____MDE26">#REF!</definedName>
    <definedName name="____MDE27">#REF!</definedName>
    <definedName name="____MDE28">#REF!</definedName>
    <definedName name="____MDE29">#REF!</definedName>
    <definedName name="____MDE30">#REF!</definedName>
    <definedName name="____MDE31">#REF!</definedName>
    <definedName name="____MDE32">#REF!</definedName>
    <definedName name="____MDE33">#REF!</definedName>
    <definedName name="____MDE34">#REF!</definedName>
    <definedName name="____ME01">#REF!</definedName>
    <definedName name="____ME02">#REF!</definedName>
    <definedName name="____ME03">#REF!</definedName>
    <definedName name="____ME04">#REF!</definedName>
    <definedName name="____ME05">#REF!</definedName>
    <definedName name="____ME06">#REF!</definedName>
    <definedName name="____ME07">#REF!</definedName>
    <definedName name="____ME08">#REF!</definedName>
    <definedName name="____ME09">#REF!</definedName>
    <definedName name="____ME10">#REF!</definedName>
    <definedName name="____ME11">#REF!</definedName>
    <definedName name="____ME12">#REF!</definedName>
    <definedName name="____ME13">#REF!</definedName>
    <definedName name="____ME14">#REF!</definedName>
    <definedName name="____ME15">#REF!</definedName>
    <definedName name="____ME16">#REF!</definedName>
    <definedName name="____ME17">#REF!</definedName>
    <definedName name="____ME18">#REF!</definedName>
    <definedName name="____ME19">#REF!</definedName>
    <definedName name="____ME20">#REF!</definedName>
    <definedName name="____ME21">#REF!</definedName>
    <definedName name="____ME22">#REF!</definedName>
    <definedName name="____ME23">#REF!</definedName>
    <definedName name="____ME24">#REF!</definedName>
    <definedName name="____ME25">#REF!</definedName>
    <definedName name="____ME26">#REF!</definedName>
    <definedName name="____ME27">#REF!</definedName>
    <definedName name="____ME28">#REF!</definedName>
    <definedName name="____ME29">#REF!</definedName>
    <definedName name="____ME30">#REF!</definedName>
    <definedName name="____ME31">#REF!</definedName>
    <definedName name="____ME32">#REF!</definedName>
    <definedName name="____ME33">#REF!</definedName>
    <definedName name="____ME34">#REF!</definedName>
    <definedName name="____MM010">[10]UPAH!$H$28</definedName>
    <definedName name="____MM011">[9]UPAH!#REF!</definedName>
    <definedName name="____MM012">[9]UPAH!#REF!</definedName>
    <definedName name="____MM013">[10]UPAH!$H$33</definedName>
    <definedName name="____MM014">[9]UPAH!#REF!</definedName>
    <definedName name="____MM020">[9]UPAH!#REF!</definedName>
    <definedName name="____MM021">[9]UPAH!#REF!</definedName>
    <definedName name="____MM022">[9]UPAH!#REF!</definedName>
    <definedName name="____MM023">[10]UPAH!$H$38</definedName>
    <definedName name="____MM024">[10]UPAH!$H$39</definedName>
    <definedName name="____MM025">[10]UPAH!$H$40</definedName>
    <definedName name="____MM026">[9]UPAH!#REF!</definedName>
    <definedName name="____MM033">[9]UPAH!#REF!</definedName>
    <definedName name="____MM040">[10]UPAH!$H$44</definedName>
    <definedName name="____MM041">[10]UPAH!$H$45</definedName>
    <definedName name="____MM042">[9]UPAH!#REF!</definedName>
    <definedName name="____MM050">[9]UPAH!#REF!</definedName>
    <definedName name="____MM061">[10]UPAH!$H$48</definedName>
    <definedName name="____MM065">[10]UPAH!$H$49</definedName>
    <definedName name="____MM070">[9]UPAH!#REF!</definedName>
    <definedName name="____MM080">[9]UPAH!#REF!</definedName>
    <definedName name="____MM081">[10]UPAH!$H$53</definedName>
    <definedName name="____MM090">[9]UPAH!#REF!</definedName>
    <definedName name="____MM162">[10]UPAH!$H$54</definedName>
    <definedName name="____MM163">[9]UPAH!#REF!</definedName>
    <definedName name="____MM164">[9]UPAH!#REF!</definedName>
    <definedName name="____MM165">[9]UPAH!#REF!</definedName>
    <definedName name="____MM166">[10]UPAH!$H$58</definedName>
    <definedName name="____MM167">[10]UPAH!$H$59</definedName>
    <definedName name="____MM170">[10]UPAH!$H$60</definedName>
    <definedName name="____MM171">[9]UPAH!#REF!</definedName>
    <definedName name="____MM180">[10]UPAH!$H$61</definedName>
    <definedName name="____MM181">[10]UPAH!$H$62</definedName>
    <definedName name="____MM183">[9]UPAH!#REF!</definedName>
    <definedName name="____MM184">[9]UPAH!#REF!</definedName>
    <definedName name="____MM185">[9]UPAH!#REF!</definedName>
    <definedName name="____MMM01">'[14]Basic Price'!$F$46</definedName>
    <definedName name="____MMM02">'[14]Basic Price'!$F$48</definedName>
    <definedName name="____MMM03">'[13]Basic Price'!#REF!</definedName>
    <definedName name="____MMM04">'[13]Basic Price'!#REF!</definedName>
    <definedName name="____MMM05">'[13]Basic Price'!#REF!</definedName>
    <definedName name="____MMM06">'[13]Basic Price'!#REF!</definedName>
    <definedName name="____MMM07">'[13]Basic Price'!#REF!</definedName>
    <definedName name="____MMM08">'[13]Basic Price'!#REF!</definedName>
    <definedName name="____MMM09">'[13]Basic Price'!#REF!</definedName>
    <definedName name="____MMM10">'[13]Basic Price'!#REF!</definedName>
    <definedName name="____MMM11">'[13]Basic Price'!#REF!</definedName>
    <definedName name="____MMM12">'[13]Basic Price'!#REF!</definedName>
    <definedName name="____MMM13">'[14]Basic Price'!$F$58</definedName>
    <definedName name="____MMM14">'[13]Basic Price'!#REF!</definedName>
    <definedName name="____MMM15">'[13]Basic Price'!#REF!</definedName>
    <definedName name="____MMM16">'[14]Basic Price'!$F$60</definedName>
    <definedName name="____MMM17">'[13]Basic Price'!#REF!</definedName>
    <definedName name="____MMM18">'[13]Basic Price'!#REF!</definedName>
    <definedName name="____MMM19">'[14]Basic Price'!$F$62</definedName>
    <definedName name="____MMM20">'[14]Basic Price'!$F$68</definedName>
    <definedName name="____MMM21">'[14]Basic Price'!$F$69</definedName>
    <definedName name="____MMM22">'[14]Basic Price'!$F$70</definedName>
    <definedName name="____MMM23">'[13]Basic Price'!#REF!</definedName>
    <definedName name="____MMM24">'[13]Basic Price'!#REF!</definedName>
    <definedName name="____MMM25">'[13]Basic Price'!#REF!</definedName>
    <definedName name="____MMM26">'[13]Basic Price'!#REF!</definedName>
    <definedName name="____MMM27">'[13]Basic Price'!#REF!</definedName>
    <definedName name="____MMM28">'[13]Basic Price'!#REF!</definedName>
    <definedName name="____MMM29">'[13]Basic Price'!#REF!</definedName>
    <definedName name="____MMM30">'[13]Basic Price'!#REF!</definedName>
    <definedName name="____MMM31">'[13]Basic Price'!#REF!</definedName>
    <definedName name="____MMM32">'[13]Basic Price'!#REF!</definedName>
    <definedName name="____MMM33">'[13]Basic Price'!#REF!</definedName>
    <definedName name="____MMM34">'[13]Basic Price'!#REF!</definedName>
    <definedName name="____MMM35">'[13]Basic Price'!#REF!</definedName>
    <definedName name="____MMM36">'[13]Basic Price'!#REF!</definedName>
    <definedName name="____MMM37">'[13]Basic Price'!#REF!</definedName>
    <definedName name="____MMM38">'[13]Basic Price'!#REF!</definedName>
    <definedName name="____MMM39">'[13]Basic Price'!#REF!</definedName>
    <definedName name="____MMM40">'[13]Basic Price'!#REF!</definedName>
    <definedName name="____MMM41">'[13]Basic Price'!#REF!</definedName>
    <definedName name="____MMM411">'[13]Basic Price'!#REF!</definedName>
    <definedName name="____MMM42">'[13]Basic Price'!#REF!</definedName>
    <definedName name="____MMM43">'[13]Basic Price'!#REF!</definedName>
    <definedName name="____MMM44">'[13]Basic Price'!#REF!</definedName>
    <definedName name="____MMM45">'[13]Basic Price'!#REF!</definedName>
    <definedName name="____MMM46">'[13]Basic Price'!#REF!</definedName>
    <definedName name="____MMM47">'[13]Basic Price'!#REF!</definedName>
    <definedName name="____MMM48">'[13]Basic Price'!#REF!</definedName>
    <definedName name="____MMM49">'[13]Basic Price'!#REF!</definedName>
    <definedName name="____MMM50">'[13]Basic Price'!#REF!</definedName>
    <definedName name="____MMM51">'[13]Basic Price'!#REF!</definedName>
    <definedName name="____MMM52">'[13]Basic Price'!#REF!</definedName>
    <definedName name="____MMM53">'[13]Basic Price'!#REF!</definedName>
    <definedName name="____MMM54">'[13]Basic Price'!#REF!</definedName>
    <definedName name="____MR011">[9]UPAH!#REF!</definedName>
    <definedName name="____MR012">[10]UPAH!$H$32</definedName>
    <definedName name="____non51">#REF!</definedName>
    <definedName name="____REK2">[11]RAB!#REF!</definedName>
    <definedName name="____STD1">#REF!</definedName>
    <definedName name="____STD2">#REF!</definedName>
    <definedName name="____STD3">#REF!</definedName>
    <definedName name="____STD4">#REF!</definedName>
    <definedName name="____STD5">#REF!</definedName>
    <definedName name="____STD6">#REF!</definedName>
    <definedName name="___ATB1">#REF!</definedName>
    <definedName name="___ATB2">#REF!</definedName>
    <definedName name="___ATB3">#REF!</definedName>
    <definedName name="___ATB4">#REF!</definedName>
    <definedName name="___cop15">'[15]RAB MEK 15 M MB '!#REF!</definedName>
    <definedName name="___cop20">'[15]RAB MEK 15 M MB '!#REF!</definedName>
    <definedName name="___cop25">'[15]RAB MEK 15 M MB '!#REF!</definedName>
    <definedName name="___cop32">'[15]RAB MEK 15 M MB '!#REF!</definedName>
    <definedName name="___cop40">'[15]RAB MEK 15 M MB '!#REF!</definedName>
    <definedName name="___cop50">'[15]RAB MEK 15 M MB '!#REF!</definedName>
    <definedName name="___dia10">#REF!</definedName>
    <definedName name="___dia12">#REF!</definedName>
    <definedName name="___dia16">#REF!</definedName>
    <definedName name="___dia19">#REF!</definedName>
    <definedName name="___dia6">#REF!</definedName>
    <definedName name="___dia8">#REF!</definedName>
    <definedName name="___DIV1">#REF!</definedName>
    <definedName name="___DIV10">#REF!</definedName>
    <definedName name="___DIV11">'[4]JL SMP 5 '!#REF!</definedName>
    <definedName name="___DIV2">#REF!</definedName>
    <definedName name="___DIV3">#REF!</definedName>
    <definedName name="___DIV4">#REF!</definedName>
    <definedName name="___DIV5">#REF!</definedName>
    <definedName name="___DIV6">#REF!</definedName>
    <definedName name="___DIV7">#REF!</definedName>
    <definedName name="___DIV8">#REF!</definedName>
    <definedName name="___DIV9">#REF!</definedName>
    <definedName name="___EEE01">#REF!</definedName>
    <definedName name="___EEE02">#REF!</definedName>
    <definedName name="___EEE03">#REF!</definedName>
    <definedName name="___EEE04">#REF!</definedName>
    <definedName name="___EEE05">#REF!</definedName>
    <definedName name="___EEE06">#REF!</definedName>
    <definedName name="___EEE07">#REF!</definedName>
    <definedName name="___EEE08">#REF!</definedName>
    <definedName name="___EEE09">#REF!</definedName>
    <definedName name="___EEE10">#REF!</definedName>
    <definedName name="___EEE11">#REF!</definedName>
    <definedName name="___EEE12">#REF!</definedName>
    <definedName name="___EEE13">#REF!</definedName>
    <definedName name="___EEE14">#REF!</definedName>
    <definedName name="___EEE15">#REF!</definedName>
    <definedName name="___EEE16">#REF!</definedName>
    <definedName name="___EEE17">#REF!</definedName>
    <definedName name="___EEE18">#REF!</definedName>
    <definedName name="___EEE19">#REF!</definedName>
    <definedName name="___EEE20">#REF!</definedName>
    <definedName name="___EEE21">#REF!</definedName>
    <definedName name="___EEE22">#REF!</definedName>
    <definedName name="___EEE23">#REF!</definedName>
    <definedName name="___EEE24">#REF!</definedName>
    <definedName name="___EEE25">#REF!</definedName>
    <definedName name="___EEE26">#REF!</definedName>
    <definedName name="___EEE27">#REF!</definedName>
    <definedName name="___EEE28">#REF!</definedName>
    <definedName name="___EEE29">#REF!</definedName>
    <definedName name="___EEE30">#REF!</definedName>
    <definedName name="___EEE31">#REF!</definedName>
    <definedName name="___EEE32">#REF!</definedName>
    <definedName name="___EEE33">#REF!</definedName>
    <definedName name="___Gal2">[16]BAHAN!#REF!</definedName>
    <definedName name="___HAL1">[5]Mobilisasi!#REF!</definedName>
    <definedName name="___HAL2">#REF!</definedName>
    <definedName name="___HAL3">#REF!</definedName>
    <definedName name="___HAL4">#REF!</definedName>
    <definedName name="___HAL5">#REF!</definedName>
    <definedName name="___HAL6">#REF!</definedName>
    <definedName name="___HAL7">#REF!</definedName>
    <definedName name="___HAL8">#REF!</definedName>
    <definedName name="___JB3">#REF!</definedName>
    <definedName name="___JB4">#REF!</definedName>
    <definedName name="___JB5">#REF!</definedName>
    <definedName name="___KK012">#REF!</definedName>
    <definedName name="___KK016">#REF!</definedName>
    <definedName name="___KK017">#REF!</definedName>
    <definedName name="___KK224">#REF!</definedName>
    <definedName name="___KK342">#REF!</definedName>
    <definedName name="___KK514">#REF!</definedName>
    <definedName name="___KK520">#REF!</definedName>
    <definedName name="___KK618">#REF!</definedName>
    <definedName name="___KK638">#REF!</definedName>
    <definedName name="___KK705">#REF!</definedName>
    <definedName name="___KK710">#REF!</definedName>
    <definedName name="___KK715">#REF!</definedName>
    <definedName name="___KK720">#REF!</definedName>
    <definedName name="___KK721">#REF!</definedName>
    <definedName name="___KK722">#REF!</definedName>
    <definedName name="___KK730">#REF!</definedName>
    <definedName name="___LL061">[10]UPAH!$H$13</definedName>
    <definedName name="___LL071">[17]UPAH!#REF!</definedName>
    <definedName name="___LL072">[17]UPAH!#REF!</definedName>
    <definedName name="___LL073">[10]UPAH!$H$16</definedName>
    <definedName name="___LL079">[10]UPAH!$H$17</definedName>
    <definedName name="___LL081">[10]UPAH!$H$18</definedName>
    <definedName name="___LL082">[17]UPAH!#REF!</definedName>
    <definedName name="___LL083">[10]UPAH!$H$20</definedName>
    <definedName name="___LL091">[10]UPAH!$H$21</definedName>
    <definedName name="___LL099">[10]UPAH!$H$22</definedName>
    <definedName name="___LL101">[10]UPAH!$H$23</definedName>
    <definedName name="___LL103">[17]UPAH!#REF!</definedName>
    <definedName name="___LL106">[10]UPAH!$H$25</definedName>
    <definedName name="___LLL01">'[3]Basic Price'!#REF!</definedName>
    <definedName name="___LLL02">'[3]Basic Price'!#REF!</definedName>
    <definedName name="___LLL03">'[3]Basic Price'!#REF!</definedName>
    <definedName name="___LLL04">'[3]Basic Price'!#REF!</definedName>
    <definedName name="___LLL05">'[3]Basic Price'!#REF!</definedName>
    <definedName name="___LLL06">'[3]Basic Price'!#REF!</definedName>
    <definedName name="___LLL07">'[3]Basic Price'!#REF!</definedName>
    <definedName name="___LLL08">'[3]Basic Price'!#REF!</definedName>
    <definedName name="___LLL09">'[3]Basic Price'!#REF!</definedName>
    <definedName name="___LLL10">'[3]Basic Price'!#REF!</definedName>
    <definedName name="___LLL11">'[3]Basic Price'!#REF!</definedName>
    <definedName name="___MDE01">#REF!</definedName>
    <definedName name="___MDE02">#REF!</definedName>
    <definedName name="___MDE03">#REF!</definedName>
    <definedName name="___MDE04">#REF!</definedName>
    <definedName name="___MDE05">#REF!</definedName>
    <definedName name="___MDE06">#REF!</definedName>
    <definedName name="___MDE07">#REF!</definedName>
    <definedName name="___MDE08">#REF!</definedName>
    <definedName name="___MDE09">#REF!</definedName>
    <definedName name="___MDE10">#REF!</definedName>
    <definedName name="___MDE11">#REF!</definedName>
    <definedName name="___MDE12">#REF!</definedName>
    <definedName name="___MDE13">#REF!</definedName>
    <definedName name="___MDE14">#REF!</definedName>
    <definedName name="___MDE15">#REF!</definedName>
    <definedName name="___MDE16">#REF!</definedName>
    <definedName name="___MDE17">#REF!</definedName>
    <definedName name="___MDE18">#REF!</definedName>
    <definedName name="___MDE19">#REF!</definedName>
    <definedName name="___MDE20">#REF!</definedName>
    <definedName name="___MDE21">#REF!</definedName>
    <definedName name="___MDE22">#REF!</definedName>
    <definedName name="___MDE23">#REF!</definedName>
    <definedName name="___MDE24">#REF!</definedName>
    <definedName name="___MDE25">#REF!</definedName>
    <definedName name="___MDE26">#REF!</definedName>
    <definedName name="___MDE27">#REF!</definedName>
    <definedName name="___MDE28">#REF!</definedName>
    <definedName name="___MDE29">#REF!</definedName>
    <definedName name="___MDE30">#REF!</definedName>
    <definedName name="___MDE31">#REF!</definedName>
    <definedName name="___MDE32">#REF!</definedName>
    <definedName name="___MDE33">#REF!</definedName>
    <definedName name="___MDE34">#REF!</definedName>
    <definedName name="___ME01">#REF!</definedName>
    <definedName name="___ME02">#REF!</definedName>
    <definedName name="___ME03">#REF!</definedName>
    <definedName name="___ME04">#REF!</definedName>
    <definedName name="___ME05">#REF!</definedName>
    <definedName name="___ME06">#REF!</definedName>
    <definedName name="___ME07">#REF!</definedName>
    <definedName name="___ME08">#REF!</definedName>
    <definedName name="___ME09">#REF!</definedName>
    <definedName name="___ME10">#REF!</definedName>
    <definedName name="___ME11">#REF!</definedName>
    <definedName name="___ME12">#REF!</definedName>
    <definedName name="___ME13">#REF!</definedName>
    <definedName name="___ME14">#REF!</definedName>
    <definedName name="___ME15">#REF!</definedName>
    <definedName name="___ME16">#REF!</definedName>
    <definedName name="___ME17">#REF!</definedName>
    <definedName name="___ME18">#REF!</definedName>
    <definedName name="___ME19">#REF!</definedName>
    <definedName name="___ME20">#REF!</definedName>
    <definedName name="___ME21">#REF!</definedName>
    <definedName name="___ME22">#REF!</definedName>
    <definedName name="___ME23">#REF!</definedName>
    <definedName name="___ME24">#REF!</definedName>
    <definedName name="___ME25">#REF!</definedName>
    <definedName name="___ME26">#REF!</definedName>
    <definedName name="___ME27">#REF!</definedName>
    <definedName name="___ME28">#REF!</definedName>
    <definedName name="___ME29">#REF!</definedName>
    <definedName name="___ME30">#REF!</definedName>
    <definedName name="___ME31">#REF!</definedName>
    <definedName name="___ME32">#REF!</definedName>
    <definedName name="___ME33">#REF!</definedName>
    <definedName name="___ME34">#REF!</definedName>
    <definedName name="___MM010">[17]UPAH!#REF!</definedName>
    <definedName name="___MM011">[17]UPAH!#REF!</definedName>
    <definedName name="___MM012">[17]UPAH!#REF!</definedName>
    <definedName name="___MM013">[17]UPAH!#REF!</definedName>
    <definedName name="___MM014">[17]UPAH!#REF!</definedName>
    <definedName name="___MM020">[17]UPAH!#REF!</definedName>
    <definedName name="___MM021">[17]UPAH!#REF!</definedName>
    <definedName name="___MM022">[17]UPAH!#REF!</definedName>
    <definedName name="___MM023">[17]UPAH!#REF!</definedName>
    <definedName name="___MM024">[17]UPAH!#REF!</definedName>
    <definedName name="___MM025">[17]UPAH!#REF!</definedName>
    <definedName name="___MM026">[17]UPAH!#REF!</definedName>
    <definedName name="___MM033">[17]UPAH!#REF!</definedName>
    <definedName name="___MM040">[17]UPAH!#REF!</definedName>
    <definedName name="___MM041">[17]UPAH!#REF!</definedName>
    <definedName name="___MM042">[17]UPAH!#REF!</definedName>
    <definedName name="___MM050">[17]UPAH!#REF!</definedName>
    <definedName name="___MM061">[17]UPAH!#REF!</definedName>
    <definedName name="___MM065">[17]UPAH!#REF!</definedName>
    <definedName name="___MM070">[17]UPAH!#REF!</definedName>
    <definedName name="___MM080">[17]UPAH!#REF!</definedName>
    <definedName name="___MM081">[17]UPAH!#REF!</definedName>
    <definedName name="___MM090">[17]UPAH!#REF!</definedName>
    <definedName name="___MM162">[17]UPAH!#REF!</definedName>
    <definedName name="___MM163">[17]UPAH!#REF!</definedName>
    <definedName name="___MM164">[17]UPAH!#REF!</definedName>
    <definedName name="___MM165">[17]UPAH!#REF!</definedName>
    <definedName name="___MM166">[17]UPAH!#REF!</definedName>
    <definedName name="___MM167">[17]UPAH!#REF!</definedName>
    <definedName name="___MM170">[17]UPAH!#REF!</definedName>
    <definedName name="___MM171">[17]UPAH!#REF!</definedName>
    <definedName name="___MM180">[17]UPAH!#REF!</definedName>
    <definedName name="___MM181">[17]UPAH!#REF!</definedName>
    <definedName name="___MM183">[17]UPAH!#REF!</definedName>
    <definedName name="___MM184">[17]UPAH!#REF!</definedName>
    <definedName name="___MM185">[17]UPAH!#REF!</definedName>
    <definedName name="___MMM01">'[7]Basic Price'!$F$46</definedName>
    <definedName name="___MMM02">'[7]Basic Price'!$F$48</definedName>
    <definedName name="___MMM03">'[3]Basic Price'!#REF!</definedName>
    <definedName name="___MMM04">'[3]Basic Price'!#REF!</definedName>
    <definedName name="___MMM05">'[3]Basic Price'!#REF!</definedName>
    <definedName name="___MMM06">'[3]Basic Price'!#REF!</definedName>
    <definedName name="___MMM07">'[3]Basic Price'!#REF!</definedName>
    <definedName name="___MMM08">'[3]Basic Price'!#REF!</definedName>
    <definedName name="___MMM09">'[3]Basic Price'!#REF!</definedName>
    <definedName name="___MMM10">'[3]Basic Price'!#REF!</definedName>
    <definedName name="___MMM11">'[3]Basic Price'!#REF!</definedName>
    <definedName name="___MMM12">'[3]Basic Price'!#REF!</definedName>
    <definedName name="___MMM13">'[7]Basic Price'!$F$58</definedName>
    <definedName name="___MMM14">'[3]Basic Price'!#REF!</definedName>
    <definedName name="___MMM15">'[3]Basic Price'!#REF!</definedName>
    <definedName name="___MMM16">'[7]Basic Price'!$F$60</definedName>
    <definedName name="___MMM17">'[3]Basic Price'!#REF!</definedName>
    <definedName name="___MMM18">'[3]Basic Price'!#REF!</definedName>
    <definedName name="___MMM19">'[18]Basic Price'!$F$60</definedName>
    <definedName name="___MMM20">'[18]Basic Price'!$F$67</definedName>
    <definedName name="___MMM21">'[18]Basic Price'!$F$68</definedName>
    <definedName name="___MMM22">'[18]Basic Price'!$F$69</definedName>
    <definedName name="___MMM23">'[3]Basic Price'!#REF!</definedName>
    <definedName name="___MMM24">'[3]Basic Price'!#REF!</definedName>
    <definedName name="___MMM25">'[3]Basic Price'!#REF!</definedName>
    <definedName name="___MMM26">'[3]Basic Price'!#REF!</definedName>
    <definedName name="___MMM27">'[3]Basic Price'!#REF!</definedName>
    <definedName name="___MMM28">'[3]Basic Price'!#REF!</definedName>
    <definedName name="___MMM29">'[3]Basic Price'!#REF!</definedName>
    <definedName name="___MMM30">'[3]Basic Price'!#REF!</definedName>
    <definedName name="___MMM31">'[3]Basic Price'!#REF!</definedName>
    <definedName name="___MMM32">'[3]Basic Price'!#REF!</definedName>
    <definedName name="___MMM33">'[3]Basic Price'!#REF!</definedName>
    <definedName name="___MMM34">'[3]Basic Price'!#REF!</definedName>
    <definedName name="___MMM35">'[3]Basic Price'!#REF!</definedName>
    <definedName name="___MMM36">'[3]Basic Price'!#REF!</definedName>
    <definedName name="___MMM37">'[3]Basic Price'!#REF!</definedName>
    <definedName name="___MMM38">'[3]Basic Price'!#REF!</definedName>
    <definedName name="___MMM39">'[3]Basic Price'!#REF!</definedName>
    <definedName name="___MMM40">'[3]Basic Price'!#REF!</definedName>
    <definedName name="___MMM41">'[3]Basic Price'!#REF!</definedName>
    <definedName name="___MMM411">'[3]Basic Price'!#REF!</definedName>
    <definedName name="___MMM42">'[3]Basic Price'!#REF!</definedName>
    <definedName name="___MMM43">'[3]Basic Price'!#REF!</definedName>
    <definedName name="___MMM44">'[3]Basic Price'!#REF!</definedName>
    <definedName name="___MMM45">'[3]Basic Price'!#REF!</definedName>
    <definedName name="___MMM46">'[3]Basic Price'!#REF!</definedName>
    <definedName name="___MMM47">'[3]Basic Price'!#REF!</definedName>
    <definedName name="___MMM48">'[3]Basic Price'!#REF!</definedName>
    <definedName name="___MMM49">'[3]Basic Price'!#REF!</definedName>
    <definedName name="___MMM50">'[3]Basic Price'!#REF!</definedName>
    <definedName name="___MMM51">'[3]Basic Price'!#REF!</definedName>
    <definedName name="___MMM52">'[3]Basic Price'!#REF!</definedName>
    <definedName name="___MMM53">'[3]Basic Price'!#REF!</definedName>
    <definedName name="___MMM54">'[3]Basic Price'!#REF!</definedName>
    <definedName name="___MR011">[17]UPAH!#REF!</definedName>
    <definedName name="___MR012">[17]UPAH!#REF!</definedName>
    <definedName name="___non1">#REF!</definedName>
    <definedName name="___non10">#REF!</definedName>
    <definedName name="___non11">#REF!</definedName>
    <definedName name="___non12">#REF!</definedName>
    <definedName name="___non13">#REF!</definedName>
    <definedName name="___non14">#REF!</definedName>
    <definedName name="___non15">#REF!</definedName>
    <definedName name="___non16">#REF!</definedName>
    <definedName name="___non17">#REF!</definedName>
    <definedName name="___non18">#REF!</definedName>
    <definedName name="___non19">#REF!</definedName>
    <definedName name="___non2">#REF!</definedName>
    <definedName name="___non20">#REF!</definedName>
    <definedName name="___non21">#REF!</definedName>
    <definedName name="___non22">#REF!</definedName>
    <definedName name="___non23">#REF!</definedName>
    <definedName name="___non24">#REF!</definedName>
    <definedName name="___non25">#REF!</definedName>
    <definedName name="___non26">#REF!</definedName>
    <definedName name="___non27">#REF!</definedName>
    <definedName name="___non28">#REF!</definedName>
    <definedName name="___non29">#REF!</definedName>
    <definedName name="___non3">#REF!</definedName>
    <definedName name="___non30">#REF!</definedName>
    <definedName name="___non31">#REF!</definedName>
    <definedName name="___non32">#REF!</definedName>
    <definedName name="___non33">#REF!</definedName>
    <definedName name="___non34">#REF!</definedName>
    <definedName name="___non35">#REF!</definedName>
    <definedName name="___non36">#REF!</definedName>
    <definedName name="___non37">#REF!</definedName>
    <definedName name="___non38">#REF!</definedName>
    <definedName name="___non39">#REF!</definedName>
    <definedName name="___non4">#REF!</definedName>
    <definedName name="___non40">#REF!</definedName>
    <definedName name="___non41">#REF!</definedName>
    <definedName name="___non42">#REF!</definedName>
    <definedName name="___non43">#REF!</definedName>
    <definedName name="___non44">#REF!</definedName>
    <definedName name="___non45">#REF!</definedName>
    <definedName name="___non46">#REF!</definedName>
    <definedName name="___non47">#REF!</definedName>
    <definedName name="___non48">#REF!</definedName>
    <definedName name="___non49">#REF!</definedName>
    <definedName name="___non5">#REF!</definedName>
    <definedName name="___non50">#REF!</definedName>
    <definedName name="___non51">[19]BAHAN!$E$62</definedName>
    <definedName name="___non52">#REF!</definedName>
    <definedName name="___non53">#REF!</definedName>
    <definedName name="___non54">#REF!</definedName>
    <definedName name="___non55">#REF!</definedName>
    <definedName name="___non56">#REF!</definedName>
    <definedName name="___non57">#REF!</definedName>
    <definedName name="___non58">#REF!</definedName>
    <definedName name="___non59">#REF!</definedName>
    <definedName name="___non6">#REF!</definedName>
    <definedName name="___non60">#REF!</definedName>
    <definedName name="___non61">#REF!</definedName>
    <definedName name="___non62">#REF!</definedName>
    <definedName name="___non63">#REF!</definedName>
    <definedName name="___non64">#REF!</definedName>
    <definedName name="___non65">#REF!</definedName>
    <definedName name="___non66">#REF!</definedName>
    <definedName name="___non67">#REF!</definedName>
    <definedName name="___non68">#REF!</definedName>
    <definedName name="___non69">#REF!</definedName>
    <definedName name="___non7">#REF!</definedName>
    <definedName name="___non70">#REF!</definedName>
    <definedName name="___non71">#REF!</definedName>
    <definedName name="___non72">#REF!</definedName>
    <definedName name="___non73">#REF!</definedName>
    <definedName name="___non74">#REF!</definedName>
    <definedName name="___non75">#REF!</definedName>
    <definedName name="___non76">#REF!</definedName>
    <definedName name="___non77">#REF!</definedName>
    <definedName name="___non78">#REF!</definedName>
    <definedName name="___non79">#REF!</definedName>
    <definedName name="___non8">#REF!</definedName>
    <definedName name="___non80">#REF!</definedName>
    <definedName name="___non81">#REF!</definedName>
    <definedName name="___non82">#REF!</definedName>
    <definedName name="___non83">#REF!</definedName>
    <definedName name="___non84">#REF!</definedName>
    <definedName name="___non85">#REF!</definedName>
    <definedName name="___non86">#REF!</definedName>
    <definedName name="___non87">#REF!</definedName>
    <definedName name="___non88">#REF!</definedName>
    <definedName name="___non89">#REF!</definedName>
    <definedName name="___non9">#REF!</definedName>
    <definedName name="___non90">#REF!</definedName>
    <definedName name="___non91">#REF!</definedName>
    <definedName name="___non92">#REF!</definedName>
    <definedName name="___non93">#REF!</definedName>
    <definedName name="___non94">#REF!</definedName>
    <definedName name="___non95">#REF!</definedName>
    <definedName name="___pk13">'[20]Analisa Satuan'!#REF!</definedName>
    <definedName name="___pk14">'[20]Analisa Satuan'!#REF!</definedName>
    <definedName name="___pk15">'[20]Analisa Satuan'!#REF!</definedName>
    <definedName name="___pk3">'[20]Analisa Satuan'!#REF!</definedName>
    <definedName name="___pk4">'[20]Analisa Satuan'!#REF!</definedName>
    <definedName name="___pk5">'[20]Analisa Satuan'!#REF!</definedName>
    <definedName name="___pk7">'[20]Analisa Satuan'!#REF!</definedName>
    <definedName name="___pk8">'[20]Analisa Satuan'!#REF!</definedName>
    <definedName name="___REK2">[11]RAB!#REF!</definedName>
    <definedName name="___STD1">#REF!</definedName>
    <definedName name="___STD2">#REF!</definedName>
    <definedName name="___STD3">#REF!</definedName>
    <definedName name="___STD4">#REF!</definedName>
    <definedName name="___STD5">#REF!</definedName>
    <definedName name="___STD6">#REF!</definedName>
    <definedName name="__123Graph_A" hidden="1">[21]NP!#REF!</definedName>
    <definedName name="__123Graph_B" hidden="1">[21]NP!#REF!</definedName>
    <definedName name="__123Graph_X" hidden="1">[21]NP!#REF!</definedName>
    <definedName name="__ATB1">#REF!</definedName>
    <definedName name="__ATB2">#REF!</definedName>
    <definedName name="__ATB3">#REF!</definedName>
    <definedName name="__ATB4">#REF!</definedName>
    <definedName name="__cop15">'[15]RAB MEK 15 M MB '!#REF!</definedName>
    <definedName name="__cop20">'[15]RAB MEK 15 M MB '!#REF!</definedName>
    <definedName name="__cop25">'[15]RAB MEK 15 M MB '!#REF!</definedName>
    <definedName name="__cop32">'[15]RAB MEK 15 M MB '!#REF!</definedName>
    <definedName name="__cop40">'[15]RAB MEK 15 M MB '!#REF!</definedName>
    <definedName name="__cop50">'[15]RAB MEK 15 M MB '!#REF!</definedName>
    <definedName name="__dia10">#REF!</definedName>
    <definedName name="__dia12">#REF!</definedName>
    <definedName name="__dia16">#REF!</definedName>
    <definedName name="__dia19">#REF!</definedName>
    <definedName name="__dia6">#REF!</definedName>
    <definedName name="__dia8">#REF!</definedName>
    <definedName name="__DIV1">#REF!</definedName>
    <definedName name="__DIV10">#REF!</definedName>
    <definedName name="__DIV11">'[22]JL SMP 5 '!#REF!</definedName>
    <definedName name="__DIV2">#REF!</definedName>
    <definedName name="__DIV3">#REF!</definedName>
    <definedName name="__DIV4">#REF!</definedName>
    <definedName name="__DIV5">#REF!</definedName>
    <definedName name="__DIV6">#REF!</definedName>
    <definedName name="__DIV7">#REF!</definedName>
    <definedName name="__DIV8">#REF!</definedName>
    <definedName name="__DIV9">#REF!</definedName>
    <definedName name="__EEE01">#REF!</definedName>
    <definedName name="__EEE02">#REF!</definedName>
    <definedName name="__EEE03">#REF!</definedName>
    <definedName name="__EEE04">#REF!</definedName>
    <definedName name="__EEE05">#REF!</definedName>
    <definedName name="__EEE06">#REF!</definedName>
    <definedName name="__EEE07">#REF!</definedName>
    <definedName name="__EEE08">#REF!</definedName>
    <definedName name="__EEE09">#REF!</definedName>
    <definedName name="__EEE10">#REF!</definedName>
    <definedName name="__EEE11">#REF!</definedName>
    <definedName name="__EEE12">#REF!</definedName>
    <definedName name="__EEE13">#REF!</definedName>
    <definedName name="__EEE14">#REF!</definedName>
    <definedName name="__EEE15">#REF!</definedName>
    <definedName name="__EEE16">#REF!</definedName>
    <definedName name="__EEE17">#REF!</definedName>
    <definedName name="__EEE18">#REF!</definedName>
    <definedName name="__EEE19">#REF!</definedName>
    <definedName name="__EEE20">#REF!</definedName>
    <definedName name="__EEE21">#REF!</definedName>
    <definedName name="__EEE22">#REF!</definedName>
    <definedName name="__EEE23">#REF!</definedName>
    <definedName name="__EEE24">#REF!</definedName>
    <definedName name="__EEE25">#REF!</definedName>
    <definedName name="__EEE26">#REF!</definedName>
    <definedName name="__EEE27">#REF!</definedName>
    <definedName name="__EEE28">#REF!</definedName>
    <definedName name="__EEE29">#REF!</definedName>
    <definedName name="__EEE30">#REF!</definedName>
    <definedName name="__EEE31">#REF!</definedName>
    <definedName name="__EEE32">#REF!</definedName>
    <definedName name="__EEE33">#REF!</definedName>
    <definedName name="__Gal2">[16]BAHAN!#REF!</definedName>
    <definedName name="__HAL1">#REF!</definedName>
    <definedName name="__HAL2">#REF!</definedName>
    <definedName name="__HAL3">#REF!</definedName>
    <definedName name="__HAL4">#REF!</definedName>
    <definedName name="__HAL5">#REF!</definedName>
    <definedName name="__HAL6">#REF!</definedName>
    <definedName name="__HAL7">#REF!</definedName>
    <definedName name="__HAL8">#REF!</definedName>
    <definedName name="__JB3">#REF!</definedName>
    <definedName name="__JB4">#REF!</definedName>
    <definedName name="__JB5">#REF!</definedName>
    <definedName name="__KK012">#REF!</definedName>
    <definedName name="__KK016">#REF!</definedName>
    <definedName name="__KK017">#REF!</definedName>
    <definedName name="__KK224">#REF!</definedName>
    <definedName name="__KK342">#REF!</definedName>
    <definedName name="__KK514">#REF!</definedName>
    <definedName name="__KK520">#REF!</definedName>
    <definedName name="__KK618">#REF!</definedName>
    <definedName name="__KK638">#REF!</definedName>
    <definedName name="__KK705">#REF!</definedName>
    <definedName name="__KK710">#REF!</definedName>
    <definedName name="__KK715">#REF!</definedName>
    <definedName name="__KK720">#REF!</definedName>
    <definedName name="__KK721">#REF!</definedName>
    <definedName name="__KK722">#REF!</definedName>
    <definedName name="__KK730">#REF!</definedName>
    <definedName name="__LL061">[10]UPAH!$H$13</definedName>
    <definedName name="__LL071">[17]UPAH!#REF!</definedName>
    <definedName name="__LL072">[17]UPAH!#REF!</definedName>
    <definedName name="__LL073">[10]UPAH!$H$16</definedName>
    <definedName name="__LL079">[10]UPAH!$H$17</definedName>
    <definedName name="__LL081">[10]UPAH!$H$18</definedName>
    <definedName name="__LL082">[17]UPAH!#REF!</definedName>
    <definedName name="__LL083">[10]UPAH!$H$20</definedName>
    <definedName name="__LL091">[10]UPAH!$H$21</definedName>
    <definedName name="__LL099">[10]UPAH!$H$22</definedName>
    <definedName name="__LL101">[10]UPAH!$H$23</definedName>
    <definedName name="__LL103">[17]UPAH!#REF!</definedName>
    <definedName name="__LL106">[10]UPAH!$H$25</definedName>
    <definedName name="__LLL01">'[7]Basic Price'!#REF!</definedName>
    <definedName name="__LLL02">'[7]Basic Price'!#REF!</definedName>
    <definedName name="__LLL03">'[7]Basic Price'!#REF!</definedName>
    <definedName name="__LLL04">'[7]Basic Price'!#REF!</definedName>
    <definedName name="__LLL05">'[7]Basic Price'!#REF!</definedName>
    <definedName name="__LLL06">'[7]Basic Price'!#REF!</definedName>
    <definedName name="__LLL07">'[7]Basic Price'!#REF!</definedName>
    <definedName name="__LLL08">'[7]Basic Price'!#REF!</definedName>
    <definedName name="__LLL09">'[7]Basic Price'!#REF!</definedName>
    <definedName name="__LLL10">'[7]Basic Price'!#REF!</definedName>
    <definedName name="__LLL11">'[7]Basic Price'!#REF!</definedName>
    <definedName name="__MDE01">#REF!</definedName>
    <definedName name="__MDE02">#REF!</definedName>
    <definedName name="__MDE03">#REF!</definedName>
    <definedName name="__MDE04">#REF!</definedName>
    <definedName name="__MDE05">#REF!</definedName>
    <definedName name="__MDE06">#REF!</definedName>
    <definedName name="__MDE07">#REF!</definedName>
    <definedName name="__MDE08">#REF!</definedName>
    <definedName name="__MDE09">#REF!</definedName>
    <definedName name="__MDE10">#REF!</definedName>
    <definedName name="__MDE11">#REF!</definedName>
    <definedName name="__MDE12">#REF!</definedName>
    <definedName name="__MDE13">#REF!</definedName>
    <definedName name="__MDE14">#REF!</definedName>
    <definedName name="__MDE15">#REF!</definedName>
    <definedName name="__MDE16">#REF!</definedName>
    <definedName name="__MDE17">#REF!</definedName>
    <definedName name="__MDE18">#REF!</definedName>
    <definedName name="__MDE19">#REF!</definedName>
    <definedName name="__MDE20">#REF!</definedName>
    <definedName name="__MDE21">#REF!</definedName>
    <definedName name="__MDE22">#REF!</definedName>
    <definedName name="__MDE23">#REF!</definedName>
    <definedName name="__MDE24">#REF!</definedName>
    <definedName name="__MDE25">#REF!</definedName>
    <definedName name="__MDE26">#REF!</definedName>
    <definedName name="__MDE27">#REF!</definedName>
    <definedName name="__MDE28">#REF!</definedName>
    <definedName name="__MDE29">#REF!</definedName>
    <definedName name="__MDE30">#REF!</definedName>
    <definedName name="__MDE31">#REF!</definedName>
    <definedName name="__MDE32">#REF!</definedName>
    <definedName name="__MDE33">#REF!</definedName>
    <definedName name="__MDE34">#REF!</definedName>
    <definedName name="__ME01">#REF!</definedName>
    <definedName name="__ME02">#REF!</definedName>
    <definedName name="__ME03">#REF!</definedName>
    <definedName name="__ME04">#REF!</definedName>
    <definedName name="__ME05">#REF!</definedName>
    <definedName name="__ME06">#REF!</definedName>
    <definedName name="__ME07">#REF!</definedName>
    <definedName name="__ME08">#REF!</definedName>
    <definedName name="__ME09">#REF!</definedName>
    <definedName name="__ME10">#REF!</definedName>
    <definedName name="__ME11">#REF!</definedName>
    <definedName name="__ME12">#REF!</definedName>
    <definedName name="__ME13">#REF!</definedName>
    <definedName name="__ME14">#REF!</definedName>
    <definedName name="__ME15">#REF!</definedName>
    <definedName name="__ME16">#REF!</definedName>
    <definedName name="__ME17">#REF!</definedName>
    <definedName name="__ME18">#REF!</definedName>
    <definedName name="__ME19">#REF!</definedName>
    <definedName name="__ME20">#REF!</definedName>
    <definedName name="__ME21">#REF!</definedName>
    <definedName name="__ME22">#REF!</definedName>
    <definedName name="__ME23">#REF!</definedName>
    <definedName name="__ME24">#REF!</definedName>
    <definedName name="__ME25">#REF!</definedName>
    <definedName name="__ME26">#REF!</definedName>
    <definedName name="__ME27">#REF!</definedName>
    <definedName name="__ME28">#REF!</definedName>
    <definedName name="__ME29">#REF!</definedName>
    <definedName name="__ME30">#REF!</definedName>
    <definedName name="__ME31">#REF!</definedName>
    <definedName name="__ME32">#REF!</definedName>
    <definedName name="__ME33">#REF!</definedName>
    <definedName name="__ME34">#REF!</definedName>
    <definedName name="__MM010">[17]UPAH!#REF!</definedName>
    <definedName name="__MM011">[17]UPAH!#REF!</definedName>
    <definedName name="__MM012">[17]UPAH!#REF!</definedName>
    <definedName name="__MM013">[17]UPAH!#REF!</definedName>
    <definedName name="__MM014">[17]UPAH!#REF!</definedName>
    <definedName name="__MM020">[17]UPAH!#REF!</definedName>
    <definedName name="__MM021">[17]UPAH!#REF!</definedName>
    <definedName name="__MM022">[17]UPAH!#REF!</definedName>
    <definedName name="__MM023">[17]UPAH!#REF!</definedName>
    <definedName name="__MM024">[17]UPAH!#REF!</definedName>
    <definedName name="__MM025">[17]UPAH!#REF!</definedName>
    <definedName name="__MM026">[17]UPAH!#REF!</definedName>
    <definedName name="__MM033">[17]UPAH!#REF!</definedName>
    <definedName name="__MM040">[17]UPAH!#REF!</definedName>
    <definedName name="__MM041">[17]UPAH!#REF!</definedName>
    <definedName name="__MM042">[17]UPAH!#REF!</definedName>
    <definedName name="__MM050">[17]UPAH!#REF!</definedName>
    <definedName name="__MM061">[17]UPAH!#REF!</definedName>
    <definedName name="__MM065">[17]UPAH!#REF!</definedName>
    <definedName name="__MM070">[17]UPAH!#REF!</definedName>
    <definedName name="__MM080">[17]UPAH!#REF!</definedName>
    <definedName name="__MM081">[17]UPAH!#REF!</definedName>
    <definedName name="__MM090">[17]UPAH!#REF!</definedName>
    <definedName name="__MM162">[17]UPAH!#REF!</definedName>
    <definedName name="__MM163">[17]UPAH!#REF!</definedName>
    <definedName name="__MM164">[17]UPAH!#REF!</definedName>
    <definedName name="__MM165">[17]UPAH!#REF!</definedName>
    <definedName name="__MM166">[17]UPAH!#REF!</definedName>
    <definedName name="__MM167">[17]UPAH!#REF!</definedName>
    <definedName name="__MM170">[17]UPAH!#REF!</definedName>
    <definedName name="__MM171">[17]UPAH!#REF!</definedName>
    <definedName name="__MM180">[17]UPAH!#REF!</definedName>
    <definedName name="__MM181">[17]UPAH!#REF!</definedName>
    <definedName name="__MM183">[17]UPAH!#REF!</definedName>
    <definedName name="__MM184">[17]UPAH!#REF!</definedName>
    <definedName name="__MM185">[17]UPAH!#REF!</definedName>
    <definedName name="__MMM01">'[7]Basic Price'!$F$46</definedName>
    <definedName name="__MMM02">'[7]Basic Price'!$F$48</definedName>
    <definedName name="__MMM03">'[7]Basic Price'!#REF!</definedName>
    <definedName name="__MMM04">'[7]Basic Price'!#REF!</definedName>
    <definedName name="__MMM05">'[7]Basic Price'!#REF!</definedName>
    <definedName name="__MMM06">'[7]Basic Price'!#REF!</definedName>
    <definedName name="__MMM07">'[7]Basic Price'!#REF!</definedName>
    <definedName name="__MMM08">'[7]Basic Price'!#REF!</definedName>
    <definedName name="__MMM09">'[7]Basic Price'!#REF!</definedName>
    <definedName name="__MMM10">'[7]Basic Price'!#REF!</definedName>
    <definedName name="__MMM11">'[7]Basic Price'!#REF!</definedName>
    <definedName name="__MMM12">'[7]Basic Price'!#REF!</definedName>
    <definedName name="__MMM13">'[7]Basic Price'!$F$58</definedName>
    <definedName name="__MMM14">'[7]Basic Price'!#REF!</definedName>
    <definedName name="__MMM15">'[7]Basic Price'!#REF!</definedName>
    <definedName name="__MMM16">'[7]Basic Price'!$F$60</definedName>
    <definedName name="__MMM17">'[7]Basic Price'!#REF!</definedName>
    <definedName name="__MMM18">'[7]Basic Price'!#REF!</definedName>
    <definedName name="__MMM19">'[7]Basic Price'!$F$62</definedName>
    <definedName name="__MMM20">'[7]Basic Price'!$F$68</definedName>
    <definedName name="__MMM21">'[7]Basic Price'!$F$69</definedName>
    <definedName name="__MMM22">'[7]Basic Price'!$F$70</definedName>
    <definedName name="__MMM23">'[7]Basic Price'!#REF!</definedName>
    <definedName name="__MMM24">'[7]Basic Price'!#REF!</definedName>
    <definedName name="__MMM25">'[7]Basic Price'!#REF!</definedName>
    <definedName name="__MMM26">'[7]Basic Price'!#REF!</definedName>
    <definedName name="__MMM27">'[7]Basic Price'!#REF!</definedName>
    <definedName name="__MMM28">'[7]Basic Price'!#REF!</definedName>
    <definedName name="__MMM29">'[7]Basic Price'!#REF!</definedName>
    <definedName name="__MMM30">'[7]Basic Price'!#REF!</definedName>
    <definedName name="__MMM31">'[7]Basic Price'!#REF!</definedName>
    <definedName name="__MMM32">'[7]Basic Price'!#REF!</definedName>
    <definedName name="__MMM33">'[7]Basic Price'!#REF!</definedName>
    <definedName name="__MMM34">'[7]Basic Price'!#REF!</definedName>
    <definedName name="__MMM35">'[7]Basic Price'!#REF!</definedName>
    <definedName name="__MMM36">'[7]Basic Price'!#REF!</definedName>
    <definedName name="__MMM37">'[7]Basic Price'!#REF!</definedName>
    <definedName name="__MMM38">'[7]Basic Price'!#REF!</definedName>
    <definedName name="__MMM39">'[7]Basic Price'!#REF!</definedName>
    <definedName name="__MMM40">'[7]Basic Price'!#REF!</definedName>
    <definedName name="__MMM41">'[7]Basic Price'!#REF!</definedName>
    <definedName name="__MMM411">'[7]Basic Price'!#REF!</definedName>
    <definedName name="__MMM42">'[7]Basic Price'!#REF!</definedName>
    <definedName name="__MMM43">'[7]Basic Price'!#REF!</definedName>
    <definedName name="__MMM44">'[7]Basic Price'!#REF!</definedName>
    <definedName name="__MMM45">'[7]Basic Price'!#REF!</definedName>
    <definedName name="__MMM46">'[7]Basic Price'!#REF!</definedName>
    <definedName name="__MMM47">'[7]Basic Price'!#REF!</definedName>
    <definedName name="__MMM48">'[7]Basic Price'!#REF!</definedName>
    <definedName name="__MMM49">'[7]Basic Price'!#REF!</definedName>
    <definedName name="__MMM50">'[7]Basic Price'!#REF!</definedName>
    <definedName name="__MMM51">'[7]Basic Price'!#REF!</definedName>
    <definedName name="__MMM52">'[7]Basic Price'!#REF!</definedName>
    <definedName name="__MMM53">'[7]Basic Price'!#REF!</definedName>
    <definedName name="__MMM54">'[7]Basic Price'!#REF!</definedName>
    <definedName name="__MR011">[17]UPAH!#REF!</definedName>
    <definedName name="__MR012">[17]UPAH!#REF!</definedName>
    <definedName name="__non1">#REF!</definedName>
    <definedName name="__non10">#REF!</definedName>
    <definedName name="__non11">#REF!</definedName>
    <definedName name="__non12">#REF!</definedName>
    <definedName name="__non13">#REF!</definedName>
    <definedName name="__non14">#REF!</definedName>
    <definedName name="__non15">#REF!</definedName>
    <definedName name="__non16">#REF!</definedName>
    <definedName name="__non17">#REF!</definedName>
    <definedName name="__non18">#REF!</definedName>
    <definedName name="__non19">#REF!</definedName>
    <definedName name="__non2">#REF!</definedName>
    <definedName name="__non20">#REF!</definedName>
    <definedName name="__non21">#REF!</definedName>
    <definedName name="__non22">#REF!</definedName>
    <definedName name="__non23">#REF!</definedName>
    <definedName name="__non24">#REF!</definedName>
    <definedName name="__non25">#REF!</definedName>
    <definedName name="__non26">#REF!</definedName>
    <definedName name="__non27">#REF!</definedName>
    <definedName name="__non28">#REF!</definedName>
    <definedName name="__non29">#REF!</definedName>
    <definedName name="__non3">#REF!</definedName>
    <definedName name="__non30">#REF!</definedName>
    <definedName name="__non31">#REF!</definedName>
    <definedName name="__non32">#REF!</definedName>
    <definedName name="__non33">#REF!</definedName>
    <definedName name="__non34">#REF!</definedName>
    <definedName name="__non35">#REF!</definedName>
    <definedName name="__non36">#REF!</definedName>
    <definedName name="__non37">#REF!</definedName>
    <definedName name="__non38">#REF!</definedName>
    <definedName name="__non39">#REF!</definedName>
    <definedName name="__non4">#REF!</definedName>
    <definedName name="__non40">#REF!</definedName>
    <definedName name="__non41">#REF!</definedName>
    <definedName name="__non42">#REF!</definedName>
    <definedName name="__non43">#REF!</definedName>
    <definedName name="__non44">#REF!</definedName>
    <definedName name="__non45">#REF!</definedName>
    <definedName name="__non46">#REF!</definedName>
    <definedName name="__non47">#REF!</definedName>
    <definedName name="__non48">#REF!</definedName>
    <definedName name="__non49">#REF!</definedName>
    <definedName name="__non5">#REF!</definedName>
    <definedName name="__non50">#REF!</definedName>
    <definedName name="__non51">[19]BAHAN!$E$62</definedName>
    <definedName name="__non52">#REF!</definedName>
    <definedName name="__non53">#REF!</definedName>
    <definedName name="__non54">#REF!</definedName>
    <definedName name="__non55">#REF!</definedName>
    <definedName name="__non56">#REF!</definedName>
    <definedName name="__non57">#REF!</definedName>
    <definedName name="__non58">#REF!</definedName>
    <definedName name="__non59">#REF!</definedName>
    <definedName name="__non6">#REF!</definedName>
    <definedName name="__non60">#REF!</definedName>
    <definedName name="__non61">#REF!</definedName>
    <definedName name="__non62">#REF!</definedName>
    <definedName name="__non63">#REF!</definedName>
    <definedName name="__non64">#REF!</definedName>
    <definedName name="__non65">#REF!</definedName>
    <definedName name="__non66">#REF!</definedName>
    <definedName name="__non67">#REF!</definedName>
    <definedName name="__non68">#REF!</definedName>
    <definedName name="__non69">#REF!</definedName>
    <definedName name="__non7">#REF!</definedName>
    <definedName name="__non70">#REF!</definedName>
    <definedName name="__non71">#REF!</definedName>
    <definedName name="__non72">#REF!</definedName>
    <definedName name="__non73">#REF!</definedName>
    <definedName name="__non74">#REF!</definedName>
    <definedName name="__non75">#REF!</definedName>
    <definedName name="__non76">#REF!</definedName>
    <definedName name="__non77">#REF!</definedName>
    <definedName name="__non78">#REF!</definedName>
    <definedName name="__non79">#REF!</definedName>
    <definedName name="__non8">#REF!</definedName>
    <definedName name="__non80">#REF!</definedName>
    <definedName name="__non81">#REF!</definedName>
    <definedName name="__non82">#REF!</definedName>
    <definedName name="__non83">#REF!</definedName>
    <definedName name="__non84">#REF!</definedName>
    <definedName name="__non85">#REF!</definedName>
    <definedName name="__non86">#REF!</definedName>
    <definedName name="__non87">#REF!</definedName>
    <definedName name="__non88">#REF!</definedName>
    <definedName name="__non89">#REF!</definedName>
    <definedName name="__non9">#REF!</definedName>
    <definedName name="__non90">#REF!</definedName>
    <definedName name="__non91">#REF!</definedName>
    <definedName name="__non92">#REF!</definedName>
    <definedName name="__non93">#REF!</definedName>
    <definedName name="__non94">#REF!</definedName>
    <definedName name="__non95">#REF!</definedName>
    <definedName name="__pk13">'[20]Analisa Satuan'!#REF!</definedName>
    <definedName name="__pk14">'[20]Analisa Satuan'!#REF!</definedName>
    <definedName name="__pk15">'[20]Analisa Satuan'!#REF!</definedName>
    <definedName name="__pk3">'[20]Analisa Satuan'!#REF!</definedName>
    <definedName name="__pk4">'[20]Analisa Satuan'!#REF!</definedName>
    <definedName name="__pk5">'[20]Analisa Satuan'!#REF!</definedName>
    <definedName name="__pk7">'[20]Analisa Satuan'!#REF!</definedName>
    <definedName name="__pk8">'[20]Analisa Satuan'!#REF!</definedName>
    <definedName name="__rek2">'[23]8LT 12'!#REF!</definedName>
    <definedName name="__STD1">#REF!</definedName>
    <definedName name="__STD2">#REF!</definedName>
    <definedName name="__STD3">#REF!</definedName>
    <definedName name="__STD4">#REF!</definedName>
    <definedName name="__STD5">#REF!</definedName>
    <definedName name="__STD6">#REF!</definedName>
    <definedName name="_1_">[24]A!$H$42</definedName>
    <definedName name="_10">[11]RAB!#REF!</definedName>
    <definedName name="_10U_BIASA">[24]A!$ET$8190</definedName>
    <definedName name="_11">[11]RAB!#REF!</definedName>
    <definedName name="_2">[11]RAB!#REF!</definedName>
    <definedName name="_2A_BAHUJLN">[24]A!$ET$8190</definedName>
    <definedName name="_3">[11]RAB!#REF!</definedName>
    <definedName name="_3M_AGGKLASC">[24]A!$ET$8190</definedName>
    <definedName name="_4">[11]RAB!#REF!</definedName>
    <definedName name="_4M_GRAVEL">[24]A!$ET$8190</definedName>
    <definedName name="_5">[11]RAB!#REF!</definedName>
    <definedName name="_5M_KAYUBAKAR">[24]A!$ET$8190</definedName>
    <definedName name="_6">[11]RAB!#REF!</definedName>
    <definedName name="_6P_STAMPER">[24]A!$ET$8190</definedName>
    <definedName name="_7">[11]RAB!#REF!</definedName>
    <definedName name="_7.1__2">'[25]D7(1)'!#REF!</definedName>
    <definedName name="_7P_TANDEM">[24]A!$ET$8190</definedName>
    <definedName name="_8">[11]RAB!#REF!</definedName>
    <definedName name="_8P_TIREROLLER">[24]A!$ET$8190</definedName>
    <definedName name="_9">[11]RAB!#REF!</definedName>
    <definedName name="_9P_TREEWHEEL">[24]A!$ET$8190</definedName>
    <definedName name="_ATB1">#REF!</definedName>
    <definedName name="_ATB2">#REF!</definedName>
    <definedName name="_ATB3">#REF!</definedName>
    <definedName name="_ATB4">#REF!</definedName>
    <definedName name="_cop15">'[26]RAB MEK 15 M MB '!#REF!</definedName>
    <definedName name="_cop20">'[26]RAB MEK 15 M MB '!#REF!</definedName>
    <definedName name="_cop25">'[26]RAB MEK 15 M MB '!#REF!</definedName>
    <definedName name="_cop32">'[26]RAB MEK 15 M MB '!#REF!</definedName>
    <definedName name="_cop40">'[26]RAB MEK 15 M MB '!#REF!</definedName>
    <definedName name="_cop50">'[26]RAB MEK 15 M MB '!#REF!</definedName>
    <definedName name="_dia10">#REF!</definedName>
    <definedName name="_dia12">#REF!</definedName>
    <definedName name="_dia16">#REF!</definedName>
    <definedName name="_dia19">#REF!</definedName>
    <definedName name="_dia6">#REF!</definedName>
    <definedName name="_dia8">#REF!</definedName>
    <definedName name="_DIV1">#REF!</definedName>
    <definedName name="_DIV10">#REF!</definedName>
    <definedName name="_DIV11">'[22]JL SMP 5 '!#REF!</definedName>
    <definedName name="_DIV2">#REF!</definedName>
    <definedName name="_DIV3">#REF!</definedName>
    <definedName name="_DIV4">#REF!</definedName>
    <definedName name="_DIV5">#REF!</definedName>
    <definedName name="_DIV6">#REF!</definedName>
    <definedName name="_DIV7">#REF!</definedName>
    <definedName name="_DIV8">#REF!</definedName>
    <definedName name="_DIV9">#REF!</definedName>
    <definedName name="_EEE01">#REF!</definedName>
    <definedName name="_EEE02">#REF!</definedName>
    <definedName name="_EEE03">#REF!</definedName>
    <definedName name="_EEE04">#REF!</definedName>
    <definedName name="_EEE05">#REF!</definedName>
    <definedName name="_EEE06">#REF!</definedName>
    <definedName name="_EEE07">#REF!</definedName>
    <definedName name="_EEE08">#REF!</definedName>
    <definedName name="_EEE09">#REF!</definedName>
    <definedName name="_EEE10">#REF!</definedName>
    <definedName name="_EEE11">#REF!</definedName>
    <definedName name="_EEE12">#REF!</definedName>
    <definedName name="_EEE13">#REF!</definedName>
    <definedName name="_EEE14">#REF!</definedName>
    <definedName name="_EEE15">#REF!</definedName>
    <definedName name="_EEE16">#REF!</definedName>
    <definedName name="_EEE17">#REF!</definedName>
    <definedName name="_EEE18">#REF!</definedName>
    <definedName name="_EEE19">#REF!</definedName>
    <definedName name="_EEE20">#REF!</definedName>
    <definedName name="_EEE21">#REF!</definedName>
    <definedName name="_EEE22">#REF!</definedName>
    <definedName name="_EEE23">#REF!</definedName>
    <definedName name="_EEE24">#REF!</definedName>
    <definedName name="_EEE25">#REF!</definedName>
    <definedName name="_EEE26">#REF!</definedName>
    <definedName name="_EEE27">#REF!</definedName>
    <definedName name="_EEE28">#REF!</definedName>
    <definedName name="_EEE29">#REF!</definedName>
    <definedName name="_EEE30">#REF!</definedName>
    <definedName name="_EEE31">#REF!</definedName>
    <definedName name="_EEE32">#REF!</definedName>
    <definedName name="_EEE33">#REF!</definedName>
    <definedName name="_Fill" hidden="1">#REF!</definedName>
    <definedName name="_xlnm._FilterDatabase" localSheetId="19" hidden="1">Lampiran!$A$5:$H$33</definedName>
    <definedName name="_Gal2">[16]BAHAN!#REF!</definedName>
    <definedName name="_HAL1">#REF!</definedName>
    <definedName name="_HAL2">#REF!</definedName>
    <definedName name="_HAL3">#REF!</definedName>
    <definedName name="_HAL4">#REF!</definedName>
    <definedName name="_HAL5">#REF!</definedName>
    <definedName name="_HAL6">#REF!</definedName>
    <definedName name="_HAL7">#REF!</definedName>
    <definedName name="_HAL8">#REF!</definedName>
    <definedName name="_JB3">#REF!</definedName>
    <definedName name="_JB4">#REF!</definedName>
    <definedName name="_JB5">#REF!</definedName>
    <definedName name="_Key1" hidden="1">#REF!</definedName>
    <definedName name="_KK012">#REF!</definedName>
    <definedName name="_KK016">#REF!</definedName>
    <definedName name="_KK017">#REF!</definedName>
    <definedName name="_KK224">#REF!</definedName>
    <definedName name="_KK342">#REF!</definedName>
    <definedName name="_KK514">#REF!</definedName>
    <definedName name="_KK520">#REF!</definedName>
    <definedName name="_KK618">#REF!</definedName>
    <definedName name="_KK638">#REF!</definedName>
    <definedName name="_KK705">#REF!</definedName>
    <definedName name="_KK710">#REF!</definedName>
    <definedName name="_KK715">#REF!</definedName>
    <definedName name="_KK720">#REF!</definedName>
    <definedName name="_KK721">#REF!</definedName>
    <definedName name="_KK722">#REF!</definedName>
    <definedName name="_KK730">#REF!</definedName>
    <definedName name="_LL01">'[27]Dhs 6'!#REF!</definedName>
    <definedName name="_LL02">'[27]Dhs 6'!#REF!</definedName>
    <definedName name="_LL03">'[27]Dhs 6'!#REF!</definedName>
    <definedName name="_LL04">'[27]Dhs 6'!#REF!</definedName>
    <definedName name="_LL05">'[27]Dhs 6'!#REF!</definedName>
    <definedName name="_LL06">'[27]Dhs 6'!#REF!</definedName>
    <definedName name="_LL061">[10]UPAH!$H$13</definedName>
    <definedName name="_LL07">'[27]Dhs 6'!#REF!</definedName>
    <definedName name="_LL071">[17]UPAH!#REF!</definedName>
    <definedName name="_LL072">[17]UPAH!#REF!</definedName>
    <definedName name="_LL073">[10]UPAH!$H$16</definedName>
    <definedName name="_LL079">[10]UPAH!$H$17</definedName>
    <definedName name="_LL08">'[27]Dhs 6'!#REF!</definedName>
    <definedName name="_LL081">[10]UPAH!$H$18</definedName>
    <definedName name="_LL082">[17]UPAH!#REF!</definedName>
    <definedName name="_LL083">[10]UPAH!$H$20</definedName>
    <definedName name="_LL09">'[27]Dhs 6'!#REF!</definedName>
    <definedName name="_LL091">[10]UPAH!$H$21</definedName>
    <definedName name="_LL099">[10]UPAH!$H$22</definedName>
    <definedName name="_LL10">'[27]Dhs 6'!#REF!</definedName>
    <definedName name="_LL101">[10]UPAH!$H$23</definedName>
    <definedName name="_LL103">[17]UPAH!#REF!</definedName>
    <definedName name="_LL106">[10]UPAH!$H$25</definedName>
    <definedName name="_LLL01">'[7]Basic Price'!#REF!</definedName>
    <definedName name="_LLL02">'[7]Basic Price'!#REF!</definedName>
    <definedName name="_LLL03">'[7]Basic Price'!#REF!</definedName>
    <definedName name="_LLL04">'[7]Basic Price'!#REF!</definedName>
    <definedName name="_LLL05">'[7]Basic Price'!#REF!</definedName>
    <definedName name="_LLL06">'[7]Basic Price'!#REF!</definedName>
    <definedName name="_LLL07">'[7]Basic Price'!#REF!</definedName>
    <definedName name="_LLL08">'[7]Basic Price'!#REF!</definedName>
    <definedName name="_LLL09">'[7]Basic Price'!#REF!</definedName>
    <definedName name="_LLL10">'[7]Basic Price'!#REF!</definedName>
    <definedName name="_LLL11">'[7]Basic Price'!#REF!</definedName>
    <definedName name="_MDE01">#REF!</definedName>
    <definedName name="_MDE02">#REF!</definedName>
    <definedName name="_MDE03">#REF!</definedName>
    <definedName name="_MDE04">#REF!</definedName>
    <definedName name="_MDE05">#REF!</definedName>
    <definedName name="_MDE06">#REF!</definedName>
    <definedName name="_MDE07">#REF!</definedName>
    <definedName name="_MDE08">#REF!</definedName>
    <definedName name="_MDE09">#REF!</definedName>
    <definedName name="_MDE10">#REF!</definedName>
    <definedName name="_MDE11">#REF!</definedName>
    <definedName name="_MDE12">#REF!</definedName>
    <definedName name="_MDE13">#REF!</definedName>
    <definedName name="_MDE14">#REF!</definedName>
    <definedName name="_MDE15">#REF!</definedName>
    <definedName name="_MDE16">#REF!</definedName>
    <definedName name="_MDE17">#REF!</definedName>
    <definedName name="_MDE18">#REF!</definedName>
    <definedName name="_MDE19">#REF!</definedName>
    <definedName name="_MDE20">#REF!</definedName>
    <definedName name="_MDE21">#REF!</definedName>
    <definedName name="_MDE22">#REF!</definedName>
    <definedName name="_MDE23">#REF!</definedName>
    <definedName name="_MDE24">#REF!</definedName>
    <definedName name="_MDE25">#REF!</definedName>
    <definedName name="_MDE26">#REF!</definedName>
    <definedName name="_MDE27">#REF!</definedName>
    <definedName name="_MDE28">#REF!</definedName>
    <definedName name="_MDE29">#REF!</definedName>
    <definedName name="_MDE30">#REF!</definedName>
    <definedName name="_MDE31">#REF!</definedName>
    <definedName name="_MDE32">#REF!</definedName>
    <definedName name="_MDE33">#REF!</definedName>
    <definedName name="_MDE34">#REF!</definedName>
    <definedName name="_MDE35">#REF!</definedName>
    <definedName name="_MDE36">#REF!</definedName>
    <definedName name="_MDE37">#REF!</definedName>
    <definedName name="_MDE38">#REF!</definedName>
    <definedName name="_MDE39">#REF!</definedName>
    <definedName name="_MDE40">#REF!</definedName>
    <definedName name="_MDE41">#REF!</definedName>
    <definedName name="_MDE42">#REF!</definedName>
    <definedName name="_MDE43">#REF!</definedName>
    <definedName name="_MDE44">#REF!</definedName>
    <definedName name="_MDE45">#REF!</definedName>
    <definedName name="_MDE46">#REF!</definedName>
    <definedName name="_MDE47">#REF!</definedName>
    <definedName name="_MDE48">#REF!</definedName>
    <definedName name="_MDE49">#REF!</definedName>
    <definedName name="_MDE50">#REF!</definedName>
    <definedName name="_MDE51">#REF!</definedName>
    <definedName name="_MDE52">#REF!</definedName>
    <definedName name="_MDE53">#REF!</definedName>
    <definedName name="_MDE54">#REF!</definedName>
    <definedName name="_MDE55">#REF!</definedName>
    <definedName name="_MDE56">#REF!</definedName>
    <definedName name="_MDE57">#REF!</definedName>
    <definedName name="_MDE58">#REF!</definedName>
    <definedName name="_MDE59">#REF!</definedName>
    <definedName name="_MDE60">#REF!</definedName>
    <definedName name="_MDE61">#REF!</definedName>
    <definedName name="_MDE62">#REF!</definedName>
    <definedName name="_MDE63">#REF!</definedName>
    <definedName name="_MDE64">#REF!</definedName>
    <definedName name="_MDE65">#REF!</definedName>
    <definedName name="_MDE66">#REF!</definedName>
    <definedName name="_MDE67">#REF!</definedName>
    <definedName name="_MDE68">#REF!</definedName>
    <definedName name="_ME01">#REF!</definedName>
    <definedName name="_ME02">#REF!</definedName>
    <definedName name="_ME03">#REF!</definedName>
    <definedName name="_ME04">#REF!</definedName>
    <definedName name="_ME05">#REF!</definedName>
    <definedName name="_ME06">#REF!</definedName>
    <definedName name="_ME07">#REF!</definedName>
    <definedName name="_ME08">#REF!</definedName>
    <definedName name="_ME09">#REF!</definedName>
    <definedName name="_ME10">#REF!</definedName>
    <definedName name="_ME11">#REF!</definedName>
    <definedName name="_ME12">#REF!</definedName>
    <definedName name="_ME13">#REF!</definedName>
    <definedName name="_ME14">#REF!</definedName>
    <definedName name="_ME15">#REF!</definedName>
    <definedName name="_ME16">#REF!</definedName>
    <definedName name="_ME17">#REF!</definedName>
    <definedName name="_ME18">#REF!</definedName>
    <definedName name="_ME19">#REF!</definedName>
    <definedName name="_ME20">#REF!</definedName>
    <definedName name="_ME21">#REF!</definedName>
    <definedName name="_ME22">#REF!</definedName>
    <definedName name="_ME23">#REF!</definedName>
    <definedName name="_ME24">#REF!</definedName>
    <definedName name="_ME25">#REF!</definedName>
    <definedName name="_ME26">#REF!</definedName>
    <definedName name="_ME27">#REF!</definedName>
    <definedName name="_ME28">#REF!</definedName>
    <definedName name="_ME29">#REF!</definedName>
    <definedName name="_ME30">#REF!</definedName>
    <definedName name="_ME31">#REF!</definedName>
    <definedName name="_ME32">#REF!</definedName>
    <definedName name="_ME33">#REF!</definedName>
    <definedName name="_ME34">#REF!</definedName>
    <definedName name="_ME35">#REF!</definedName>
    <definedName name="_ME36">#REF!</definedName>
    <definedName name="_ME37">#REF!</definedName>
    <definedName name="_ME38">#REF!</definedName>
    <definedName name="_ME39">#REF!</definedName>
    <definedName name="_ME40">#REF!</definedName>
    <definedName name="_ME41">#REF!</definedName>
    <definedName name="_ME42">#REF!</definedName>
    <definedName name="_ME43">#REF!</definedName>
    <definedName name="_ME44">#REF!</definedName>
    <definedName name="_ME45">#REF!</definedName>
    <definedName name="_ME46">#REF!</definedName>
    <definedName name="_ME47">#REF!</definedName>
    <definedName name="_ME48">#REF!</definedName>
    <definedName name="_ME49">#REF!</definedName>
    <definedName name="_ME50">#REF!</definedName>
    <definedName name="_ME51">#REF!</definedName>
    <definedName name="_ME52">#REF!</definedName>
    <definedName name="_ME53">#REF!</definedName>
    <definedName name="_ME54">#REF!</definedName>
    <definedName name="_ME55">#REF!</definedName>
    <definedName name="_ME56">#REF!</definedName>
    <definedName name="_ME57">#REF!</definedName>
    <definedName name="_ME58">#REF!</definedName>
    <definedName name="_ME59">#REF!</definedName>
    <definedName name="_ME60">#REF!</definedName>
    <definedName name="_ME61">#REF!</definedName>
    <definedName name="_ME62">#REF!</definedName>
    <definedName name="_ME63">#REF!</definedName>
    <definedName name="_ME64">#REF!</definedName>
    <definedName name="_ME65">#REF!</definedName>
    <definedName name="_ME66">#REF!</definedName>
    <definedName name="_ME67">#REF!</definedName>
    <definedName name="_ME68">#REF!</definedName>
    <definedName name="_MM01">'[27]Dhs 6'!#REF!</definedName>
    <definedName name="_MM010">[17]UPAH!#REF!</definedName>
    <definedName name="_MM011">[17]UPAH!#REF!</definedName>
    <definedName name="_MM012">[17]UPAH!#REF!</definedName>
    <definedName name="_MM013">[17]UPAH!#REF!</definedName>
    <definedName name="_MM014">[17]UPAH!#REF!</definedName>
    <definedName name="_MM02">'[27]Dhs 6'!#REF!</definedName>
    <definedName name="_MM020">[17]UPAH!#REF!</definedName>
    <definedName name="_MM021">[17]UPAH!#REF!</definedName>
    <definedName name="_MM022">[17]UPAH!#REF!</definedName>
    <definedName name="_MM023">[17]UPAH!#REF!</definedName>
    <definedName name="_MM024">[17]UPAH!#REF!</definedName>
    <definedName name="_MM025">[17]UPAH!#REF!</definedName>
    <definedName name="_MM026">[17]UPAH!#REF!</definedName>
    <definedName name="_MM03">'[27]Dhs 6'!#REF!</definedName>
    <definedName name="_MM033">[17]UPAH!#REF!</definedName>
    <definedName name="_MM04">'[27]Dhs 6'!#REF!</definedName>
    <definedName name="_MM040">[17]UPAH!#REF!</definedName>
    <definedName name="_MM041">[17]UPAH!#REF!</definedName>
    <definedName name="_MM042">[17]UPAH!#REF!</definedName>
    <definedName name="_MM05">'[27]Dhs 6'!#REF!</definedName>
    <definedName name="_MM050">[17]UPAH!#REF!</definedName>
    <definedName name="_MM06">'[27]Dhs 6'!#REF!</definedName>
    <definedName name="_MM061">[17]UPAH!#REF!</definedName>
    <definedName name="_MM065">[17]UPAH!#REF!</definedName>
    <definedName name="_MM07">'[27]Dhs 6'!#REF!</definedName>
    <definedName name="_MM070">[17]UPAH!#REF!</definedName>
    <definedName name="_MM08">'[27]Dhs 6'!#REF!</definedName>
    <definedName name="_MM080">[17]UPAH!#REF!</definedName>
    <definedName name="_MM081">[17]UPAH!#REF!</definedName>
    <definedName name="_MM09">'[27]Dhs 6'!#REF!</definedName>
    <definedName name="_MM090">[17]UPAH!#REF!</definedName>
    <definedName name="_MM10">'[27]Dhs 6'!#REF!</definedName>
    <definedName name="_MM11">'[27]Dhs 6'!#REF!</definedName>
    <definedName name="_MM13">'[27]Dhs 6'!#REF!</definedName>
    <definedName name="_MM14">'[27]Dhs 6'!#REF!</definedName>
    <definedName name="_MM15">'[27]Dhs 6'!#REF!</definedName>
    <definedName name="_MM16">'[27]Dhs 6'!#REF!</definedName>
    <definedName name="_MM162">[17]UPAH!#REF!</definedName>
    <definedName name="_MM163">[17]UPAH!#REF!</definedName>
    <definedName name="_MM164">[17]UPAH!#REF!</definedName>
    <definedName name="_MM165">[17]UPAH!#REF!</definedName>
    <definedName name="_MM166">[17]UPAH!#REF!</definedName>
    <definedName name="_MM167">[17]UPAH!#REF!</definedName>
    <definedName name="_MM17">'[27]Dhs 6'!#REF!</definedName>
    <definedName name="_MM170">[17]UPAH!#REF!</definedName>
    <definedName name="_MM171">[17]UPAH!#REF!</definedName>
    <definedName name="_MM18">'[27]Dhs 6'!#REF!</definedName>
    <definedName name="_MM180">[17]UPAH!#REF!</definedName>
    <definedName name="_MM181">[17]UPAH!#REF!</definedName>
    <definedName name="_MM183">[17]UPAH!#REF!</definedName>
    <definedName name="_MM184">[17]UPAH!#REF!</definedName>
    <definedName name="_MM185">[17]UPAH!#REF!</definedName>
    <definedName name="_MM19">'[27]Dhs 6'!#REF!</definedName>
    <definedName name="_MM20">'[27]Dhs 6'!#REF!</definedName>
    <definedName name="_MM21">'[27]Dhs 6'!#REF!</definedName>
    <definedName name="_MM22">'[27]Dhs 6'!#REF!</definedName>
    <definedName name="_MM23">'[27]Dhs 6'!#REF!</definedName>
    <definedName name="_MMM01">'[7]Basic Price'!$F$46</definedName>
    <definedName name="_MMM02">'[7]Basic Price'!$F$48</definedName>
    <definedName name="_MMM03">'[7]Basic Price'!#REF!</definedName>
    <definedName name="_MMM04">'[7]Basic Price'!#REF!</definedName>
    <definedName name="_MMM05">'[7]Basic Price'!#REF!</definedName>
    <definedName name="_MMM06">'[7]Basic Price'!#REF!</definedName>
    <definedName name="_MMM07">'[7]Basic Price'!#REF!</definedName>
    <definedName name="_MMM08">'[7]Basic Price'!#REF!</definedName>
    <definedName name="_MMM09">'[7]Basic Price'!#REF!</definedName>
    <definedName name="_MMM10">'[7]Basic Price'!#REF!</definedName>
    <definedName name="_MMM11">'[7]Basic Price'!#REF!</definedName>
    <definedName name="_MMM12">'[7]Basic Price'!#REF!</definedName>
    <definedName name="_MMM13">'[7]Basic Price'!$F$58</definedName>
    <definedName name="_MMM14">'[7]Basic Price'!#REF!</definedName>
    <definedName name="_MMM15">'[7]Basic Price'!#REF!</definedName>
    <definedName name="_MMM16">'[7]Basic Price'!$F$60</definedName>
    <definedName name="_MMM17">'[7]Basic Price'!#REF!</definedName>
    <definedName name="_MMM18">'[7]Basic Price'!#REF!</definedName>
    <definedName name="_MMM19">'[7]Basic Price'!$F$62</definedName>
    <definedName name="_MMM20">'[7]Basic Price'!$F$68</definedName>
    <definedName name="_MMM21">'[7]Basic Price'!$F$69</definedName>
    <definedName name="_MMM22">'[7]Basic Price'!$F$70</definedName>
    <definedName name="_MMM23">'[7]Basic Price'!#REF!</definedName>
    <definedName name="_MMM24">'[7]Basic Price'!#REF!</definedName>
    <definedName name="_MMM25">'[7]Basic Price'!#REF!</definedName>
    <definedName name="_MMM26">'[7]Basic Price'!#REF!</definedName>
    <definedName name="_MMM27">'[7]Basic Price'!#REF!</definedName>
    <definedName name="_MMM28">'[7]Basic Price'!#REF!</definedName>
    <definedName name="_MMM29">'[7]Basic Price'!#REF!</definedName>
    <definedName name="_MMM30">'[7]Basic Price'!#REF!</definedName>
    <definedName name="_MMM31">'[7]Basic Price'!#REF!</definedName>
    <definedName name="_MMM32">'[7]Basic Price'!#REF!</definedName>
    <definedName name="_MMM33">'[7]Basic Price'!#REF!</definedName>
    <definedName name="_MMM34">'[7]Basic Price'!#REF!</definedName>
    <definedName name="_MMM35">'[7]Basic Price'!#REF!</definedName>
    <definedName name="_MMM36">'[7]Basic Price'!#REF!</definedName>
    <definedName name="_MMM37">'[7]Basic Price'!#REF!</definedName>
    <definedName name="_MMM38">'[7]Basic Price'!#REF!</definedName>
    <definedName name="_MMM39">'[7]Basic Price'!#REF!</definedName>
    <definedName name="_MMM40">'[7]Basic Price'!#REF!</definedName>
    <definedName name="_MMM41">'[7]Basic Price'!#REF!</definedName>
    <definedName name="_MMM411">'[7]Basic Price'!#REF!</definedName>
    <definedName name="_MMM42">'[7]Basic Price'!#REF!</definedName>
    <definedName name="_MMM43">'[7]Basic Price'!#REF!</definedName>
    <definedName name="_MMM44">'[7]Basic Price'!#REF!</definedName>
    <definedName name="_MMM45">'[7]Basic Price'!#REF!</definedName>
    <definedName name="_MMM46">'[7]Basic Price'!#REF!</definedName>
    <definedName name="_MMM47">'[7]Basic Price'!#REF!</definedName>
    <definedName name="_MMM48">'[7]Basic Price'!#REF!</definedName>
    <definedName name="_MMM49">'[7]Basic Price'!#REF!</definedName>
    <definedName name="_MMM50">'[7]Basic Price'!#REF!</definedName>
    <definedName name="_MMM51">'[7]Basic Price'!#REF!</definedName>
    <definedName name="_MMM52">'[7]Basic Price'!#REF!</definedName>
    <definedName name="_MMM53">'[7]Basic Price'!#REF!</definedName>
    <definedName name="_MMM54">'[7]Basic Price'!#REF!</definedName>
    <definedName name="_MR011">[17]UPAH!#REF!</definedName>
    <definedName name="_MR012">[17]UPAH!#REF!</definedName>
    <definedName name="_non1">#REF!</definedName>
    <definedName name="_non10">#REF!</definedName>
    <definedName name="_non11">#REF!</definedName>
    <definedName name="_non12">#REF!</definedName>
    <definedName name="_non13">#REF!</definedName>
    <definedName name="_non14">#REF!</definedName>
    <definedName name="_non15">#REF!</definedName>
    <definedName name="_non16">#REF!</definedName>
    <definedName name="_non17">#REF!</definedName>
    <definedName name="_non18">#REF!</definedName>
    <definedName name="_non19">#REF!</definedName>
    <definedName name="_non2">#REF!</definedName>
    <definedName name="_non20">#REF!</definedName>
    <definedName name="_non21">#REF!</definedName>
    <definedName name="_non22">#REF!</definedName>
    <definedName name="_non23">#REF!</definedName>
    <definedName name="_non24">#REF!</definedName>
    <definedName name="_non25">#REF!</definedName>
    <definedName name="_non26">#REF!</definedName>
    <definedName name="_non27">#REF!</definedName>
    <definedName name="_non28">#REF!</definedName>
    <definedName name="_non29">#REF!</definedName>
    <definedName name="_non3">#REF!</definedName>
    <definedName name="_non30">#REF!</definedName>
    <definedName name="_non31">#REF!</definedName>
    <definedName name="_non32">#REF!</definedName>
    <definedName name="_non33">#REF!</definedName>
    <definedName name="_non34">#REF!</definedName>
    <definedName name="_non35">#REF!</definedName>
    <definedName name="_non36">#REF!</definedName>
    <definedName name="_non37">#REF!</definedName>
    <definedName name="_non38">#REF!</definedName>
    <definedName name="_non39">#REF!</definedName>
    <definedName name="_non4">#REF!</definedName>
    <definedName name="_non40">#REF!</definedName>
    <definedName name="_non41">#REF!</definedName>
    <definedName name="_non42">#REF!</definedName>
    <definedName name="_non43">#REF!</definedName>
    <definedName name="_non44">#REF!</definedName>
    <definedName name="_non45">#REF!</definedName>
    <definedName name="_non46">#REF!</definedName>
    <definedName name="_non47">#REF!</definedName>
    <definedName name="_non48">#REF!</definedName>
    <definedName name="_non49">#REF!</definedName>
    <definedName name="_non5">#REF!</definedName>
    <definedName name="_non50">#REF!</definedName>
    <definedName name="_non51">[19]BAHAN!$E$62</definedName>
    <definedName name="_non52">#REF!</definedName>
    <definedName name="_non53">#REF!</definedName>
    <definedName name="_non54">#REF!</definedName>
    <definedName name="_non55">#REF!</definedName>
    <definedName name="_non56">#REF!</definedName>
    <definedName name="_non57">#REF!</definedName>
    <definedName name="_non58">#REF!</definedName>
    <definedName name="_non59">#REF!</definedName>
    <definedName name="_non6">#REF!</definedName>
    <definedName name="_non60">#REF!</definedName>
    <definedName name="_non61">#REF!</definedName>
    <definedName name="_non62">#REF!</definedName>
    <definedName name="_non63">#REF!</definedName>
    <definedName name="_non64">#REF!</definedName>
    <definedName name="_non65">#REF!</definedName>
    <definedName name="_non66">#REF!</definedName>
    <definedName name="_non67">#REF!</definedName>
    <definedName name="_non68">#REF!</definedName>
    <definedName name="_non69">#REF!</definedName>
    <definedName name="_non7">#REF!</definedName>
    <definedName name="_non70">#REF!</definedName>
    <definedName name="_non71">#REF!</definedName>
    <definedName name="_non72">#REF!</definedName>
    <definedName name="_non73">#REF!</definedName>
    <definedName name="_non74">#REF!</definedName>
    <definedName name="_non75">#REF!</definedName>
    <definedName name="_non76">#REF!</definedName>
    <definedName name="_non77">#REF!</definedName>
    <definedName name="_non78">#REF!</definedName>
    <definedName name="_non79">#REF!</definedName>
    <definedName name="_non8">#REF!</definedName>
    <definedName name="_non80">#REF!</definedName>
    <definedName name="_non81">#REF!</definedName>
    <definedName name="_non82">#REF!</definedName>
    <definedName name="_non83">#REF!</definedName>
    <definedName name="_non84">#REF!</definedName>
    <definedName name="_non85">#REF!</definedName>
    <definedName name="_non86">#REF!</definedName>
    <definedName name="_non87">#REF!</definedName>
    <definedName name="_non88">#REF!</definedName>
    <definedName name="_non89">#REF!</definedName>
    <definedName name="_non9">#REF!</definedName>
    <definedName name="_non90">#REF!</definedName>
    <definedName name="_non91">#REF!</definedName>
    <definedName name="_non92">#REF!</definedName>
    <definedName name="_non93">#REF!</definedName>
    <definedName name="_non94">#REF!</definedName>
    <definedName name="_non95">#REF!</definedName>
    <definedName name="_Order1" hidden="1">255</definedName>
    <definedName name="_Order2" hidden="1">255</definedName>
    <definedName name="_pk13">'[20]Analisa Satuan'!#REF!</definedName>
    <definedName name="_pk14">'[20]Analisa Satuan'!#REF!</definedName>
    <definedName name="_pk15">'[20]Analisa Satuan'!#REF!</definedName>
    <definedName name="_pk3">'[20]Analisa Satuan'!#REF!</definedName>
    <definedName name="_pk4">'[20]Analisa Satuan'!#REF!</definedName>
    <definedName name="_pk5">'[20]Analisa Satuan'!#REF!</definedName>
    <definedName name="_pk7">'[20]Analisa Satuan'!#REF!</definedName>
    <definedName name="_pk8">'[20]Analisa Satuan'!#REF!</definedName>
    <definedName name="_rek2">'[28]8LT 12'!#REF!</definedName>
    <definedName name="_Sort" hidden="1">#REF!</definedName>
    <definedName name="_STD1">#REF!</definedName>
    <definedName name="_STD2">#REF!</definedName>
    <definedName name="_STD3">#REF!</definedName>
    <definedName name="_STD4">#REF!</definedName>
    <definedName name="_STD5">#REF!</definedName>
    <definedName name="_STD6">#REF!</definedName>
    <definedName name="_xleta.FILTER" hidden="1" xlm="1">#NAME?</definedName>
    <definedName name="_xleta.IF" hidden="1" xlm="1">#NAME?</definedName>
    <definedName name="_xleta.TEXT" hidden="1" xlm="1">#NAME?</definedName>
    <definedName name="\A">[29]A!#REF!</definedName>
    <definedName name="\F">[29]A!#REF!</definedName>
    <definedName name="\G">[11]RAB!#REF!</definedName>
    <definedName name="\K">[11]RAB!#REF!</definedName>
    <definedName name="\M">[29]A!#REF!</definedName>
    <definedName name="\R">[29]A!#REF!</definedName>
    <definedName name="\T">[29]A!#REF!</definedName>
    <definedName name="\V">[11]RAB!#REF!</definedName>
    <definedName name="a">[30]ASDP!#REF!</definedName>
    <definedName name="A.1">[16]ANALISA!#REF!</definedName>
    <definedName name="a1\">'[30]AKS-KTP'!#REF!</definedName>
    <definedName name="AA_02">'[31]HRG BHN'!$G$13</definedName>
    <definedName name="AB.1">#REF!</definedName>
    <definedName name="AB.2">#REF!</definedName>
    <definedName name="AB.3">#REF!</definedName>
    <definedName name="AB.4">#REF!</definedName>
    <definedName name="AB.5">#REF!</definedName>
    <definedName name="AB.6">#REF!</definedName>
    <definedName name="ABC">#REF!</definedName>
    <definedName name="ABU">[17]UPAH!#REF!</definedName>
    <definedName name="AC">#REF!</definedName>
    <definedName name="AC_1">#REF!</definedName>
    <definedName name="AC_2">#REF!</definedName>
    <definedName name="AC_3">#REF!</definedName>
    <definedName name="aciandinding">[16]ANALISA!#REF!</definedName>
    <definedName name="AGREGAT">#REF!</definedName>
    <definedName name="AGREGATA">#REF!</definedName>
    <definedName name="AGREGATB">#REF!</definedName>
    <definedName name="AGREGATC">#REF!</definedName>
    <definedName name="agro">#REF!</definedName>
    <definedName name="ALAT">#REF!</definedName>
    <definedName name="ALAT001">#REF!</definedName>
    <definedName name="ALAT003">#REF!</definedName>
    <definedName name="ALAT010">#REF!</definedName>
    <definedName name="ALAT020">#REF!</definedName>
    <definedName name="ALAT031">#REF!</definedName>
    <definedName name="ALAT040">#REF!</definedName>
    <definedName name="ALAT051">#REF!</definedName>
    <definedName name="ALAT052">#REF!</definedName>
    <definedName name="ALAT080">#REF!</definedName>
    <definedName name="ALAT081">#REF!</definedName>
    <definedName name="ALAT082">#REF!</definedName>
    <definedName name="ALAT083">#REF!</definedName>
    <definedName name="ALAT084">#REF!</definedName>
    <definedName name="ALAT087">#REF!</definedName>
    <definedName name="ALAT088">#REF!</definedName>
    <definedName name="ALAT089">#REF!</definedName>
    <definedName name="ALAT152">#REF!</definedName>
    <definedName name="ALAT153">#REF!</definedName>
    <definedName name="ALAT154">#REF!</definedName>
    <definedName name="ALAT155">#REF!</definedName>
    <definedName name="ALAT157">#REF!</definedName>
    <definedName name="ALAT172">#REF!</definedName>
    <definedName name="ALAT172J">#REF!</definedName>
    <definedName name="ALAT182">#REF!</definedName>
    <definedName name="ALAT211">#REF!</definedName>
    <definedName name="ALAT212">#REF!</definedName>
    <definedName name="ALAT213">#REF!</definedName>
    <definedName name="ALAT221">#REF!</definedName>
    <definedName name="ALAT221J">#REF!</definedName>
    <definedName name="ALAT222">#REF!</definedName>
    <definedName name="ALAT251">#REF!</definedName>
    <definedName name="ALAT252">#REF!</definedName>
    <definedName name="ALAT253">#REF!</definedName>
    <definedName name="ALAT301">#REF!</definedName>
    <definedName name="ALAT311">#REF!</definedName>
    <definedName name="ALAT341">#REF!</definedName>
    <definedName name="ALAT342">#REF!</definedName>
    <definedName name="ALAT351">#REF!</definedName>
    <definedName name="alatbantu">[16]BAHAN!#REF!</definedName>
    <definedName name="ALATUTAMA">#REF!</definedName>
    <definedName name="AMP">#REF!</definedName>
    <definedName name="Amplas">[16]BAHAN!#REF!</definedName>
    <definedName name="AN">[16]ANALISA!#REF!</definedName>
    <definedName name="AN.">[16]ANALISA!#REF!</definedName>
    <definedName name="An.18">[16]ANALISA!#REF!</definedName>
    <definedName name="An.18c">[16]ANALISA!#REF!</definedName>
    <definedName name="an.2">#REF!</definedName>
    <definedName name="An.a">[16]ANALISA!#REF!</definedName>
    <definedName name="An.A1">[16]ANALISA!#REF!</definedName>
    <definedName name="An.A11">[16]ANALISA!#REF!</definedName>
    <definedName name="An.A11a">[16]ANALISA!#REF!</definedName>
    <definedName name="An.A17">[16]ANALISA!#REF!</definedName>
    <definedName name="An.A17.a">[16]ANALISA!#REF!</definedName>
    <definedName name="An.A17a">[16]ANALISA!#REF!</definedName>
    <definedName name="An.a18.">[16]ANALISA!#REF!</definedName>
    <definedName name="An.A18a">[16]ANALISA!#REF!</definedName>
    <definedName name="An.A18b">[16]ANALISA!#REF!</definedName>
    <definedName name="An.A3">[16]ANALISA!#REF!</definedName>
    <definedName name="An.A5.a">[16]ANALISA!#REF!</definedName>
    <definedName name="An.b">[16]ANALISA!#REF!</definedName>
    <definedName name="An.c">[16]ANALISA!#REF!</definedName>
    <definedName name="An.C7">[16]ANALISA!#REF!</definedName>
    <definedName name="An.C7a">[16]ANALISA!#REF!</definedName>
    <definedName name="An.d">[16]ANALISA!#REF!</definedName>
    <definedName name="An.e">[16]ANALISA!#REF!</definedName>
    <definedName name="An.f">[16]ANALISA!#REF!</definedName>
    <definedName name="An.F10">[16]ANALISA!#REF!</definedName>
    <definedName name="An.F10.F1a">[16]ANALISA!#REF!</definedName>
    <definedName name="An.F16">[16]ANALISA!#REF!</definedName>
    <definedName name="An.F2">[16]ANALISA!#REF!</definedName>
    <definedName name="An.F21">[16]ANALISA!#REF!</definedName>
    <definedName name="An.F22">[16]ANALISA!#REF!</definedName>
    <definedName name="An.F22a">[16]ANALISA!#REF!</definedName>
    <definedName name="An.F2a">[16]ANALISA!#REF!</definedName>
    <definedName name="An.F2b">[16]ANALISA!#REF!</definedName>
    <definedName name="An.F2c">[16]ANALISA!#REF!</definedName>
    <definedName name="An.F2d">[16]ANALISA!#REF!</definedName>
    <definedName name="An.F2e">[16]ANALISA!#REF!</definedName>
    <definedName name="An.F33.36">[16]ANALISA!#REF!</definedName>
    <definedName name="An.F35">[16]ANALISA!#REF!</definedName>
    <definedName name="An.F36">[16]ANALISA!#REF!</definedName>
    <definedName name="An.F36a">[16]ANALISA!#REF!</definedName>
    <definedName name="An.F36b">[16]ANALISA!#REF!</definedName>
    <definedName name="An.F60">[16]ANALISA!#REF!</definedName>
    <definedName name="An.F8">[16]ANALISA!#REF!</definedName>
    <definedName name="An.F8a">[16]ANALISA!#REF!</definedName>
    <definedName name="An.FIV.16">[16]ANALISA!#REF!</definedName>
    <definedName name="An.Fv">[16]ANALISA!#REF!</definedName>
    <definedName name="An.g">[16]ANALISA!#REF!</definedName>
    <definedName name="An.G.III.2">[16]ANALISA!#REF!</definedName>
    <definedName name="An.G.III.4">[16]ANALISA!#REF!</definedName>
    <definedName name="An.G.III.4a">[16]ANALISA!#REF!</definedName>
    <definedName name="An.G2">[16]ANALISA!#REF!</definedName>
    <definedName name="An.G23.h">[16]ANALISA!#REF!</definedName>
    <definedName name="An.G41">[16]ANALISA!#REF!</definedName>
    <definedName name="An.G41a">[16]ANALISA!#REF!</definedName>
    <definedName name="An.G41aa">[16]ANALISA!#REF!</definedName>
    <definedName name="An.G41ab">[16]ANALISA!#REF!</definedName>
    <definedName name="An.G41ac">[16]ANALISA!#REF!</definedName>
    <definedName name="An.G41ad">[16]ANALISA!#REF!</definedName>
    <definedName name="An.G41ae">[16]ANALISA!#REF!</definedName>
    <definedName name="An.G41c">[16]ANALISA!#REF!</definedName>
    <definedName name="An.G41d">[16]ANALISA!#REF!</definedName>
    <definedName name="An.G41e">[16]ANALISA!#REF!</definedName>
    <definedName name="An.G41f">[16]ANALISA!#REF!</definedName>
    <definedName name="An.G41g">[16]ANALISA!#REF!</definedName>
    <definedName name="An.G41h">[16]ANALISA!#REF!</definedName>
    <definedName name="An.G41i">[16]ANALISA!#REF!</definedName>
    <definedName name="An.G41j">[16]ANALISA!#REF!</definedName>
    <definedName name="An.G41k">[16]ANALISA!#REF!</definedName>
    <definedName name="An.G41l">[16]ANALISA!#REF!</definedName>
    <definedName name="An.G41m">[16]ANALISA!#REF!</definedName>
    <definedName name="An.G41n">[16]ANALISA!#REF!</definedName>
    <definedName name="An.G41o">[16]ANALISA!#REF!</definedName>
    <definedName name="An.G41p">[16]ANALISA!#REF!</definedName>
    <definedName name="An.G41q">[16]ANALISA!#REF!</definedName>
    <definedName name="An.G41r">[16]ANALISA!#REF!</definedName>
    <definedName name="An.G41s">[16]ANALISA!#REF!</definedName>
    <definedName name="An.G41t">[16]ANALISA!#REF!</definedName>
    <definedName name="An.G41u">[16]ANALISA!#REF!</definedName>
    <definedName name="An.G41v">[16]ANALISA!#REF!</definedName>
    <definedName name="An.G41w">[16]ANALISA!#REF!</definedName>
    <definedName name="An.G41x">[16]ANALISA!#REF!</definedName>
    <definedName name="An.G41y">[16]ANALISA!#REF!</definedName>
    <definedName name="An.G41z">[16]ANALISA!#REF!</definedName>
    <definedName name="An.G43a">[16]ANALISA!#REF!</definedName>
    <definedName name="An.G43b">[16]ANALISA!#REF!</definedName>
    <definedName name="An.G43c">[16]ANALISA!#REF!</definedName>
    <definedName name="An.G50h.G47">[16]ANALISA!#REF!</definedName>
    <definedName name="An.G50i.G47">[16]ANALISA!#REF!</definedName>
    <definedName name="An.G50i.G47a">[16]ANALISA!#REF!</definedName>
    <definedName name="An.G50p.G47">[16]ANALISA!#REF!</definedName>
    <definedName name="An.G53.K30">[16]ANALISA!#REF!</definedName>
    <definedName name="An.G53.K30a">[16]ANALISA!#REF!</definedName>
    <definedName name="An.G53h">[16]ANALISA!#REF!</definedName>
    <definedName name="An.h">[16]ANALISA!#REF!</definedName>
    <definedName name="An.H10">[16]ANALISA!#REF!</definedName>
    <definedName name="An.H5">[16]ANALISA!#REF!</definedName>
    <definedName name="An.H6">[16]ANALISA!#REF!</definedName>
    <definedName name="An.H6a">[16]ANALISA!#REF!</definedName>
    <definedName name="An.H6b">[16]ANALISA!#REF!</definedName>
    <definedName name="An.i">[16]ANALISA!#REF!</definedName>
    <definedName name="An.j">[16]ANALISA!#REF!</definedName>
    <definedName name="An.K">[16]ANALISA!#REF!</definedName>
    <definedName name="An.K9.23.30">[16]ANALISA!#REF!</definedName>
    <definedName name="An.K9.23.30a">[16]ANALISA!#REF!</definedName>
    <definedName name="An.K9.23.30b">[16]ANALISA!#REF!</definedName>
    <definedName name="An.Ka">[16]ANALISA!#REF!</definedName>
    <definedName name="An.Kb">[16]ANALISA!#REF!</definedName>
    <definedName name="An.L">[16]ANALISA!#REF!</definedName>
    <definedName name="An.La">[16]ANALISA!#REF!</definedName>
    <definedName name="An.Lb">[16]ANALISA!#REF!</definedName>
    <definedName name="An.Lc">[16]ANALISA!#REF!</definedName>
    <definedName name="An.Ld">[16]ANALISA!#REF!</definedName>
    <definedName name="An.Le">[16]ANALISA!#REF!</definedName>
    <definedName name="An.m">[16]ANALISA!#REF!</definedName>
    <definedName name="An.m1">[16]ANALISA!#REF!</definedName>
    <definedName name="An.m2">[16]ANALISA!#REF!</definedName>
    <definedName name="An.m3">[16]ANALISA!#REF!</definedName>
    <definedName name="An.m4">[16]ANALISA!#REF!</definedName>
    <definedName name="An.m5">[16]ANALISA!#REF!</definedName>
    <definedName name="An.m7">[16]ANALISA!#REF!</definedName>
    <definedName name="An.n">[16]ANALISA!#REF!</definedName>
    <definedName name="An.n1">[16]ANALISA!#REF!</definedName>
    <definedName name="An.n2">[16]ANALISA!#REF!</definedName>
    <definedName name="An.n3">[16]ANALISA!#REF!</definedName>
    <definedName name="An.n4">[16]ANALISA!#REF!</definedName>
    <definedName name="An.n5">[16]ANALISA!#REF!</definedName>
    <definedName name="An.n6">[16]ANALISA!#REF!</definedName>
    <definedName name="An.n7">[16]ANALISA!#REF!</definedName>
    <definedName name="An.o">[16]ANALISA!#REF!</definedName>
    <definedName name="An.p">[16]ANALISA!#REF!</definedName>
    <definedName name="An.Q">[16]ANALISA!#REF!</definedName>
    <definedName name="An.R">[16]ANALISA!#REF!</definedName>
    <definedName name="An.S">[16]ANALISA!#REF!</definedName>
    <definedName name="ANALISA">[32]upahbahan!$I$14</definedName>
    <definedName name="ANALISA_HARGA_SATUAN">#REF!</definedName>
    <definedName name="analisa1">[16]ANALISA!#REF!</definedName>
    <definedName name="analisa10">[16]ANALISA!#REF!</definedName>
    <definedName name="analisa100">[16]ANALISA!#REF!</definedName>
    <definedName name="analisa101">[16]ANALISA!#REF!</definedName>
    <definedName name="Analisa101A">'[33]Analisa HSP'!$U$51</definedName>
    <definedName name="Analisa101B">'[33]Analisa HSP'!$U$231</definedName>
    <definedName name="Analisa101C">'[33]Analisa HSP'!$U$410</definedName>
    <definedName name="Analisa101D">'[33]Analisa HSP'!$U$589</definedName>
    <definedName name="Analisa101E">'[33]Analisa HSP'!$U$768</definedName>
    <definedName name="analisa102">[16]ANALISA!#REF!</definedName>
    <definedName name="analisa103">[16]ANALISA!#REF!</definedName>
    <definedName name="analisa104">[16]ANALISA!#REF!</definedName>
    <definedName name="analisa105">[16]ANALISA!#REF!</definedName>
    <definedName name="analisa106">[16]ANALISA!#REF!</definedName>
    <definedName name="analisa107">[16]ANALISA!#REF!</definedName>
    <definedName name="analisa108">[16]ANALISA!#REF!</definedName>
    <definedName name="analisa109">[16]ANALISA!#REF!</definedName>
    <definedName name="analisa11">[16]ANALISA!#REF!</definedName>
    <definedName name="analisa110">[16]ANALISA!#REF!</definedName>
    <definedName name="analisa111">[16]ANALISA!#REF!</definedName>
    <definedName name="analisa112">[16]ANALISA!#REF!</definedName>
    <definedName name="analisa113">[16]ANALISA!#REF!</definedName>
    <definedName name="analisa114">[16]ANALISA!#REF!</definedName>
    <definedName name="analisa115">[16]ANALISA!#REF!</definedName>
    <definedName name="analisa116">[16]ANALISA!#REF!</definedName>
    <definedName name="analisa117">[16]ANALISA!#REF!</definedName>
    <definedName name="analisa118">[16]ANALISA!#REF!</definedName>
    <definedName name="analisa119">[16]ANALISA!#REF!</definedName>
    <definedName name="analisa12">[16]ANALISA!#REF!</definedName>
    <definedName name="analisa13">[16]ANALISA!#REF!</definedName>
    <definedName name="analisa14">[16]ANALISA!#REF!</definedName>
    <definedName name="analisa15">[16]ANALISA!#REF!</definedName>
    <definedName name="analisa16">[16]ANALISA!#REF!</definedName>
    <definedName name="analisa17">[16]ANALISA!#REF!</definedName>
    <definedName name="analisa18">[16]ANALISA!#REF!</definedName>
    <definedName name="analisa19">[16]ANALISA!#REF!</definedName>
    <definedName name="analisa2">[16]ANALISA!#REF!</definedName>
    <definedName name="analisa20">[16]ANALISA!#REF!</definedName>
    <definedName name="analisa21">[16]ANALISA!#REF!</definedName>
    <definedName name="analisa22">[16]ANALISA!#REF!</definedName>
    <definedName name="analisa23">[16]ANALISA!#REF!</definedName>
    <definedName name="analisa24">[16]ANALISA!#REF!</definedName>
    <definedName name="analisa25">[16]ANALISA!#REF!</definedName>
    <definedName name="analisa26">[16]ANALISA!#REF!</definedName>
    <definedName name="analisa27">[16]ANALISA!#REF!</definedName>
    <definedName name="analisa28">[16]ANALISA!#REF!</definedName>
    <definedName name="analisa29">[16]ANALISA!#REF!</definedName>
    <definedName name="analisa3">[16]ANALISA!#REF!</definedName>
    <definedName name="analisa30">[16]ANALISA!#REF!</definedName>
    <definedName name="analisa31">[16]ANALISA!#REF!</definedName>
    <definedName name="analisa32">[16]ANALISA!#REF!</definedName>
    <definedName name="analisa33">[16]ANALISA!#REF!</definedName>
    <definedName name="analisa34">[16]ANALISA!#REF!</definedName>
    <definedName name="analisa35">[16]ANALISA!#REF!</definedName>
    <definedName name="analisa36">[16]ANALISA!#REF!</definedName>
    <definedName name="analisa37">[16]ANALISA!#REF!</definedName>
    <definedName name="analisa38">[16]ANALISA!#REF!</definedName>
    <definedName name="analisa39">[16]ANALISA!#REF!</definedName>
    <definedName name="analisa4">[16]ANALISA!#REF!</definedName>
    <definedName name="analisa40">[16]ANALISA!#REF!</definedName>
    <definedName name="analisa41">[16]ANALISA!#REF!</definedName>
    <definedName name="analisa42">[16]ANALISA!#REF!</definedName>
    <definedName name="analisa43">[16]ANALISA!#REF!</definedName>
    <definedName name="analisa44">[16]ANALISA!#REF!</definedName>
    <definedName name="analisa45">[16]ANALISA!#REF!</definedName>
    <definedName name="analisa46">[16]ANALISA!#REF!</definedName>
    <definedName name="analisa47">[16]ANALISA!#REF!</definedName>
    <definedName name="analisa48">[16]ANALISA!#REF!</definedName>
    <definedName name="analisa49">[16]ANALISA!#REF!</definedName>
    <definedName name="analisa5">[16]ANALISA!#REF!</definedName>
    <definedName name="analisa50">[16]ANALISA!#REF!</definedName>
    <definedName name="analisa51">[16]ANALISA!#REF!</definedName>
    <definedName name="analisa52">[16]ANALISA!#REF!</definedName>
    <definedName name="analisa53">[16]ANALISA!#REF!</definedName>
    <definedName name="analisa54">[16]ANALISA!#REF!</definedName>
    <definedName name="analisa55">[16]ANALISA!#REF!</definedName>
    <definedName name="analisa56">[16]ANALISA!#REF!</definedName>
    <definedName name="analisa57">[16]ANALISA!#REF!</definedName>
    <definedName name="analisa58">[16]ANALISA!#REF!</definedName>
    <definedName name="analisa59">[16]ANALISA!#REF!</definedName>
    <definedName name="analisa6">[16]ANALISA!#REF!</definedName>
    <definedName name="analisa6_2_1">#REF!</definedName>
    <definedName name="analisa6_2_2">#REF!</definedName>
    <definedName name="analisa6_3_5a">#REF!</definedName>
    <definedName name="analisa6_4_0">#REF!</definedName>
    <definedName name="analisa60">[16]ANALISA!#REF!</definedName>
    <definedName name="analisa61">[16]ANALISA!#REF!</definedName>
    <definedName name="analisa62">[16]ANALISA!#REF!</definedName>
    <definedName name="analisa63">[16]ANALISA!#REF!</definedName>
    <definedName name="analisa64">[16]ANALISA!#REF!</definedName>
    <definedName name="analisa65">[16]ANALISA!#REF!</definedName>
    <definedName name="analisa66">[16]ANALISA!#REF!</definedName>
    <definedName name="analisa67">[16]ANALISA!#REF!</definedName>
    <definedName name="analisa68">[16]ANALISA!#REF!</definedName>
    <definedName name="analisa69">[16]ANALISA!#REF!</definedName>
    <definedName name="analisa7">[16]ANALISA!#REF!</definedName>
    <definedName name="analisa70">[16]ANALISA!#REF!</definedName>
    <definedName name="analisa71">[16]ANALISA!#REF!</definedName>
    <definedName name="analisa72">[16]ANALISA!#REF!</definedName>
    <definedName name="analisa73">[16]ANALISA!#REF!</definedName>
    <definedName name="analisa74">[16]ANALISA!#REF!</definedName>
    <definedName name="analisa75">[16]ANALISA!#REF!</definedName>
    <definedName name="analisa76">[16]ANALISA!#REF!</definedName>
    <definedName name="analisa77">[16]ANALISA!#REF!</definedName>
    <definedName name="analisa78">[16]ANALISA!#REF!</definedName>
    <definedName name="analisa79">[16]ANALISA!#REF!</definedName>
    <definedName name="analisa8">[16]ANALISA!#REF!</definedName>
    <definedName name="analisa80">[16]ANALISA!#REF!</definedName>
    <definedName name="analisa81">[16]ANALISA!#REF!</definedName>
    <definedName name="analisa82">[16]ANALISA!#REF!</definedName>
    <definedName name="analisa83">[16]ANALISA!#REF!</definedName>
    <definedName name="analisa84">[16]ANALISA!#REF!</definedName>
    <definedName name="analisa85">[16]ANALISA!#REF!</definedName>
    <definedName name="analisa86">[16]ANALISA!#REF!</definedName>
    <definedName name="analisa87">[16]ANALISA!#REF!</definedName>
    <definedName name="analisa88">[16]ANALISA!#REF!</definedName>
    <definedName name="analisa89">[16]ANALISA!#REF!</definedName>
    <definedName name="analisa9">[16]ANALISA!#REF!</definedName>
    <definedName name="analisa90">[16]ANALISA!#REF!</definedName>
    <definedName name="analisa91">[16]ANALISA!#REF!</definedName>
    <definedName name="analisa92">[16]ANALISA!#REF!</definedName>
    <definedName name="analisa93">[16]ANALISA!#REF!</definedName>
    <definedName name="analisa94">[16]ANALISA!#REF!</definedName>
    <definedName name="analisa95">[16]ANALISA!#REF!</definedName>
    <definedName name="analisa96">[16]ANALISA!#REF!</definedName>
    <definedName name="analisa97">[16]ANALISA!#REF!</definedName>
    <definedName name="analisa98">[16]ANALISA!#REF!</definedName>
    <definedName name="analisa99">[16]ANALISA!#REF!</definedName>
    <definedName name="ANGKUT2">#REF!</definedName>
    <definedName name="ANLS.BAHAN">#REF!</definedName>
    <definedName name="ASPAL">#REF!</definedName>
    <definedName name="AtapMetal">[16]BAHAN!#REF!</definedName>
    <definedName name="atb">#REF!</definedName>
    <definedName name="atb.2">#REF!</definedName>
    <definedName name="atbl">#REF!</definedName>
    <definedName name="atbl.1">#REF!</definedName>
    <definedName name="atbl.2">#REF!</definedName>
    <definedName name="atbl.3">#REF!</definedName>
    <definedName name="b">[16]BAHAN!#REF!</definedName>
    <definedName name="B.Gunung">[16]BAHAN!#REF!</definedName>
    <definedName name="bagpro">#REF!</definedName>
    <definedName name="bahan">'[34]UPAH&amp;BAHAN'!$B$9:$B$145</definedName>
    <definedName name="BAHANFM">[35]bahan!$E$13:$K$508</definedName>
    <definedName name="BAHU">#REF!</definedName>
    <definedName name="bajau.24">#REF!</definedName>
    <definedName name="baru">#REF!</definedName>
    <definedName name="BATA">[36]upahbahan!#REF!</definedName>
    <definedName name="batako">[16]BAHAN!#REF!</definedName>
    <definedName name="BATUBELAH">'[37]Analisa Quarry'!$A$194:$H$299</definedName>
    <definedName name="batugunung">[16]BAHAN!#REF!</definedName>
    <definedName name="BATUKALI">'[37]Analisa Quarry'!$A$109:$H$193</definedName>
    <definedName name="BATUKOSONG">[38]VOLUME!#REF!</definedName>
    <definedName name="BBM">#REF!</definedName>
    <definedName name="benang">[16]BAHAN!#REF!</definedName>
    <definedName name="BESI">'[39]DEVI 7 (2)'!$W$51</definedName>
    <definedName name="BESI_BETON">[40]Daf_Upah_Bahan!$H$33</definedName>
    <definedName name="BesiAngker">[16]BAHAN!#REF!</definedName>
    <definedName name="BesiBeton">[19]BAHAN!$I$30</definedName>
    <definedName name="besisiku">[16]BAHAN!#REF!</definedName>
    <definedName name="beton.k.225">#REF!</definedName>
    <definedName name="beton.k.bo">#REF!</definedName>
    <definedName name="BETONK175">#REF!</definedName>
    <definedName name="BETONK225">'[41]DEVI 7'!$X$50</definedName>
    <definedName name="Beugel">[16]BAHAN!#REF!</definedName>
    <definedName name="bhu">#REF!</definedName>
    <definedName name="bilang_2">[42]bilang!$C$3</definedName>
    <definedName name="bilang_5">[42]bilang!$C$6</definedName>
    <definedName name="bilang_6">[42]bilang!$C$7</definedName>
    <definedName name="BOIL">#REF!</definedName>
    <definedName name="bri">#REF!</definedName>
    <definedName name="Bt.kasar">[16]BAHAN!#REF!</definedName>
    <definedName name="buisbeton">[16]BAHAN!#REF!</definedName>
    <definedName name="buldozer">[16]BAHAN!#REF!</definedName>
    <definedName name="BULLDOZER">#REF!</definedName>
    <definedName name="buruh">[16]BAHAN!#REF!</definedName>
    <definedName name="Bust">#N/A</definedName>
    <definedName name="cap6_2_1">#REF!</definedName>
    <definedName name="cap6_2_2">#REF!</definedName>
    <definedName name="cap6_3_5a">#REF!</definedName>
    <definedName name="cap6_4_0">#REF!</definedName>
    <definedName name="CAT_MINYAK">[40]Daf_Upah_Bahan!$H$49</definedName>
    <definedName name="CatImpra">[16]BAHAN!#REF!</definedName>
    <definedName name="catkansteen">[16]BAHAN!#REF!</definedName>
    <definedName name="CatKayu">[16]BAHAN!#REF!</definedName>
    <definedName name="CatTembok">[16]BAHAN!#REF!</definedName>
    <definedName name="CatWater">[16]BAHAN!#REF!</definedName>
    <definedName name="CC_06">'[31]HRG BHN'!$G$61</definedName>
    <definedName name="CCTV">#REF!</definedName>
    <definedName name="cek">[43]Rekap!$H$28</definedName>
    <definedName name="cerucut">'[44]DEVI 7 cerucut'!$AA$653</definedName>
    <definedName name="ClosedCongkok">[16]BAHAN!#REF!</definedName>
    <definedName name="ClosedDuduk">[16]BAHAN!#REF!</definedName>
    <definedName name="co">[45]upah!$I$19</definedName>
    <definedName name="COMPRESSOR">#REF!</definedName>
    <definedName name="CONCRETEMIXER">#REF!</definedName>
    <definedName name="CONCRETEVIBRO">#REF!</definedName>
    <definedName name="Continue">#N/A</definedName>
    <definedName name="COV">#REF!</definedName>
    <definedName name="COVER">#REF!</definedName>
    <definedName name="CRANE">#REF!</definedName>
    <definedName name="DAFTARSEWA">#REF!</definedName>
    <definedName name="data">#REF!,#REF!,#REF!,#REF!,#REF!</definedName>
    <definedName name="DATAUPAH">#REF!</definedName>
    <definedName name="DAYWORKS">#REF!</definedName>
    <definedName name="db">[46]STR!$L$4</definedName>
    <definedName name="ddd">[47]upahbahan!$K$17</definedName>
    <definedName name="Dempul">[16]BAHAN!#REF!</definedName>
    <definedName name="Dibulatkan">#REF!</definedName>
    <definedName name="DIRUT">[48]FAK!$B$16</definedName>
    <definedName name="dis6_2_1">#REF!</definedName>
    <definedName name="dis6_2_2">#REF!</definedName>
    <definedName name="dis6_3_5a">#REF!</definedName>
    <definedName name="dis6_4_0">#REF!</definedName>
    <definedName name="divisi">#REF!</definedName>
    <definedName name="DMJ">[41]DEI.2!$W$336</definedName>
    <definedName name="Document_array">{"Book1","MC 0 DAN RABP PAGAR 2006 TERMYN 3-3.xls","MC 0 DAN RABP PAGAR 2006 TERMYN 2.xls"}</definedName>
    <definedName name="Documents_array">#N/A</definedName>
    <definedName name="DPRD1">#REF!</definedName>
    <definedName name="DRAINASE">#REF!</definedName>
    <definedName name="dsd">#REF!</definedName>
    <definedName name="DUMPTRUCK1">#REF!</definedName>
    <definedName name="DUMPTRUCK2">#REF!</definedName>
    <definedName name="e">[16]BAHAN!#REF!</definedName>
    <definedName name="e6_2_1">#REF!</definedName>
    <definedName name="e6_2_2">#REF!</definedName>
    <definedName name="e6_3_5a">#REF!</definedName>
    <definedName name="e6_4_0">#REF!</definedName>
    <definedName name="ee">'[4]DEVI 2'!#REF!</definedName>
    <definedName name="EE_01A">'[49]HRG BHN'!$G$108</definedName>
    <definedName name="EEE06REV">'[50]5-Peralatan'!$AW$13</definedName>
    <definedName name="EEE09REV1">'[50]5-Peralatan'!$AW$16</definedName>
    <definedName name="EEE12a">'[27]Dhs 6'!#REF!</definedName>
    <definedName name="EEE12b">'[27]Dhs 6'!#REF!</definedName>
    <definedName name="EEE17REV">'[50]5-Peralatan'!$AW$24</definedName>
    <definedName name="EEE17REV1">'[50]5-Peralatan'!$AW$24</definedName>
    <definedName name="ELASTOM">#REF!</definedName>
    <definedName name="EngselJendela">[16]BAHAN!#REF!</definedName>
    <definedName name="EngselPintu">[16]BAHAN!#REF!</definedName>
    <definedName name="ERECT_1">#REF!</definedName>
    <definedName name="ERECT_2">#REF!</definedName>
    <definedName name="ERYT5E">[51]DEI.2!#REF!</definedName>
    <definedName name="EXCAVATOR">#REF!</definedName>
    <definedName name="f">[16]BAHAN!#REF!</definedName>
    <definedName name="FA">#REF!</definedName>
    <definedName name="fcu">#REF!</definedName>
    <definedName name="fghgs">[16]ANALISA!#REF!</definedName>
    <definedName name="fgnmjym">[52]DEV.3!#REF!</definedName>
    <definedName name="Filler">[16]BAHAN!#REF!</definedName>
    <definedName name="FINISHER">#REF!</definedName>
    <definedName name="FLATBEDTRUCK">#REF!</definedName>
    <definedName name="FloorDrain">[16]BAHAN!#REF!</definedName>
    <definedName name="FORM1">[51]DEV.6!#REF!</definedName>
    <definedName name="FORM1011">'[37]LS-Rutin'!$A$1:$K$65</definedName>
    <definedName name="FORM1012">'[37]LS-Rutin'!$A$66:$K$130</definedName>
    <definedName name="FORM1013">'[37]LS-Rutin'!$A$131:$K$191</definedName>
    <definedName name="FORM1014">'[37]LS-Rutin'!$A$192:$K$256</definedName>
    <definedName name="FORM1015">'[37]LS-Rutin'!$A$257:$K$321</definedName>
    <definedName name="FORM123">[51]DEV.6!#REF!</definedName>
    <definedName name="form1234">[52]DEV.5!$O$1:$Z$63</definedName>
    <definedName name="FORM21">[7]DEI.2!$M$1:$X$61</definedName>
    <definedName name="form225">[52]DEV.5!$O$470:$Z$530</definedName>
    <definedName name="FORM22E">[5]DEI.2!#REF!</definedName>
    <definedName name="FORM22L">[7]DEI.2!$M$198:$X$258</definedName>
    <definedName name="FORM231">[5]DEI.2!#REF!</definedName>
    <definedName name="FORM232">[5]DEI.2!#REF!</definedName>
    <definedName name="FORM233">[5]DEI.2!#REF!</definedName>
    <definedName name="Form234">[5]DEI.2!#REF!</definedName>
    <definedName name="Form235">[5]DEI.2!#REF!</definedName>
    <definedName name="Form236">[5]DEI.2!#REF!</definedName>
    <definedName name="FORM241">[5]DEI.2!#REF!</definedName>
    <definedName name="FORM242">[5]DEI.2!#REF!</definedName>
    <definedName name="FORM243">[5]DEI.2!#REF!</definedName>
    <definedName name="FORM311">[7]DEV.3!$M$1:$X$61</definedName>
    <definedName name="FORM312">[5]DEV.3!#REF!</definedName>
    <definedName name="FORM313">[5]DEV.3!#REF!</definedName>
    <definedName name="FORM314">[5]DEV.3!#REF!</definedName>
    <definedName name="FORM315">[5]DEV.3!#REF!</definedName>
    <definedName name="FORM319">[7]DEV.3!$M$106:$X$106</definedName>
    <definedName name="FORM321">#REF!</definedName>
    <definedName name="FORM322">[7]DEV.3!$M$166:$X$226</definedName>
    <definedName name="FORM323">#REF!</definedName>
    <definedName name="FORM323L">#REF!</definedName>
    <definedName name="FORM324">[5]DEV.3!#REF!</definedName>
    <definedName name="FORM33">#REF!</definedName>
    <definedName name="FORM331">[5]DEV.3!#REF!</definedName>
    <definedName name="FORM346">[5]DEV.3!#REF!</definedName>
    <definedName name="FORM421">'[37]DEVI 4'!$L$1:$V$61</definedName>
    <definedName name="FORM422">'[37]DEVI 4'!$L$160:$V$220</definedName>
    <definedName name="FORM423">'[4]DEVI 4'!#REF!</definedName>
    <definedName name="FORM424">'[4]DEVI 4'!#REF!</definedName>
    <definedName name="FORM425">'[4]DEVI 4'!#REF!</definedName>
    <definedName name="FORM426">'[4]DEVI 4'!#REF!</definedName>
    <definedName name="FORM427">'[37]DEVI 4'!$L$319:$V$379</definedName>
    <definedName name="FORM511">[7]DEV.5!$M$1:$X$63</definedName>
    <definedName name="FORM512">[7]DEV.5!$M$162:$X$223</definedName>
    <definedName name="FORM521">[7]DEV.5!$M$322:$X$382</definedName>
    <definedName name="FORM522">[53]DEV.5!#REF!</definedName>
    <definedName name="FORM541">[5]DEV.5!#REF!</definedName>
    <definedName name="FORM542">[5]DEV.5!#REF!</definedName>
    <definedName name="FORM611">#REF!</definedName>
    <definedName name="FORM612">#REF!</definedName>
    <definedName name="FORM621">[5]DEV.6!#REF!</definedName>
    <definedName name="FORM622">[5]DEV.6!#REF!</definedName>
    <definedName name="FORM623">[5]DEV.6!#REF!</definedName>
    <definedName name="FORM631">[5]DEV.6!#REF!</definedName>
    <definedName name="FORM632">[5]DEV.6!#REF!</definedName>
    <definedName name="FORM633">#REF!</definedName>
    <definedName name="FORM634">#REF!</definedName>
    <definedName name="FORM635">[5]DEV.6!#REF!</definedName>
    <definedName name="FORM635A">#REF!</definedName>
    <definedName name="FORM636">[5]DEV.6!#REF!</definedName>
    <definedName name="FORM641L">#REF!</definedName>
    <definedName name="FORM642">#REF!</definedName>
    <definedName name="FORM65">[5]DEV.6!#REF!</definedName>
    <definedName name="FORM651">#REF!</definedName>
    <definedName name="FORM66">#REF!</definedName>
    <definedName name="FORM66PERATA">#REF!</definedName>
    <definedName name="FORM66PERMUKAAN">#REF!</definedName>
    <definedName name="FORM7101">#REF!</definedName>
    <definedName name="FORM7102">#REF!</definedName>
    <definedName name="FORM7103">#REF!</definedName>
    <definedName name="FORM711">#REF!</definedName>
    <definedName name="FORM712">#REF!</definedName>
    <definedName name="FORM7122">#REF!</definedName>
    <definedName name="FORM713">#REF!</definedName>
    <definedName name="FORM714">#REF!</definedName>
    <definedName name="FORM715">#REF!</definedName>
    <definedName name="FORM716">#REF!</definedName>
    <definedName name="FORM717">#REF!</definedName>
    <definedName name="FORM718">#REF!</definedName>
    <definedName name="FORM721">#REF!</definedName>
    <definedName name="FORM731">#REF!</definedName>
    <definedName name="FORM732">#REF!</definedName>
    <definedName name="FORM733">#REF!</definedName>
    <definedName name="FORM734">#REF!</definedName>
    <definedName name="FORM735">#REF!</definedName>
    <definedName name="FORM73PL">#REF!</definedName>
    <definedName name="FORM73UL">#REF!</definedName>
    <definedName name="FORM744">#REF!</definedName>
    <definedName name="FORM745">#REF!</definedName>
    <definedName name="FORM751">#REF!</definedName>
    <definedName name="FORM752">#REF!</definedName>
    <definedName name="FORM7610">#REF!</definedName>
    <definedName name="FORM7611">#REF!</definedName>
    <definedName name="FORM7612">#REF!</definedName>
    <definedName name="FORM7612a">#REF!</definedName>
    <definedName name="FORM7612b">#REF!</definedName>
    <definedName name="FORM7612c">#REF!</definedName>
    <definedName name="FORM7613">#REF!</definedName>
    <definedName name="FORM7613a">#REF!</definedName>
    <definedName name="FORM7613b">#REF!</definedName>
    <definedName name="FORM7613c">#REF!</definedName>
    <definedName name="FORM7614">#REF!</definedName>
    <definedName name="FORM7614a">#REF!</definedName>
    <definedName name="FORM7614b">#REF!</definedName>
    <definedName name="FORM7614c">#REF!</definedName>
    <definedName name="FORM7614d">#REF!</definedName>
    <definedName name="FORM7614e">#REF!</definedName>
    <definedName name="FORM7615">#REF!</definedName>
    <definedName name="FORM7616">#REF!</definedName>
    <definedName name="FORM7617">#REF!</definedName>
    <definedName name="FORM7618">#REF!</definedName>
    <definedName name="FORM7619">#REF!</definedName>
    <definedName name="FORM7620">#REF!</definedName>
    <definedName name="FORM7621">#REF!</definedName>
    <definedName name="FORM7625">#REF!</definedName>
    <definedName name="FORM7626">#REF!</definedName>
    <definedName name="FORM767">#REF!</definedName>
    <definedName name="FORM768">#REF!</definedName>
    <definedName name="FORM769">#REF!</definedName>
    <definedName name="FORM76X">#REF!</definedName>
    <definedName name="FORM771">#REF!</definedName>
    <definedName name="FORM771a">#REF!</definedName>
    <definedName name="FORM771b">#REF!</definedName>
    <definedName name="FORM771c">#REF!</definedName>
    <definedName name="FORM771d">#REF!</definedName>
    <definedName name="FORM772a">#REF!</definedName>
    <definedName name="FORM772b">#REF!</definedName>
    <definedName name="FORM772c">#REF!</definedName>
    <definedName name="FORM772d">#REF!</definedName>
    <definedName name="FORM775">#REF!</definedName>
    <definedName name="FORM79">#REF!</definedName>
    <definedName name="FORM79L">#REF!</definedName>
    <definedName name="FORM79manual">#REF!</definedName>
    <definedName name="FORM79mekanis">#REF!</definedName>
    <definedName name="FORM811">'[37]DEVI 8'!$L$1:$V$61</definedName>
    <definedName name="FORM812">'[37]DEVI 8'!$L$180:$V$240</definedName>
    <definedName name="FORM813">'[37]DEVI 8'!$L$359:$V$419</definedName>
    <definedName name="FORM814">'[37]DEVI 8'!$L$538:$V$598</definedName>
    <definedName name="FORM815">'[37]DEVI 8'!$L$717:$V$777</definedName>
    <definedName name="FORM817">'[37]DEVI 8'!$L$896:$V$956</definedName>
    <definedName name="FORM818">'[37]DEVI 8'!$L$1075:$V$1135</definedName>
    <definedName name="FORM819">'[37]DEVI 8'!$L$1254:$V$1314</definedName>
    <definedName name="FORM82">'[37]DEVI 8'!$L$1374:$V$1434</definedName>
    <definedName name="FORM83">#REF!</definedName>
    <definedName name="FORM841">'[37]DEVI 8'!$L$1614:$V$1674</definedName>
    <definedName name="FORM8410">'[37]DEVI 8'!$L$2222:$V$2282</definedName>
    <definedName name="FORM842">'[37]DEVI 8'!$L$1494:$V$1554</definedName>
    <definedName name="FORM843">#REF!</definedName>
    <definedName name="FORM844">'[37]DEVI 8'!$L$1734:$V$1794</definedName>
    <definedName name="FORM845">'[37]DEVI 8'!$L$1856:$V$1916</definedName>
    <definedName name="FORM846">'[37]DEVI 8'!$L$1978:$V$2038</definedName>
    <definedName name="FORM847">'[37]DEVI 8'!$L$2100:$V$2160</definedName>
    <definedName name="FORM910">'[37]DEVI 9'!$L$373:$W$434</definedName>
    <definedName name="FORM911">'[37]DEVI 9'!$L$435:$W$496</definedName>
    <definedName name="FORM912">'[37]DEVI 9'!$L$497:$W$558</definedName>
    <definedName name="FORM913">'[37]DEVI 9'!$L$559:$W$620</definedName>
    <definedName name="FORM914">'[37]DEVI 9'!$L$621:$W$682</definedName>
    <definedName name="FORM915">'[37]DEVI 9'!$L$683:$W$744</definedName>
    <definedName name="FORM916">'[37]DEVI 9'!$L$745:$W$806</definedName>
    <definedName name="FORM917">'[37]DEVI 9'!$L$807:$W$868</definedName>
    <definedName name="FORM918">'[37]DEVI 9'!$L$869:$W$930</definedName>
    <definedName name="FORM919">'[37]DEVI 9'!$L$931:$W$992</definedName>
    <definedName name="FORM920">'[37]DEVI 9'!$L$993:$W$1054</definedName>
    <definedName name="FORM94">'[37]DEVI 9'!$L$1:$W$62</definedName>
    <definedName name="FORM95">'[37]DEVI 9'!$L$63:$W$124</definedName>
    <definedName name="FORM96">'[37]DEVI 9'!$L$125:$W$186</definedName>
    <definedName name="FORM97">'[37]DEVI 9'!$L$187:$W$248</definedName>
    <definedName name="FORM98">'[37]DEVI 9'!$L$249:$W$310</definedName>
    <definedName name="FORM99">'[37]DEVI 9'!$L$311:$W$372</definedName>
    <definedName name="FORMGEOTEKSTIL">#REF!</definedName>
    <definedName name="FORMLatasirK">#REF!</definedName>
    <definedName name="FORMLatasirKL">#REF!</definedName>
    <definedName name="formm3333">[52]DEV.3!#REF!</definedName>
    <definedName name="FRRDS">#REF!</definedName>
    <definedName name="FULVIMIXER">#REF!</definedName>
    <definedName name="g">[16]BAHAN!#REF!</definedName>
    <definedName name="G.ALAT">'[44]DEV.3 Alat'!$AI$48</definedName>
    <definedName name="GAL.ALAT">[44]DEV.3!$AI$48</definedName>
    <definedName name="GAL.BIASA">[44]DEV.3!$AI$155</definedName>
    <definedName name="GALBIS_1">#REF!</definedName>
    <definedName name="GALBIS_2">#REF!</definedName>
    <definedName name="galia.padas">#REF!</definedName>
    <definedName name="galian.tnhbiasa">#REF!</definedName>
    <definedName name="galianalat">#REF!</definedName>
    <definedName name="GALIANBIASA">[39]DEV.3!$W$154</definedName>
    <definedName name="galianstruk">#REF!</definedName>
    <definedName name="galiantanahbiasa">[16]ANALISA!#REF!</definedName>
    <definedName name="galmandor">#REF!</definedName>
    <definedName name="galsaluran">#REF!</definedName>
    <definedName name="GALSEL_1">#REF!</definedName>
    <definedName name="GALSEL_2">#REF!</definedName>
    <definedName name="GENSET">#REF!</definedName>
    <definedName name="gjnnj">[52]DEV.3!#REF!</definedName>
    <definedName name="GMORTAR">[39]DEI.2!$W$158</definedName>
    <definedName name="GORONG120_1">#REF!</definedName>
    <definedName name="GORONG120_2">#REF!</definedName>
    <definedName name="GORONG75_1">#REF!</definedName>
    <definedName name="GORONG75_2">#REF!</definedName>
    <definedName name="gra">[16]BAHAN!#REF!</definedName>
    <definedName name="GRADER">#REF!</definedName>
    <definedName name="GRAVEL">'[37]Analisa Quarry'!$A$300:$H$384</definedName>
    <definedName name="Grend.Jendela">[16]BAHAN!#REF!</definedName>
    <definedName name="gtt" hidden="1">{#N/A,#N/A,FALSE,"REK";#N/A,#N/A,FALSE,"rab"}</definedName>
    <definedName name="GUNUNG">[36]upahbahan!$L$28</definedName>
    <definedName name="H.meridien">#REF!</definedName>
    <definedName name="HakAngin">[16]BAHAN!#REF!</definedName>
    <definedName name="Halogen20">[16]BAHAN!#REF!</definedName>
    <definedName name="HARGA">'[37]Analisa Quarry'!$A$1:$H$23</definedName>
    <definedName name="HEKTO_1">#REF!</definedName>
    <definedName name="HEKTO_2">#REF!</definedName>
    <definedName name="Hello">#N/A</definedName>
    <definedName name="J">[16]BAHAN!#REF!</definedName>
    <definedName name="JAB">[48]FAK!$B$15</definedName>
    <definedName name="jack">#REF!</definedName>
    <definedName name="JACKHAMMER">#REF!</definedName>
    <definedName name="jessi">#REF!</definedName>
    <definedName name="jkjkjk">'[54]Analisa HSP'!$U$589</definedName>
    <definedName name="JOE">#REF!</definedName>
    <definedName name="juf">#REF!</definedName>
    <definedName name="k">[16]BAHAN!#REF!</definedName>
    <definedName name="K_125_1">#REF!</definedName>
    <definedName name="K_125_2">#REF!</definedName>
    <definedName name="K_175_1">#REF!</definedName>
    <definedName name="K_175_2">#REF!</definedName>
    <definedName name="K_175_3">#REF!</definedName>
    <definedName name="K_175_4">#REF!</definedName>
    <definedName name="K_225_1">#REF!</definedName>
    <definedName name="K_225_2">#REF!</definedName>
    <definedName name="K_275_1">#REF!</definedName>
    <definedName name="K_275_2">#REF!</definedName>
    <definedName name="K_350_1">#REF!</definedName>
    <definedName name="K_350_2">#REF!</definedName>
    <definedName name="KABEL">#REF!</definedName>
    <definedName name="KacaBuram3">[16]BAHAN!#REF!</definedName>
    <definedName name="KacaRayben5">[16]BAHAN!#REF!</definedName>
    <definedName name="kalami">[7]DEI.2!#REF!</definedName>
    <definedName name="kasar">'[55]upah-bahan'!$I$30</definedName>
    <definedName name="KASARHALUS">#REF!</definedName>
    <definedName name="Kasau5.7">[16]BAHAN!#REF!</definedName>
    <definedName name="KawatBeton">[19]BAHAN!$I$31</definedName>
    <definedName name="KawatDuri">[16]BAHAN!#REF!</definedName>
    <definedName name="kawatlas">[16]BAHAN!#REF!</definedName>
    <definedName name="Kayu_Campur">'[56]Upah &amp; Bahan '!$G$26</definedName>
    <definedName name="kcp">[57]DEV.iiii6!#REF!</definedName>
    <definedName name="Kegiatan">#REF!</definedName>
    <definedName name="KELASC">'[41]DEV.5 '!$W$377</definedName>
    <definedName name="Kepala_Tukang">'[56]Upah &amp; Bahan '!$G$47</definedName>
    <definedName name="KEPALATUK">[36]upahbahan!$I$21</definedName>
    <definedName name="Keramik20.20">[16]BAHAN!#REF!</definedName>
    <definedName name="Keramik25.25">[16]BAHAN!#REF!</definedName>
    <definedName name="Keramik30.30">[16]BAHAN!#REF!</definedName>
    <definedName name="Keramik40.40">[16]BAHAN!#REF!</definedName>
    <definedName name="kerikil">'[55]upah-bahan'!$I$29</definedName>
    <definedName name="kerikilhalus">[16]BAHAN!#REF!</definedName>
    <definedName name="kerikilhamparhalus">[16]ANALISA!#REF!</definedName>
    <definedName name="kerikilkasar">[16]BAHAN!#REF!</definedName>
    <definedName name="KILO_1">#REF!</definedName>
    <definedName name="KILO_2">#REF!</definedName>
    <definedName name="kjcytk">[52]DEI.2!#REF!</definedName>
    <definedName name="KK020M">#REF!</definedName>
    <definedName name="KK020T">#REF!</definedName>
    <definedName name="KK224M">#REF!</definedName>
    <definedName name="KK225M">#REF!</definedName>
    <definedName name="KK321M">#REF!</definedName>
    <definedName name="KK722M">#REF!</definedName>
    <definedName name="KK901M">#REF!</definedName>
    <definedName name="KK903M">#REF!</definedName>
    <definedName name="KK904M">#REF!</definedName>
    <definedName name="KLAS_A1">#REF!</definedName>
    <definedName name="KLAS_A2">#REF!</definedName>
    <definedName name="KLAS_A3">#REF!</definedName>
    <definedName name="KLAS_B1">#REF!</definedName>
    <definedName name="KLAS_B2">#REF!</definedName>
    <definedName name="KLAS_B3">#REF!</definedName>
    <definedName name="konektor">'[15]RAB MEK 15 M MB '!#REF!</definedName>
    <definedName name="kontrak">'[58]+'!$B$22</definedName>
    <definedName name="KOP">'[59]Canal malanu'!$C$4</definedName>
    <definedName name="koreksi" hidden="1">{#N/A,#N/A,FALSE,"REK";#N/A,#N/A,FALSE,"Bq-ARS"}</definedName>
    <definedName name="KOTA">[60]MENU!$I$10:$I$12</definedName>
    <definedName name="KranAir">[16]BAHAN!#REF!</definedName>
    <definedName name="kt">[61]BU!$E$6</definedName>
    <definedName name="KUANTITAS">#REF!</definedName>
    <definedName name="Kuas">[16]BAHAN!#REF!</definedName>
    <definedName name="KunciPintu">[16]BAHAN!#REF!</definedName>
    <definedName name="Ky.Mangi">[16]BAHAN!#REF!</definedName>
    <definedName name="KyBesi5.10">[16]BAHAN!#REF!</definedName>
    <definedName name="kyBesi6.12">[16]BAHAN!#REF!</definedName>
    <definedName name="kyBesy10.10">[16]BAHAN!#REF!</definedName>
    <definedName name="KyLamberser">[16]BAHAN!#REF!</definedName>
    <definedName name="KyLombo">[19]BAHAN!$I$23</definedName>
    <definedName name="KyMangi">[16]BAHAN!#REF!</definedName>
    <definedName name="l6_2_1">#REF!</definedName>
    <definedName name="l6_2_2">#REF!</definedName>
    <definedName name="l6_3_5a">#REF!</definedName>
    <definedName name="l6_4_0">#REF!</definedName>
    <definedName name="LAB">#REF!</definedName>
    <definedName name="LAINLAIN">#REF!</definedName>
    <definedName name="lambrisering">[16]BAHAN!#REF!</definedName>
    <definedName name="LAMPU">#REF!</definedName>
    <definedName name="lampurm">[16]BAHAN!#REF!</definedName>
    <definedName name="LAP.BULANAN">{"Book1","MC 0 DAN RABP PAGAR 2006 TERMYN 3-3.xls","MC 0 DAN RABP PAGAR 2006 TERMYN 2.xls"}</definedName>
    <definedName name="lapis.agg.klasB">#REF!</definedName>
    <definedName name="lapisaggr.klasA">#REF!</definedName>
    <definedName name="laston.3">#REF!</definedName>
    <definedName name="laston.m2">#REF!</definedName>
    <definedName name="LemFox">[16]BAHAN!#REF!</definedName>
    <definedName name="LemPVC">[16]BAHAN!#REF!</definedName>
    <definedName name="lia">'[54]Analisa HSP'!$U$231</definedName>
    <definedName name="LIFT">#REF!</definedName>
    <definedName name="List_KabupatenKota">[62]D_Wil!$L$41:$TE$41</definedName>
    <definedName name="List_KabupatenKota_Kecamatan">[62]D_Wil!$L$42:$TE$42</definedName>
    <definedName name="List_KecamatanKode">[62]D_Wil!$L$94:$JRN$94</definedName>
    <definedName name="List_KecamatanKode_Kelurahan">[62]D_Wil!$L$96:$JRN$96</definedName>
    <definedName name="ListPropil4">[16]BAHAN!#REF!</definedName>
    <definedName name="listrik">#REF!</definedName>
    <definedName name="LmpPijar40">[16]BAHAN!#REF!</definedName>
    <definedName name="LmpPijar60">[16]BAHAN!#REF!</definedName>
    <definedName name="LmpTL2.40">[16]BAHAN!#REF!</definedName>
    <definedName name="lokal1">#REF!</definedName>
    <definedName name="lokal10">#REF!</definedName>
    <definedName name="lokal11">#REF!</definedName>
    <definedName name="lokal12">#REF!</definedName>
    <definedName name="lokal13">#REF!</definedName>
    <definedName name="lokal14">#REF!</definedName>
    <definedName name="lokal15">#REF!</definedName>
    <definedName name="lokal16">#REF!</definedName>
    <definedName name="lokal17">#REF!</definedName>
    <definedName name="lokal18">#REF!</definedName>
    <definedName name="lokal19">#REF!</definedName>
    <definedName name="lokal2">#REF!</definedName>
    <definedName name="Lokal20">#REF!</definedName>
    <definedName name="lokal3">#REF!</definedName>
    <definedName name="lokal4">#REF!</definedName>
    <definedName name="lokal5">#REF!</definedName>
    <definedName name="lokal6">#REF!</definedName>
    <definedName name="lokal7">#REF!</definedName>
    <definedName name="lokal8">#REF!</definedName>
    <definedName name="lokal9">#REF!</definedName>
    <definedName name="LOKASI">#REF!</definedName>
    <definedName name="LOKASI2">#REF!</definedName>
    <definedName name="LOKASI3">#REF!</definedName>
    <definedName name="m">[61]BU!$E$5</definedName>
    <definedName name="m.3">[16]BAHAN!#REF!</definedName>
    <definedName name="m6_2_1">#REF!</definedName>
    <definedName name="m6_2_2">#REF!</definedName>
    <definedName name="m6_3_5a">#REF!</definedName>
    <definedName name="m6_4_0">#REF!</definedName>
    <definedName name="MACADAM">[39]DEV.6!$W$1107</definedName>
    <definedName name="MANDOR">[36]upahbahan!$I$14</definedName>
    <definedName name="MARKA_1">#REF!</definedName>
    <definedName name="MARKA_2">#REF!</definedName>
    <definedName name="markajalan">#REF!</definedName>
    <definedName name="matakran">[16]BAHAN!#REF!</definedName>
    <definedName name="MATERIAL">'[7]Basic Price'!$A$38:$G$73</definedName>
    <definedName name="MATV">#REF!</definedName>
    <definedName name="md">'[63]Basic Price'!#REF!</definedName>
    <definedName name="MEKANIKAL">#REF!</definedName>
    <definedName name="MeniBesi">[16]BAHAN!#REF!</definedName>
    <definedName name="MeniKayu">[16]BAHAN!#REF!</definedName>
    <definedName name="meridien">#REF!</definedName>
    <definedName name="mesinlas">[16]BAHAN!#REF!</definedName>
    <definedName name="mhgm">[52]DEV.3!#REF!</definedName>
    <definedName name="MINOR">#REF!</definedName>
    <definedName name="mixer">[16]BAHAN!#REF!</definedName>
    <definedName name="MM080Z">[17]UPAH!#REF!</definedName>
    <definedName name="MM12a">'[27]Dhs 6'!#REF!</definedName>
    <definedName name="MM12b">'[27]Dhs 6'!#REF!</definedName>
    <definedName name="MMM12A">'[27]Dhs 6'!#REF!</definedName>
    <definedName name="MMM12B">'[27]Dhs 6'!#REF!</definedName>
    <definedName name="MMM17A">'[3]Basic Price'!#REF!</definedName>
    <definedName name="MMM35A">'[3]Basic Price'!#REF!</definedName>
    <definedName name="MMMX">'[27]Dhs 6'!#REF!</definedName>
    <definedName name="MOBILISASI">#REF!</definedName>
    <definedName name="mortal">#REF!</definedName>
    <definedName name="MORTAR">[39]DEI.2!$W$247</definedName>
    <definedName name="MurBaut14">[16]BAHAN!#REF!</definedName>
    <definedName name="myhm">[52]DEV.3!$O$168:$Z$228</definedName>
    <definedName name="MykCatThinner">[16]BAHAN!#REF!</definedName>
    <definedName name="NAMA">[48]FAK!$B$14</definedName>
    <definedName name="NE">[16]ANALISA!#REF!</definedName>
    <definedName name="NEW">#REF!</definedName>
    <definedName name="NokMetal">[16]BAHAN!#REF!</definedName>
    <definedName name="non60a">#REF!</definedName>
    <definedName name="non60b">#REF!</definedName>
    <definedName name="o">[16]BAHAN!#REF!</definedName>
    <definedName name="Oker">[16]BAHAN!#REF!</definedName>
    <definedName name="operator">[16]BAHAN!#REF!</definedName>
    <definedName name="ORG_HARI">[36]upahbahan!$I$17</definedName>
    <definedName name="OVERHEAD">#REF!</definedName>
    <definedName name="p">[61]BU!$E$8</definedName>
    <definedName name="paket">#REF!</definedName>
    <definedName name="Paku">'[56]Upah &amp; Bahan '!$G$37</definedName>
    <definedName name="PakuBeton">[16]BAHAN!#REF!</definedName>
    <definedName name="PakuBiasa4.15">[19]BAHAN!$I$62</definedName>
    <definedName name="PakuSekrup">[16]BAHAN!#REF!</definedName>
    <definedName name="PakuSeng">[16]BAHAN!#REF!</definedName>
    <definedName name="PakuTriplek2.3">[16]BAHAN!#REF!</definedName>
    <definedName name="PAN">#REF!</definedName>
    <definedName name="panjangtarget">#REF!</definedName>
    <definedName name="papanKyBesi3">[16]BAHAN!#REF!</definedName>
    <definedName name="PapanKyBesi4">[16]BAHAN!#REF!</definedName>
    <definedName name="papanlambers">[16]BAHAN!#REF!</definedName>
    <definedName name="papanLinggua4">[16]BAHAN!#REF!</definedName>
    <definedName name="PAS.BATU">'[39]DEVI 7'!$X$537</definedName>
    <definedName name="pas.batudnmortar">#REF!</definedName>
    <definedName name="pasang.bt.adukan">#REF!</definedName>
    <definedName name="PASBATAK_1">#REF!</definedName>
    <definedName name="PASBATAK_2">#REF!</definedName>
    <definedName name="PASBATMOR_1">#REF!</definedName>
    <definedName name="PASBATMOR_2">#REF!</definedName>
    <definedName name="pasbttuk">#REF!</definedName>
    <definedName name="PASIR">'[37]Analisa Quarry'!$A$24:$H$108</definedName>
    <definedName name="PASIRPASANG">[15]upahbahan!$K$32</definedName>
    <definedName name="pasirplester">[16]BAHAN!#REF!</definedName>
    <definedName name="PASIRURUG">'[37]Analisa Quarry'!$A$470:$H$554</definedName>
    <definedName name="PASMORTAR">[44]DEI.2!$W$247</definedName>
    <definedName name="patokpengarah">#REF!</definedName>
    <definedName name="pav">#REF!</definedName>
    <definedName name="PavBlok">[16]BAHAN!#REF!</definedName>
    <definedName name="paving">[16]BAHAN!#REF!</definedName>
    <definedName name="pay6_2_1">#REF!</definedName>
    <definedName name="pay6_2_2">#REF!</definedName>
    <definedName name="pay6_3_5a">#REF!</definedName>
    <definedName name="pay6_4_0">#REF!</definedName>
    <definedName name="PBJ">[44]DEV.3!$AI$343</definedName>
    <definedName name="PBJALAN">[39]DEV.3!$W$453</definedName>
    <definedName name="pc">[16]BAHAN!#REF!</definedName>
    <definedName name="PC_1">#REF!</definedName>
    <definedName name="PC_2">#REF!</definedName>
    <definedName name="PEDESTRIANROLLER">#REF!</definedName>
    <definedName name="PEKERJA">[15]upahbahan!#REF!</definedName>
    <definedName name="PEMB.SAL">[44]DEI.2!$Z$439</definedName>
    <definedName name="pembantusupir">[16]BAHAN!#REF!</definedName>
    <definedName name="Pembongkaran">[64]NP!$L$841:$V$901</definedName>
    <definedName name="PEMBOPERATOR">[36]upahbahan!$I$22</definedName>
    <definedName name="PEMBSOPIR">[36]upahbahan!$I$23</definedName>
    <definedName name="PENGARAH_1">#REF!</definedName>
    <definedName name="PENGARAH_2">#REF!</definedName>
    <definedName name="PERALATAN">'[27]Dhs 6'!#REF!</definedName>
    <definedName name="PewarnaImpra">[16]BAHAN!#REF!</definedName>
    <definedName name="PhnPelindung">[16]BAHAN!#REF!</definedName>
    <definedName name="Pijar15">[16]BAHAN!#REF!</definedName>
    <definedName name="Pijar40">[16]BAHAN!#REF!</definedName>
    <definedName name="PipaGAl1">[16]BAHAN!#REF!</definedName>
    <definedName name="PipaGal1.2">[16]BAHAN!#REF!</definedName>
    <definedName name="PipaGAl2">[16]BAHAN!#REF!</definedName>
    <definedName name="PipaGal3.4">[16]BAHAN!#REF!</definedName>
    <definedName name="PipaPVC1">[16]BAHAN!#REF!</definedName>
    <definedName name="PipaPVC2">[16]BAHAN!#REF!</definedName>
    <definedName name="PipaPVC4">[16]BAHAN!#REF!</definedName>
    <definedName name="PipaPVC5.2">[16]BAHAN!#REF!</definedName>
    <definedName name="PISAN3_">#REF!</definedName>
    <definedName name="pk">'[63]Basic Price'!$E$10</definedName>
    <definedName name="Plamur">[16]BAHAN!#REF!</definedName>
    <definedName name="Plastik">'[41]Basic Price CV. NKP'!$F$43</definedName>
    <definedName name="PLESTER">#REF!</definedName>
    <definedName name="Politur">[16]BAHAN!#REF!</definedName>
    <definedName name="POMPA">#REF!</definedName>
    <definedName name="pph">[65]terbilang!$B$92</definedName>
    <definedName name="ppn">[65]terbilang!$B$69</definedName>
    <definedName name="primecoat">#REF!</definedName>
    <definedName name="_xlnm.Print_Area" localSheetId="13">'Absen II-10a'!$A$1:$AE$47</definedName>
    <definedName name="_xlnm.Print_Area" localSheetId="21">'Absen II-10b'!$A$1:$AE$47</definedName>
    <definedName name="_xlnm.Print_Area" localSheetId="24">'Absen II-10c'!$A$1:$AE$47</definedName>
    <definedName name="_xlnm.Print_Area" localSheetId="2">'Checklist PTT'!$A$1:$D$24</definedName>
    <definedName name="_xlnm.Print_Area" localSheetId="1">'Cover PTT'!$A$1:$L$37</definedName>
    <definedName name="_xlnm.Print_Area" localSheetId="7">'Draft PKS'!$A$1:$K$155</definedName>
    <definedName name="_xlnm.Print_Area" localSheetId="10">'Form II-11'!$A$1:$K$52</definedName>
    <definedName name="_xlnm.Print_Area" localSheetId="11">'Form Survey BB'!$A$1:$I$108</definedName>
    <definedName name="_xlnm.Print_Area" localSheetId="16">'Format II-16'!$A$1:$N$109</definedName>
    <definedName name="_xlnm.Print_Area" localSheetId="26">'II-32'!$A$1:$V$155</definedName>
    <definedName name="_xlnm.Print_Area" localSheetId="27">PaktaIntegritasToko!$A$1:$I$31</definedName>
    <definedName name="_xlnm.Print_Area" localSheetId="6">Penawaran!$A$1:$G$99</definedName>
    <definedName name="_xlnm.Print_Area" localSheetId="3">'UND Masy'!$A$1:$O$46</definedName>
    <definedName name="_xlnm.Print_Area" localSheetId="4">'UND Toko'!$A$1:$O$53</definedName>
    <definedName name="_xlnm.Print_Area">#REF!</definedName>
    <definedName name="Print_Area_MI">#REF!</definedName>
    <definedName name="_xlnm.Print_Titles" localSheetId="10">'Form II-11'!$7:$8</definedName>
    <definedName name="_xlnm.Print_Titles" localSheetId="11">'Form Survey BB'!$15:$15</definedName>
    <definedName name="_xlnm.Print_Titles">#REF!</definedName>
    <definedName name="prod.atb">#REF!</definedName>
    <definedName name="prod.atbl">#REF!</definedName>
    <definedName name="prod.laston">#REF!</definedName>
    <definedName name="prop">#REF!</definedName>
    <definedName name="PT">[48]FAK!$B$13</definedName>
    <definedName name="PTJW">#REF!</definedName>
    <definedName name="PUSAT">#REF!</definedName>
    <definedName name="q">[16]BAHAN!#REF!</definedName>
    <definedName name="rab">#REF!</definedName>
    <definedName name="RAMBU_1">#REF!</definedName>
    <definedName name="RAMBU_2">#REF!</definedName>
    <definedName name="rambujalan">#REF!</definedName>
    <definedName name="rawa">'[66]DEV.3 rawa'!$W$48</definedName>
    <definedName name="REK">[11]RAB!#REF!</definedName>
    <definedName name="REKAP">#REF!</definedName>
    <definedName name="REKAP_1">#REF!</definedName>
    <definedName name="REKAP_2">#REF!</definedName>
    <definedName name="REKAP_3">#REF!</definedName>
    <definedName name="REKAP_4">#REF!</definedName>
    <definedName name="Reng3.5">[16]BAHAN!#REF!</definedName>
    <definedName name="Reng5.5">[16]BAHAN!#REF!</definedName>
    <definedName name="RESIDU">[17]UPAH!#REF!</definedName>
    <definedName name="RINCIANSEWA">#REF!</definedName>
    <definedName name="RINCIANSEWA2">#REF!</definedName>
    <definedName name="RUTIN">'[4]JL SMP 5 '!#REF!</definedName>
    <definedName name="rytrh">[52]DEI.2!#REF!</definedName>
    <definedName name="SADMHBA">'[67]DIV.7(a)'!$A$180:$J$377</definedName>
    <definedName name="SaklarGanda">[16]BAHAN!#REF!</definedName>
    <definedName name="SaklarTunggal">[16]BAHAN!#REF!</definedName>
    <definedName name="Samb.Knee5.2">[16]BAHAN!#REF!</definedName>
    <definedName name="Samb.T.stuk5.2">[16]BAHAN!#REF!</definedName>
    <definedName name="Samp.T.Stuk4">[16]BAHAN!#REF!</definedName>
    <definedName name="sat6_2_1">#REF!</definedName>
    <definedName name="sat6_2_2">#REF!</definedName>
    <definedName name="sat6_3_5a">#REF!</definedName>
    <definedName name="sat6_4_0">#REF!</definedName>
    <definedName name="saw">[16]BAHAN!#REF!</definedName>
    <definedName name="SCHEDULE">'[68]SCHEDULE OK'!#REF!</definedName>
    <definedName name="SekringBox2">[16]BAHAN!#REF!</definedName>
    <definedName name="semen">[16]BAHAN!#REF!</definedName>
    <definedName name="semenPC">[19]BAHAN!$I$27</definedName>
    <definedName name="SemenPutih">[16]BAHAN!#REF!</definedName>
    <definedName name="SendingImpra">[16]BAHAN!#REF!</definedName>
    <definedName name="SIRTU">'[37]Analisa Quarry'!$A$385:$H$469</definedName>
    <definedName name="smn">#REF!</definedName>
    <definedName name="Sopir">[16]BAHAN!#REF!</definedName>
    <definedName name="SOUND">#REF!</definedName>
    <definedName name="SPLIT">[15]upahbahan!#REF!</definedName>
    <definedName name="SPRAYER">#REF!</definedName>
    <definedName name="StarNSTangga">[16]BAHAN!#REF!</definedName>
    <definedName name="Steal2">[16]BAHAN!#REF!</definedName>
    <definedName name="Steel1">[16]BAHAN!#REF!</definedName>
    <definedName name="Steel2">[16]BAHAN!#REF!</definedName>
    <definedName name="STONECRUSHER">#REF!</definedName>
    <definedName name="StopKontak">[16]BAHAN!#REF!</definedName>
    <definedName name="StopKontakAC">[16]BAHAN!#REF!</definedName>
    <definedName name="stopkran">[16]BAHAN!#REF!</definedName>
    <definedName name="STRUKTUR">#REF!</definedName>
    <definedName name="t">[16]BAHAN!#REF!</definedName>
    <definedName name="tackcoat">#REF!</definedName>
    <definedName name="tagihan">[65]terbilang!$B$45</definedName>
    <definedName name="TalangAirPVC3">[16]BAHAN!#REF!</definedName>
    <definedName name="TAMBAHAN">#REF!</definedName>
    <definedName name="TAMPER">#REF!</definedName>
    <definedName name="TANAH">#REF!</definedName>
    <definedName name="TANAHURUG">[36]upahbahan!$L$43</definedName>
    <definedName name="TANDEMROLLER">#REF!</definedName>
    <definedName name="tankiair">[16]BAHAN!#REF!</definedName>
    <definedName name="TarikanJendela">[16]BAHAN!#REF!</definedName>
    <definedName name="TarikanPintu">[16]BAHAN!#REF!</definedName>
    <definedName name="TaxTV">10%</definedName>
    <definedName name="TaxXL">5%</definedName>
    <definedName name="TC_1">#REF!</definedName>
    <definedName name="TC_2">#REF!</definedName>
    <definedName name="TeakWood">[16]BAHAN!#REF!</definedName>
    <definedName name="TELFORD">'[39]DEV 6 T''FORD'!$I$69</definedName>
    <definedName name="TELP">#REF!</definedName>
    <definedName name="tempatcuci">[16]BAHAN!#REF!</definedName>
    <definedName name="terminal">'[15]RAB MEK 15 M MB '!#REF!</definedName>
    <definedName name="TFL_KabKota">'[62]Data Umum'!$D$13</definedName>
    <definedName name="TFL_Provinsi">'[62]Data Umum'!$D$12</definedName>
    <definedName name="TGL">[69]FAK!$B$12</definedName>
    <definedName name="Thinner">[16]BAHAN!#REF!</definedName>
    <definedName name="THOTON">[30]ASDP!#REF!</definedName>
    <definedName name="THREEWHEELROLLER">#REF!</definedName>
    <definedName name="tim.urug.tnhbiasa">#REF!</definedName>
    <definedName name="TIMBUNAN">[44]DEV.3!$AI$216</definedName>
    <definedName name="timbunanbiasa">#REF!</definedName>
    <definedName name="timbunankembalitanah">[16]ANALISA!#REF!</definedName>
    <definedName name="timbunanpasir">[16]ANALISA!#REF!</definedName>
    <definedName name="timbunantanah">[16]ANALISA!#REF!</definedName>
    <definedName name="timbunantanahurug">[16]ANALISA!#REF!</definedName>
    <definedName name="TIREROLLER">#REF!</definedName>
    <definedName name="tk">'[63]Basic Price'!$E$11</definedName>
    <definedName name="TK_01">'[31]HRG BHN'!$G$435</definedName>
    <definedName name="TK_03">'[31]HRG BHN'!$G$437</definedName>
    <definedName name="TK_04">'[31]HRG BHN'!$G$441</definedName>
    <definedName name="tkb">[61]BU!$E$7</definedName>
    <definedName name="tkk">[61]BU!$E$9</definedName>
    <definedName name="tkl">[61]BU!$E$10</definedName>
    <definedName name="Tmpcuci">[16]BAHAN!#REF!</definedName>
    <definedName name="TOWER">#REF!</definedName>
    <definedName name="TRACKLOADER">#REF!</definedName>
    <definedName name="TRAILLER">#REF!</definedName>
    <definedName name="tripleks12">[16]BAHAN!#REF!</definedName>
    <definedName name="Tripleks4">[16]BAHAN!#REF!</definedName>
    <definedName name="TripleksAluminium">[16]BAHAN!#REF!</definedName>
    <definedName name="TripleksAlumum">[16]BAHAN!#REF!</definedName>
    <definedName name="TripleksLapAlum">[16]BAHAN!#REF!</definedName>
    <definedName name="truk">[16]BAHAN!#REF!</definedName>
    <definedName name="TUKAIR">[16]BAHAN!#REF!</definedName>
    <definedName name="Tukang">'[56]Upah &amp; Bahan '!$G$48</definedName>
    <definedName name="TUKBATU">[70]upahbahan!$H$23</definedName>
    <definedName name="TUKBESI">[36]upahbahan!$I$19</definedName>
    <definedName name="TUKCAT">[36]upahbahan!$I$20</definedName>
    <definedName name="TUKKAYU">[36]upahbahan!$I$16</definedName>
    <definedName name="TUKLISTRIK">[36]upahbahan!$I$15</definedName>
    <definedName name="U_24">#REF!</definedName>
    <definedName name="U_32">#REF!</definedName>
    <definedName name="UMUM">#REF!</definedName>
    <definedName name="Umum_Tahun">'[62]Data Umum'!$D$17</definedName>
    <definedName name="UP.1">[19]BAHAN!$E$7</definedName>
    <definedName name="UP.10">[16]BAHAN!#REF!</definedName>
    <definedName name="UP.11">[16]BAHAN!#REF!</definedName>
    <definedName name="UP.12">[16]BAHAN!#REF!</definedName>
    <definedName name="UP.13">#REF!</definedName>
    <definedName name="UP.14">[16]BAHAN!#REF!</definedName>
    <definedName name="UP.2">[19]BAHAN!$E$8</definedName>
    <definedName name="UP.3">#REF!</definedName>
    <definedName name="UP.4">[16]BAHAN!#REF!</definedName>
    <definedName name="UP.5">[16]BAHAN!#REF!</definedName>
    <definedName name="UP.6">#REF!</definedName>
    <definedName name="UP.7">[16]BAHAN!#REF!</definedName>
    <definedName name="UP.8">[16]BAHAN!#REF!</definedName>
    <definedName name="UP.9">[19]BAHAN!$E$10</definedName>
    <definedName name="UPAH">'[3]Basic Price'!#REF!</definedName>
    <definedName name="upah1">#REF!</definedName>
    <definedName name="upah10">[16]BAHAN!#REF!</definedName>
    <definedName name="upah11">[16]BAHAN!#REF!</definedName>
    <definedName name="upah12">[16]BAHAN!#REF!</definedName>
    <definedName name="upah13">[16]BAHAN!#REF!</definedName>
    <definedName name="upah14">[16]BAHAN!#REF!</definedName>
    <definedName name="upah15">'[15]RAB MEK 15 M MB '!#REF!</definedName>
    <definedName name="upah2">#REF!</definedName>
    <definedName name="upah20">'[15]RAB MEK 15 M MB '!#REF!</definedName>
    <definedName name="upah25">'[15]RAB MEK 15 M MB '!#REF!</definedName>
    <definedName name="upah3">#REF!</definedName>
    <definedName name="upah32">'[15]RAB MEK 15 M MB '!#REF!</definedName>
    <definedName name="upah4">[16]BAHAN!#REF!</definedName>
    <definedName name="upah40">'[15]RAB MEK 15 M MB '!#REF!</definedName>
    <definedName name="upah5">[16]BAHAN!#REF!</definedName>
    <definedName name="upah6">[16]BAHAN!#REF!</definedName>
    <definedName name="upah7">[16]BAHAN!#REF!</definedName>
    <definedName name="upah8">[16]BAHAN!#REF!</definedName>
    <definedName name="upah9">#REF!</definedName>
    <definedName name="upahkonektor">'[15]RAB MEK 15 M MB '!#REF!</definedName>
    <definedName name="upahterminal">'[15]RAB MEK 15 M MB '!#REF!</definedName>
    <definedName name="URAIAN">[7]DEI.2!$A$1:$J$292</definedName>
    <definedName name="URAIAN21">[7]DEI.2!$A$1:$J$196</definedName>
    <definedName name="URAIAN22E">[7]DEI.2!$A$291:$J$292</definedName>
    <definedName name="URAIAN22L">[7]DEI.2!$A$198:$J$290</definedName>
    <definedName name="URAIAN231">[5]DEI.2!#REF!</definedName>
    <definedName name="URAIAN232">[5]DEI.2!#REF!</definedName>
    <definedName name="URAIAN233">[5]DEI.2!#REF!</definedName>
    <definedName name="Uraian234">[5]DEI.2!#REF!</definedName>
    <definedName name="URAIAN234L">#REF!</definedName>
    <definedName name="Uraian235">[5]DEI.2!#REF!</definedName>
    <definedName name="Uraian236">[5]DEI.2!#REF!</definedName>
    <definedName name="URAIAN241">[5]DEI.2!#REF!</definedName>
    <definedName name="URAIAN242">[5]DEI.2!#REF!</definedName>
    <definedName name="URAIAN243">[5]DEI.2!#REF!</definedName>
    <definedName name="Uraian311">[7]DEV.3!$A$1:$J$104</definedName>
    <definedName name="Uraian312">[5]DEV.3!#REF!</definedName>
    <definedName name="Uraian313">[5]DEV.3!#REF!</definedName>
    <definedName name="Uraian314">[5]DEV.3!#REF!</definedName>
    <definedName name="Uraian315">[5]DEV.3!#REF!</definedName>
    <definedName name="Uraian319">[7]DEV.3!$A$106:$J$106</definedName>
    <definedName name="Uraian321">#REF!</definedName>
    <definedName name="Uraian322">[7]DEV.3!$A$166:$J$291</definedName>
    <definedName name="URAIAN323">#REF!</definedName>
    <definedName name="URAIAN323L">#REF!</definedName>
    <definedName name="Uraian324">[5]DEV.3!#REF!</definedName>
    <definedName name="Uraian33">#REF!</definedName>
    <definedName name="Uraian331">[5]DEV.3!#REF!</definedName>
    <definedName name="Uraian346">[5]DEV.3!#REF!</definedName>
    <definedName name="URAIAN421">'[37]DEVI 4'!$A$1:$J$159</definedName>
    <definedName name="URAIAN422">'[37]DEVI 4'!$A$160:$J$318</definedName>
    <definedName name="URAIAN423">'[4]DEVI 4'!#REF!</definedName>
    <definedName name="URAIAN424">'[4]DEVI 4'!#REF!</definedName>
    <definedName name="URAIAN425">'[4]DEVI 4'!#REF!</definedName>
    <definedName name="URAIAN426">'[4]DEVI 4'!#REF!</definedName>
    <definedName name="URAIAN427">'[37]DEVI 4'!$A$319:$J$425</definedName>
    <definedName name="URAIAN511">[7]DEV.5!$A$1:$J$161</definedName>
    <definedName name="URAIAN512">[7]DEV.5!$A$162:$J$321</definedName>
    <definedName name="URAIAN521">[7]DEV.5!$A$322:$J$470</definedName>
    <definedName name="URAIAN522">[53]DEV.5!#REF!</definedName>
    <definedName name="URAIAN541">[5]DEV.5!#REF!</definedName>
    <definedName name="URAIAN542">[5]DEV.5!#REF!</definedName>
    <definedName name="URAIAN611">#REF!</definedName>
    <definedName name="URAIAN612">#REF!</definedName>
    <definedName name="URAIAN621">[5]DEV.6!#REF!</definedName>
    <definedName name="URAIAN622">[5]DEV.6!#REF!</definedName>
    <definedName name="URAIAN623">[5]DEV.6!#REF!</definedName>
    <definedName name="URAIAN631">#REF!</definedName>
    <definedName name="URAIAN632">[5]DEV.6!#REF!</definedName>
    <definedName name="URAIAN633">#REF!</definedName>
    <definedName name="URAIAN634">#REF!</definedName>
    <definedName name="URAIAN635">[5]DEV.6!#REF!</definedName>
    <definedName name="URAIAN635A">#REF!</definedName>
    <definedName name="URAIAN636">[5]DEV.6!#REF!</definedName>
    <definedName name="URAIAN641L">#REF!</definedName>
    <definedName name="URAIAN642">#REF!</definedName>
    <definedName name="URAIAN65">[5]DEV.6!#REF!</definedName>
    <definedName name="URAIAN651">#REF!</definedName>
    <definedName name="URAIAN66">#REF!</definedName>
    <definedName name="URAIAN66PERATA">#REF!</definedName>
    <definedName name="URAIAN66PERMUKAAN">#REF!</definedName>
    <definedName name="URAIAN7101">#REF!</definedName>
    <definedName name="URAIAN7102">#REF!</definedName>
    <definedName name="URAIAN7103">#REF!</definedName>
    <definedName name="URAIAN711">#REF!</definedName>
    <definedName name="URAIAN712">#REF!</definedName>
    <definedName name="URAIAN713">#REF!</definedName>
    <definedName name="URAIAN714">#REF!</definedName>
    <definedName name="URAIAN715">#REF!</definedName>
    <definedName name="URAIAN716">#REF!</definedName>
    <definedName name="URAIAN717">#REF!</definedName>
    <definedName name="URAIAN718">#REF!</definedName>
    <definedName name="URAIAN721">#REF!</definedName>
    <definedName name="URAIAN731">#REF!</definedName>
    <definedName name="URAIAN732">#REF!</definedName>
    <definedName name="URAIAN733">#REF!</definedName>
    <definedName name="URAIAN734">#REF!</definedName>
    <definedName name="URAIAN735">#REF!</definedName>
    <definedName name="URAIAN73PL">#REF!</definedName>
    <definedName name="URAIAN73UL">#REF!</definedName>
    <definedName name="URAIAN744">#REF!</definedName>
    <definedName name="URAIAN745">#REF!</definedName>
    <definedName name="URAIAN751">#REF!</definedName>
    <definedName name="URAIAN752">#REF!</definedName>
    <definedName name="URAIAN7610">#REF!</definedName>
    <definedName name="URAIAN7611">#REF!</definedName>
    <definedName name="URAIAN7612">#REF!</definedName>
    <definedName name="URAIAN7612a">#REF!</definedName>
    <definedName name="URAIAN7612b">#REF!</definedName>
    <definedName name="URAIAN7612c">#REF!</definedName>
    <definedName name="URAIAN7613">#REF!</definedName>
    <definedName name="URAIAN7613a">#REF!</definedName>
    <definedName name="URAIAN7613b">#REF!</definedName>
    <definedName name="URAIAN7613c">#REF!</definedName>
    <definedName name="URAIAN7614">#REF!</definedName>
    <definedName name="URAIAN7614a">#REF!</definedName>
    <definedName name="URAIAN7614b">#REF!</definedName>
    <definedName name="URAIAN7614d">#REF!</definedName>
    <definedName name="URAIAN7614e">#REF!</definedName>
    <definedName name="URAIAN7615">#REF!</definedName>
    <definedName name="URAIAN7616">#REF!</definedName>
    <definedName name="URAIAN7617">#REF!</definedName>
    <definedName name="URAIAN7618">#REF!</definedName>
    <definedName name="URAIAN7619">#REF!</definedName>
    <definedName name="URAIAN7620">#REF!</definedName>
    <definedName name="URAIAN7621">#REF!</definedName>
    <definedName name="URAIAN7625">#REF!</definedName>
    <definedName name="URAIAN7626">#REF!</definedName>
    <definedName name="URAIAN767">#REF!</definedName>
    <definedName name="URAIAN768">#REF!</definedName>
    <definedName name="URAIAN769">#REF!</definedName>
    <definedName name="URAIAN76x">#REF!</definedName>
    <definedName name="URAIAN771">#REF!</definedName>
    <definedName name="URAIAN771a">#REF!</definedName>
    <definedName name="URAIAN771b">#REF!</definedName>
    <definedName name="URAIAN771c">#REF!</definedName>
    <definedName name="URAIAN771d">#REF!</definedName>
    <definedName name="URAIAN772a">#REF!</definedName>
    <definedName name="URAIAN772b">#REF!</definedName>
    <definedName name="URAIAN772c">#REF!</definedName>
    <definedName name="URAIAN772d">#REF!</definedName>
    <definedName name="URAIAN775">#REF!</definedName>
    <definedName name="URAIAN79">#REF!</definedName>
    <definedName name="URAIAN79L">#REF!</definedName>
    <definedName name="URAIAN79manual">#REF!</definedName>
    <definedName name="URAIAN79mekanis">#REF!</definedName>
    <definedName name="URAIAN811">'[37]DEVI 8'!$A$1:$J$179</definedName>
    <definedName name="URAIAN812">'[37]DEVI 8'!$A$180:$J$358</definedName>
    <definedName name="URAIAN813">'[37]DEVI 8'!$A$359:$J$537</definedName>
    <definedName name="URAIAN814">'[37]DEVI 8'!$A$538:$J$716</definedName>
    <definedName name="URAIAN815">'[37]DEVI 8'!$A$717:$J$895</definedName>
    <definedName name="URAIAN817">'[37]DEVI 8'!$A$896:$J$1074</definedName>
    <definedName name="URAIAN818">'[37]DEVI 8'!$A$1075:$J$1253</definedName>
    <definedName name="URAIAN819">'[37]DEVI 8'!$A$1254:$J$1373</definedName>
    <definedName name="URAIAN82">'[37]DEVI 8'!$A$1374:$J$1493</definedName>
    <definedName name="URAIAN83">#REF!</definedName>
    <definedName name="Uraian841">'[37]DEVI 8'!$A$1614:$J$1733</definedName>
    <definedName name="Uraian8410">'[37]DEVI 8'!$A$2222:$J$2343</definedName>
    <definedName name="Uraian842">'[37]DEVI 8'!$A$1494:$J$1613</definedName>
    <definedName name="Uraian843">#REF!</definedName>
    <definedName name="Uraian844">'[37]DEVI 8'!$A$1734:$J$1855</definedName>
    <definedName name="Uraian845">'[37]DEVI 8'!$A$1856:$J$1977</definedName>
    <definedName name="Uraian846">'[37]DEVI 8'!$A$1978:$J$2099</definedName>
    <definedName name="Uraian847">'[37]DEVI 8'!$A$2100:$J$2221</definedName>
    <definedName name="URAIAN910">'[37]DEVI 9'!$A$373:$J$434</definedName>
    <definedName name="URAIAN911">'[37]DEVI 9'!$A$435:$J$496</definedName>
    <definedName name="URAIAN912">'[37]DEVI 9'!$A$497:$J$558</definedName>
    <definedName name="URAIAN913">'[37]DEVI 9'!$A$559:$J$620</definedName>
    <definedName name="URAIAN914">'[37]DEVI 9'!$A$621:$J$682</definedName>
    <definedName name="URAIAN915">'[37]DEVI 9'!$A$683:$J$744</definedName>
    <definedName name="URAIAN916">'[37]DEVI 9'!$A$745:$J$806</definedName>
    <definedName name="URAIAN917">'[37]DEVI 9'!$A$807:$J$868</definedName>
    <definedName name="URAIAN918">'[37]DEVI 9'!$A$869:$J$930</definedName>
    <definedName name="URAIAN919">'[37]DEVI 9'!$A$931:$J$991</definedName>
    <definedName name="URAIAN920">'[37]DEVI 9'!$A$993:$J$1054</definedName>
    <definedName name="URAIAN94">'[37]DEVI 9'!$A$1:$J$62</definedName>
    <definedName name="URAIAN95">'[37]DEVI 9'!$A$63:$J$124</definedName>
    <definedName name="URAIAN96">'[37]DEVI 9'!$A$125:$J$186</definedName>
    <definedName name="URAIAN97">'[37]DEVI 9'!$A$187:$J$248</definedName>
    <definedName name="URAIAN98">'[37]DEVI 9'!$A$249:$J$310</definedName>
    <definedName name="URAIAN99">'[37]DEVI 9'!$A$311:$J$372</definedName>
    <definedName name="URAIANGEOTEKSTIL">#REF!</definedName>
    <definedName name="URAIANLatasirK">#REF!</definedName>
    <definedName name="URAIANLatasirKL">#REF!</definedName>
    <definedName name="Urinior">[16]BAHAN!#REF!</definedName>
    <definedName name="URPIL_1">#REF!</definedName>
    <definedName name="URPIL_2">#REF!</definedName>
    <definedName name="URPIL_3">#REF!</definedName>
    <definedName name="URTANBIS_1">#REF!</definedName>
    <definedName name="URTANBIS_2">#REF!</definedName>
    <definedName name="URTANBIS_3">#REF!</definedName>
    <definedName name="urugatnh.bhpilih">#REF!</definedName>
    <definedName name="USD">[71]elektrikal!$X$12</definedName>
    <definedName name="USDM">[72]elektrikal!$X$12</definedName>
    <definedName name="UTAIAN7614c">#REF!</definedName>
    <definedName name="vibrator">[16]BAHAN!#REF!</definedName>
    <definedName name="VIBROROLLER">#REF!</definedName>
    <definedName name="vol">#REF!</definedName>
    <definedName name="w">[45]upah!$I$12</definedName>
    <definedName name="Wastafel">[16]BAHAN!#REF!</definedName>
    <definedName name="WATERPUMP">#REF!</definedName>
    <definedName name="WATERTANKER">#REF!</definedName>
    <definedName name="WE">[30]ASDP!#REF!</definedName>
    <definedName name="WHEELLOADER">#REF!</definedName>
    <definedName name="WLKT1">#REF!</definedName>
    <definedName name="WLKT2">#REF!</definedName>
    <definedName name="wrn.AAA." hidden="1">{#N/A,#N/A,FALSE,"REK";#N/A,#N/A,FALSE,"Bq-ARS"}</definedName>
    <definedName name="wrn.rtpl." hidden="1">{#N/A,#N/A,FALSE,"REK-S-TPL";#N/A,#N/A,FALSE,"REK-TPML";#N/A,#N/A,FALSE,"RAB-TEMPEL"}</definedName>
    <definedName name="wrn.ry." hidden="1">{#N/A,#N/A,FALSE,"REK";#N/A,#N/A,FALSE,"rab"}</definedName>
    <definedName name="YEN">#REF!</definedName>
    <definedName name="z">[16]BAHAN!#REF!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05" roundtripDataChecksum="4FOlceqJxFn3t5UUgqv6dcu9O7XnDk78dZsYxjxrVg8="/>
    </ext>
  </extLst>
</workbook>
</file>

<file path=xl/calcChain.xml><?xml version="1.0" encoding="utf-8"?>
<calcChain xmlns="http://schemas.openxmlformats.org/spreadsheetml/2006/main">
  <c r="C19" i="5" l="1"/>
  <c r="C18" i="5"/>
  <c r="C17" i="5"/>
  <c r="A16" i="5"/>
  <c r="AO48" i="38"/>
  <c r="O48" i="38"/>
  <c r="AO33" i="38"/>
  <c r="O33" i="38"/>
  <c r="AO18" i="38"/>
  <c r="O18" i="38"/>
  <c r="AA2" i="38"/>
  <c r="K70" i="36"/>
  <c r="K64" i="36"/>
  <c r="B70" i="36"/>
  <c r="O33" i="37"/>
  <c r="C33" i="37"/>
  <c r="L33" i="37" s="1"/>
  <c r="O32" i="37"/>
  <c r="C32" i="37"/>
  <c r="L32" i="37" s="1"/>
  <c r="O31" i="37"/>
  <c r="C31" i="37"/>
  <c r="L31" i="37" s="1"/>
  <c r="O30" i="37"/>
  <c r="C30" i="37"/>
  <c r="L30" i="37" s="1"/>
  <c r="O29" i="37"/>
  <c r="C29" i="37"/>
  <c r="L29" i="37" s="1"/>
  <c r="O28" i="37"/>
  <c r="C28" i="37"/>
  <c r="L28" i="37" s="1"/>
  <c r="O27" i="37"/>
  <c r="C27" i="37"/>
  <c r="L27" i="37" s="1"/>
  <c r="O26" i="37"/>
  <c r="C26" i="37"/>
  <c r="L26" i="37" s="1"/>
  <c r="O25" i="37"/>
  <c r="C25" i="37"/>
  <c r="L25" i="37" s="1"/>
  <c r="O24" i="37"/>
  <c r="C24" i="37"/>
  <c r="L24" i="37" s="1"/>
  <c r="O23" i="37"/>
  <c r="C23" i="37"/>
  <c r="L23" i="37" s="1"/>
  <c r="O22" i="37"/>
  <c r="C22" i="37"/>
  <c r="L22" i="37" s="1"/>
  <c r="O21" i="37"/>
  <c r="C21" i="37"/>
  <c r="L21" i="37" s="1"/>
  <c r="O20" i="37"/>
  <c r="C20" i="37"/>
  <c r="L20" i="37" s="1"/>
  <c r="O19" i="37"/>
  <c r="C19" i="37"/>
  <c r="L19" i="37" s="1"/>
  <c r="O18" i="37"/>
  <c r="C18" i="37"/>
  <c r="L18" i="37" s="1"/>
  <c r="O17" i="37"/>
  <c r="C17" i="37"/>
  <c r="L17" i="37" s="1"/>
  <c r="O16" i="37"/>
  <c r="C16" i="37"/>
  <c r="L16" i="37" s="1"/>
  <c r="O15" i="37"/>
  <c r="C15" i="37"/>
  <c r="L15" i="37" s="1"/>
  <c r="O14" i="37"/>
  <c r="C14" i="37"/>
  <c r="L14" i="37" s="1"/>
  <c r="I11" i="37"/>
  <c r="B11" i="37"/>
  <c r="I10" i="37"/>
  <c r="B10" i="37"/>
  <c r="I9" i="37"/>
  <c r="B9" i="37"/>
  <c r="I8" i="37"/>
  <c r="B8" i="37"/>
  <c r="B6" i="37"/>
  <c r="B5" i="37"/>
  <c r="L7" i="19"/>
  <c r="F19" i="20"/>
  <c r="O33" i="35"/>
  <c r="C33" i="35"/>
  <c r="L33" i="35" s="1"/>
  <c r="O32" i="35"/>
  <c r="C32" i="35"/>
  <c r="L32" i="35" s="1"/>
  <c r="O31" i="35"/>
  <c r="C31" i="35"/>
  <c r="L31" i="35" s="1"/>
  <c r="O30" i="35"/>
  <c r="C30" i="35"/>
  <c r="L30" i="35" s="1"/>
  <c r="O29" i="35"/>
  <c r="C29" i="35"/>
  <c r="L29" i="35" s="1"/>
  <c r="O28" i="35"/>
  <c r="C28" i="35"/>
  <c r="L28" i="35" s="1"/>
  <c r="O27" i="35"/>
  <c r="C27" i="35"/>
  <c r="L27" i="35" s="1"/>
  <c r="O26" i="35"/>
  <c r="C26" i="35"/>
  <c r="L26" i="35" s="1"/>
  <c r="O25" i="35"/>
  <c r="C25" i="35"/>
  <c r="L25" i="35" s="1"/>
  <c r="O24" i="35"/>
  <c r="C24" i="35"/>
  <c r="L24" i="35" s="1"/>
  <c r="O23" i="35"/>
  <c r="C23" i="35"/>
  <c r="L23" i="35" s="1"/>
  <c r="O22" i="35"/>
  <c r="C22" i="35"/>
  <c r="L22" i="35" s="1"/>
  <c r="O21" i="35"/>
  <c r="C21" i="35"/>
  <c r="L21" i="35" s="1"/>
  <c r="O20" i="35"/>
  <c r="C20" i="35"/>
  <c r="L20" i="35" s="1"/>
  <c r="O19" i="35"/>
  <c r="C19" i="35"/>
  <c r="L19" i="35" s="1"/>
  <c r="O18" i="35"/>
  <c r="C18" i="35"/>
  <c r="L18" i="35" s="1"/>
  <c r="O17" i="35"/>
  <c r="C17" i="35"/>
  <c r="L17" i="35" s="1"/>
  <c r="O16" i="35"/>
  <c r="C16" i="35"/>
  <c r="L16" i="35" s="1"/>
  <c r="O15" i="35"/>
  <c r="C15" i="35"/>
  <c r="L15" i="35" s="1"/>
  <c r="O14" i="35"/>
  <c r="C14" i="35"/>
  <c r="L14" i="35" s="1"/>
  <c r="I11" i="35"/>
  <c r="B11" i="35"/>
  <c r="I10" i="35"/>
  <c r="B10" i="35"/>
  <c r="I9" i="35"/>
  <c r="B9" i="35"/>
  <c r="I8" i="35"/>
  <c r="B8" i="35"/>
  <c r="B6" i="35"/>
  <c r="B5" i="35"/>
  <c r="H56" i="8"/>
  <c r="H55" i="8"/>
  <c r="H54" i="8"/>
  <c r="H53" i="8"/>
  <c r="H52" i="8"/>
  <c r="H51" i="8"/>
  <c r="H50" i="8"/>
  <c r="H49" i="8"/>
  <c r="H48" i="8"/>
  <c r="H47" i="8"/>
  <c r="H46" i="8"/>
  <c r="H45" i="8"/>
  <c r="H44" i="8"/>
  <c r="H43" i="8"/>
  <c r="H42" i="8"/>
  <c r="H41" i="8"/>
  <c r="H40" i="8"/>
  <c r="H39" i="8"/>
  <c r="H38" i="8"/>
  <c r="H37" i="8"/>
  <c r="H36" i="8"/>
  <c r="H35" i="8"/>
  <c r="H34" i="8"/>
  <c r="H33" i="8"/>
  <c r="H32" i="8"/>
  <c r="H31" i="8"/>
  <c r="H30" i="8"/>
  <c r="H29" i="8"/>
  <c r="H28" i="8"/>
  <c r="H27" i="8"/>
  <c r="H26" i="8"/>
  <c r="H25" i="8"/>
  <c r="H24" i="8"/>
  <c r="H23" i="8"/>
  <c r="H22" i="8"/>
  <c r="H21" i="8"/>
  <c r="H20" i="8"/>
  <c r="H19" i="8"/>
  <c r="H18" i="8"/>
  <c r="H17" i="8"/>
  <c r="O33" i="33"/>
  <c r="C33" i="33"/>
  <c r="O32" i="33"/>
  <c r="C32" i="33"/>
  <c r="O31" i="33"/>
  <c r="C31" i="33"/>
  <c r="L31" i="33" s="1"/>
  <c r="O30" i="33"/>
  <c r="C30" i="33"/>
  <c r="O29" i="33"/>
  <c r="C29" i="33"/>
  <c r="L29" i="33" s="1"/>
  <c r="O28" i="33"/>
  <c r="C28" i="33"/>
  <c r="L28" i="33" s="1"/>
  <c r="O27" i="33"/>
  <c r="C27" i="33"/>
  <c r="L27" i="33" s="1"/>
  <c r="O26" i="33"/>
  <c r="C26" i="33"/>
  <c r="L26" i="33" s="1"/>
  <c r="O25" i="33"/>
  <c r="C25" i="33"/>
  <c r="O24" i="33"/>
  <c r="C24" i="33"/>
  <c r="O23" i="33"/>
  <c r="C23" i="33"/>
  <c r="L23" i="33" s="1"/>
  <c r="O22" i="33"/>
  <c r="C22" i="33"/>
  <c r="O21" i="33"/>
  <c r="C21" i="33"/>
  <c r="L21" i="33" s="1"/>
  <c r="O20" i="33"/>
  <c r="C20" i="33"/>
  <c r="L20" i="33" s="1"/>
  <c r="O19" i="33"/>
  <c r="C19" i="33"/>
  <c r="L19" i="33" s="1"/>
  <c r="O18" i="33"/>
  <c r="C18" i="33"/>
  <c r="L18" i="33" s="1"/>
  <c r="O17" i="33"/>
  <c r="C17" i="33"/>
  <c r="O16" i="33"/>
  <c r="C16" i="33"/>
  <c r="O15" i="33"/>
  <c r="C15" i="33"/>
  <c r="L15" i="33" s="1"/>
  <c r="O14" i="33"/>
  <c r="C14" i="33"/>
  <c r="I11" i="33"/>
  <c r="B11" i="33"/>
  <c r="I10" i="33"/>
  <c r="B10" i="33"/>
  <c r="I9" i="33"/>
  <c r="B9" i="33"/>
  <c r="I8" i="33"/>
  <c r="B8" i="33"/>
  <c r="B6" i="33"/>
  <c r="B5" i="33"/>
  <c r="B10" i="28"/>
  <c r="B9" i="28"/>
  <c r="B8" i="28"/>
  <c r="B7" i="28"/>
  <c r="D10" i="28"/>
  <c r="D9" i="28"/>
  <c r="D8" i="28"/>
  <c r="D7" i="28"/>
  <c r="D6" i="28"/>
  <c r="I8" i="27"/>
  <c r="H8" i="27"/>
  <c r="L5" i="23"/>
  <c r="A9" i="21"/>
  <c r="A8" i="21"/>
  <c r="L16" i="33" l="1"/>
  <c r="L24" i="33"/>
  <c r="L32" i="33"/>
  <c r="L33" i="33"/>
  <c r="L25" i="33"/>
  <c r="L14" i="33"/>
  <c r="L22" i="33"/>
  <c r="L30" i="33"/>
  <c r="L17" i="33"/>
  <c r="J30" i="27" l="1"/>
  <c r="J29" i="27"/>
  <c r="J28" i="27"/>
  <c r="J27" i="27"/>
  <c r="J26" i="27"/>
  <c r="J25" i="27"/>
  <c r="J24" i="27"/>
  <c r="J23" i="27"/>
  <c r="J22" i="27"/>
  <c r="J21" i="27"/>
  <c r="J20" i="27"/>
  <c r="J19" i="27"/>
  <c r="J18" i="27"/>
  <c r="J17" i="27"/>
  <c r="J16" i="27"/>
  <c r="J15" i="27"/>
  <c r="J14" i="27"/>
  <c r="J13" i="27"/>
  <c r="J12" i="27"/>
  <c r="J11" i="27"/>
  <c r="J10" i="27"/>
  <c r="J9" i="27"/>
  <c r="G8" i="27"/>
  <c r="F8" i="27"/>
  <c r="E8" i="27"/>
  <c r="C31" i="21"/>
  <c r="A5" i="27" s="1"/>
  <c r="A4" i="27"/>
  <c r="AO48" i="31"/>
  <c r="O48" i="31"/>
  <c r="AO33" i="31"/>
  <c r="O33" i="31"/>
  <c r="AO18" i="31"/>
  <c r="O18" i="31"/>
  <c r="M28" i="28"/>
  <c r="M26" i="28"/>
  <c r="C61" i="9"/>
  <c r="C60" i="9"/>
  <c r="C59" i="9"/>
  <c r="C58" i="9"/>
  <c r="C57" i="9"/>
  <c r="C56" i="9"/>
  <c r="C55" i="9"/>
  <c r="C54" i="9"/>
  <c r="C53" i="9"/>
  <c r="C52" i="9"/>
  <c r="C51" i="9"/>
  <c r="C50" i="9"/>
  <c r="C49" i="9"/>
  <c r="C48" i="9"/>
  <c r="C47" i="9"/>
  <c r="C46" i="9"/>
  <c r="C45" i="9"/>
  <c r="C44" i="9"/>
  <c r="C43" i="9"/>
  <c r="C42" i="9"/>
  <c r="C41" i="9"/>
  <c r="C40" i="9"/>
  <c r="C39" i="9"/>
  <c r="C38" i="9"/>
  <c r="C37" i="9"/>
  <c r="C36" i="9"/>
  <c r="C35" i="9"/>
  <c r="C34" i="9"/>
  <c r="C33" i="9"/>
  <c r="C32" i="9"/>
  <c r="C31" i="9"/>
  <c r="C30" i="9"/>
  <c r="C29" i="9"/>
  <c r="F61" i="9"/>
  <c r="F60" i="9"/>
  <c r="F59" i="9"/>
  <c r="F58" i="9"/>
  <c r="F57" i="9"/>
  <c r="F56" i="9"/>
  <c r="F55" i="9"/>
  <c r="F54" i="9"/>
  <c r="F53" i="9"/>
  <c r="F52" i="9"/>
  <c r="F51" i="9"/>
  <c r="F50" i="9"/>
  <c r="F49" i="9"/>
  <c r="F48" i="9"/>
  <c r="F47" i="9"/>
  <c r="F46" i="9"/>
  <c r="F45" i="9"/>
  <c r="F44" i="9"/>
  <c r="F43" i="9"/>
  <c r="F42" i="9"/>
  <c r="F41" i="9"/>
  <c r="F40" i="9"/>
  <c r="F39" i="9"/>
  <c r="F38" i="9"/>
  <c r="F37" i="9"/>
  <c r="F36" i="9"/>
  <c r="F35" i="9"/>
  <c r="F34" i="9"/>
  <c r="F33" i="9"/>
  <c r="F32" i="9"/>
  <c r="F31" i="9"/>
  <c r="F30" i="9"/>
  <c r="F29" i="9"/>
  <c r="E61" i="9"/>
  <c r="E60" i="9"/>
  <c r="E59" i="9"/>
  <c r="E58" i="9"/>
  <c r="E57" i="9"/>
  <c r="E56" i="9"/>
  <c r="E55" i="9"/>
  <c r="E54" i="9"/>
  <c r="E53" i="9"/>
  <c r="E52" i="9"/>
  <c r="E51" i="9"/>
  <c r="E50" i="9"/>
  <c r="E49" i="9"/>
  <c r="E48" i="9"/>
  <c r="E47" i="9"/>
  <c r="E46" i="9"/>
  <c r="E45" i="9"/>
  <c r="E44" i="9"/>
  <c r="E43" i="9"/>
  <c r="E42" i="9"/>
  <c r="E41" i="9"/>
  <c r="E40" i="9"/>
  <c r="E39" i="9"/>
  <c r="E38" i="9"/>
  <c r="E37" i="9"/>
  <c r="E36" i="9"/>
  <c r="E35" i="9"/>
  <c r="E34" i="9"/>
  <c r="E33" i="9"/>
  <c r="E32" i="9"/>
  <c r="E31" i="9"/>
  <c r="E30" i="9"/>
  <c r="E29" i="9"/>
  <c r="F28" i="9"/>
  <c r="E28" i="9"/>
  <c r="C28" i="9"/>
  <c r="F27" i="9"/>
  <c r="E27" i="9"/>
  <c r="C27" i="9"/>
  <c r="F26" i="9"/>
  <c r="E26" i="9"/>
  <c r="C26" i="9"/>
  <c r="F25" i="9"/>
  <c r="E25" i="9"/>
  <c r="C25" i="9"/>
  <c r="F24" i="9"/>
  <c r="E24" i="9"/>
  <c r="C24" i="9"/>
  <c r="F23" i="9"/>
  <c r="E23" i="9"/>
  <c r="C23" i="9"/>
  <c r="B61" i="9"/>
  <c r="B60" i="9"/>
  <c r="B59" i="9"/>
  <c r="A59" i="9"/>
  <c r="B58" i="9"/>
  <c r="A58" i="9"/>
  <c r="B57" i="9"/>
  <c r="B56" i="9"/>
  <c r="B55" i="9"/>
  <c r="A55" i="9"/>
  <c r="B54" i="9"/>
  <c r="A54" i="9"/>
  <c r="B53" i="9"/>
  <c r="B52" i="9"/>
  <c r="B51" i="9"/>
  <c r="B50" i="9"/>
  <c r="B49" i="9"/>
  <c r="B48" i="9"/>
  <c r="B47" i="9"/>
  <c r="A47" i="9"/>
  <c r="B46" i="9"/>
  <c r="A46" i="9"/>
  <c r="F22" i="9"/>
  <c r="E22" i="9"/>
  <c r="C22" i="9"/>
  <c r="B45" i="9"/>
  <c r="B44" i="9"/>
  <c r="B43" i="9"/>
  <c r="B42" i="9"/>
  <c r="B41" i="9"/>
  <c r="B40" i="9"/>
  <c r="B39" i="9"/>
  <c r="B38" i="9"/>
  <c r="B37" i="9"/>
  <c r="B36" i="9"/>
  <c r="B35" i="9"/>
  <c r="B34" i="9"/>
  <c r="B33" i="9"/>
  <c r="B32" i="9"/>
  <c r="B31" i="9"/>
  <c r="B30" i="9"/>
  <c r="B29" i="9"/>
  <c r="B28" i="9"/>
  <c r="B27" i="9"/>
  <c r="B26" i="9"/>
  <c r="B25" i="9"/>
  <c r="B24" i="9"/>
  <c r="B23" i="9"/>
  <c r="B22" i="9"/>
  <c r="A22" i="9"/>
  <c r="A56" i="8"/>
  <c r="A61" i="9" s="1"/>
  <c r="A55" i="8"/>
  <c r="A60" i="9" s="1"/>
  <c r="A54" i="8"/>
  <c r="A53" i="8"/>
  <c r="A52" i="8"/>
  <c r="A57" i="9" s="1"/>
  <c r="A51" i="8"/>
  <c r="A56" i="9" s="1"/>
  <c r="A50" i="8"/>
  <c r="A49" i="8"/>
  <c r="A48" i="8"/>
  <c r="A53" i="9" s="1"/>
  <c r="A47" i="8"/>
  <c r="A52" i="9" s="1"/>
  <c r="A46" i="8"/>
  <c r="A51" i="9" s="1"/>
  <c r="A45" i="8"/>
  <c r="A50" i="9" s="1"/>
  <c r="A44" i="8"/>
  <c r="A49" i="9" s="1"/>
  <c r="A43" i="8"/>
  <c r="A48" i="9" s="1"/>
  <c r="A42" i="8"/>
  <c r="A41" i="8"/>
  <c r="A40" i="8"/>
  <c r="A45" i="9" s="1"/>
  <c r="A39" i="8"/>
  <c r="A44" i="9" s="1"/>
  <c r="A38" i="8"/>
  <c r="A43" i="9" s="1"/>
  <c r="A37" i="8"/>
  <c r="A42" i="9" s="1"/>
  <c r="A36" i="8"/>
  <c r="A41" i="9" s="1"/>
  <c r="A35" i="8"/>
  <c r="A40" i="9" s="1"/>
  <c r="A34" i="8"/>
  <c r="A39" i="9" s="1"/>
  <c r="A33" i="8"/>
  <c r="A38" i="9" s="1"/>
  <c r="A32" i="8"/>
  <c r="A37" i="9" s="1"/>
  <c r="A31" i="8"/>
  <c r="A36" i="9" s="1"/>
  <c r="A30" i="8"/>
  <c r="A35" i="9" s="1"/>
  <c r="A29" i="8"/>
  <c r="A34" i="9" s="1"/>
  <c r="A28" i="8"/>
  <c r="A33" i="9" s="1"/>
  <c r="A27" i="8"/>
  <c r="A32" i="9" s="1"/>
  <c r="A26" i="8"/>
  <c r="A31" i="9" s="1"/>
  <c r="A25" i="8"/>
  <c r="A30" i="9" s="1"/>
  <c r="A24" i="8"/>
  <c r="A29" i="9" s="1"/>
  <c r="A23" i="8"/>
  <c r="A28" i="9" s="1"/>
  <c r="A22" i="8"/>
  <c r="A27" i="9" s="1"/>
  <c r="A21" i="8"/>
  <c r="A26" i="9" s="1"/>
  <c r="A20" i="8"/>
  <c r="A25" i="9" s="1"/>
  <c r="A19" i="8"/>
  <c r="A24" i="9" s="1"/>
  <c r="A18" i="8"/>
  <c r="A23" i="9" s="1"/>
  <c r="A17" i="8"/>
  <c r="N62" i="9"/>
  <c r="L62" i="9"/>
  <c r="J62" i="9"/>
  <c r="H62" i="9"/>
  <c r="C74" i="9"/>
  <c r="C73" i="9"/>
  <c r="C71" i="9"/>
  <c r="C70" i="9"/>
  <c r="C68" i="9"/>
  <c r="C67" i="9"/>
  <c r="C66" i="9"/>
  <c r="B22" i="11"/>
  <c r="C23" i="11"/>
  <c r="D18" i="11"/>
  <c r="D17" i="11"/>
  <c r="D16" i="11"/>
  <c r="D15" i="11"/>
  <c r="D14" i="11"/>
  <c r="D13" i="11"/>
  <c r="D12" i="11"/>
  <c r="D11" i="11"/>
  <c r="D10" i="11"/>
  <c r="A106" i="9"/>
  <c r="A127" i="11" s="1"/>
  <c r="A105" i="9"/>
  <c r="A126" i="11" s="1"/>
  <c r="B88" i="9"/>
  <c r="D12" i="9"/>
  <c r="B7" i="9"/>
  <c r="A10" i="8"/>
  <c r="B10" i="9" s="1"/>
  <c r="A9" i="8"/>
  <c r="B9" i="9" s="1"/>
  <c r="A8" i="8"/>
  <c r="B8" i="9" s="1"/>
  <c r="P6" i="9"/>
  <c r="F59" i="8"/>
  <c r="B66" i="8"/>
  <c r="B74" i="8"/>
  <c r="B95" i="9" s="1"/>
  <c r="E74" i="8"/>
  <c r="H95" i="9" s="1"/>
  <c r="E69" i="8"/>
  <c r="H88" i="9" s="1"/>
  <c r="D7" i="8"/>
  <c r="D8" i="8"/>
  <c r="D8" i="9" s="1"/>
  <c r="D9" i="8"/>
  <c r="D9" i="9" s="1"/>
  <c r="D10" i="8"/>
  <c r="D11" i="8"/>
  <c r="D11" i="9" s="1"/>
  <c r="B83" i="9" l="1"/>
  <c r="X70" i="36"/>
  <c r="D7" i="9"/>
  <c r="A10" i="5"/>
  <c r="R6" i="9"/>
  <c r="I39" i="27"/>
  <c r="F41" i="27"/>
  <c r="B47" i="27"/>
  <c r="E66" i="8"/>
  <c r="H83" i="9" s="1"/>
  <c r="D10" i="9"/>
  <c r="I26" i="11" s="1"/>
  <c r="B32" i="11"/>
  <c r="A6" i="9"/>
  <c r="E62" i="8"/>
  <c r="C69" i="9"/>
  <c r="J32" i="11" l="1"/>
  <c r="F47" i="27"/>
  <c r="D12" i="8" l="1"/>
  <c r="L5" i="22"/>
  <c r="J149" i="24"/>
  <c r="G149" i="24"/>
  <c r="D149" i="24"/>
  <c r="H141" i="24"/>
  <c r="B141" i="24"/>
  <c r="D107" i="24"/>
  <c r="D106" i="24"/>
  <c r="D105" i="24"/>
  <c r="D104" i="24"/>
  <c r="D103" i="24"/>
  <c r="D102" i="24"/>
  <c r="D100" i="24"/>
  <c r="D99" i="24"/>
  <c r="D98" i="24"/>
  <c r="D97" i="24"/>
  <c r="E95" i="24"/>
  <c r="D93" i="24"/>
  <c r="D92" i="24"/>
  <c r="D91" i="24"/>
  <c r="D90" i="24"/>
  <c r="E89" i="24"/>
  <c r="D88" i="24"/>
  <c r="D87" i="24"/>
  <c r="D66" i="24"/>
  <c r="A66" i="24"/>
  <c r="B29" i="24"/>
  <c r="B28" i="24"/>
  <c r="A19" i="24"/>
  <c r="B16" i="24"/>
  <c r="B30" i="24" s="1"/>
  <c r="B15" i="24"/>
  <c r="B14" i="24"/>
  <c r="H59" i="24"/>
  <c r="A2" i="2"/>
  <c r="B16" i="23"/>
  <c r="B15" i="23"/>
  <c r="B14" i="23"/>
  <c r="B13" i="23"/>
  <c r="B12" i="23"/>
  <c r="B11" i="23"/>
  <c r="I46" i="23"/>
  <c r="I45" i="23"/>
  <c r="I41" i="23"/>
  <c r="L38" i="23"/>
  <c r="B38" i="23"/>
  <c r="R27" i="23"/>
  <c r="U26" i="23"/>
  <c r="R24" i="23"/>
  <c r="D23" i="23"/>
  <c r="Y22" i="23"/>
  <c r="X22" i="23"/>
  <c r="V22" i="23"/>
  <c r="U22" i="23"/>
  <c r="S22" i="23"/>
  <c r="R22" i="23"/>
  <c r="D22" i="23"/>
  <c r="F8" i="23"/>
  <c r="A2" i="23"/>
  <c r="A1" i="23"/>
  <c r="I42" i="22"/>
  <c r="I41" i="22"/>
  <c r="I37" i="22"/>
  <c r="L34" i="22"/>
  <c r="B34" i="22"/>
  <c r="D19" i="22"/>
  <c r="D18" i="22"/>
  <c r="U22" i="22"/>
  <c r="V23" i="22"/>
  <c r="R23" i="22"/>
  <c r="F8" i="22"/>
  <c r="A1" i="22"/>
  <c r="V22" i="22"/>
  <c r="C17" i="21"/>
  <c r="V26" i="23" s="1"/>
  <c r="B18" i="21"/>
  <c r="D13" i="8" s="1"/>
  <c r="D13" i="9" s="1"/>
  <c r="C16" i="21"/>
  <c r="A21" i="23" s="1"/>
  <c r="R20" i="22"/>
  <c r="V18" i="22"/>
  <c r="U18" i="22"/>
  <c r="Y18" i="22"/>
  <c r="X18" i="22"/>
  <c r="S18" i="22"/>
  <c r="R18" i="22"/>
  <c r="A2" i="22"/>
  <c r="C18" i="21" l="1"/>
  <c r="V27" i="23"/>
  <c r="B44" i="24"/>
  <c r="A20" i="23"/>
  <c r="A15" i="22"/>
  <c r="W23" i="22" l="1"/>
  <c r="A16" i="22" s="1"/>
  <c r="W27" i="23"/>
  <c r="J115" i="11"/>
  <c r="F115" i="11"/>
  <c r="B115" i="11"/>
  <c r="J110" i="11"/>
  <c r="F110" i="11"/>
  <c r="B110" i="11"/>
  <c r="J105" i="11"/>
  <c r="F105" i="11"/>
  <c r="B105" i="11"/>
  <c r="J98" i="11"/>
  <c r="C98" i="11"/>
  <c r="B98" i="11"/>
  <c r="J92" i="11"/>
  <c r="I92" i="11"/>
  <c r="G81" i="11"/>
  <c r="G80" i="11"/>
  <c r="G79" i="11"/>
  <c r="D78" i="11"/>
  <c r="D77" i="11"/>
  <c r="D76" i="11"/>
  <c r="D75" i="11"/>
  <c r="D74" i="11"/>
  <c r="M23" i="11"/>
  <c r="M18" i="11"/>
  <c r="M17" i="11"/>
  <c r="M16" i="11"/>
  <c r="M15" i="11"/>
  <c r="D11" i="19"/>
  <c r="D12" i="19" s="1"/>
  <c r="O11" i="19"/>
  <c r="D13" i="19"/>
  <c r="H59" i="19" s="1"/>
  <c r="O13" i="19"/>
  <c r="S59" i="19" s="1"/>
  <c r="B14" i="19"/>
  <c r="D14" i="19"/>
  <c r="M14" i="19"/>
  <c r="O14" i="19"/>
  <c r="B15" i="19"/>
  <c r="D15" i="19"/>
  <c r="M15" i="19"/>
  <c r="O15" i="19"/>
  <c r="B16" i="19"/>
  <c r="B30" i="19" s="1"/>
  <c r="D16" i="19"/>
  <c r="M16" i="19"/>
  <c r="O16" i="19"/>
  <c r="D17" i="19"/>
  <c r="O17" i="19"/>
  <c r="A19" i="19"/>
  <c r="L19" i="19"/>
  <c r="D21" i="19"/>
  <c r="F26" i="20" s="1"/>
  <c r="O21" i="19"/>
  <c r="M63" i="19" s="1"/>
  <c r="D22" i="19"/>
  <c r="F27" i="20" s="1"/>
  <c r="O22" i="19"/>
  <c r="D23" i="19"/>
  <c r="O23" i="19"/>
  <c r="D24" i="19"/>
  <c r="O24" i="19"/>
  <c r="D25" i="19"/>
  <c r="O25" i="19"/>
  <c r="D26" i="19"/>
  <c r="O26" i="19"/>
  <c r="D27" i="19"/>
  <c r="O27" i="19"/>
  <c r="B28" i="19"/>
  <c r="D28" i="19"/>
  <c r="M28" i="19"/>
  <c r="O28" i="19"/>
  <c r="B29" i="19"/>
  <c r="D29" i="19"/>
  <c r="M29" i="19"/>
  <c r="O29" i="19"/>
  <c r="D30" i="19"/>
  <c r="O30" i="19"/>
  <c r="D31" i="19"/>
  <c r="O31" i="19"/>
  <c r="H63" i="19"/>
  <c r="S63" i="19"/>
  <c r="A66" i="19"/>
  <c r="D66" i="19"/>
  <c r="L66" i="19"/>
  <c r="O66" i="19"/>
  <c r="A70" i="19"/>
  <c r="D70" i="19"/>
  <c r="H70" i="19"/>
  <c r="L70" i="19"/>
  <c r="O70" i="19"/>
  <c r="S70" i="19"/>
  <c r="D87" i="19"/>
  <c r="O87" i="19"/>
  <c r="D88" i="19"/>
  <c r="O88" i="19"/>
  <c r="E89" i="19"/>
  <c r="P89" i="19"/>
  <c r="D90" i="19"/>
  <c r="O90" i="19"/>
  <c r="D91" i="19"/>
  <c r="O91" i="19"/>
  <c r="D92" i="19"/>
  <c r="O92" i="19"/>
  <c r="D93" i="19"/>
  <c r="O93" i="19"/>
  <c r="E95" i="19"/>
  <c r="P95" i="19"/>
  <c r="D97" i="19"/>
  <c r="O97" i="19"/>
  <c r="D98" i="19"/>
  <c r="O98" i="19"/>
  <c r="D99" i="19"/>
  <c r="O99" i="19"/>
  <c r="D100" i="19"/>
  <c r="O100" i="19"/>
  <c r="D102" i="19"/>
  <c r="O102" i="19"/>
  <c r="D103" i="19"/>
  <c r="O103" i="19"/>
  <c r="D104" i="19"/>
  <c r="O104" i="19"/>
  <c r="D105" i="19"/>
  <c r="O105" i="19"/>
  <c r="D106" i="19"/>
  <c r="O106" i="19"/>
  <c r="D107" i="19"/>
  <c r="O107" i="19"/>
  <c r="B141" i="19"/>
  <c r="H141" i="19"/>
  <c r="M141" i="19"/>
  <c r="S141" i="19"/>
  <c r="D149" i="19"/>
  <c r="G149" i="19"/>
  <c r="J149" i="19"/>
  <c r="O149" i="19"/>
  <c r="R149" i="19"/>
  <c r="U149" i="19"/>
  <c r="G28" i="17"/>
  <c r="D29" i="17"/>
  <c r="D30" i="17"/>
  <c r="G30" i="17"/>
  <c r="D31" i="17"/>
  <c r="G31" i="17"/>
  <c r="A35" i="17"/>
  <c r="A36" i="17"/>
  <c r="AO48" i="15"/>
  <c r="O48" i="15"/>
  <c r="AO33" i="15"/>
  <c r="O33" i="15"/>
  <c r="AO18" i="15"/>
  <c r="O18" i="15"/>
  <c r="AA2" i="15"/>
  <c r="H31" i="10"/>
  <c r="F31" i="10"/>
  <c r="P239" i="9"/>
  <c r="Q239" i="9" s="1"/>
  <c r="Q237" i="9"/>
  <c r="P237" i="9"/>
  <c r="P128" i="9"/>
  <c r="Q128" i="9" s="1"/>
  <c r="P126" i="9"/>
  <c r="Q126" i="9" s="1"/>
  <c r="P31" i="9"/>
  <c r="Q31" i="9" s="1"/>
  <c r="P29" i="9"/>
  <c r="Q29" i="9" s="1"/>
  <c r="H57" i="8"/>
  <c r="AO48" i="3"/>
  <c r="O48" i="3"/>
  <c r="AO33" i="3"/>
  <c r="O33" i="3"/>
  <c r="AO18" i="3"/>
  <c r="O18" i="3"/>
  <c r="AA2" i="3"/>
  <c r="M30" i="19" l="1"/>
  <c r="B44" i="19"/>
  <c r="B63" i="19"/>
  <c r="M44" i="19"/>
  <c r="O12"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I8" authorId="0" shapeId="0" xr:uid="{7B14BE57-079B-E64F-BAA5-88FE8390458D}">
      <text>
        <r>
          <rPr>
            <b/>
            <sz val="10"/>
            <color rgb="FF000000"/>
            <rFont val="Tahoma"/>
            <family val="2"/>
          </rPr>
          <t>Kolom yang kosong disembunyikan</t>
        </r>
      </text>
    </comment>
  </commentList>
</comments>
</file>

<file path=xl/sharedStrings.xml><?xml version="1.0" encoding="utf-8"?>
<sst xmlns="http://schemas.openxmlformats.org/spreadsheetml/2006/main" count="1674" uniqueCount="583">
  <si>
    <t>Kota/Kab, ………………………. 2026</t>
  </si>
  <si>
    <t>Lampiran</t>
  </si>
  <si>
    <t>Kepada Yth.</t>
  </si>
  <si>
    <t>Perihal</t>
  </si>
  <si>
    <t>Tempat</t>
  </si>
  <si>
    <t>Dengan Hormat,</t>
  </si>
  <si>
    <t>1.</t>
  </si>
  <si>
    <t>Pukul</t>
  </si>
  <si>
    <t>2.</t>
  </si>
  <si>
    <t>3.</t>
  </si>
  <si>
    <t>4.</t>
  </si>
  <si>
    <t>Lampiran :</t>
  </si>
  <si>
    <t>DAFTAR TANDA TERIMA TOKO PENYEDIA BAHAN BANGUNAN/MATERIAL</t>
  </si>
  <si>
    <t>PROGRAM BANTUAN STIMULAN SWADAYA (BSPS) TAHUN 2026</t>
  </si>
  <si>
    <t>No</t>
  </si>
  <si>
    <t>Alamat</t>
  </si>
  <si>
    <t>Diterima (Nama, Tanda Tangan, dan Cap Toko Basah)</t>
  </si>
  <si>
    <t>Yang Menyerahkan 
(Nama dan Tanda Tangan)</t>
  </si>
  <si>
    <t>DOKUMENTASI / FOTO KEGIATAN</t>
  </si>
  <si>
    <t xml:space="preserve">  DALAM RANGKA UNDANGAN TOKO</t>
  </si>
  <si>
    <t>BANTUAN STIMULAN PERUMAHAN SWADAYA</t>
  </si>
  <si>
    <t>TAHUN 2026</t>
  </si>
  <si>
    <t>…...........................</t>
  </si>
  <si>
    <t>SKETSA/PETA DESA</t>
  </si>
  <si>
    <t>SEBARAN KELOMPOK PENERIMA BANTUAN (KPB) ………………….</t>
  </si>
  <si>
    <t>DESA ……………, KECAMATAN ……………, KABUPATEN/KOTA ……………</t>
  </si>
  <si>
    <t>CONTOH</t>
  </si>
  <si>
    <t>SURAT PENAWARAN HARGA BAHAN BANGUNAN</t>
  </si>
  <si>
    <t>Lampiran    :</t>
  </si>
  <si>
    <t>Perihal        :</t>
  </si>
  <si>
    <t>Panitia Pemilihan Toko Terbuka (PTT)</t>
  </si>
  <si>
    <t>Di-</t>
  </si>
  <si>
    <t>No.</t>
  </si>
  <si>
    <t>Nama Barang/Spesifikasi</t>
  </si>
  <si>
    <t>Volume</t>
  </si>
  <si>
    <t>Satuan</t>
  </si>
  <si>
    <t>Harga Penawaran</t>
  </si>
  <si>
    <t>Harga Satuan (Rp)</t>
  </si>
  <si>
    <t>Jumlah (Rp)</t>
  </si>
  <si>
    <t>6=3*5</t>
  </si>
  <si>
    <t>TOTAL HARGA PENAWARAN</t>
  </si>
  <si>
    <t>Terbilang :</t>
  </si>
  <si>
    <t>Selanjutnya kami menyatakan bahwa :</t>
  </si>
  <si>
    <t>Harga tersebut sudah termasuk PPN, ongkos kirim, bongkar muat di lokasi pekrjaan, dan biaya lain sesuai ketentuan.</t>
  </si>
  <si>
    <t>Barang yang kami tawarkan sesuai Spesifikasi Teknis yang diminta panitia.</t>
  </si>
  <si>
    <t>Kami menjamin kualitas barang baru (bukan bekas) dan layak digunakan.</t>
  </si>
  <si>
    <t>Kami bersedia mengganti barang yang rusak/cacat selama proses pengiriman atau setelah diterima di lokasi.</t>
  </si>
  <si>
    <t>5.</t>
  </si>
  <si>
    <t>Kami memiliki Toko dengan Nama : …………………………………………….. Yang beralamat di : …………………………………………….. (Dokumentasi Foto Toko dan Ketersediaan Bahan Bangunan Terlampir).</t>
  </si>
  <si>
    <t>6.</t>
  </si>
  <si>
    <t>Dalam pengiriman bahan bangunan didukung dengan Sarana/Armada Angkutan (milik sendiri/sewa) (Dokumen Foto sarana/armada angkutan berupa kendaraan ………………………………….. Dan STNK terlampir).</t>
  </si>
  <si>
    <t>7.</t>
  </si>
  <si>
    <t>Kami menyediakan bahan/barang/material tersebut diatas setelah penandatanganan surat perjanjian dan akan menyerahkan bahan/barang/material yang disebutkan dalam Surat Perjanjian Kerjasama Pembelian Bahan Bangunan sesuai waktu dan jadwal yang disepakati.</t>
  </si>
  <si>
    <t>8.</t>
  </si>
  <si>
    <t>Penawaran ini berlaku selama ……………. Hari kalender sejak tanggal surat ini.</t>
  </si>
  <si>
    <t>B. ADMINISTRASI DAN PERIJINAN</t>
  </si>
  <si>
    <t>Guna memenuhi persyaratan sebagai Peserta Pemilihan Terbuka Toko kami sampaikan beberapa hal sebagai berikut :</t>
  </si>
  <si>
    <t>Usaha kami memiliki izin resmi berupa NIB/SIUP/SITU dan NPWP yang masih berlaku (Fotocopy Terlampir).</t>
  </si>
  <si>
    <t>Tidak sedang dalam pengawasan pengadilan dan tidak pailit.</t>
  </si>
  <si>
    <t>Tidak masuk dalam daftar hitam pengadaan barang/jasa pemerintah.</t>
  </si>
  <si>
    <t>Bersedia mengikuti seluruh ketentuan dan prosedur pelaksanaan pengadaan sesuai BSPS</t>
  </si>
  <si>
    <t>Demikian penawaran ini kami sampaikan. Atas perhatian dan kerja samanya diucapkan Terima Kasih.</t>
  </si>
  <si>
    <t xml:space="preserve">Dibuat oleh, </t>
  </si>
  <si>
    <t>Nama Toko Penyedia</t>
  </si>
  <si>
    <t>ttd stempel</t>
  </si>
  <si>
    <t>basah</t>
  </si>
  <si>
    <t>( ………………………………. )</t>
  </si>
  <si>
    <t>Legalitas : NIB, NPWP dan KTP (Copy)</t>
  </si>
  <si>
    <t>Dokumentasi Foto Toko dan Ketersediaan Material</t>
  </si>
  <si>
    <t>Dokumentasi Foto SaranaArmada Angkutan dan Copy STNK</t>
  </si>
  <si>
    <t xml:space="preserve">Lampiran Surat Penawaran Harga Bahan Bangunan </t>
  </si>
  <si>
    <t>Lampiran 1. Legalitas</t>
  </si>
  <si>
    <t>NIB</t>
  </si>
  <si>
    <t>KTP</t>
  </si>
  <si>
    <t>NPWP</t>
  </si>
  <si>
    <t>Lampiran 2. Dokumentasi Foto Toko dan Ketersediaan Material</t>
  </si>
  <si>
    <t>TAMPAK DEPAN TOKO</t>
  </si>
  <si>
    <t>KETERSEDIAAN BAHAN BANGUNAN</t>
  </si>
  <si>
    <t>Lampiran 3. Dokumentasi Foto Sarana/Armada Angkutan dan Copy STNK</t>
  </si>
  <si>
    <t>Sarana Armada Angkutan (1)</t>
  </si>
  <si>
    <t>STNK (1)</t>
  </si>
  <si>
    <t>Sarana Armada Angkutan (2)</t>
  </si>
  <si>
    <t>STNK (2)</t>
  </si>
  <si>
    <t>Sarana Armada Angkutan (3)</t>
  </si>
  <si>
    <t>STNK (3)</t>
  </si>
  <si>
    <t>HAK</t>
  </si>
  <si>
    <t>Menerima Pembayaran setelah Mengirim Bahan sesuai DRPB (Tahap I dan II)</t>
  </si>
  <si>
    <t>KEWAJIBAN</t>
  </si>
  <si>
    <t>Mengirim Bahan Bangunan Sesuai DRPB</t>
  </si>
  <si>
    <t>Bukti Pengiriman di Setiap Pengiriman</t>
  </si>
  <si>
    <t>-</t>
  </si>
  <si>
    <t>Laporan Pengiriman Bahan Bangunan</t>
  </si>
  <si>
    <t>Format II-33</t>
  </si>
  <si>
    <t xml:space="preserve">Lampiran : </t>
  </si>
  <si>
    <t>1. Nota (ada harga) - total setiap DRPB</t>
  </si>
  <si>
    <t>2. DO (Tidak ada Harga) - setiap pengiriman</t>
  </si>
  <si>
    <t>3. Dokumentasi setiap pengiriman</t>
  </si>
  <si>
    <t>Lembar Penerimaan Bahan Bangunan Tahap 1 dan 2</t>
  </si>
  <si>
    <t>Format II-32</t>
  </si>
  <si>
    <t>FORMAT II-15.</t>
  </si>
  <si>
    <t>REKAPITULASI KEBUTUHAN BAHAN BANGUNAN</t>
  </si>
  <si>
    <t>DAN RENCANA ANGGARAN BIAYA (RAB)</t>
  </si>
  <si>
    <t>:</t>
  </si>
  <si>
    <t>Kecamatan</t>
  </si>
  <si>
    <t>Provinsi</t>
  </si>
  <si>
    <t>Jumlah PB</t>
  </si>
  <si>
    <t>Nilai RAB</t>
  </si>
  <si>
    <t>Tanggal dibuat laporan</t>
  </si>
  <si>
    <t>Bahan Bangunan</t>
  </si>
  <si>
    <t>Harga Satuan</t>
  </si>
  <si>
    <t>Harga Total</t>
  </si>
  <si>
    <t>Total Harga</t>
  </si>
  <si>
    <t>Didampingi oleh,</t>
  </si>
  <si>
    <t>Diajukan oleh,</t>
  </si>
  <si>
    <t>Tenaga Fasilitator Lapangan</t>
  </si>
  <si>
    <t>Diperiksa oleh,</t>
  </si>
  <si>
    <t>Tim Pendamping Provinsi</t>
  </si>
  <si>
    <t>FORMAT II-16.</t>
  </si>
  <si>
    <t>PEMILIHAN TOKO/PENYEDIA BAHAN BANGUNAN</t>
  </si>
  <si>
    <t>PEMILIHAN TOKO/PENYEDIA BAHAN BANGUNAN/KOMPONEN BANGUNAN</t>
  </si>
  <si>
    <t>…………………………………..</t>
  </si>
  <si>
    <t xml:space="preserve">Provinsi </t>
  </si>
  <si>
    <t>Jumlah Pagu</t>
  </si>
  <si>
    <t>Nilai Pagu</t>
  </si>
  <si>
    <t>Tanggal Survei</t>
  </si>
  <si>
    <t>Jumlah Toko</t>
  </si>
  <si>
    <t>Tanggal Dibuat Laporan</t>
  </si>
  <si>
    <t>Perkiraan Harga Survei Bahan Bangunan</t>
  </si>
  <si>
    <t>Penawaran Harga Toko</t>
  </si>
  <si>
    <t>Toko 1</t>
  </si>
  <si>
    <t>Toko 2</t>
  </si>
  <si>
    <t>Toko 3</t>
  </si>
  <si>
    <t>Dst…</t>
  </si>
  <si>
    <t>Jumlah</t>
  </si>
  <si>
    <t>NO</t>
  </si>
  <si>
    <t>DATA</t>
  </si>
  <si>
    <t>ISIAN</t>
  </si>
  <si>
    <t>Nama Toko</t>
  </si>
  <si>
    <t>Nama Pemilik</t>
  </si>
  <si>
    <t>NIK Pemilik</t>
  </si>
  <si>
    <t>Alamat Toko</t>
  </si>
  <si>
    <t>NPWP Usaha</t>
  </si>
  <si>
    <t>Sarana Angkutan</t>
  </si>
  <si>
    <t>Nomor Rekening</t>
  </si>
  <si>
    <t>Nama Bank</t>
  </si>
  <si>
    <t>Didamoingi Oleh,</t>
  </si>
  <si>
    <t>Perwakilan Kelompok CPB,</t>
  </si>
  <si>
    <t>Ketua</t>
  </si>
  <si>
    <t>Diperiksa pada tanggal  ….....</t>
  </si>
  <si>
    <t>Oleh,</t>
  </si>
  <si>
    <t>Diketahui pada tanggal  ….....</t>
  </si>
  <si>
    <t>Ketua Tim Verifikasi dan Pengawasan</t>
  </si>
  <si>
    <t>Catatan: Lampiran Keputusan Bupati/Walikota tentang Standar Harga Satuan Bahan Bangunan Kabupaten/Kota serta Perkiraan Harga Survei Bahan Bangunan.</t>
  </si>
  <si>
    <t xml:space="preserve">*) Harga satuan sudah termasuk pajak dan biaya pengiriman sampai di lokasi yang disepakati </t>
  </si>
  <si>
    <t xml:space="preserve">HARGA HASIL NEGOSIASI </t>
  </si>
  <si>
    <t>Mengambil dari II-14 (Material dan Vol.)</t>
  </si>
  <si>
    <t>PENAWARAN HARGA TOKO</t>
  </si>
  <si>
    <t>HASIL NEGOSIASI</t>
  </si>
  <si>
    <t>TOKO .....</t>
  </si>
  <si>
    <t>Kabupaten/Kota, ………………………. 2026</t>
  </si>
  <si>
    <t>Disetujui oleh,</t>
  </si>
  <si>
    <t>Ketua Kelompok CPB .......................</t>
  </si>
  <si>
    <t>Toko ........</t>
  </si>
  <si>
    <t>( ......................................... )</t>
  </si>
  <si>
    <t>FORMAT II-17.</t>
  </si>
  <si>
    <t>BERITA ACARA KESEPAKATAN PEMILIHAN TOKO/PENYEDIA BAHAN BANGUNAN</t>
  </si>
  <si>
    <t>BERITA ACARA HASIL KESEPAKATAN</t>
  </si>
  <si>
    <t>PEMILIHAN TOKO / PENYEDIA BAHAN BANGUNAN/KOMPONEN BANGUNAN</t>
  </si>
  <si>
    <t>Berdasarkan hasil rembuk, KPB bersepakat menunjuk</t>
  </si>
  <si>
    <t>Toko Penyedia Bahan Bangunan</t>
  </si>
  <si>
    <t>Pemilik Toko/Penyedia</t>
  </si>
  <si>
    <t>NIK Pemilik Toko/Penyedia</t>
  </si>
  <si>
    <t xml:space="preserve"> </t>
  </si>
  <si>
    <t>Untuk menyediakan bahan bangunan/komponen bangunan seluruh anggota KPB sesuai dengan kualitas dan kuantitas dalam DRPB, dengan kelengkapan dokumen sebagai penyedia bahan bangunan, sebagai berikut:</t>
  </si>
  <si>
    <t>NIB dengan nomor: …………………….., Tanggal ........................, dan alamat sesuai dengan NIB dengan nomor ........................, Tanggal ........................, / Dokumen lain yang menyatakan keberadaan Toko/Penyedia Bahan Bangunan dari pejabat yang berwenang **)</t>
  </si>
  <si>
    <t>Rekening khusus untuk kegiatan BSPS pada bank ........................, yang sama dengan bank/pos penyalur.</t>
  </si>
  <si>
    <t xml:space="preserve">dengan nomer rekening : </t>
  </si>
  <si>
    <t>….............................................</t>
  </si>
  <si>
    <t>Demikian Berita Acara ini dibuat dengan sebenarnya dan dapat dipergunakan sebagaimana mestinya.</t>
  </si>
  <si>
    <t>Ketua KCPB</t>
  </si>
  <si>
    <t>Anggota</t>
  </si>
  <si>
    <t>…............................</t>
  </si>
  <si>
    <t>Diketahui pada tanggal ….</t>
  </si>
  <si>
    <t>FORMAT B-12</t>
  </si>
  <si>
    <t>Pada hari ini …………….., tanggal ……………….. bulan …………. tahun 2026, bertempat di …………………………… Desa ....................... berdasarkan hasil survei toko/penyedia bahan bangunan yang telah mendapatkan persetujuan PPK, dilaksanakan rembuk warga untuk menyepakati pemilihan toko/penyedia bahan bangunan/komponen bangunan tempat pembelian bahan bangunan pada kegiatan BSPS oleh KPB ............................</t>
  </si>
  <si>
    <t>Desa</t>
  </si>
  <si>
    <t>Kabupaten</t>
  </si>
  <si>
    <t>untuk menyediakan bahan bangunan/komponen bangunan seluruh anggota KPB sesuai dengan kualitas dan kuantitas dalam DRPB, dengan kelengkapan dokumen sebagai penyedia bahan bangunan, sebagai berikut:</t>
  </si>
  <si>
    <t xml:space="preserve">SIUP dengan nomor : ……………………………………….. tanggal …………….. dan alamat sesuai dengan SITU dengan </t>
  </si>
  <si>
    <t>nomor …………...…...………… tanggal …………...…………. / Dokumen lain yang menyatakan keberadaan Toko/</t>
  </si>
  <si>
    <t>Penyedia Bahan Bangunan dari pejabat yang berwenang **)</t>
  </si>
  <si>
    <t>Rekening khusus untuk kegiatan BSPS pada bank yang sama dengan bank/pos penyalur.</t>
  </si>
  <si>
    <t>Ketua KPB</t>
  </si>
  <si>
    <t>*) Coret yang tidak perlu</t>
  </si>
  <si>
    <t>**) Isi sesuai hasil survei toko/penyedia bahan bangunan</t>
  </si>
  <si>
    <r>
      <rPr>
        <sz val="12"/>
        <color theme="1"/>
        <rFont val="Bookman Old Style"/>
        <family val="1"/>
      </rPr>
      <t xml:space="preserve">Pada hari ini ........................, tanggal ........................,  bulan </t>
    </r>
    <r>
      <rPr>
        <sz val="12"/>
        <color rgb="FFFF0000"/>
        <rFont val="Bookman Old Style"/>
        <family val="1"/>
      </rPr>
      <t>xxxxxxxx</t>
    </r>
    <r>
      <rPr>
        <sz val="12"/>
        <color theme="1"/>
        <rFont val="Bookman Old Style"/>
        <family val="1"/>
      </rPr>
      <t xml:space="preserve">,  Tahun 2026, bertempat di Balaidesa </t>
    </r>
    <r>
      <rPr>
        <sz val="12"/>
        <color rgb="FFFF0000"/>
        <rFont val="Bookman Old Style"/>
        <family val="1"/>
      </rPr>
      <t>xxxxxx xxxxx</t>
    </r>
    <r>
      <rPr>
        <sz val="12"/>
        <color theme="1"/>
        <rFont val="Bookman Old Style"/>
        <family val="1"/>
      </rPr>
      <t xml:space="preserve">, Desa </t>
    </r>
    <r>
      <rPr>
        <sz val="12"/>
        <color rgb="FFFF0000"/>
        <rFont val="Bookman Old Style"/>
        <family val="1"/>
      </rPr>
      <t>xxxxxxx xxxxxx</t>
    </r>
    <r>
      <rPr>
        <sz val="12"/>
        <color theme="1"/>
        <rFont val="Bookman Old Style"/>
        <family val="1"/>
      </rPr>
      <t xml:space="preserve"> berdasarkan hasil survei toko/penyedia bahan bangunan </t>
    </r>
    <r>
      <rPr>
        <strike/>
        <sz val="12"/>
        <color rgb="FFFF0000"/>
        <rFont val="Bookman Old Style"/>
        <family val="1"/>
      </rPr>
      <t>yang telah mendapat persetujuan PPK</t>
    </r>
    <r>
      <rPr>
        <sz val="12"/>
        <color theme="1"/>
        <rFont val="Bookman Old Style"/>
        <family val="1"/>
      </rPr>
      <t xml:space="preserve">, dilaksanakan rembuk warga untuk menyepakati pemilihan toko/penyedia bahan bangunan tempat pembelian bahan bangunan pada kegiatan BSPS oleh KPB </t>
    </r>
    <r>
      <rPr>
        <sz val="12"/>
        <color rgb="FFFF0000"/>
        <rFont val="Bookman Old Style"/>
        <family val="1"/>
      </rPr>
      <t>xxxxxxxx xxxxx</t>
    </r>
    <r>
      <rPr>
        <sz val="12"/>
        <color theme="1"/>
        <rFont val="Bookman Old Style"/>
        <family val="1"/>
      </rPr>
      <t>,  :</t>
    </r>
  </si>
  <si>
    <r>
      <rPr>
        <sz val="12"/>
        <color theme="1"/>
        <rFont val="Bookman Old Style"/>
        <family val="1"/>
      </rPr>
      <t xml:space="preserve">Desa </t>
    </r>
    <r>
      <rPr>
        <sz val="12"/>
        <color rgb="FFFF0000"/>
        <rFont val="Bookman Old Style"/>
        <family val="1"/>
      </rPr>
      <t>xxxxxxxx</t>
    </r>
  </si>
  <si>
    <t>#REF!</t>
  </si>
  <si>
    <r>
      <rPr>
        <sz val="12"/>
        <color theme="1"/>
        <rFont val="Bookman Old Style"/>
        <family val="1"/>
      </rPr>
      <t xml:space="preserve">Kecamatan </t>
    </r>
    <r>
      <rPr>
        <sz val="12"/>
        <color rgb="FFFF0000"/>
        <rFont val="Bookman Old Style"/>
        <family val="1"/>
      </rPr>
      <t>xxxxxxxx</t>
    </r>
  </si>
  <si>
    <r>
      <rPr>
        <sz val="12"/>
        <color theme="1"/>
        <rFont val="Bookman Old Style"/>
        <family val="1"/>
      </rPr>
      <t xml:space="preserve">Kabupaten </t>
    </r>
    <r>
      <rPr>
        <sz val="12"/>
        <color rgb="FFFF0000"/>
        <rFont val="Bookman Old Style"/>
        <family val="1"/>
      </rPr>
      <t>xxxxxx</t>
    </r>
  </si>
  <si>
    <t>SIUP dengan nomor: …………………….., Tanggal ........................, dan alamat sesuai dengan SITU dengan nomor ........................, Tanggal ........................, / Dokumen lain yang menyatakan keberadaan Toko/Penyedia Bahan Bangunan dari pejabat yang berwenang **)</t>
  </si>
  <si>
    <r>
      <rPr>
        <sz val="12"/>
        <color rgb="FFFF0000"/>
        <rFont val="Bookman Old Style"/>
        <family val="1"/>
      </rPr>
      <t>Kabupaten/Kota</t>
    </r>
    <r>
      <rPr>
        <sz val="12"/>
        <color theme="1"/>
        <rFont val="Bookman Old Style"/>
        <family val="1"/>
      </rPr>
      <t>, ………………………. 2026</t>
    </r>
  </si>
  <si>
    <r>
      <rPr>
        <sz val="12"/>
        <color theme="1"/>
        <rFont val="Bookman Old Style"/>
        <family val="1"/>
      </rPr>
      <t>(</t>
    </r>
    <r>
      <rPr>
        <sz val="12"/>
        <color rgb="FFFF0000"/>
        <rFont val="Bookman Old Style"/>
        <family val="1"/>
      </rPr>
      <t>xxxxxxxxxxxx</t>
    </r>
    <r>
      <rPr>
        <sz val="12"/>
        <color theme="1"/>
        <rFont val="Bookman Old Style"/>
        <family val="1"/>
      </rPr>
      <t xml:space="preserve">)   (  </t>
    </r>
    <r>
      <rPr>
        <sz val="12"/>
        <color rgb="FFFF0000"/>
        <rFont val="Bookman Old Style"/>
        <family val="1"/>
      </rPr>
      <t xml:space="preserve">xxxxxxxxx xxxxx </t>
    </r>
    <r>
      <rPr>
        <sz val="12"/>
        <color theme="1"/>
        <rFont val="Bookman Old Style"/>
        <family val="1"/>
      </rPr>
      <t>)</t>
    </r>
  </si>
  <si>
    <t>….......</t>
  </si>
  <si>
    <t>Disahkan Oleh,</t>
  </si>
  <si>
    <t xml:space="preserve">Ketua Tim Verifikasi dan Pengawasan  </t>
  </si>
  <si>
    <t xml:space="preserve"> ( Chitra Widyasani Surya Putri, ST, M.Eng ) </t>
  </si>
  <si>
    <t>Nip : NIP 198308212010122003</t>
  </si>
  <si>
    <t>FORMAT II-10.</t>
  </si>
  <si>
    <t>BERITA ACARA HASIL SOSIALISASI DAN PENYULUHAN</t>
  </si>
  <si>
    <t>BERITA ACARA PERTEMUAN REMBUK WARGA</t>
  </si>
  <si>
    <t xml:space="preserve">Kelurahan/Desa </t>
  </si>
  <si>
    <t xml:space="preserve">Kota/Kabupaten </t>
  </si>
  <si>
    <t>Pada hari  ini  ….....  tanggal  …....... bulan …......... tahun 2026 telah dilaksanakan</t>
  </si>
  <si>
    <t>Pertemuan Sosialisasi dan Penyuluhan/Rembuk Warga*), bertempat di ………………………………</t>
  </si>
  <si>
    <r>
      <rPr>
        <sz val="12"/>
        <color theme="1"/>
        <rFont val="Bookman Old Style"/>
        <family val="1"/>
      </rPr>
      <t xml:space="preserve">dengan  dihadiri  oleh  peserta  sebanyak  : …………………. Orang </t>
    </r>
    <r>
      <rPr>
        <i/>
        <sz val="12"/>
        <color rgb="FF000000"/>
        <rFont val="Bookman Old Style"/>
        <family val="1"/>
      </rPr>
      <t>(daftar hadir terlampir)</t>
    </r>
    <r>
      <rPr>
        <sz val="12"/>
        <color rgb="FF000000"/>
        <rFont val="Bookman Old Style"/>
        <family val="1"/>
      </rPr>
      <t>, dengan</t>
    </r>
  </si>
  <si>
    <t>hasil sebagai berikut :</t>
  </si>
  <si>
    <t>Hasil Pertemuan Sosialisasi dan Penyuluhan/Rembuk Warga*) :</t>
  </si>
  <si>
    <t>*) coret yang tidak perlu</t>
  </si>
  <si>
    <t xml:space="preserve">Catatan: </t>
  </si>
  <si>
    <t>Catatan: Tulis hasil kesepakatan atau hal-hal penting dalam rembuk warga</t>
  </si>
  <si>
    <t>Dilengkapi foto dan keterangan kegiatan</t>
  </si>
  <si>
    <t>Hari</t>
  </si>
  <si>
    <t>Tanggal</t>
  </si>
  <si>
    <t>Acara</t>
  </si>
  <si>
    <t>NAMA</t>
  </si>
  <si>
    <t>JABATAN/ UNSUR</t>
  </si>
  <si>
    <t>ALAMAT</t>
  </si>
  <si>
    <t>TANDA TANGAN</t>
  </si>
  <si>
    <t xml:space="preserve">  DALAM RANGKA PEMILIHAN TERBUKA TOKO</t>
  </si>
  <si>
    <t>TAHUN ANGGARAN 2026</t>
  </si>
  <si>
    <t>Diisi sesuai kelurahan/kampung yang ada pada KCPB</t>
  </si>
  <si>
    <t>KCPB</t>
  </si>
  <si>
    <t>DOKUMEN PEMILIHAN TOKO</t>
  </si>
  <si>
    <t>PERUMAHAN SWADAYA (BSPS)</t>
  </si>
  <si>
    <t>BANTUAN STIMULAN</t>
  </si>
  <si>
    <t>PROGRAM</t>
  </si>
  <si>
    <t>Dibuat per KCPB</t>
  </si>
  <si>
    <t>Dibuat per kelurahan/kampung</t>
  </si>
  <si>
    <t>Checklist</t>
  </si>
  <si>
    <t>Kode Format</t>
  </si>
  <si>
    <t>Nama Format</t>
  </si>
  <si>
    <t xml:space="preserve"> kesepakatan.</t>
  </si>
  <si>
    <t>- apabila toko/penyedia bahan bangunan lebih dari satu, perjanjian dapat dilakukan dalam satu dokumen atau terpisah sesuai</t>
  </si>
  <si>
    <t>- isian format dapat disesuaikan dengan kebutuhan di lapangan selama diperlukan dan tidak melanggar ketentuan.</t>
  </si>
  <si>
    <t>Catatan:</t>
  </si>
  <si>
    <t>(….........................................)</t>
  </si>
  <si>
    <t>Koordinator Kabupaten</t>
  </si>
  <si>
    <t>Diketahui/disaksikan  oleh,</t>
  </si>
  <si>
    <t>meterai 10.000</t>
  </si>
  <si>
    <t>Toko/Penyedia Bahan Bangunan</t>
  </si>
  <si>
    <t>PIHAK PERTAMA,</t>
  </si>
  <si>
    <t>PIHAK KEDUA,</t>
  </si>
  <si>
    <t>Perjanjian Kerjasama ini mulai berlaku sejak ditandatangani oleh PARA PIHAK.</t>
  </si>
  <si>
    <t xml:space="preserve">Demikian Perjanjian Kerjasama ini dibuat oleh PARA PIHAK dengan penuh kesadaran dan tidak ada paksaan dari pihak lain serta untuk ditaati. </t>
  </si>
  <si>
    <t>Perjanjian Kerjasama pembelian bahan bangunan ini dibuat dan ditandatangani oleh PARA PIHAK rangkap 2 (dua), masing-masing bermaterai cukup untuk dijadikan pedoman oleh PARA PIHAK.</t>
  </si>
  <si>
    <t>Dalam hal terjadi wanprestasi terhadap kesepakatan ini maka PARA PIHAK akan menyelesaikan permasalahan tersebut dengan musyawarah untuk mufakat.</t>
  </si>
  <si>
    <t>Tidak akan memberikan dana Bantuan Stimulan Perumahan Swadaya yang sudah diterima melalui transfer dari PIHAK PERTAMA kepada penerima bantuan dan/atau pihak lain.</t>
  </si>
  <si>
    <t>Tidak akan menerima pengembalian/penggantian bahan bangunan dari PIHAK PERTAMA untuk dijadikan/diganti dengan uang atau barang lain yang bukan bahan bangunan; dan</t>
  </si>
  <si>
    <t xml:space="preserve"> Membuat nota pembelian barang dan tanda terima penyerahan bahan bangunan sesuai DRPB dengan dibubuhi cap/tanda tangan;</t>
  </si>
  <si>
    <t>Apabila PIHAK KEDUA tidak mengindahkan peringatan PIHAK PERTAMA maka PIHAK PERTAMA dapat melakukan pemutusan perjanjian kerjasama secara sepihak dan melaporkan PIHAK KEDUA kepada aparatur penegak hukum yang berwenang;</t>
  </si>
  <si>
    <t>Apabila dalam waktu 7 (tujuh) hari  kalender sejak DRPB diterima, belum dilakukan pengiriman bahan bangunan tanpa adanya konfirmasi, maka PIHAK PERTAMA berhak memberikan peringatan kepada PIHAK KEDUA;</t>
  </si>
  <si>
    <t>Sanggup mengirim bahan bangunan sesuai dengan DRPB yang dipesan oleh PIHAK PERTAMA ke tempat PIHAK PERTAMA paling lambat 7 (tujuh) hari  kalender sejak diterimanya DRPB yang sudah disahkan;</t>
  </si>
  <si>
    <t>Harga bahan bangunan yang ditawarkan/disanggupi sudah termasuk pajak dan biaya transportasi sampai di lokasi yang disepakati, serta tidak melebihi standar harga bahan yang ditetapkan oleh Pemerintah Kabupaten Banjarnegara dan perkiraan Standar Satuan Harga yang ditetapkan PPK sebagaimana tercantum pada lampiran yang tidak terpisahkan dalam perjanjian kerjasama ini;</t>
  </si>
  <si>
    <t>Sanggup menyediakan bahan bangunan yang legal atau sah menurut hukum dengan kualitas/jenis/merek dan kuantitas/jumlah sesuai Daftar Rencana Pemanfaatan Bantuan (DRPB) tahap 1 dan tahap 2 yang dibuat oleh PIHAK  PERTAMA;</t>
  </si>
  <si>
    <t>PIHAK KEDUA menyatakan :</t>
  </si>
  <si>
    <t>Tidak meminta atau menukar bahan bangunan dengan dana tunai dari PIHAK KEDUA.</t>
  </si>
  <si>
    <t>Melakukan pembayaran dengan cara transfer ke rekening toko/penyedia bahan bangunan paling lambat 7 (tujuh) hari kalender atau sesuai kesepakatan setelah bahan bangunan lengkap dan sesuai diterima;</t>
  </si>
  <si>
    <t>Melakukan pemeriksaan terhadap bahan bangunan yang diterima dari PIHAK KEDUA dan menandatangani tanda terima pengiriman bahan bangunan setelah bahan bangunan yang diterima dinyatakan sesuai dengan DRPB;</t>
  </si>
  <si>
    <t>Melakukan pemesanan bahan bangunan sesuai Daftar Rencana Pemanfaatan Bantuan (DRPB) kepada PIHAK KEDUA;</t>
  </si>
  <si>
    <t>PIHAK PERTAMA menyatakan :</t>
  </si>
  <si>
    <t>PIHAK PERTAMA dan PIHAK KEDUA yang selanjutnya disebut PARA PIHAK bersepakat dengan substansi kesepakatan sebagai berikut :</t>
  </si>
  <si>
    <t>Bertindak untuk dan atas nama Toko/Penyedia Bahan Bangunan yang ditunjuk oleh KPB sebagai PIHAK KEDUA.</t>
  </si>
  <si>
    <t xml:space="preserve">: </t>
  </si>
  <si>
    <t>Alamat Toko (sesuai SITU)</t>
  </si>
  <si>
    <t>No. Rekening Toko</t>
  </si>
  <si>
    <t>BANK BPD Jawa Tengah (Bank Jateng)</t>
  </si>
  <si>
    <t>NPWP Toko/Penyedia</t>
  </si>
  <si>
    <t>Nama Toko/Penyedia</t>
  </si>
  <si>
    <t>NIK Pemilik Toko</t>
  </si>
  <si>
    <t>Nama Pemilik Toko</t>
  </si>
  <si>
    <t>sebagai PIHAK PERTAMA.</t>
  </si>
  <si>
    <t>KPB</t>
  </si>
  <si>
    <t>Bertindak untuk dan atas nama</t>
  </si>
  <si>
    <t xml:space="preserve">Ketua KPB </t>
  </si>
  <si>
    <t>Jabatan</t>
  </si>
  <si>
    <t>NIK</t>
  </si>
  <si>
    <t>Nama</t>
  </si>
  <si>
    <t>Pemilihan Toko/Penyedia Bahan Bangunan Tanggal …………………….. 2026 telah diadakan Perjanjian Kerjasama antara:</t>
  </si>
  <si>
    <t xml:space="preserve">dalam rangka pelaksanaan Bantuan Stimulan Perumahan Swadaya, berdasarkan hasil survei dan Berita Acara Kesepakatan </t>
  </si>
  <si>
    <t>Pada hari ini ………………... tanggal ……… bulan ……………….. tahun 2026 di tempat ……………......................…….,</t>
  </si>
  <si>
    <t>PEMBELIAN BAHAN BANGUNAN</t>
  </si>
  <si>
    <t xml:space="preserve">PERJANJIAN KERJASAMA </t>
  </si>
  <si>
    <t>KONTRAK TOKO/PENYEDIA BAHAN BANGUNAN</t>
  </si>
  <si>
    <t>FORMAT C-8</t>
  </si>
  <si>
    <t>Disaksikan  oleh,</t>
  </si>
  <si>
    <t>Diketahui oleh,</t>
  </si>
  <si>
    <t>Bersedia menandatangani pakta integritas yang menjadi satu kesatuan tidak terpisahkan dari perjanjian kerjasama ini.</t>
  </si>
  <si>
    <t>10.</t>
  </si>
  <si>
    <t>Menyampaikan laporan pengiriman bahan bangunan sesuai DRPB; dan</t>
  </si>
  <si>
    <t>9.</t>
  </si>
  <si>
    <t>Tidak akan memberikan dana Bantuan Stimulan Perumahan Swadaya yang sudah diterima melalui transfer dari PIHAK PERTAMA kepada penerima bantuan dan/atau pihak lain;</t>
  </si>
  <si>
    <t>Tidak akan menerima pengembalian/penggantian bahan bangunan dari PIHAK PERTAMA untuk dijadikan/diganti dengan uang atau barang lain yang bukan bahan bangunan dalam DRPB;</t>
  </si>
  <si>
    <t>Sanggup mengirim bahan bangunan sesuai dengan DRPB yang dipesan oleh PIHAK PERTAMA ke tempat PIHAK PERTAMA paling lambat 7 (Tujuh) hari kalender sejak diterimanya DRPB yang sudah disahkan baik secara bertahap ataupun sekaligus;</t>
  </si>
  <si>
    <t>Bertindak untuk dan atas nama Toko/Penyedia Bahan Bangunan yang ditunjuk oleh KPB sebagai PIHAK KEDUA :</t>
  </si>
  <si>
    <t>Alamat Toko (sesuai NIB)</t>
  </si>
  <si>
    <t>Pada hari ini …………………….,  Tanggal …………………….,  Bulan …………………….,  Tahun 2026 di tempat …………………….,  dalam rangka Pelaksanaan Bantuan Stimulan Perumahan Swadaya, berdasarkan hasil survei dan Berita Acara Kesepakatan Pemilihan Toko/Penyedia Bahan Bangunan Tanggal …………………….,  telah diadakan Perjanjian Kerja Sama antara:</t>
  </si>
  <si>
    <t>FORMAT II-32</t>
  </si>
  <si>
    <t>Meterai 10.000</t>
  </si>
  <si>
    <t>Apabila melanggar hal-hal yang dinyatakan dalam pakta integritas ini, maka bersedia mempertanggungjawabkan secara tuntas dan berurusan dengan jalur hukum serta menerima sanksi sesuai peraturan yang berlaku.</t>
  </si>
  <si>
    <t>Sanggup membuat laporan yang disertai dokumentasi terkait pengiriman dan penerimaan bahan bangunan;</t>
  </si>
  <si>
    <t>Tidak akan melakukan persekongkolan/pengaturan/kerjasama dalam proses pelaksanaan kegiatan BSPS;</t>
  </si>
  <si>
    <t>Ini Termasuk disimpan di TOKO sebagai Pengingat (Copy)</t>
  </si>
  <si>
    <t>Bertanggung jawab penuh atas kebenaran administrasi dan transaksi, termasuk nota, kuitansi, dan dokumen pendukung lainnya yang berkaitan dengan penyaluran bahan bangunan program BSPS;</t>
  </si>
  <si>
    <t>Aslinya masuk ke Proposal (Dokumen Penyiapan Masyarakat)</t>
  </si>
  <si>
    <t>Bertanggung jawab terhadap kuantitas dan kualitas Bahan Bangunan sesuai DRPB, Kontrak Toko, dan ketentuan Program BSPS secara jujur dan transparan;</t>
  </si>
  <si>
    <t>Sampaikan dengan jelas kepada TOKO</t>
  </si>
  <si>
    <t>Tidak akan melakukan praktek Korupsi, Kolusi dan Nepotisme (KKN);</t>
  </si>
  <si>
    <t>Dalam rangka Pelaksanaan Program Bantuan Stimulan Perumahan Swadaya (BSPS), dengan ini menyatakan sebagai Toko/Penyedia berkomitmen untuk :</t>
  </si>
  <si>
    <t>Alamat Toko/Penyedia</t>
  </si>
  <si>
    <t xml:space="preserve">Nama Pemilik Toko/Penyedia </t>
  </si>
  <si>
    <t>Yang bertandatangan dibawah ini :</t>
  </si>
  <si>
    <t>TOKO/PENYEDIA BANTUAN STIMULAN PERUMAHAN SWADAYA</t>
  </si>
  <si>
    <t>PAKTA INTEGRITAS</t>
  </si>
  <si>
    <t>PANITIA PEMILIHAN TOKO</t>
  </si>
  <si>
    <t>Sekretaris</t>
  </si>
  <si>
    <t>Bendahara</t>
  </si>
  <si>
    <t>1 (Satu) Berkas</t>
  </si>
  <si>
    <t>Pimpinan Toko/Penyedia Bahan Bangunan</t>
  </si>
  <si>
    <t>Kepala Badan Perwakilan Kampung</t>
  </si>
  <si>
    <t>Hari/Tanggal</t>
  </si>
  <si>
    <t>Agenda/Acara</t>
  </si>
  <si>
    <t>.</t>
  </si>
  <si>
    <t>Pendaftaran Toko/Pemasok Bahan Bangunan (Peserta mengisi absensi dan menyerahkan Kelengkapan Administrasi Asli dan Fotocopy kepada Panitia.</t>
  </si>
  <si>
    <t>Pembukaan oleh Panitia dilanjutkan penyampaian informasi oleh toko bahan bangunan yang telah terdaftar kepada peserta yang hadir (terkait Pengalaman, Administrasi, Teknis, Ketersediaan Bahan Bangunan, Ketersediaan Armada dan kesanggupan droping berapa lama),</t>
  </si>
  <si>
    <t>Toko yang di nyatakan lolos pada tahapan seleksi administrasi, lalu mengikuti tahapan selanjutnya,</t>
  </si>
  <si>
    <t>Pemasukan penawaran dan Evaluasi (Perhitungan penawaran oleh Tim Pemilihan, hasil perhitungan diperiksa kembali oleh masing masing Penawar/toko),</t>
  </si>
  <si>
    <t>Berita Acara Hasil Kesepakatan Pemilihan Terbuka Toko/ Penyedia Bahan/ Komponen Bangunan.</t>
  </si>
  <si>
    <t>Mengetahui/Menyetujui</t>
  </si>
  <si>
    <t xml:space="preserve">Catatan </t>
  </si>
  <si>
    <t>Peserta Pemilihan Terbuka Toko Bahan Bangunan Wajib membawa kelengkapan administrasi berupa Asli dan Foto Copy SIUP, SITU dan Bukti Pembayaran Pajak, Tanda Bukti Armada (yang masih berlaku)</t>
  </si>
  <si>
    <t>Peserta Pemilihan Terbuka Toko Bahan Bangunan telah hadir dan menyerahkan Kelengkapan Administrasi serta Surat Penawaran Bahan Bangunan tepat waktu sesuai jadwal yang telah ditentukan tersebut diatas.</t>
  </si>
  <si>
    <t>Tembusan</t>
  </si>
  <si>
    <t>TFL</t>
  </si>
  <si>
    <t>Kepala Kelurahan</t>
  </si>
  <si>
    <t>Tim Verifikasi Kabupaten Fakfak</t>
  </si>
  <si>
    <t>Arsip</t>
  </si>
  <si>
    <t>DAFTAR UNDANGAN</t>
  </si>
  <si>
    <t>Tokoh Masyarakat Kelurahan/Kampung …..........</t>
  </si>
  <si>
    <t>Babinsa Kelurahan/Kampung…......</t>
  </si>
  <si>
    <t>Bhabinkamtibmas Kelurahan/Kampung….........</t>
  </si>
  <si>
    <t>….................</t>
  </si>
  <si>
    <t>"</t>
  </si>
  <si>
    <t>Alamat KCPB</t>
  </si>
  <si>
    <t>Jumlah CPB</t>
  </si>
  <si>
    <t>Pagu Anggaran</t>
  </si>
  <si>
    <t>Nilai Bantuan</t>
  </si>
  <si>
    <t>PAGU ANGGARAN</t>
  </si>
  <si>
    <t xml:space="preserve"> Tentang Pembentukan Kelompok Penerima Bantuan (KPB) pada Program Bantuan Stimulan Perumahan Swadaya (BSPS) Tahun 2026, </t>
  </si>
  <si>
    <t>".</t>
  </si>
  <si>
    <t xml:space="preserve">         Sesuai dengan Keputusan Kepala Kampung Kiat Kecamatan Fakfak Barat Kabupaten Fakfak Tentang Pembentukan Kelompok Penerima Bantuan (KPB) pada program Bantuan Stimulan Perumahan Swadaya (BSPS) Tahun 2025, yang selanjutnya  di sebut KPB "KIAT CITY"</t>
  </si>
  <si>
    <t xml:space="preserve">         Sehubungan dengan hal tersebut, kami mengundang kehadiran saudara untuk mengikuti Proses Pemilihan Terbuka Toko, dengan jadwal dan agenda kegiatan sebagai berikut : </t>
  </si>
  <si>
    <t xml:space="preserve">, </t>
  </si>
  <si>
    <t xml:space="preserve">           Rp. 21.500,000,-  (Dua Puluh Satu Juta Lima Ratus Ribu Rupiah) untuk bahan bangunan sehingga alokasi anggaran per KPB senilai Rp. 107.500,000,- (Seratus Tujuh Juta Lima Ratus Ribu Rupiah)</t>
  </si>
  <si>
    <t xml:space="preserve"> Penerima Bantuan dengan nilai bantuan untuk bahan bangunan per orang senilai @ Rp </t>
  </si>
  <si>
    <t>yang selanjutnya disebut KCPB "</t>
  </si>
  <si>
    <t>dengan total nilai bantuan KCPB "</t>
  </si>
  <si>
    <t xml:space="preserve"> senilai </t>
  </si>
  <si>
    <t xml:space="preserve">       Sehubungan dengan Keputusan </t>
  </si>
  <si>
    <t xml:space="preserve">       Sehubungan dengan hal tersebut, kami mengundang kehadiran saudara untuk mengikuti Proses Pemilihan Terbuka Toko, dengan jadwal dan agenda kegiatan sebagai berikut : </t>
  </si>
  <si>
    <t>WAKTU PTT</t>
  </si>
  <si>
    <t>Negosiasi dengan toko pemenang terhadap harga Bahan Bangunan yang masih dirasa tinggi/ mahal oleh masyarakat/penerima bantuan dan terakhir berita Acara hasil negosiasi.</t>
  </si>
  <si>
    <t>Tim Pemilihan Toko Terbuka</t>
  </si>
  <si>
    <t>Jika salah satu kelengkapan di atas tidak dipatuhi oleh peserta, maka peserta dapat dinyatakan Gugur/Tidak Lolos/Kalah.</t>
  </si>
  <si>
    <t>Yth.</t>
  </si>
  <si>
    <t xml:space="preserve">       Berikutnya dalam upaya pelaksanaan pembangunan Rumah Tidak Layak Huni menjadi Rumah Layak Huni, kami membutuhkan bahan bangunan (terlampir) untuk </t>
  </si>
  <si>
    <t xml:space="preserve"> Penerima Bantuan. Sehubungan dengan acara tersebut, kami mengharapkan kehadiran Bapak/Ibu pada kegiatan Pemilihan Toko Terbuka yang akan dilaksanakan pada:</t>
  </si>
  <si>
    <t xml:space="preserve">       Berikutnya dalam upaya pelaksanaan pembangunan Rumah Tidak Layak Huni menjadi Rumah Layak Huni, perlu dilaksanakan pemilihan toko yang akan menyalurkan bahan bangunan kepada </t>
  </si>
  <si>
    <t xml:space="preserve">Nama Pemilik dan Nama Toko Bangunan/Material </t>
  </si>
  <si>
    <t xml:space="preserve">Tanggal:
Diterima oleh:
  (…............................................)
</t>
  </si>
  <si>
    <t>…..................................</t>
  </si>
  <si>
    <t>…........................................</t>
  </si>
  <si>
    <t>Draft Kontrak Toko;</t>
  </si>
  <si>
    <t>Tata Tertib Pelaksanaan Pemilihan Toko Terbuka</t>
  </si>
  <si>
    <t>Tata Tertib Pelaksanaan Pemilihan Toko Terbuka.</t>
  </si>
  <si>
    <t>Undangan untuk Toko Penyalur</t>
  </si>
  <si>
    <t>Undangan untuk Pemerintah Setempat/Tokoh Masyarakat</t>
  </si>
  <si>
    <t>Tanda Terima Undangan untuk Toko Penyalur</t>
  </si>
  <si>
    <t>Draft Surat Penawaran</t>
  </si>
  <si>
    <t>Undangan</t>
  </si>
  <si>
    <t>Sketsa sebaran lokasi Calon Penerima Bantuan;</t>
  </si>
  <si>
    <t>Draft Surat Penawaran;</t>
  </si>
  <si>
    <t>Sketsa sebaran lokasi Calon Penerima Bantuan</t>
  </si>
  <si>
    <t>Administrasi</t>
  </si>
  <si>
    <t>II-11</t>
  </si>
  <si>
    <t>Rekapitulasi Kebutuhan Bahan Bangunan</t>
  </si>
  <si>
    <t>II-15</t>
  </si>
  <si>
    <t>Pemilihan Toko/Penyedia Bahan Bangunan</t>
  </si>
  <si>
    <t>II-16</t>
  </si>
  <si>
    <t>II-17</t>
  </si>
  <si>
    <t>Berita Acara Kesepakatan Pemilihan Toko/Penyedia Bahan Bangunan</t>
  </si>
  <si>
    <t>Perkiraan Harga Survei Bahan Bangunan Oleh Kelompok Calon Penerima Bantuan</t>
  </si>
  <si>
    <t>II-32</t>
  </si>
  <si>
    <t>Perjanjian Kerjasama Pembelian Bahan Bangunan</t>
  </si>
  <si>
    <t>Draft Perjanjian Kerjasama Pembelian Bahan Bangunan</t>
  </si>
  <si>
    <t>Pakta Integritas Toko/Penyedia Bahan Bangunan</t>
  </si>
  <si>
    <t>Isi Dokumentasi</t>
  </si>
  <si>
    <t>- Penyerahan undangan</t>
  </si>
  <si>
    <t>- Penyerahan Dokumen Administrasi</t>
  </si>
  <si>
    <t>- Penghitungan Penawaran Harga</t>
  </si>
  <si>
    <t>- Negosiasi Harga</t>
  </si>
  <si>
    <t>- Pelaksanaan PTT</t>
  </si>
  <si>
    <t>Berita Acara Rembug Warga dalam rangka Pembahasan Harga Survei Bahan Bangunan</t>
  </si>
  <si>
    <t>Berita Acara Pelaksanaan Pemilihan Toko Terbuka</t>
  </si>
  <si>
    <t>Berita Acara Hasil Negosiasi</t>
  </si>
  <si>
    <t>II-10a</t>
  </si>
  <si>
    <t>II-10b</t>
  </si>
  <si>
    <t>II-10c</t>
  </si>
  <si>
    <t>…...  ..................</t>
  </si>
  <si>
    <t>Nama KCPB</t>
  </si>
  <si>
    <t>DENGAN METODE PEMILIHAN TOKO TERBUKA</t>
  </si>
  <si>
    <r>
      <t>A.</t>
    </r>
    <r>
      <rPr>
        <b/>
        <sz val="11"/>
        <color rgb="FF000000"/>
        <rFont val="Arial"/>
        <family val="2"/>
      </rPr>
      <t>  Rekapitulasi Kebutuhan Bahan Bangunan dan Penawaran Harga Toko/Penyedia Bahan Bangunan</t>
    </r>
  </si>
  <si>
    <r>
      <t>B.</t>
    </r>
    <r>
      <rPr>
        <b/>
        <sz val="11"/>
        <color rgb="FF000000"/>
        <rFont val="Arial"/>
        <family val="2"/>
      </rPr>
      <t>   Kelengkapan Administrasi Toko Pemenang Survei</t>
    </r>
  </si>
  <si>
    <t>Nomor Peraturan</t>
  </si>
  <si>
    <t>Tanggal Peraturan</t>
  </si>
  <si>
    <t>Tentang</t>
  </si>
  <si>
    <t>ISI DISINI</t>
  </si>
  <si>
    <t>….........................</t>
  </si>
  <si>
    <t xml:space="preserve"> , …......    ……............... 2026</t>
  </si>
  <si>
    <t>Bulan</t>
  </si>
  <si>
    <t>DIISI DENGAN DATA TOKO PEMENANG</t>
  </si>
  <si>
    <t>TOTAL</t>
  </si>
  <si>
    <t>SESUAIKAN ISIAN DENGAN FORM II-15</t>
  </si>
  <si>
    <t>FORMAT II-11</t>
  </si>
  <si>
    <t>PERKIRAAN HARGA SURVEI BAHAN BANGUNAN</t>
  </si>
  <si>
    <t>Tipe/Merek</t>
  </si>
  <si>
    <t>Perkiraan Harga Toko (Rp)</t>
  </si>
  <si>
    <t>Harga rata - rata</t>
  </si>
  <si>
    <t>Keterangan</t>
  </si>
  <si>
    <t>dst</t>
  </si>
  <si>
    <t>Keterangan :</t>
  </si>
  <si>
    <t>Harga satuan dalam tabel ini menjadi pertimbangan dalam pelaksanaan pemilihan toko/penyedia bahan bangunan oleh KCPB  kegiatan BSPS.</t>
  </si>
  <si>
    <t xml:space="preserve">Dalam   hal   tipe/merek   bahan   bangunan   tidak   tercantum  dalam   tabel   tersebut, dapat digunakan harga satuan yang berlaku sesuai survei harga pasar.
</t>
  </si>
  <si>
    <t>Harga satuan bahan bangunan adalah harga yang sudah termasuk pajak dan biaya
pengiriman  ke lokasi  kegiatan.</t>
  </si>
  <si>
    <t>Dibuat oleh,</t>
  </si>
  <si>
    <t>Tenaga Fasilitator</t>
  </si>
  <si>
    <t>Ketua,</t>
  </si>
  <si>
    <t>(penambahan lampiran kertas kerja paraf toko, sebagai dasar pembentukan harga survei)</t>
  </si>
  <si>
    <t>bh</t>
  </si>
  <si>
    <t>Unit</t>
  </si>
  <si>
    <t>Set</t>
  </si>
  <si>
    <t xml:space="preserve">Pintu Kamar Mandi (PVC)  (Merk)  </t>
  </si>
  <si>
    <t>Paku Beton 5"</t>
  </si>
  <si>
    <t>Paku Ukuran …....</t>
  </si>
  <si>
    <t>Paku Payung 5"</t>
  </si>
  <si>
    <t>Kawat Bendrat</t>
  </si>
  <si>
    <t xml:space="preserve">Cat Tembok ( 5 Kg ) (Merk)  </t>
  </si>
  <si>
    <t>Roster</t>
  </si>
  <si>
    <t>NPWP Usaha (ada/tidak)</t>
  </si>
  <si>
    <t>NIB (ada/tidak)</t>
  </si>
  <si>
    <t>No. Telp/HP</t>
  </si>
  <si>
    <t>Catataan :</t>
  </si>
  <si>
    <t>1. Harga sudah termasuk pajak dan pengiriman</t>
  </si>
  <si>
    <t>2. Harga yang tertera berlaku kurang lebih 4 bulan</t>
  </si>
  <si>
    <t>…………………,….................. 2026</t>
  </si>
  <si>
    <t>Disurvey oleh</t>
  </si>
  <si>
    <t>Toko Bangunan</t>
  </si>
  <si>
    <t>(…...............................)</t>
  </si>
  <si>
    <t>(….............................)</t>
  </si>
  <si>
    <t>FORMAT II-10</t>
  </si>
  <si>
    <t xml:space="preserve">           DALAM RANGKA PENYEPAKATAN HARGA SURVEY BAHAN BANGUNAN</t>
  </si>
  <si>
    <t xml:space="preserve">  DALAM RANGKA SURVEY TOKO BANGUNAN DAN PENYEPAKATAN HARGA</t>
  </si>
  <si>
    <t>Jenis Bahan
Bangunan</t>
  </si>
  <si>
    <t>Catatan:
*)    Pembagian    zonasi    selain    menggunakan    delineasi    wilayah    administratif    dapat disesuaikan dengan kebutuhan.
(penambahan    lampiran  kertas  kerja  paraf    toko,  sebagai  dasar  pembentukan  harga survei</t>
  </si>
  <si>
    <t xml:space="preserve">           Dalam  rangka  penggunaan  harga  pasar  di  </t>
  </si>
  <si>
    <t>TOKO YANG DISURVEI</t>
  </si>
  <si>
    <t>Toko A</t>
  </si>
  <si>
    <t>Toko B</t>
  </si>
  <si>
    <t>Toko C</t>
  </si>
  <si>
    <t>….........</t>
  </si>
  <si>
    <t xml:space="preserve"> pada  kegiatan  BSPS  Provinsi Jawa Tengah, Tahun 2026,  telah  dilakukan  survei  harga  pasar bahan   bangunan.   Survei   Harga   Bahan   Bangunan   dilakukan   di </t>
  </si>
  <si>
    <t xml:space="preserve"> toko/penyedia    yang    mewakili    lokasi    kegiatan. Berdasarkan  hasil  survei  tersebut,  bersama  ini  disampaikan  perkiraan  harga  satuan bahan bangunan sebagai  berikut:</t>
  </si>
  <si>
    <t>, …..... …..................2026</t>
  </si>
  <si>
    <t>Toko D</t>
  </si>
  <si>
    <t>Toko E</t>
  </si>
  <si>
    <t>Form Survey HSBB</t>
  </si>
  <si>
    <t>Semen Tonasa @50 Kg</t>
  </si>
  <si>
    <t>Tonasa</t>
  </si>
  <si>
    <t>Zak</t>
  </si>
  <si>
    <t>Semen Tonasa @40 Kg</t>
  </si>
  <si>
    <t>Semen Conch @50 Kg</t>
  </si>
  <si>
    <t>Conch</t>
  </si>
  <si>
    <t>Semen Conch @40 Kg</t>
  </si>
  <si>
    <t>Seng Gelombang Polos Lbr : 6 Kaki Tbl : 0,3 mm</t>
  </si>
  <si>
    <t>Gajah mada atau Setara</t>
  </si>
  <si>
    <t>lbr</t>
  </si>
  <si>
    <t>Seng Gelombang Warna Lbr : 6 Kaki Tbl : 0,3 mm</t>
  </si>
  <si>
    <t>Seng Gelombang Warna Lbr : 7 Kaki Tbl : 0,3 mm</t>
  </si>
  <si>
    <t>Seng Plat 0,3 mm (Talang) Biasa</t>
  </si>
  <si>
    <t>meter</t>
  </si>
  <si>
    <t>Seng Plat 0,3 mm (Talang) Warna</t>
  </si>
  <si>
    <t>Engsel Pintu</t>
  </si>
  <si>
    <t>Solid atau Setara</t>
  </si>
  <si>
    <t>Engsel Jendela</t>
  </si>
  <si>
    <t>Grendel Jendela</t>
  </si>
  <si>
    <t>Hak Angin</t>
  </si>
  <si>
    <t>Kunci Tanam Dua Slaag</t>
  </si>
  <si>
    <t>Kayu Balok 5x5 cm (Matoa)</t>
  </si>
  <si>
    <t>Lokal</t>
  </si>
  <si>
    <t>Btng</t>
  </si>
  <si>
    <t>Kayu Balok 5x10 cm (Matoa)</t>
  </si>
  <si>
    <t>Kayu Balok 5x5 cm (Kayu Besi)</t>
  </si>
  <si>
    <t>Kayu Balok 5x10 cm (Kayu Besi)</t>
  </si>
  <si>
    <t>Kayu Balok 10x10 cm (Kayu Besi)</t>
  </si>
  <si>
    <t>Papan 2,5x20x400 cm (Kayu Matoa)</t>
  </si>
  <si>
    <t>Papan 2,5x25x400 cm (Kayu Matoa)</t>
  </si>
  <si>
    <t>Papan 2,5x20x400 cm (Kayu Besi)</t>
  </si>
  <si>
    <t>Papan 2,5x25x400 cm (Kayu Besi)</t>
  </si>
  <si>
    <t>Pasir Pasang</t>
  </si>
  <si>
    <t>m3</t>
  </si>
  <si>
    <t>Pasir Beton / Pasir Cor</t>
  </si>
  <si>
    <t>Batu Kali</t>
  </si>
  <si>
    <t>Batu Bata Putih / Batu Tela</t>
  </si>
  <si>
    <t>Batu Bata Merah</t>
  </si>
  <si>
    <t>SNI</t>
  </si>
  <si>
    <t>btg</t>
  </si>
  <si>
    <t>kg</t>
  </si>
  <si>
    <t>Kawat Wiremesh</t>
  </si>
  <si>
    <t>m</t>
  </si>
  <si>
    <t>Paku Seng</t>
  </si>
  <si>
    <t>Paku 12 cm</t>
  </si>
  <si>
    <t>Paku 10 cm</t>
  </si>
  <si>
    <t>Paku 7 cm</t>
  </si>
  <si>
    <t>Paku 5 cm</t>
  </si>
  <si>
    <t>Paku Beton 10 cm</t>
  </si>
  <si>
    <t>Paku Beton 7 cm</t>
  </si>
  <si>
    <t>Kloset Jongkok</t>
  </si>
  <si>
    <t>Ina atau Setara</t>
  </si>
  <si>
    <t>Wavin atau Setara</t>
  </si>
  <si>
    <t>Socket PVC 1/2"</t>
  </si>
  <si>
    <t>Kran Air GIP 1/2"</t>
  </si>
  <si>
    <t>Kran Air GIP 3/4"</t>
  </si>
  <si>
    <t>Kayu Besi</t>
  </si>
  <si>
    <t>Daun Pintu Kayu Besi</t>
  </si>
  <si>
    <t>Daun Jendela Kaca Kayu Besi</t>
  </si>
  <si>
    <t>Besi Beton Ø 8 mm</t>
  </si>
  <si>
    <t>Besi Beton Ø 10 mm</t>
  </si>
  <si>
    <t>Besi Beton Ø 12 mm</t>
  </si>
  <si>
    <t>Kusen Pintu 5/10 cm (Uk. Menyesuaikan)</t>
  </si>
  <si>
    <t>Kusen Jendela Kayu Besi (Uk. Menyesuaikan)</t>
  </si>
  <si>
    <t>Tipe/Merk</t>
  </si>
  <si>
    <r>
      <t>A.</t>
    </r>
    <r>
      <rPr>
        <sz val="11"/>
        <color rgb="FF000000"/>
        <rFont val="Arial"/>
        <family val="2"/>
      </rPr>
      <t>  Harga Satuan Bahan Bangunan</t>
    </r>
  </si>
  <si>
    <r>
      <t>B.</t>
    </r>
    <r>
      <rPr>
        <sz val="11"/>
        <color rgb="FF000000"/>
        <rFont val="Arial"/>
        <family val="2"/>
      </rPr>
      <t>   Kelengkapan Administrasi Toko</t>
    </r>
  </si>
  <si>
    <t>SURVEY TOKO / PENYEDIA BAHAN BANGUNAN/KOMPONEN BANGUNAN OLEH KELOMPOK CALON PENERIMA BANTUAN</t>
  </si>
  <si>
    <t>Terima ditempat</t>
  </si>
  <si>
    <t>DAFTAR HADIR PERTEMUAN DALAM RANGKA PENYEPAKATAN HARGA SURVEY BAHAN BANGUNAN</t>
  </si>
  <si>
    <t>Pada hari ini ........................, tanggal ........................,  bulan ........................,  Tahun 2026, bertempat di ........................,  Desa/Kelurahan ........................, berdasarkan hasil survei toko/penyedia bahan bangunan yang telah mendapat persetujuan PPK, dilaksanakan rembuk warga untuk menyepakati pemilihan toko/penyedia bahan bangunan tempat pembelian bahan bangunan pada kegiatan BSPS oleh KCPB:</t>
  </si>
  <si>
    <t xml:space="preserve">           DALAM RANGKA PEMILIHAN TOKO TERBUKA</t>
  </si>
  <si>
    <t>DAFTAR HADIR PERTEMUAN DALAM RANGKA PEMILIHAN TOKO TERBUKA</t>
  </si>
  <si>
    <t>Pakta Integritas toko</t>
  </si>
  <si>
    <t xml:space="preserve">NIK Pemilik Toko/Penyedia </t>
  </si>
  <si>
    <t>Pemilik Toko</t>
  </si>
  <si>
    <t>DALAM RANGKA NEGOSIASI HARGA BAHAN BANGUNAN</t>
  </si>
  <si>
    <t xml:space="preserve">1. </t>
  </si>
  <si>
    <t>Jelaskan apakah harga meubelair (pintu dan jendela) sudah termasuk aksesoris (Kunci, grendel, engsel, dll) atau belum</t>
  </si>
  <si>
    <t>Jelaskan kesepakatan lokasi pengantaran material, apakah sampai depan rumah, hanya sampai lokasi yg bisa diakses mobil, atau yang lain</t>
  </si>
  <si>
    <t>Jelaskan terkait item-item dengan harga satuan di atas HSBB masyarakat</t>
  </si>
  <si>
    <t>Demikian berita acara ini dibuat berdasarkan hasil kesepakatan antara KCPB …......dengan Toko ….......... Yang difasilitasi oleh tenaga fasilitator lapangan untuk digunakan sebagaimana mestinya</t>
  </si>
  <si>
    <t>FORMAT II-10c</t>
  </si>
  <si>
    <t>BERITA ACARA NEGOSIASI HARGA BAHAN BANGUNAN</t>
  </si>
  <si>
    <t>…...................................</t>
  </si>
  <si>
    <t>(Nama Toko)</t>
  </si>
  <si>
    <t>(Nama KCPB)</t>
  </si>
  <si>
    <t>Disepakati oleh,</t>
  </si>
  <si>
    <t>diketahui oleh,</t>
  </si>
  <si>
    <t>difasilitasi oleh,</t>
  </si>
  <si>
    <t>DAFTAR HADIR PERTEMUAN DALAM RANGKA NEGOSIASI HARGA BAHAN BANGUNAN</t>
  </si>
  <si>
    <t xml:space="preserve">  DALAM RANGKA PEMILIHAN NEGOSIASI HARGA BAHAN BANGUNAN</t>
  </si>
  <si>
    <t>Lampirkan rincian harga setelah negosiasi dan nilai efisiensi</t>
  </si>
  <si>
    <t>6</t>
  </si>
  <si>
    <t>A. RINCIAN HARGA PENAWARAN</t>
  </si>
  <si>
    <t>Program Bantuan Stimulan Perumahan Swadaya (BSPS) TA 2026</t>
  </si>
  <si>
    <t>Nomor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</si>
</sst>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2" formatCode="_(&quot;Rp&quot;* #,##0_);_(&quot;Rp&quot;* \(#,##0\);_(&quot;Rp&quot;* &quot;-&quot;_);_(@_)"/>
    <numFmt numFmtId="43" formatCode="_(* #,##0.00_);_(* \(#,##0.00\);_(* &quot;-&quot;??_);_(@_)"/>
    <numFmt numFmtId="164" formatCode="_-* #,##0_-;\-* #,##0_-;_-* &quot;-&quot;_-;_-@"/>
    <numFmt numFmtId="165" formatCode="_-* #,##0.00_-;\-* #,##0.00_-;_-* &quot;-&quot;??_-;_-@"/>
    <numFmt numFmtId="166" formatCode="[$Rp.      ]#,##0"/>
    <numFmt numFmtId="167" formatCode="_([$Rp-421]* #,##0_);_([$Rp-421]* \(#,##0\);_([$Rp-421]* &quot;-&quot;??_);_(@_)"/>
    <numFmt numFmtId="168" formatCode="_(* #,##0.0_);_(* \(#,##0.0\);_(* &quot;-&quot;??_);_(@_)"/>
    <numFmt numFmtId="169" formatCode="_-&quot;Rp&quot;* #,##0_-;\-&quot;Rp&quot;* #,##0_-;_-&quot;Rp&quot;* &quot;-&quot;??_-;_-@"/>
    <numFmt numFmtId="170" formatCode="[$-F800]dddd\,\ mmmm\ dd\,\ yyyy"/>
    <numFmt numFmtId="171" formatCode="@\ * \:"/>
    <numFmt numFmtId="172" formatCode="0;\-0;;@"/>
    <numFmt numFmtId="173" formatCode="&quot;Rp&quot;#,##0"/>
    <numFmt numFmtId="174" formatCode="0."/>
    <numFmt numFmtId="176" formatCode="@* \∶"/>
  </numFmts>
  <fonts count="63" x14ac:knownFonts="1">
    <font>
      <sz val="11"/>
      <color theme="1"/>
      <name val="Calibri"/>
      <scheme val="minor"/>
    </font>
    <font>
      <sz val="11"/>
      <color theme="1"/>
      <name val="Calibri"/>
      <family val="2"/>
    </font>
    <font>
      <b/>
      <sz val="11"/>
      <color theme="1"/>
      <name val="Calibri"/>
      <family val="2"/>
    </font>
    <font>
      <b/>
      <sz val="14"/>
      <color theme="1"/>
      <name val="Calibri"/>
      <family val="2"/>
    </font>
    <font>
      <sz val="12"/>
      <color theme="1"/>
      <name val="Bookman Old Style"/>
      <family val="1"/>
    </font>
    <font>
      <sz val="11"/>
      <color theme="1"/>
      <name val="Bookman Old Style"/>
      <family val="1"/>
    </font>
    <font>
      <sz val="11"/>
      <name val="Calibri"/>
      <family val="2"/>
    </font>
    <font>
      <b/>
      <sz val="11"/>
      <color theme="1"/>
      <name val="Bookman Old Style"/>
      <family val="1"/>
    </font>
    <font>
      <sz val="10"/>
      <color theme="1"/>
      <name val="Bookman Old Style"/>
      <family val="1"/>
    </font>
    <font>
      <b/>
      <sz val="10"/>
      <color theme="1"/>
      <name val="Bookman Old Style"/>
      <family val="1"/>
    </font>
    <font>
      <b/>
      <sz val="12"/>
      <color theme="1"/>
      <name val="Calibri"/>
      <family val="2"/>
    </font>
    <font>
      <sz val="12"/>
      <color theme="1"/>
      <name val="Calibri"/>
      <family val="2"/>
    </font>
    <font>
      <sz val="10"/>
      <color theme="1"/>
      <name val="Calibri"/>
      <family val="2"/>
    </font>
    <font>
      <sz val="14"/>
      <color theme="1"/>
      <name val="Calibri"/>
      <family val="2"/>
    </font>
    <font>
      <b/>
      <sz val="11"/>
      <color theme="1"/>
      <name val="Arial"/>
      <family val="2"/>
    </font>
    <font>
      <sz val="11"/>
      <color theme="1"/>
      <name val="Arial"/>
      <family val="2"/>
    </font>
    <font>
      <sz val="11"/>
      <color theme="1"/>
      <name val="Calibri"/>
      <family val="2"/>
      <scheme val="minor"/>
    </font>
    <font>
      <b/>
      <sz val="10"/>
      <color theme="1"/>
      <name val="Arial"/>
      <family val="2"/>
    </font>
    <font>
      <sz val="10"/>
      <color theme="1"/>
      <name val="Arial"/>
      <family val="2"/>
    </font>
    <font>
      <b/>
      <i/>
      <sz val="12"/>
      <color theme="1"/>
      <name val="Bookman Old Style"/>
      <family val="1"/>
    </font>
    <font>
      <b/>
      <sz val="14"/>
      <color theme="1"/>
      <name val="Bookman Old Style"/>
      <family val="1"/>
    </font>
    <font>
      <b/>
      <sz val="12"/>
      <color theme="1"/>
      <name val="Bookman Old Style"/>
      <family val="1"/>
    </font>
    <font>
      <i/>
      <sz val="12"/>
      <color theme="1"/>
      <name val="Bookman Old Style"/>
      <family val="1"/>
    </font>
    <font>
      <b/>
      <sz val="10"/>
      <color theme="1"/>
      <name val="Calibri"/>
      <family val="2"/>
    </font>
    <font>
      <sz val="14"/>
      <color theme="1"/>
      <name val="Bookman Old Style"/>
      <family val="1"/>
    </font>
    <font>
      <sz val="12"/>
      <color theme="0"/>
      <name val="Bookman Old Style"/>
      <family val="1"/>
    </font>
    <font>
      <sz val="12"/>
      <color rgb="FFFF0000"/>
      <name val="Bookman Old Style"/>
      <family val="1"/>
    </font>
    <font>
      <strike/>
      <sz val="12"/>
      <color rgb="FFFF0000"/>
      <name val="Bookman Old Style"/>
      <family val="1"/>
    </font>
    <font>
      <i/>
      <sz val="12"/>
      <color rgb="FF000000"/>
      <name val="Bookman Old Style"/>
      <family val="1"/>
    </font>
    <font>
      <sz val="12"/>
      <color rgb="FF000000"/>
      <name val="Bookman Old Style"/>
      <family val="1"/>
    </font>
    <font>
      <b/>
      <sz val="11"/>
      <color rgb="FFFF0000"/>
      <name val="Arial"/>
      <family val="2"/>
    </font>
    <font>
      <b/>
      <sz val="20"/>
      <color rgb="FF0E5B72"/>
      <name val="Arial"/>
      <family val="2"/>
    </font>
    <font>
      <b/>
      <sz val="14"/>
      <color theme="1"/>
      <name val="Arial"/>
      <family val="2"/>
    </font>
    <font>
      <sz val="11"/>
      <color rgb="FF000000"/>
      <name val="Arial"/>
      <family val="2"/>
    </font>
    <font>
      <sz val="11"/>
      <color rgb="FFFF0000"/>
      <name val="Calibri"/>
      <family val="2"/>
      <scheme val="minor"/>
    </font>
    <font>
      <b/>
      <sz val="11"/>
      <color rgb="FF000000"/>
      <name val="Arial"/>
      <family val="2"/>
    </font>
    <font>
      <sz val="12"/>
      <color theme="1"/>
      <name val="Arial"/>
      <family val="2"/>
    </font>
    <font>
      <u/>
      <sz val="12"/>
      <color theme="1"/>
      <name val="Arial"/>
      <family val="2"/>
    </font>
    <font>
      <sz val="12"/>
      <color theme="0" tint="-0.499984740745262"/>
      <name val="Arial"/>
      <family val="2"/>
    </font>
    <font>
      <b/>
      <i/>
      <sz val="12"/>
      <color theme="1"/>
      <name val="Arial"/>
      <family val="2"/>
    </font>
    <font>
      <b/>
      <sz val="12"/>
      <color theme="1"/>
      <name val="Arial"/>
      <family val="2"/>
    </font>
    <font>
      <i/>
      <sz val="12"/>
      <color rgb="FFBFBFBF"/>
      <name val="Arial"/>
      <family val="2"/>
    </font>
    <font>
      <b/>
      <u/>
      <sz val="11"/>
      <color theme="1"/>
      <name val="Arial"/>
      <family val="2"/>
    </font>
    <font>
      <sz val="14"/>
      <color theme="1"/>
      <name val="Arial"/>
      <family val="2"/>
    </font>
    <font>
      <b/>
      <sz val="18"/>
      <color theme="1"/>
      <name val="Arial"/>
      <family val="2"/>
    </font>
    <font>
      <sz val="9"/>
      <color theme="1"/>
      <name val="Arial"/>
      <family val="2"/>
    </font>
    <font>
      <sz val="11"/>
      <name val="Arial"/>
      <family val="2"/>
    </font>
    <font>
      <b/>
      <i/>
      <sz val="11"/>
      <color theme="1"/>
      <name val="Arial"/>
      <family val="2"/>
    </font>
    <font>
      <b/>
      <i/>
      <sz val="10"/>
      <color theme="1"/>
      <name val="Arial"/>
      <family val="2"/>
    </font>
    <font>
      <i/>
      <sz val="12"/>
      <color theme="1"/>
      <name val="Arial"/>
      <family val="2"/>
    </font>
    <font>
      <sz val="11"/>
      <color rgb="FFA5A5A5"/>
      <name val="Arial"/>
      <family val="2"/>
    </font>
    <font>
      <i/>
      <sz val="11"/>
      <color theme="1"/>
      <name val="Arial"/>
      <family val="2"/>
    </font>
    <font>
      <sz val="12"/>
      <color theme="0"/>
      <name val="Arial"/>
      <family val="2"/>
    </font>
    <font>
      <b/>
      <u/>
      <sz val="12"/>
      <color theme="1"/>
      <name val="Arial"/>
      <family val="2"/>
    </font>
    <font>
      <b/>
      <i/>
      <sz val="12"/>
      <color rgb="FF000000"/>
      <name val="Arial"/>
      <family val="2"/>
    </font>
    <font>
      <i/>
      <sz val="11"/>
      <color rgb="FF000000"/>
      <name val="Arial"/>
      <family val="2"/>
    </font>
    <font>
      <b/>
      <sz val="10"/>
      <color rgb="FF000000"/>
      <name val="Tahoma"/>
      <family val="2"/>
    </font>
    <font>
      <sz val="11"/>
      <color theme="1"/>
      <name val="Calibri"/>
      <family val="2"/>
      <charset val="1"/>
      <scheme val="minor"/>
    </font>
    <font>
      <b/>
      <sz val="9"/>
      <color theme="1"/>
      <name val="Arial"/>
      <family val="2"/>
    </font>
    <font>
      <b/>
      <i/>
      <sz val="8"/>
      <color theme="1"/>
      <name val="Arial"/>
      <family val="2"/>
    </font>
    <font>
      <sz val="10"/>
      <name val="Arial"/>
      <family val="2"/>
    </font>
    <font>
      <sz val="10"/>
      <color rgb="FFFF0000"/>
      <name val="Arial"/>
      <family val="2"/>
    </font>
    <font>
      <sz val="11"/>
      <color rgb="FFFF0000"/>
      <name val="Arial"/>
      <family val="2"/>
    </font>
  </fonts>
  <fills count="17">
    <fill>
      <patternFill patternType="none"/>
    </fill>
    <fill>
      <patternFill patternType="gray125"/>
    </fill>
    <fill>
      <patternFill patternType="solid">
        <fgColor rgb="FFEAF1DD"/>
        <bgColor rgb="FFEAF1DD"/>
      </patternFill>
    </fill>
    <fill>
      <patternFill patternType="solid">
        <fgColor rgb="FFB7B7B7"/>
        <bgColor rgb="FFB7B7B7"/>
      </patternFill>
    </fill>
    <fill>
      <patternFill patternType="solid">
        <fgColor theme="0"/>
        <bgColor theme="0"/>
      </patternFill>
    </fill>
    <fill>
      <patternFill patternType="solid">
        <fgColor rgb="FFBFBFBF"/>
        <bgColor rgb="FFBFBFBF"/>
      </patternFill>
    </fill>
    <fill>
      <patternFill patternType="solid">
        <fgColor rgb="FFE5DFEC"/>
        <bgColor rgb="FFE5DFEC"/>
      </patternFill>
    </fill>
    <fill>
      <patternFill patternType="solid">
        <fgColor rgb="FFEFEFEF"/>
        <bgColor rgb="FFEFEFEF"/>
      </patternFill>
    </fill>
    <fill>
      <patternFill patternType="solid">
        <fgColor rgb="FFD4C78B"/>
        <bgColor indexed="64"/>
      </patternFill>
    </fill>
    <fill>
      <patternFill patternType="solid">
        <fgColor rgb="FFFFFFFF"/>
        <bgColor indexed="64"/>
      </patternFill>
    </fill>
    <fill>
      <patternFill patternType="solid">
        <fgColor rgb="FFD9D9D9"/>
        <bgColor indexed="64"/>
      </patternFill>
    </fill>
    <fill>
      <patternFill patternType="solid">
        <fgColor theme="0"/>
        <bgColor indexed="64"/>
      </patternFill>
    </fill>
    <fill>
      <patternFill patternType="solid">
        <fgColor theme="8" tint="0.79998168889431442"/>
        <bgColor indexed="64"/>
      </patternFill>
    </fill>
    <fill>
      <patternFill patternType="solid">
        <fgColor rgb="FFFFC000"/>
        <bgColor indexed="64"/>
      </patternFill>
    </fill>
    <fill>
      <patternFill patternType="solid">
        <fgColor theme="0" tint="-0.34998626667073579"/>
        <bgColor indexed="64"/>
      </patternFill>
    </fill>
    <fill>
      <patternFill patternType="solid">
        <fgColor rgb="FFE7E6E6"/>
        <bgColor rgb="FFE7E6E6"/>
      </patternFill>
    </fill>
    <fill>
      <patternFill patternType="solid">
        <fgColor theme="0" tint="-0.14999847407452621"/>
        <bgColor indexed="64"/>
      </patternFill>
    </fill>
  </fills>
  <borders count="47">
    <border>
      <left/>
      <right/>
      <top/>
      <bottom/>
      <diagonal/>
    </border>
    <border>
      <left style="thin">
        <color rgb="FF000000"/>
      </left>
      <right style="thin">
        <color rgb="FF000000"/>
      </right>
      <top style="thin">
        <color rgb="FF000000"/>
      </top>
      <bottom style="thin">
        <color rgb="FF000000"/>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style="double">
        <color rgb="FF000000"/>
      </right>
      <top/>
      <bottom/>
      <diagonal/>
    </border>
    <border>
      <left style="double">
        <color rgb="FF000000"/>
      </left>
      <right/>
      <top/>
      <bottom/>
      <diagonal/>
    </border>
    <border>
      <left/>
      <right style="double">
        <color rgb="FF000000"/>
      </right>
      <top/>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right/>
      <top style="thin">
        <color rgb="FF000000"/>
      </top>
      <bottom style="thin">
        <color rgb="FF000000"/>
      </bottom>
      <diagonal/>
    </border>
    <border>
      <left/>
      <right/>
      <top/>
      <bottom/>
      <diagonal/>
    </border>
    <border>
      <left/>
      <right/>
      <top style="thin">
        <color rgb="FF000000"/>
      </top>
      <bottom/>
      <diagonal/>
    </border>
    <border>
      <left/>
      <right/>
      <top/>
      <bottom style="thin">
        <color rgb="FF000000"/>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right/>
      <top/>
      <bottom style="hair">
        <color indexed="64"/>
      </bottom>
      <diagonal/>
    </border>
    <border>
      <left/>
      <right/>
      <top style="hair">
        <color indexed="64"/>
      </top>
      <bottom/>
      <diagonal/>
    </border>
  </borders>
  <cellStyleXfs count="3">
    <xf numFmtId="0" fontId="0" fillId="0" borderId="0"/>
    <xf numFmtId="0" fontId="16" fillId="0" borderId="27"/>
    <xf numFmtId="0" fontId="57" fillId="0" borderId="27"/>
  </cellStyleXfs>
  <cellXfs count="565">
    <xf numFmtId="0" fontId="0" fillId="0" borderId="0" xfId="0"/>
    <xf numFmtId="0" fontId="1" fillId="0" borderId="0" xfId="0" applyFont="1"/>
    <xf numFmtId="0" fontId="1" fillId="0" borderId="0" xfId="0" applyFont="1" applyAlignment="1">
      <alignment horizontal="center" vertical="center"/>
    </xf>
    <xf numFmtId="0" fontId="2" fillId="0" borderId="0" xfId="0" applyFont="1" applyAlignment="1">
      <alignment vertical="top"/>
    </xf>
    <xf numFmtId="0" fontId="2" fillId="0" borderId="0" xfId="0" applyFont="1"/>
    <xf numFmtId="0" fontId="2" fillId="0" borderId="1" xfId="0" applyFont="1" applyBorder="1" applyAlignment="1">
      <alignment horizontal="center" vertical="center"/>
    </xf>
    <xf numFmtId="0" fontId="2" fillId="0" borderId="1" xfId="0" applyFont="1" applyBorder="1" applyAlignment="1">
      <alignment horizontal="center" vertical="center" wrapText="1"/>
    </xf>
    <xf numFmtId="0" fontId="2" fillId="0" borderId="0" xfId="0" applyFont="1" applyAlignment="1">
      <alignment horizontal="center" vertical="center"/>
    </xf>
    <xf numFmtId="0" fontId="1" fillId="0" borderId="1" xfId="0" applyFont="1" applyBorder="1" applyAlignment="1">
      <alignment horizontal="center" vertical="center"/>
    </xf>
    <xf numFmtId="0" fontId="1" fillId="0" borderId="1" xfId="0" applyFont="1" applyBorder="1" applyAlignment="1">
      <alignment horizontal="center"/>
    </xf>
    <xf numFmtId="0" fontId="4" fillId="0" borderId="0" xfId="0" applyFont="1" applyAlignment="1">
      <alignment horizontal="center"/>
    </xf>
    <xf numFmtId="0" fontId="4" fillId="0" borderId="0" xfId="0" applyFont="1" applyAlignment="1">
      <alignment horizontal="center" vertical="center"/>
    </xf>
    <xf numFmtId="0" fontId="5" fillId="0" borderId="0" xfId="0" applyFont="1"/>
    <xf numFmtId="0" fontId="5" fillId="0" borderId="5" xfId="0" applyFont="1" applyBorder="1"/>
    <xf numFmtId="0" fontId="8" fillId="0" borderId="6" xfId="0" applyFont="1" applyBorder="1"/>
    <xf numFmtId="0" fontId="8" fillId="0" borderId="0" xfId="0" applyFont="1"/>
    <xf numFmtId="0" fontId="9" fillId="0" borderId="4" xfId="0" applyFont="1" applyBorder="1"/>
    <xf numFmtId="0" fontId="8" fillId="0" borderId="8" xfId="0" applyFont="1" applyBorder="1"/>
    <xf numFmtId="0" fontId="8" fillId="0" borderId="9" xfId="0" applyFont="1" applyBorder="1"/>
    <xf numFmtId="0" fontId="8" fillId="0" borderId="9" xfId="0" applyFont="1" applyBorder="1" applyAlignment="1">
      <alignment horizontal="center"/>
    </xf>
    <xf numFmtId="0" fontId="8" fillId="0" borderId="10" xfId="0" applyFont="1" applyBorder="1"/>
    <xf numFmtId="0" fontId="8" fillId="0" borderId="8" xfId="0" applyFont="1" applyBorder="1" applyAlignment="1">
      <alignment horizontal="left"/>
    </xf>
    <xf numFmtId="164" fontId="8" fillId="0" borderId="9" xfId="0" applyNumberFormat="1" applyFont="1" applyBorder="1"/>
    <xf numFmtId="164" fontId="8" fillId="0" borderId="9" xfId="0" applyNumberFormat="1" applyFont="1" applyBorder="1" applyAlignment="1">
      <alignment horizontal="center"/>
    </xf>
    <xf numFmtId="164" fontId="8" fillId="0" borderId="10" xfId="0" applyNumberFormat="1" applyFont="1" applyBorder="1"/>
    <xf numFmtId="0" fontId="8" fillId="0" borderId="3" xfId="0" applyFont="1" applyBorder="1"/>
    <xf numFmtId="0" fontId="9" fillId="0" borderId="3" xfId="0" applyFont="1" applyBorder="1"/>
    <xf numFmtId="0" fontId="1" fillId="0" borderId="0" xfId="0" applyFont="1" applyAlignment="1">
      <alignment vertical="center"/>
    </xf>
    <xf numFmtId="0" fontId="3" fillId="0" borderId="0" xfId="0" applyFont="1"/>
    <xf numFmtId="0" fontId="12" fillId="0" borderId="1" xfId="0" applyFont="1" applyBorder="1" applyAlignment="1">
      <alignment horizontal="center" vertical="center"/>
    </xf>
    <xf numFmtId="0" fontId="12" fillId="0" borderId="1" xfId="0" applyFont="1" applyBorder="1"/>
    <xf numFmtId="165" fontId="12" fillId="0" borderId="1" xfId="0" applyNumberFormat="1" applyFont="1" applyBorder="1" applyAlignment="1">
      <alignment horizontal="center" vertical="center"/>
    </xf>
    <xf numFmtId="0" fontId="1" fillId="0" borderId="1" xfId="0" applyFont="1" applyBorder="1"/>
    <xf numFmtId="0" fontId="13" fillId="0" borderId="0" xfId="0" applyFont="1"/>
    <xf numFmtId="0" fontId="2" fillId="0" borderId="0" xfId="0" applyFont="1" applyAlignment="1">
      <alignment vertical="center"/>
    </xf>
    <xf numFmtId="0" fontId="1" fillId="0" borderId="0" xfId="0" quotePrefix="1" applyFont="1" applyAlignment="1">
      <alignment horizontal="center" vertical="center"/>
    </xf>
    <xf numFmtId="0" fontId="1" fillId="0" borderId="0" xfId="0" applyFont="1" applyAlignment="1">
      <alignment vertical="center" wrapText="1"/>
    </xf>
    <xf numFmtId="0" fontId="2" fillId="2" borderId="1" xfId="0" applyFont="1" applyFill="1" applyBorder="1" applyAlignment="1">
      <alignment horizontal="center" vertical="center"/>
    </xf>
    <xf numFmtId="0" fontId="1" fillId="0" borderId="0" xfId="0" applyFont="1" applyAlignment="1">
      <alignment wrapText="1"/>
    </xf>
    <xf numFmtId="0" fontId="15" fillId="0" borderId="0" xfId="0" applyFont="1"/>
    <xf numFmtId="0" fontId="16" fillId="0" borderId="0" xfId="0" applyFont="1"/>
    <xf numFmtId="0" fontId="17" fillId="3" borderId="1" xfId="0" applyFont="1" applyFill="1" applyBorder="1" applyAlignment="1">
      <alignment horizontal="center" vertical="center"/>
    </xf>
    <xf numFmtId="0" fontId="18" fillId="0" borderId="12" xfId="0" applyFont="1" applyBorder="1" applyAlignment="1">
      <alignment horizontal="center" vertical="center"/>
    </xf>
    <xf numFmtId="0" fontId="18" fillId="0" borderId="15" xfId="0" applyFont="1" applyBorder="1" applyAlignment="1">
      <alignment vertical="center"/>
    </xf>
    <xf numFmtId="0" fontId="18" fillId="0" borderId="1" xfId="0" applyFont="1" applyBorder="1" applyAlignment="1">
      <alignment horizontal="center" vertical="center"/>
    </xf>
    <xf numFmtId="166" fontId="18" fillId="0" borderId="1" xfId="0" applyNumberFormat="1" applyFont="1" applyBorder="1" applyAlignment="1">
      <alignment vertical="center"/>
    </xf>
    <xf numFmtId="0" fontId="18" fillId="0" borderId="0" xfId="0" applyFont="1"/>
    <xf numFmtId="0" fontId="15" fillId="3" borderId="1" xfId="0" applyFont="1" applyFill="1" applyBorder="1" applyAlignment="1">
      <alignment vertical="center"/>
    </xf>
    <xf numFmtId="0" fontId="15" fillId="0" borderId="0" xfId="0" applyFont="1" applyAlignment="1">
      <alignment horizontal="left"/>
    </xf>
    <xf numFmtId="0" fontId="15" fillId="0" borderId="0" xfId="0" applyFont="1" applyAlignment="1">
      <alignment horizontal="center"/>
    </xf>
    <xf numFmtId="0" fontId="4" fillId="0" borderId="0" xfId="0" applyFont="1"/>
    <xf numFmtId="0" fontId="19" fillId="0" borderId="0" xfId="0" applyFont="1" applyAlignment="1">
      <alignment horizontal="right"/>
    </xf>
    <xf numFmtId="0" fontId="21" fillId="0" borderId="0" xfId="0" applyFont="1"/>
    <xf numFmtId="0" fontId="4" fillId="0" borderId="0" xfId="0" applyFont="1" applyAlignment="1">
      <alignment horizontal="left" vertical="center" wrapText="1"/>
    </xf>
    <xf numFmtId="0" fontId="21" fillId="0" borderId="0" xfId="0" applyFont="1" applyAlignment="1">
      <alignment horizontal="center" vertical="center"/>
    </xf>
    <xf numFmtId="0" fontId="4" fillId="0" borderId="0" xfId="0" applyFont="1" applyAlignment="1">
      <alignment vertical="center"/>
    </xf>
    <xf numFmtId="0" fontId="4" fillId="0" borderId="0" xfId="0" applyFont="1" applyAlignment="1">
      <alignment horizontal="left"/>
    </xf>
    <xf numFmtId="0" fontId="22" fillId="0" borderId="0" xfId="0" applyFont="1" applyAlignment="1">
      <alignment vertical="center"/>
    </xf>
    <xf numFmtId="0" fontId="1" fillId="0" borderId="14" xfId="0" applyFont="1" applyBorder="1"/>
    <xf numFmtId="0" fontId="23" fillId="0" borderId="1" xfId="0" applyFont="1" applyBorder="1" applyAlignment="1">
      <alignment horizontal="center"/>
    </xf>
    <xf numFmtId="0" fontId="1" fillId="4" borderId="1" xfId="0" applyFont="1" applyFill="1" applyBorder="1"/>
    <xf numFmtId="169" fontId="1" fillId="0" borderId="1" xfId="0" applyNumberFormat="1" applyFont="1" applyBorder="1"/>
    <xf numFmtId="0" fontId="1" fillId="7" borderId="1" xfId="0" applyFont="1" applyFill="1" applyBorder="1"/>
    <xf numFmtId="169" fontId="1" fillId="7" borderId="1" xfId="0" applyNumberFormat="1" applyFont="1" applyFill="1" applyBorder="1"/>
    <xf numFmtId="169" fontId="2" fillId="7" borderId="1" xfId="0" applyNumberFormat="1" applyFont="1" applyFill="1" applyBorder="1"/>
    <xf numFmtId="169" fontId="1" fillId="4" borderId="27" xfId="0" applyNumberFormat="1" applyFont="1" applyFill="1" applyBorder="1"/>
    <xf numFmtId="0" fontId="11" fillId="0" borderId="0" xfId="0" applyFont="1" applyAlignment="1">
      <alignment horizontal="right"/>
    </xf>
    <xf numFmtId="0" fontId="24" fillId="0" borderId="0" xfId="0" applyFont="1"/>
    <xf numFmtId="0" fontId="20" fillId="0" borderId="0" xfId="0" applyFont="1" applyAlignment="1">
      <alignment horizontal="center" vertical="center"/>
    </xf>
    <xf numFmtId="0" fontId="20" fillId="0" borderId="0" xfId="0" applyFont="1"/>
    <xf numFmtId="0" fontId="24" fillId="0" borderId="0" xfId="0" applyFont="1" applyAlignment="1">
      <alignment vertical="center" wrapText="1"/>
    </xf>
    <xf numFmtId="0" fontId="21" fillId="0" borderId="0" xfId="0" applyFont="1" applyAlignment="1">
      <alignment horizontal="center"/>
    </xf>
    <xf numFmtId="0" fontId="24" fillId="0" borderId="0" xfId="0" applyFont="1" applyAlignment="1">
      <alignment horizontal="center"/>
    </xf>
    <xf numFmtId="0" fontId="4" fillId="0" borderId="0" xfId="0" quotePrefix="1" applyFont="1" applyAlignment="1">
      <alignment horizontal="center" vertical="center"/>
    </xf>
    <xf numFmtId="0" fontId="4" fillId="0" borderId="0" xfId="0" applyFont="1" applyAlignment="1">
      <alignment horizontal="right"/>
    </xf>
    <xf numFmtId="0" fontId="15" fillId="0" borderId="27" xfId="1" applyFont="1"/>
    <xf numFmtId="0" fontId="15" fillId="0" borderId="27" xfId="1" applyFont="1" applyAlignment="1">
      <alignment vertical="center"/>
    </xf>
    <xf numFmtId="0" fontId="15" fillId="0" borderId="30" xfId="1" applyFont="1" applyBorder="1" applyAlignment="1">
      <alignment vertical="center"/>
    </xf>
    <xf numFmtId="0" fontId="15" fillId="0" borderId="31" xfId="1" applyFont="1" applyBorder="1" applyAlignment="1">
      <alignment vertical="center"/>
    </xf>
    <xf numFmtId="0" fontId="15" fillId="0" borderId="31" xfId="1" applyFont="1" applyBorder="1" applyAlignment="1">
      <alignment horizontal="left" vertical="center"/>
    </xf>
    <xf numFmtId="0" fontId="15" fillId="0" borderId="32" xfId="1" applyFont="1" applyBorder="1" applyAlignment="1">
      <alignment vertical="center"/>
    </xf>
    <xf numFmtId="0" fontId="15" fillId="0" borderId="27" xfId="1" applyFont="1" applyAlignment="1">
      <alignment horizontal="left" vertical="center"/>
    </xf>
    <xf numFmtId="0" fontId="15" fillId="0" borderId="33" xfId="1" applyFont="1" applyBorder="1" applyAlignment="1">
      <alignment vertical="center"/>
    </xf>
    <xf numFmtId="0" fontId="15" fillId="0" borderId="34" xfId="1" applyFont="1" applyBorder="1" applyAlignment="1">
      <alignment vertical="center"/>
    </xf>
    <xf numFmtId="0" fontId="30" fillId="0" borderId="27" xfId="1" applyFont="1" applyAlignment="1">
      <alignment vertical="center"/>
    </xf>
    <xf numFmtId="0" fontId="15" fillId="0" borderId="35" xfId="1" applyFont="1" applyBorder="1" applyAlignment="1">
      <alignment vertical="center"/>
    </xf>
    <xf numFmtId="0" fontId="15" fillId="0" borderId="36" xfId="1" applyFont="1" applyBorder="1" applyAlignment="1">
      <alignment vertical="center"/>
    </xf>
    <xf numFmtId="0" fontId="15" fillId="0" borderId="36" xfId="1" applyFont="1" applyBorder="1" applyAlignment="1">
      <alignment horizontal="left" vertical="center"/>
    </xf>
    <xf numFmtId="0" fontId="15" fillId="0" borderId="37" xfId="1" applyFont="1" applyBorder="1" applyAlignment="1">
      <alignment vertical="center"/>
    </xf>
    <xf numFmtId="0" fontId="15" fillId="0" borderId="38" xfId="1" applyFont="1" applyBorder="1"/>
    <xf numFmtId="0" fontId="16" fillId="0" borderId="27" xfId="1"/>
    <xf numFmtId="0" fontId="33" fillId="9" borderId="39" xfId="1" applyFont="1" applyFill="1" applyBorder="1" applyAlignment="1">
      <alignment horizontal="center" vertical="center"/>
    </xf>
    <xf numFmtId="0" fontId="33" fillId="9" borderId="39" xfId="1" applyFont="1" applyFill="1" applyBorder="1" applyAlignment="1">
      <alignment vertical="center"/>
    </xf>
    <xf numFmtId="0" fontId="34" fillId="0" borderId="27" xfId="1" applyFont="1"/>
    <xf numFmtId="0" fontId="16" fillId="9" borderId="39" xfId="1" applyFill="1" applyBorder="1" applyAlignment="1">
      <alignment vertical="center"/>
    </xf>
    <xf numFmtId="0" fontId="33" fillId="0" borderId="39" xfId="1" applyFont="1" applyBorder="1" applyAlignment="1">
      <alignment horizontal="center" vertical="center"/>
    </xf>
    <xf numFmtId="0" fontId="36" fillId="0" borderId="27" xfId="1" applyFont="1"/>
    <xf numFmtId="0" fontId="36" fillId="0" borderId="27" xfId="1" quotePrefix="1" applyFont="1"/>
    <xf numFmtId="0" fontId="36" fillId="0" borderId="27" xfId="1" applyFont="1" applyAlignment="1">
      <alignment horizontal="center"/>
    </xf>
    <xf numFmtId="0" fontId="38" fillId="0" borderId="27" xfId="1" applyFont="1" applyAlignment="1">
      <alignment horizontal="center"/>
    </xf>
    <xf numFmtId="0" fontId="36" fillId="0" borderId="27" xfId="1" applyFont="1" applyAlignment="1">
      <alignment horizontal="left"/>
    </xf>
    <xf numFmtId="0" fontId="36" fillId="0" borderId="27" xfId="1" applyFont="1" applyAlignment="1">
      <alignment horizontal="left" vertical="center"/>
    </xf>
    <xf numFmtId="0" fontId="36" fillId="0" borderId="27" xfId="1" applyFont="1" applyAlignment="1">
      <alignment horizontal="left" vertical="center" wrapText="1"/>
    </xf>
    <xf numFmtId="0" fontId="36" fillId="0" borderId="27" xfId="1" quotePrefix="1" applyFont="1" applyAlignment="1">
      <alignment horizontal="center" vertical="top"/>
    </xf>
    <xf numFmtId="0" fontId="36" fillId="0" borderId="27" xfId="1" applyFont="1" applyAlignment="1">
      <alignment vertical="center"/>
    </xf>
    <xf numFmtId="0" fontId="36" fillId="0" borderId="27" xfId="1" quotePrefix="1" applyFont="1" applyAlignment="1">
      <alignment horizontal="center" vertical="center"/>
    </xf>
    <xf numFmtId="0" fontId="36" fillId="0" borderId="27" xfId="1" applyFont="1" applyAlignment="1">
      <alignment horizontal="justify" vertical="center"/>
    </xf>
    <xf numFmtId="1" fontId="36" fillId="0" borderId="27" xfId="1" quotePrefix="1" applyNumberFormat="1" applyFont="1" applyAlignment="1">
      <alignment vertical="center"/>
    </xf>
    <xf numFmtId="1" fontId="36" fillId="0" borderId="27" xfId="1" applyNumberFormat="1" applyFont="1" applyAlignment="1">
      <alignment vertical="center"/>
    </xf>
    <xf numFmtId="0" fontId="36" fillId="0" borderId="27" xfId="1" applyFont="1" applyAlignment="1">
      <alignment horizontal="left" indent="5"/>
    </xf>
    <xf numFmtId="0" fontId="39" fillId="0" borderId="27" xfId="1" applyFont="1" applyAlignment="1">
      <alignment horizontal="right" vertical="center"/>
    </xf>
    <xf numFmtId="0" fontId="36" fillId="0" borderId="27" xfId="1" applyFont="1" applyAlignment="1">
      <alignment vertical="top" wrapText="1"/>
    </xf>
    <xf numFmtId="0" fontId="15" fillId="0" borderId="27" xfId="1" applyFont="1" applyAlignment="1">
      <alignment horizontal="center" vertical="center"/>
    </xf>
    <xf numFmtId="0" fontId="15" fillId="0" borderId="27" xfId="1" applyFont="1" applyAlignment="1">
      <alignment horizontal="left" vertical="top" wrapText="1"/>
    </xf>
    <xf numFmtId="0" fontId="15" fillId="0" borderId="27" xfId="1" applyFont="1" applyAlignment="1">
      <alignment horizontal="center" vertical="top"/>
    </xf>
    <xf numFmtId="0" fontId="15" fillId="0" borderId="27" xfId="1" applyFont="1" applyAlignment="1">
      <alignment horizontal="left"/>
    </xf>
    <xf numFmtId="0" fontId="14" fillId="0" borderId="27" xfId="1" applyFont="1"/>
    <xf numFmtId="0" fontId="14" fillId="0" borderId="27" xfId="1" applyFont="1" applyAlignment="1">
      <alignment horizontal="center" vertical="center"/>
    </xf>
    <xf numFmtId="0" fontId="15" fillId="0" borderId="27" xfId="1" applyFont="1" applyAlignment="1">
      <alignment horizontal="center"/>
    </xf>
    <xf numFmtId="171" fontId="15" fillId="12" borderId="39" xfId="0" applyNumberFormat="1" applyFont="1" applyFill="1" applyBorder="1"/>
    <xf numFmtId="0" fontId="14" fillId="0" borderId="27" xfId="1" applyFont="1" applyAlignment="1">
      <alignment horizontal="left"/>
    </xf>
    <xf numFmtId="0" fontId="15" fillId="0" borderId="27" xfId="1" quotePrefix="1" applyFont="1" applyAlignment="1">
      <alignment horizontal="center" vertical="center"/>
    </xf>
    <xf numFmtId="0" fontId="15" fillId="0" borderId="27" xfId="1" applyFont="1" applyAlignment="1">
      <alignment horizontal="right"/>
    </xf>
    <xf numFmtId="0" fontId="15" fillId="0" borderId="27" xfId="1" applyFont="1" applyAlignment="1">
      <alignment horizontal="justify" vertical="top"/>
    </xf>
    <xf numFmtId="0" fontId="14" fillId="0" borderId="27" xfId="1" applyFont="1" applyAlignment="1">
      <alignment horizontal="justify" vertical="top"/>
    </xf>
    <xf numFmtId="42" fontId="15" fillId="0" borderId="0" xfId="0" applyNumberFormat="1" applyFont="1"/>
    <xf numFmtId="0" fontId="15" fillId="0" borderId="27" xfId="1" applyFont="1" applyAlignment="1">
      <alignment horizontal="left" indent="2"/>
    </xf>
    <xf numFmtId="20" fontId="14" fillId="0" borderId="27" xfId="1" quotePrefix="1" applyNumberFormat="1" applyFont="1" applyAlignment="1">
      <alignment horizontal="left"/>
    </xf>
    <xf numFmtId="0" fontId="15" fillId="0" borderId="1" xfId="0" applyFont="1" applyBorder="1" applyAlignment="1">
      <alignment horizontal="left" wrapText="1"/>
    </xf>
    <xf numFmtId="0" fontId="15" fillId="0" borderId="0" xfId="0" applyFont="1" applyAlignment="1">
      <alignment vertical="center"/>
    </xf>
    <xf numFmtId="0" fontId="15" fillId="0" borderId="0" xfId="0" applyFont="1" applyAlignment="1">
      <alignment vertical="top" wrapText="1"/>
    </xf>
    <xf numFmtId="0" fontId="14" fillId="0" borderId="0" xfId="0" applyFont="1"/>
    <xf numFmtId="0" fontId="32" fillId="0" borderId="0" xfId="0" applyFont="1"/>
    <xf numFmtId="0" fontId="47" fillId="0" borderId="14" xfId="0" applyFont="1" applyBorder="1" applyAlignment="1">
      <alignment horizontal="center" vertical="center"/>
    </xf>
    <xf numFmtId="0" fontId="47" fillId="0" borderId="14" xfId="0" applyFont="1" applyBorder="1" applyAlignment="1">
      <alignment horizontal="center" vertical="center" wrapText="1"/>
    </xf>
    <xf numFmtId="0" fontId="47" fillId="0" borderId="1" xfId="0" applyFont="1" applyBorder="1" applyAlignment="1">
      <alignment horizontal="center" vertical="center"/>
    </xf>
    <xf numFmtId="0" fontId="48" fillId="0" borderId="0" xfId="0" applyFont="1"/>
    <xf numFmtId="0" fontId="18" fillId="0" borderId="1" xfId="0" applyFont="1" applyBorder="1"/>
    <xf numFmtId="165" fontId="18" fillId="0" borderId="1" xfId="0" applyNumberFormat="1" applyFont="1" applyBorder="1" applyAlignment="1">
      <alignment horizontal="center" vertical="center"/>
    </xf>
    <xf numFmtId="165" fontId="15" fillId="0" borderId="1" xfId="0" applyNumberFormat="1" applyFont="1" applyBorder="1"/>
    <xf numFmtId="0" fontId="15" fillId="0" borderId="1" xfId="0" applyFont="1" applyBorder="1"/>
    <xf numFmtId="0" fontId="43" fillId="0" borderId="0" xfId="0" applyFont="1"/>
    <xf numFmtId="49" fontId="15" fillId="0" borderId="0" xfId="0" applyNumberFormat="1" applyFont="1" applyAlignment="1">
      <alignment horizontal="center" vertical="top"/>
    </xf>
    <xf numFmtId="49" fontId="15" fillId="0" borderId="0" xfId="0" applyNumberFormat="1" applyFont="1" applyAlignment="1">
      <alignment horizontal="right" vertical="top"/>
    </xf>
    <xf numFmtId="49" fontId="15" fillId="0" borderId="0" xfId="0" applyNumberFormat="1" applyFont="1" applyAlignment="1">
      <alignment horizontal="left" vertical="top"/>
    </xf>
    <xf numFmtId="0" fontId="36" fillId="0" borderId="0" xfId="0" applyFont="1" applyAlignment="1">
      <alignment horizontal="center"/>
    </xf>
    <xf numFmtId="0" fontId="15" fillId="0" borderId="0" xfId="0" applyFont="1" applyAlignment="1">
      <alignment horizontal="right"/>
    </xf>
    <xf numFmtId="0" fontId="32" fillId="0" borderId="0" xfId="0" applyFont="1" applyAlignment="1">
      <alignment horizontal="center" vertical="center"/>
    </xf>
    <xf numFmtId="49" fontId="15" fillId="0" borderId="0" xfId="0" quotePrefix="1" applyNumberFormat="1" applyFont="1" applyAlignment="1">
      <alignment horizontal="right" vertical="top"/>
    </xf>
    <xf numFmtId="0" fontId="16" fillId="0" borderId="0" xfId="0" quotePrefix="1" applyFont="1"/>
    <xf numFmtId="0" fontId="33" fillId="9" borderId="39" xfId="0" applyFont="1" applyFill="1" applyBorder="1" applyAlignment="1">
      <alignment vertical="center"/>
    </xf>
    <xf numFmtId="0" fontId="33" fillId="9" borderId="39" xfId="0" applyFont="1" applyFill="1" applyBorder="1" applyAlignment="1">
      <alignment horizontal="center" vertical="center"/>
    </xf>
    <xf numFmtId="0" fontId="33" fillId="9" borderId="39" xfId="0" applyFont="1" applyFill="1" applyBorder="1" applyAlignment="1">
      <alignment vertical="center" wrapText="1"/>
    </xf>
    <xf numFmtId="0" fontId="16" fillId="0" borderId="39" xfId="1" applyBorder="1" applyAlignment="1">
      <alignment vertical="center"/>
    </xf>
    <xf numFmtId="0" fontId="15" fillId="0" borderId="39" xfId="1" applyFont="1" applyBorder="1" applyAlignment="1">
      <alignment vertical="center"/>
    </xf>
    <xf numFmtId="0" fontId="15" fillId="0" borderId="39" xfId="1" applyFont="1" applyBorder="1" applyAlignment="1">
      <alignment horizontal="center" vertical="center"/>
    </xf>
    <xf numFmtId="0" fontId="15" fillId="0" borderId="39" xfId="1" applyFont="1" applyBorder="1" applyAlignment="1">
      <alignment vertical="center" wrapText="1"/>
    </xf>
    <xf numFmtId="0" fontId="47" fillId="0" borderId="0" xfId="0" applyFont="1" applyAlignment="1">
      <alignment horizontal="right" vertical="center"/>
    </xf>
    <xf numFmtId="173" fontId="15" fillId="0" borderId="0" xfId="0" applyNumberFormat="1" applyFont="1" applyAlignment="1">
      <alignment horizontal="left"/>
    </xf>
    <xf numFmtId="0" fontId="36" fillId="0" borderId="0" xfId="0" applyFont="1"/>
    <xf numFmtId="0" fontId="39" fillId="0" borderId="0" xfId="0" applyFont="1" applyAlignment="1">
      <alignment horizontal="right"/>
    </xf>
    <xf numFmtId="0" fontId="40" fillId="0" borderId="0" xfId="0" applyFont="1"/>
    <xf numFmtId="0" fontId="36" fillId="0" borderId="0" xfId="0" applyFont="1" applyAlignment="1">
      <alignment horizontal="left" vertical="center" wrapText="1"/>
    </xf>
    <xf numFmtId="0" fontId="40" fillId="0" borderId="0" xfId="0" applyFont="1" applyAlignment="1">
      <alignment horizontal="center" vertical="center"/>
    </xf>
    <xf numFmtId="0" fontId="36" fillId="0" borderId="0" xfId="0" applyFont="1" applyAlignment="1">
      <alignment vertical="center"/>
    </xf>
    <xf numFmtId="0" fontId="36" fillId="0" borderId="0" xfId="0" applyFont="1" applyAlignment="1">
      <alignment vertical="top"/>
    </xf>
    <xf numFmtId="0" fontId="49" fillId="0" borderId="0" xfId="0" applyFont="1" applyAlignment="1">
      <alignment vertical="center"/>
    </xf>
    <xf numFmtId="0" fontId="47" fillId="0" borderId="0" xfId="0" applyFont="1" applyAlignment="1">
      <alignment horizontal="right"/>
    </xf>
    <xf numFmtId="0" fontId="14" fillId="0" borderId="0" xfId="0" applyFont="1" applyAlignment="1">
      <alignment vertical="center"/>
    </xf>
    <xf numFmtId="0" fontId="14" fillId="0" borderId="0" xfId="0" applyFont="1" applyAlignment="1">
      <alignment horizontal="left" vertical="center"/>
    </xf>
    <xf numFmtId="0" fontId="15" fillId="0" borderId="0" xfId="0" applyFont="1" applyAlignment="1">
      <alignment vertical="center" wrapText="1"/>
    </xf>
    <xf numFmtId="0" fontId="15" fillId="0" borderId="0" xfId="0" applyFont="1" applyAlignment="1">
      <alignment horizontal="left" vertical="center"/>
    </xf>
    <xf numFmtId="167" fontId="14" fillId="5" borderId="1" xfId="0" applyNumberFormat="1" applyFont="1" applyFill="1" applyBorder="1" applyAlignment="1">
      <alignment horizontal="center" vertical="center" wrapText="1"/>
    </xf>
    <xf numFmtId="0" fontId="15" fillId="0" borderId="1" xfId="0" applyFont="1" applyBorder="1" applyAlignment="1">
      <alignment horizontal="center" vertical="center" wrapText="1"/>
    </xf>
    <xf numFmtId="0" fontId="15" fillId="0" borderId="1" xfId="0" applyFont="1" applyBorder="1" applyAlignment="1">
      <alignment vertical="center" wrapText="1"/>
    </xf>
    <xf numFmtId="165" fontId="15" fillId="0" borderId="1" xfId="0" applyNumberFormat="1" applyFont="1" applyBorder="1" applyAlignment="1">
      <alignment horizontal="center" vertical="center" wrapText="1"/>
    </xf>
    <xf numFmtId="167" fontId="15" fillId="0" borderId="1" xfId="0" applyNumberFormat="1" applyFont="1" applyBorder="1" applyAlignment="1">
      <alignment vertical="center" wrapText="1"/>
    </xf>
    <xf numFmtId="0" fontId="50" fillId="0" borderId="0" xfId="0" applyFont="1"/>
    <xf numFmtId="43" fontId="50" fillId="0" borderId="0" xfId="0" applyNumberFormat="1" applyFont="1"/>
    <xf numFmtId="168" fontId="50" fillId="0" borderId="0" xfId="0" applyNumberFormat="1" applyFont="1"/>
    <xf numFmtId="0" fontId="15" fillId="0" borderId="1" xfId="0" applyFont="1" applyBorder="1" applyAlignment="1">
      <alignment horizontal="left" vertical="center" wrapText="1"/>
    </xf>
    <xf numFmtId="0" fontId="15" fillId="0" borderId="0" xfId="0" applyFont="1" applyAlignment="1">
      <alignment horizontal="center" vertical="center" wrapText="1"/>
    </xf>
    <xf numFmtId="0" fontId="15" fillId="0" borderId="0" xfId="0" applyFont="1" applyAlignment="1">
      <alignment horizontal="left" vertical="center" wrapText="1"/>
    </xf>
    <xf numFmtId="0" fontId="14" fillId="6" borderId="1" xfId="0" applyFont="1" applyFill="1" applyBorder="1" applyAlignment="1">
      <alignment horizontal="center" vertical="center" wrapText="1"/>
    </xf>
    <xf numFmtId="0" fontId="15" fillId="0" borderId="0" xfId="0" applyFont="1" applyAlignment="1">
      <alignment horizontal="center" vertical="top" wrapText="1"/>
    </xf>
    <xf numFmtId="0" fontId="15" fillId="0" borderId="0" xfId="0" applyFont="1" applyAlignment="1">
      <alignment vertical="top"/>
    </xf>
    <xf numFmtId="0" fontId="15" fillId="0" borderId="0" xfId="0" applyFont="1" applyAlignment="1">
      <alignment horizontal="center" vertical="top"/>
    </xf>
    <xf numFmtId="1" fontId="15" fillId="0" borderId="0" xfId="0" applyNumberFormat="1" applyFont="1" applyAlignment="1">
      <alignment horizontal="center" vertical="center" wrapText="1"/>
    </xf>
    <xf numFmtId="0" fontId="51" fillId="0" borderId="0" xfId="0" applyFont="1" applyAlignment="1">
      <alignment vertical="center"/>
    </xf>
    <xf numFmtId="0" fontId="36" fillId="0" borderId="0" xfId="0" applyFont="1" applyAlignment="1">
      <alignment horizontal="center" vertical="center"/>
    </xf>
    <xf numFmtId="0" fontId="43" fillId="0" borderId="0" xfId="0" applyFont="1" applyAlignment="1">
      <alignment vertical="center" wrapText="1"/>
    </xf>
    <xf numFmtId="0" fontId="40" fillId="0" borderId="0" xfId="0" applyFont="1" applyAlignment="1">
      <alignment horizontal="center"/>
    </xf>
    <xf numFmtId="0" fontId="36" fillId="0" borderId="0" xfId="0" quotePrefix="1" applyFont="1" applyAlignment="1">
      <alignment horizontal="center" vertical="top"/>
    </xf>
    <xf numFmtId="1" fontId="36" fillId="0" borderId="0" xfId="0" applyNumberFormat="1" applyFont="1" applyAlignment="1">
      <alignment horizontal="center"/>
    </xf>
    <xf numFmtId="0" fontId="43" fillId="0" borderId="0" xfId="0" applyFont="1" applyAlignment="1">
      <alignment horizontal="center"/>
    </xf>
    <xf numFmtId="0" fontId="36" fillId="0" borderId="27" xfId="0" applyFont="1" applyBorder="1"/>
    <xf numFmtId="0" fontId="52" fillId="0" borderId="0" xfId="0" applyFont="1"/>
    <xf numFmtId="0" fontId="36" fillId="0" borderId="0" xfId="0" quotePrefix="1" applyFont="1" applyAlignment="1">
      <alignment horizontal="center" vertical="center"/>
    </xf>
    <xf numFmtId="0" fontId="36" fillId="0" borderId="0" xfId="0" applyFont="1" applyAlignment="1">
      <alignment horizontal="right"/>
    </xf>
    <xf numFmtId="167" fontId="15" fillId="14" borderId="39" xfId="0" applyNumberFormat="1" applyFont="1" applyFill="1" applyBorder="1" applyAlignment="1">
      <alignment vertical="center" wrapText="1"/>
    </xf>
    <xf numFmtId="167" fontId="14" fillId="14" borderId="39" xfId="0" applyNumberFormat="1" applyFont="1" applyFill="1" applyBorder="1" applyAlignment="1">
      <alignment vertical="center" wrapText="1"/>
    </xf>
    <xf numFmtId="0" fontId="15" fillId="0" borderId="0" xfId="0" applyFont="1" applyAlignment="1">
      <alignment horizontal="center" vertical="center"/>
    </xf>
    <xf numFmtId="0" fontId="18" fillId="0" borderId="17" xfId="0" applyFont="1" applyBorder="1" applyAlignment="1">
      <alignment vertical="center"/>
    </xf>
    <xf numFmtId="0" fontId="18" fillId="0" borderId="11" xfId="0" applyFont="1" applyBorder="1" applyAlignment="1">
      <alignment horizontal="center" vertical="center"/>
    </xf>
    <xf numFmtId="166" fontId="18" fillId="0" borderId="11" xfId="0" applyNumberFormat="1" applyFont="1" applyBorder="1" applyAlignment="1">
      <alignment vertical="center"/>
    </xf>
    <xf numFmtId="0" fontId="18" fillId="0" borderId="39" xfId="0" applyFont="1" applyBorder="1" applyAlignment="1">
      <alignment vertical="center"/>
    </xf>
    <xf numFmtId="0" fontId="18" fillId="0" borderId="39" xfId="0" applyFont="1" applyBorder="1" applyAlignment="1">
      <alignment horizontal="center" vertical="center"/>
    </xf>
    <xf numFmtId="166" fontId="18" fillId="0" borderId="39" xfId="0" applyNumberFormat="1" applyFont="1" applyBorder="1" applyAlignment="1">
      <alignment vertical="center"/>
    </xf>
    <xf numFmtId="172" fontId="15" fillId="0" borderId="1" xfId="0" applyNumberFormat="1" applyFont="1" applyBorder="1" applyAlignment="1">
      <alignment vertical="center" wrapText="1"/>
    </xf>
    <xf numFmtId="0" fontId="14" fillId="0" borderId="14" xfId="0" applyFont="1" applyBorder="1" applyAlignment="1">
      <alignment horizontal="center" vertical="center"/>
    </xf>
    <xf numFmtId="0" fontId="4" fillId="0" borderId="27" xfId="1" applyFont="1"/>
    <xf numFmtId="0" fontId="4" fillId="0" borderId="27" xfId="1" applyFont="1" applyAlignment="1">
      <alignment vertical="center" wrapText="1"/>
    </xf>
    <xf numFmtId="0" fontId="4" fillId="0" borderId="27" xfId="1" applyFont="1" applyAlignment="1">
      <alignment vertical="center"/>
    </xf>
    <xf numFmtId="0" fontId="4" fillId="0" borderId="27" xfId="1" applyFont="1" applyAlignment="1">
      <alignment horizontal="center" vertical="center"/>
    </xf>
    <xf numFmtId="0" fontId="4" fillId="0" borderId="27" xfId="1" applyFont="1" applyAlignment="1">
      <alignment horizontal="left" vertical="center"/>
    </xf>
    <xf numFmtId="0" fontId="4" fillId="0" borderId="27" xfId="1" applyFont="1" applyAlignment="1">
      <alignment horizontal="center" vertical="center" wrapText="1"/>
    </xf>
    <xf numFmtId="0" fontId="19" fillId="0" borderId="27" xfId="1" applyFont="1" applyAlignment="1">
      <alignment vertical="center" wrapText="1"/>
    </xf>
    <xf numFmtId="0" fontId="19" fillId="0" borderId="27" xfId="1" applyFont="1" applyAlignment="1">
      <alignment vertical="center"/>
    </xf>
    <xf numFmtId="0" fontId="19" fillId="0" borderId="27" xfId="1" applyFont="1" applyAlignment="1">
      <alignment horizontal="right" vertical="center"/>
    </xf>
    <xf numFmtId="0" fontId="19" fillId="0" borderId="27" xfId="1" applyFont="1" applyAlignment="1">
      <alignment horizontal="center" vertical="center" wrapText="1"/>
    </xf>
    <xf numFmtId="0" fontId="26" fillId="0" borderId="27" xfId="1" applyFont="1"/>
    <xf numFmtId="0" fontId="26" fillId="0" borderId="27" xfId="1" applyFont="1" applyAlignment="1">
      <alignment horizontal="left"/>
    </xf>
    <xf numFmtId="0" fontId="26" fillId="0" borderId="27" xfId="1" applyFont="1" applyAlignment="1">
      <alignment horizontal="center"/>
    </xf>
    <xf numFmtId="0" fontId="25" fillId="0" borderId="27" xfId="1" applyFont="1"/>
    <xf numFmtId="0" fontId="4" fillId="0" borderId="16" xfId="1" applyFont="1" applyBorder="1"/>
    <xf numFmtId="0" fontId="4" fillId="0" borderId="28" xfId="1" applyFont="1" applyBorder="1"/>
    <xf numFmtId="0" fontId="4" fillId="0" borderId="17" xfId="1" applyFont="1" applyBorder="1"/>
    <xf numFmtId="0" fontId="4" fillId="0" borderId="19" xfId="1" applyFont="1" applyBorder="1"/>
    <xf numFmtId="0" fontId="4" fillId="0" borderId="20" xfId="1" applyFont="1" applyBorder="1"/>
    <xf numFmtId="1" fontId="4" fillId="0" borderId="19" xfId="1" applyNumberFormat="1" applyFont="1" applyBorder="1" applyAlignment="1">
      <alignment horizontal="right"/>
    </xf>
    <xf numFmtId="0" fontId="26" fillId="0" borderId="27" xfId="1" applyFont="1" applyAlignment="1">
      <alignment horizontal="left" vertical="center"/>
    </xf>
    <xf numFmtId="0" fontId="4" fillId="0" borderId="19" xfId="1" applyFont="1" applyBorder="1" applyAlignment="1">
      <alignment horizontal="right"/>
    </xf>
    <xf numFmtId="0" fontId="4" fillId="0" borderId="19" xfId="1" applyFont="1" applyBorder="1" applyAlignment="1">
      <alignment horizontal="right" vertical="center"/>
    </xf>
    <xf numFmtId="0" fontId="4" fillId="0" borderId="23" xfId="1" applyFont="1" applyBorder="1" applyAlignment="1">
      <alignment horizontal="right"/>
    </xf>
    <xf numFmtId="0" fontId="4" fillId="0" borderId="29" xfId="1" applyFont="1" applyBorder="1"/>
    <xf numFmtId="0" fontId="4" fillId="0" borderId="25" xfId="1" applyFont="1" applyBorder="1"/>
    <xf numFmtId="0" fontId="22" fillId="0" borderId="27" xfId="1" applyFont="1" applyAlignment="1">
      <alignment horizontal="left"/>
    </xf>
    <xf numFmtId="0" fontId="22" fillId="0" borderId="27" xfId="1" applyFont="1"/>
    <xf numFmtId="0" fontId="22" fillId="0" borderId="27" xfId="1" applyFont="1" applyAlignment="1">
      <alignment horizontal="right"/>
    </xf>
    <xf numFmtId="0" fontId="5" fillId="0" borderId="27" xfId="1" applyFont="1"/>
    <xf numFmtId="0" fontId="8" fillId="0" borderId="27" xfId="1" applyFont="1"/>
    <xf numFmtId="0" fontId="5" fillId="0" borderId="5" xfId="1" applyFont="1" applyBorder="1"/>
    <xf numFmtId="0" fontId="8" fillId="0" borderId="6" xfId="1" applyFont="1" applyBorder="1"/>
    <xf numFmtId="0" fontId="9" fillId="0" borderId="4" xfId="1" applyFont="1" applyBorder="1"/>
    <xf numFmtId="0" fontId="8" fillId="0" borderId="8" xfId="1" applyFont="1" applyBorder="1"/>
    <xf numFmtId="0" fontId="8" fillId="0" borderId="9" xfId="1" applyFont="1" applyBorder="1"/>
    <xf numFmtId="0" fontId="8" fillId="0" borderId="9" xfId="1" applyFont="1" applyBorder="1" applyAlignment="1">
      <alignment horizontal="center"/>
    </xf>
    <xf numFmtId="0" fontId="8" fillId="0" borderId="10" xfId="1" applyFont="1" applyBorder="1"/>
    <xf numFmtId="0" fontId="8" fillId="0" borderId="8" xfId="1" applyFont="1" applyBorder="1" applyAlignment="1">
      <alignment horizontal="left"/>
    </xf>
    <xf numFmtId="164" fontId="8" fillId="0" borderId="9" xfId="1" applyNumberFormat="1" applyFont="1" applyBorder="1"/>
    <xf numFmtId="164" fontId="8" fillId="0" borderId="9" xfId="1" applyNumberFormat="1" applyFont="1" applyBorder="1" applyAlignment="1">
      <alignment horizontal="center"/>
    </xf>
    <xf numFmtId="164" fontId="8" fillId="0" borderId="10" xfId="1" applyNumberFormat="1" applyFont="1" applyBorder="1"/>
    <xf numFmtId="0" fontId="8" fillId="0" borderId="3" xfId="1" applyFont="1" applyBorder="1"/>
    <xf numFmtId="0" fontId="9" fillId="0" borderId="3" xfId="1" applyFont="1" applyBorder="1"/>
    <xf numFmtId="0" fontId="33" fillId="0" borderId="27" xfId="1" applyFont="1" applyAlignment="1">
      <alignment horizontal="left" vertical="top"/>
    </xf>
    <xf numFmtId="0" fontId="54" fillId="0" borderId="27" xfId="1" applyFont="1" applyAlignment="1">
      <alignment horizontal="right" vertical="top"/>
    </xf>
    <xf numFmtId="0" fontId="15" fillId="0" borderId="29" xfId="1" applyFont="1" applyBorder="1" applyAlignment="1">
      <alignment horizontal="left" vertical="top" wrapText="1"/>
    </xf>
    <xf numFmtId="0" fontId="46" fillId="0" borderId="15" xfId="1" applyFont="1" applyBorder="1"/>
    <xf numFmtId="0" fontId="15" fillId="0" borderId="14" xfId="1" applyFont="1" applyBorder="1" applyAlignment="1">
      <alignment horizontal="center" vertical="center" wrapText="1"/>
    </xf>
    <xf numFmtId="0" fontId="15" fillId="0" borderId="1" xfId="1" applyFont="1" applyBorder="1" applyAlignment="1">
      <alignment horizontal="center" vertical="center" wrapText="1"/>
    </xf>
    <xf numFmtId="0" fontId="33" fillId="0" borderId="14" xfId="1" applyFont="1" applyBorder="1" applyAlignment="1">
      <alignment horizontal="center" vertical="center" wrapText="1"/>
    </xf>
    <xf numFmtId="0" fontId="33" fillId="0" borderId="15" xfId="1" applyFont="1" applyBorder="1" applyAlignment="1">
      <alignment horizontal="left" vertical="center" wrapText="1"/>
    </xf>
    <xf numFmtId="0" fontId="33" fillId="0" borderId="1" xfId="1" applyFont="1" applyBorder="1" applyAlignment="1">
      <alignment horizontal="left" vertical="center" wrapText="1"/>
    </xf>
    <xf numFmtId="174" fontId="33" fillId="0" borderId="27" xfId="1" applyNumberFormat="1" applyFont="1" applyAlignment="1">
      <alignment horizontal="left" vertical="top" shrinkToFit="1"/>
    </xf>
    <xf numFmtId="0" fontId="33" fillId="0" borderId="27" xfId="1" applyFont="1" applyAlignment="1">
      <alignment horizontal="left" vertical="center" wrapText="1"/>
    </xf>
    <xf numFmtId="174" fontId="33" fillId="0" borderId="27" xfId="1" applyNumberFormat="1" applyFont="1" applyAlignment="1">
      <alignment horizontal="center" vertical="top" shrinkToFit="1"/>
    </xf>
    <xf numFmtId="0" fontId="33" fillId="0" borderId="27" xfId="1" applyFont="1" applyAlignment="1">
      <alignment horizontal="center" vertical="center" wrapText="1"/>
    </xf>
    <xf numFmtId="0" fontId="33" fillId="0" borderId="12" xfId="1" applyFont="1" applyBorder="1" applyAlignment="1">
      <alignment horizontal="left" vertical="center" wrapText="1"/>
    </xf>
    <xf numFmtId="0" fontId="15" fillId="0" borderId="25" xfId="1" applyFont="1" applyBorder="1" applyAlignment="1">
      <alignment horizontal="center" vertical="center" wrapText="1"/>
    </xf>
    <xf numFmtId="0" fontId="33" fillId="0" borderId="39" xfId="1" applyFont="1" applyBorder="1" applyAlignment="1">
      <alignment horizontal="center" vertical="center" wrapText="1"/>
    </xf>
    <xf numFmtId="0" fontId="33" fillId="0" borderId="39" xfId="1" applyFont="1" applyBorder="1" applyAlignment="1">
      <alignment horizontal="left" vertical="center" wrapText="1"/>
    </xf>
    <xf numFmtId="0" fontId="15" fillId="0" borderId="27" xfId="1" applyFont="1" applyAlignment="1">
      <alignment horizontal="center" vertical="top" wrapText="1"/>
    </xf>
    <xf numFmtId="0" fontId="14" fillId="16" borderId="1" xfId="1" applyFont="1" applyFill="1" applyBorder="1" applyAlignment="1">
      <alignment horizontal="center" vertical="center" wrapText="1"/>
    </xf>
    <xf numFmtId="0" fontId="33" fillId="0" borderId="27" xfId="1" applyFont="1" applyAlignment="1">
      <alignment vertical="center" wrapText="1"/>
    </xf>
    <xf numFmtId="0" fontId="15" fillId="0" borderId="39" xfId="0" applyFont="1" applyBorder="1" applyAlignment="1">
      <alignment horizontal="center" vertical="center"/>
    </xf>
    <xf numFmtId="0" fontId="47" fillId="0" borderId="27" xfId="1" applyFont="1" applyAlignment="1">
      <alignment horizontal="right"/>
    </xf>
    <xf numFmtId="0" fontId="14" fillId="0" borderId="27" xfId="1" applyFont="1" applyAlignment="1">
      <alignment vertical="center"/>
    </xf>
    <xf numFmtId="0" fontId="15" fillId="0" borderId="27" xfId="1" applyFont="1" applyAlignment="1">
      <alignment horizontal="left" vertical="center" wrapText="1"/>
    </xf>
    <xf numFmtId="0" fontId="15" fillId="0" borderId="27" xfId="1" applyFont="1" applyAlignment="1">
      <alignment vertical="center" wrapText="1"/>
    </xf>
    <xf numFmtId="0" fontId="15" fillId="15" borderId="1" xfId="1" applyFont="1" applyFill="1" applyBorder="1" applyAlignment="1">
      <alignment horizontal="center" vertical="center" wrapText="1"/>
    </xf>
    <xf numFmtId="0" fontId="15" fillId="0" borderId="1" xfId="1" applyFont="1" applyBorder="1" applyAlignment="1">
      <alignment vertical="center" wrapText="1"/>
    </xf>
    <xf numFmtId="0" fontId="50" fillId="0" borderId="27" xfId="1" applyFont="1"/>
    <xf numFmtId="165" fontId="50" fillId="0" borderId="27" xfId="1" applyNumberFormat="1" applyFont="1"/>
    <xf numFmtId="168" fontId="50" fillId="0" borderId="27" xfId="1" applyNumberFormat="1" applyFont="1"/>
    <xf numFmtId="0" fontId="15" fillId="0" borderId="1" xfId="1" applyFont="1" applyBorder="1"/>
    <xf numFmtId="165" fontId="15" fillId="0" borderId="1" xfId="1" applyNumberFormat="1" applyFont="1" applyBorder="1" applyAlignment="1">
      <alignment horizontal="center" vertical="center" wrapText="1"/>
    </xf>
    <xf numFmtId="0" fontId="15" fillId="0" borderId="27" xfId="1" applyFont="1" applyAlignment="1">
      <alignment horizontal="center" vertical="center" wrapText="1"/>
    </xf>
    <xf numFmtId="0" fontId="15" fillId="0" borderId="28" xfId="1" applyFont="1" applyBorder="1" applyAlignment="1">
      <alignment vertical="center" wrapText="1"/>
    </xf>
    <xf numFmtId="0" fontId="15" fillId="0" borderId="28" xfId="1" applyFont="1" applyBorder="1" applyAlignment="1">
      <alignment horizontal="left" vertical="center" wrapText="1"/>
    </xf>
    <xf numFmtId="0" fontId="51" fillId="0" borderId="27" xfId="1" applyFont="1" applyAlignment="1">
      <alignment horizontal="left" vertical="center" wrapText="1"/>
    </xf>
    <xf numFmtId="0" fontId="51" fillId="0" borderId="27" xfId="1" applyFont="1" applyAlignment="1">
      <alignment horizontal="center" vertical="center" wrapText="1"/>
    </xf>
    <xf numFmtId="1" fontId="15" fillId="0" borderId="27" xfId="1" applyNumberFormat="1" applyFont="1" applyAlignment="1">
      <alignment horizontal="center" vertical="center" wrapText="1"/>
    </xf>
    <xf numFmtId="0" fontId="18" fillId="0" borderId="27" xfId="2" applyFont="1"/>
    <xf numFmtId="0" fontId="15" fillId="0" borderId="27" xfId="2" applyFont="1"/>
    <xf numFmtId="0" fontId="18" fillId="0" borderId="27" xfId="2" applyFont="1" applyAlignment="1">
      <alignment horizontal="center" vertical="center" wrapText="1"/>
    </xf>
    <xf numFmtId="0" fontId="59" fillId="0" borderId="44" xfId="2" applyFont="1" applyBorder="1" applyAlignment="1">
      <alignment vertical="center" wrapText="1"/>
    </xf>
    <xf numFmtId="0" fontId="59" fillId="0" borderId="27" xfId="2" applyFont="1" applyAlignment="1">
      <alignment horizontal="center" vertical="center" wrapText="1"/>
    </xf>
    <xf numFmtId="0" fontId="18" fillId="0" borderId="27" xfId="2" applyFont="1" applyAlignment="1">
      <alignment vertical="center"/>
    </xf>
    <xf numFmtId="0" fontId="18" fillId="0" borderId="27" xfId="2" applyFont="1" applyAlignment="1">
      <alignment horizontal="center" vertical="center"/>
    </xf>
    <xf numFmtId="0" fontId="60" fillId="0" borderId="27" xfId="2" applyFont="1" applyAlignment="1">
      <alignment vertical="center"/>
    </xf>
    <xf numFmtId="0" fontId="61" fillId="0" borderId="27" xfId="2" applyFont="1" applyAlignment="1">
      <alignment vertical="center"/>
    </xf>
    <xf numFmtId="0" fontId="62" fillId="0" borderId="27" xfId="2" applyFont="1"/>
    <xf numFmtId="0" fontId="17" fillId="0" borderId="39" xfId="2" applyFont="1" applyBorder="1" applyAlignment="1">
      <alignment horizontal="center" vertical="center" wrapText="1"/>
    </xf>
    <xf numFmtId="0" fontId="18" fillId="0" borderId="39" xfId="2" applyFont="1" applyBorder="1" applyAlignment="1">
      <alignment horizontal="center" vertical="center"/>
    </xf>
    <xf numFmtId="0" fontId="15" fillId="0" borderId="45" xfId="2" applyFont="1" applyBorder="1"/>
    <xf numFmtId="0" fontId="15" fillId="0" borderId="46" xfId="2" applyFont="1" applyBorder="1"/>
    <xf numFmtId="42" fontId="18" fillId="0" borderId="1" xfId="0" applyNumberFormat="1" applyFont="1" applyBorder="1" applyAlignment="1">
      <alignment vertical="center"/>
    </xf>
    <xf numFmtId="42" fontId="18" fillId="3" borderId="1" xfId="0" applyNumberFormat="1" applyFont="1" applyFill="1" applyBorder="1" applyAlignment="1">
      <alignment vertical="center"/>
    </xf>
    <xf numFmtId="20" fontId="16" fillId="0" borderId="27" xfId="1" quotePrefix="1" applyNumberFormat="1"/>
    <xf numFmtId="0" fontId="16" fillId="0" borderId="27" xfId="1" quotePrefix="1"/>
    <xf numFmtId="0" fontId="15" fillId="0" borderId="27" xfId="1" quotePrefix="1" applyFont="1" applyAlignment="1">
      <alignment horizontal="center" vertical="top"/>
    </xf>
    <xf numFmtId="0" fontId="15" fillId="0" borderId="0" xfId="0" applyFont="1" applyAlignment="1">
      <alignment horizontal="justify" vertical="top" wrapText="1"/>
    </xf>
    <xf numFmtId="0" fontId="15" fillId="0" borderId="0" xfId="0" applyFont="1" applyAlignment="1">
      <alignment horizontal="justify"/>
    </xf>
    <xf numFmtId="0" fontId="15" fillId="0" borderId="27" xfId="1" applyFont="1" applyAlignment="1">
      <alignment horizontal="left" vertical="top" wrapText="1"/>
    </xf>
    <xf numFmtId="0" fontId="33" fillId="0" borderId="27" xfId="1" applyFont="1" applyAlignment="1">
      <alignment horizontal="center" vertical="center" wrapText="1"/>
    </xf>
    <xf numFmtId="0" fontId="15" fillId="0" borderId="27" xfId="1" applyFont="1"/>
    <xf numFmtId="0" fontId="33" fillId="0" borderId="27" xfId="1" applyFont="1" applyAlignment="1">
      <alignment horizontal="left" vertical="center" wrapText="1"/>
    </xf>
    <xf numFmtId="0" fontId="55" fillId="0" borderId="27" xfId="1" applyFont="1" applyAlignment="1">
      <alignment horizontal="left" vertical="top" wrapText="1"/>
    </xf>
    <xf numFmtId="174" fontId="33" fillId="0" borderId="27" xfId="1" applyNumberFormat="1" applyFont="1" applyAlignment="1">
      <alignment horizontal="left" vertical="top" shrinkToFit="1"/>
    </xf>
    <xf numFmtId="0" fontId="32" fillId="0" borderId="27" xfId="1" applyFont="1" applyAlignment="1">
      <alignment horizontal="center" vertical="center" wrapText="1"/>
    </xf>
    <xf numFmtId="0" fontId="43" fillId="0" borderId="27" xfId="1" applyFont="1"/>
    <xf numFmtId="0" fontId="15" fillId="0" borderId="27" xfId="1" applyFont="1" applyAlignment="1">
      <alignment horizontal="justify" vertical="top" wrapText="1"/>
    </xf>
    <xf numFmtId="0" fontId="15" fillId="0" borderId="27" xfId="1" applyFont="1" applyAlignment="1">
      <alignment horizontal="justify"/>
    </xf>
    <xf numFmtId="0" fontId="14" fillId="16" borderId="11" xfId="1" applyFont="1" applyFill="1" applyBorder="1" applyAlignment="1">
      <alignment horizontal="center" vertical="center" wrapText="1"/>
    </xf>
    <xf numFmtId="0" fontId="46" fillId="16" borderId="14" xfId="1" applyFont="1" applyFill="1" applyBorder="1"/>
    <xf numFmtId="0" fontId="35" fillId="16" borderId="16" xfId="1" applyFont="1" applyFill="1" applyBorder="1" applyAlignment="1">
      <alignment horizontal="center" vertical="center" wrapText="1"/>
    </xf>
    <xf numFmtId="0" fontId="46" fillId="16" borderId="23" xfId="1" applyFont="1" applyFill="1" applyBorder="1"/>
    <xf numFmtId="0" fontId="35" fillId="16" borderId="11" xfId="1" applyFont="1" applyFill="1" applyBorder="1" applyAlignment="1">
      <alignment horizontal="center" vertical="center" wrapText="1"/>
    </xf>
    <xf numFmtId="0" fontId="46" fillId="16" borderId="18" xfId="1" applyFont="1" applyFill="1" applyBorder="1"/>
    <xf numFmtId="0" fontId="14" fillId="16" borderId="12" xfId="1" applyFont="1" applyFill="1" applyBorder="1" applyAlignment="1">
      <alignment horizontal="center" vertical="center" wrapText="1"/>
    </xf>
    <xf numFmtId="0" fontId="46" fillId="16" borderId="26" xfId="1" applyFont="1" applyFill="1" applyBorder="1"/>
    <xf numFmtId="0" fontId="46" fillId="16" borderId="15" xfId="1" applyFont="1" applyFill="1" applyBorder="1"/>
    <xf numFmtId="0" fontId="14" fillId="8" borderId="0" xfId="0" applyFont="1" applyFill="1" applyAlignment="1">
      <alignment horizontal="center"/>
    </xf>
    <xf numFmtId="0" fontId="14" fillId="8" borderId="27" xfId="0" applyFont="1" applyFill="1" applyBorder="1" applyAlignment="1">
      <alignment horizontal="center"/>
    </xf>
    <xf numFmtId="0" fontId="14" fillId="0" borderId="27" xfId="1" applyFont="1" applyAlignment="1">
      <alignment horizontal="center" vertical="center"/>
    </xf>
    <xf numFmtId="0" fontId="32" fillId="0" borderId="27" xfId="1" applyFont="1" applyAlignment="1">
      <alignment horizontal="center"/>
    </xf>
    <xf numFmtId="0" fontId="31" fillId="8" borderId="27" xfId="1" applyFont="1" applyFill="1" applyAlignment="1">
      <alignment horizontal="center" vertical="center" wrapText="1"/>
    </xf>
    <xf numFmtId="0" fontId="35" fillId="10" borderId="41" xfId="1" applyFont="1" applyFill="1" applyBorder="1" applyAlignment="1">
      <alignment horizontal="left" vertical="center" wrapText="1"/>
    </xf>
    <xf numFmtId="0" fontId="35" fillId="10" borderId="42" xfId="1" applyFont="1" applyFill="1" applyBorder="1" applyAlignment="1">
      <alignment horizontal="left" vertical="center" wrapText="1"/>
    </xf>
    <xf numFmtId="0" fontId="35" fillId="10" borderId="43" xfId="1" applyFont="1" applyFill="1" applyBorder="1" applyAlignment="1">
      <alignment horizontal="left" vertical="center" wrapText="1"/>
    </xf>
    <xf numFmtId="0" fontId="35" fillId="10" borderId="39" xfId="1" applyFont="1" applyFill="1" applyBorder="1" applyAlignment="1">
      <alignment horizontal="center" vertical="center" wrapText="1"/>
    </xf>
    <xf numFmtId="0" fontId="35" fillId="10" borderId="39" xfId="1" applyFont="1" applyFill="1" applyBorder="1" applyAlignment="1">
      <alignment horizontal="center" vertical="center"/>
    </xf>
    <xf numFmtId="0" fontId="14" fillId="0" borderId="27" xfId="1" applyFont="1" applyAlignment="1">
      <alignment horizontal="left"/>
    </xf>
    <xf numFmtId="0" fontId="44" fillId="0" borderId="27" xfId="1" applyFont="1" applyAlignment="1">
      <alignment horizontal="center" vertical="center"/>
    </xf>
    <xf numFmtId="0" fontId="45" fillId="0" borderId="40" xfId="1" applyFont="1" applyBorder="1" applyAlignment="1">
      <alignment horizontal="center"/>
    </xf>
    <xf numFmtId="0" fontId="15" fillId="0" borderId="27" xfId="1" applyFont="1" applyAlignment="1">
      <alignment horizontal="right"/>
    </xf>
    <xf numFmtId="172" fontId="15" fillId="0" borderId="27" xfId="1" applyNumberFormat="1" applyFont="1" applyAlignment="1">
      <alignment horizontal="left" vertical="top"/>
    </xf>
    <xf numFmtId="0" fontId="15" fillId="0" borderId="27" xfId="1" applyFont="1" applyAlignment="1">
      <alignment horizontal="center"/>
    </xf>
    <xf numFmtId="0" fontId="15" fillId="0" borderId="27" xfId="1" applyFont="1" applyAlignment="1">
      <alignment horizontal="justify" vertical="top"/>
    </xf>
    <xf numFmtId="0" fontId="15" fillId="0" borderId="27" xfId="1" applyFont="1" applyAlignment="1">
      <alignment horizontal="justify" vertical="justify" wrapText="1"/>
    </xf>
    <xf numFmtId="0" fontId="14" fillId="0" borderId="27" xfId="1" applyFont="1" applyAlignment="1">
      <alignment horizontal="center" vertical="top" wrapText="1"/>
    </xf>
    <xf numFmtId="0" fontId="15" fillId="0" borderId="27" xfId="1" applyFont="1" applyAlignment="1">
      <alignment horizontal="center" vertical="center"/>
    </xf>
    <xf numFmtId="0" fontId="14" fillId="0" borderId="27" xfId="1" applyFont="1" applyAlignment="1">
      <alignment horizontal="center"/>
    </xf>
    <xf numFmtId="0" fontId="15" fillId="0" borderId="27" xfId="1" applyFont="1" applyAlignment="1">
      <alignment horizontal="left" vertical="center"/>
    </xf>
    <xf numFmtId="0" fontId="42" fillId="0" borderId="27" xfId="1" applyFont="1" applyAlignment="1">
      <alignment horizontal="center" vertical="center"/>
    </xf>
    <xf numFmtId="172" fontId="15" fillId="0" borderId="27" xfId="1" applyNumberFormat="1" applyFont="1" applyAlignment="1">
      <alignment horizontal="center" vertical="center"/>
    </xf>
    <xf numFmtId="0" fontId="15" fillId="0" borderId="27" xfId="1" applyFont="1" applyAlignment="1">
      <alignment horizontal="left"/>
    </xf>
    <xf numFmtId="0" fontId="3" fillId="0" borderId="0" xfId="0" applyFont="1" applyAlignment="1">
      <alignment horizontal="center" vertical="top"/>
    </xf>
    <xf numFmtId="0" fontId="0" fillId="0" borderId="0" xfId="0"/>
    <xf numFmtId="0" fontId="3" fillId="0" borderId="0" xfId="0" applyFont="1" applyAlignment="1">
      <alignment horizontal="center"/>
    </xf>
    <xf numFmtId="0" fontId="30" fillId="0" borderId="37" xfId="0" applyFont="1" applyBorder="1" applyAlignment="1">
      <alignment horizontal="center" vertical="center" wrapText="1"/>
    </xf>
    <xf numFmtId="0" fontId="30" fillId="0" borderId="35" xfId="0" applyFont="1" applyBorder="1" applyAlignment="1">
      <alignment horizontal="center" vertical="center" wrapText="1"/>
    </xf>
    <xf numFmtId="0" fontId="30" fillId="0" borderId="34" xfId="0" applyFont="1" applyBorder="1" applyAlignment="1">
      <alignment horizontal="center" vertical="center" wrapText="1"/>
    </xf>
    <xf numFmtId="0" fontId="30" fillId="0" borderId="33" xfId="0" applyFont="1" applyBorder="1" applyAlignment="1">
      <alignment horizontal="center" vertical="center" wrapText="1"/>
    </xf>
    <xf numFmtId="0" fontId="30" fillId="0" borderId="32" xfId="0" applyFont="1" applyBorder="1" applyAlignment="1">
      <alignment horizontal="center" vertical="center" wrapText="1"/>
    </xf>
    <xf numFmtId="0" fontId="30" fillId="0" borderId="30" xfId="0" applyFont="1" applyBorder="1" applyAlignment="1">
      <alignment horizontal="center" vertical="center" wrapText="1"/>
    </xf>
    <xf numFmtId="0" fontId="36" fillId="0" borderId="0" xfId="0" applyFont="1" applyAlignment="1">
      <alignment horizontal="center"/>
    </xf>
    <xf numFmtId="0" fontId="15" fillId="0" borderId="0" xfId="0" applyFont="1"/>
    <xf numFmtId="0" fontId="15" fillId="0" borderId="0" xfId="0" applyFont="1" applyAlignment="1">
      <alignment horizontal="justify"/>
    </xf>
    <xf numFmtId="0" fontId="15" fillId="0" borderId="0" xfId="0" applyFont="1" applyAlignment="1">
      <alignment horizontal="justify" vertical="top" wrapText="1"/>
    </xf>
    <xf numFmtId="49" fontId="15" fillId="0" borderId="0" xfId="0" applyNumberFormat="1" applyFont="1" applyAlignment="1">
      <alignment horizontal="left" vertical="top"/>
    </xf>
    <xf numFmtId="0" fontId="14" fillId="0" borderId="12" xfId="0" applyFont="1" applyBorder="1" applyAlignment="1">
      <alignment horizontal="center"/>
    </xf>
    <xf numFmtId="0" fontId="46" fillId="0" borderId="13" xfId="0" applyFont="1" applyBorder="1"/>
    <xf numFmtId="0" fontId="46" fillId="0" borderId="15" xfId="0" applyFont="1" applyBorder="1"/>
    <xf numFmtId="0" fontId="15" fillId="0" borderId="12" xfId="0" applyFont="1" applyBorder="1" applyAlignment="1">
      <alignment horizontal="left" vertical="top"/>
    </xf>
    <xf numFmtId="0" fontId="14" fillId="0" borderId="11" xfId="0" applyFont="1" applyBorder="1" applyAlignment="1">
      <alignment horizontal="center" vertical="center"/>
    </xf>
    <xf numFmtId="0" fontId="46" fillId="0" borderId="14" xfId="0" applyFont="1" applyBorder="1"/>
    <xf numFmtId="0" fontId="14" fillId="0" borderId="11" xfId="0" applyFont="1" applyBorder="1" applyAlignment="1">
      <alignment horizontal="center" vertical="center" wrapText="1"/>
    </xf>
    <xf numFmtId="0" fontId="14" fillId="0" borderId="39" xfId="0" applyFont="1" applyBorder="1" applyAlignment="1">
      <alignment horizontal="center" vertical="center" wrapText="1"/>
    </xf>
    <xf numFmtId="0" fontId="46" fillId="0" borderId="39" xfId="0" applyFont="1" applyBorder="1"/>
    <xf numFmtId="0" fontId="14" fillId="0" borderId="16" xfId="0" applyFont="1" applyBorder="1" applyAlignment="1">
      <alignment horizontal="center" vertical="center" wrapText="1"/>
    </xf>
    <xf numFmtId="0" fontId="32" fillId="0" borderId="0" xfId="0" applyFont="1" applyAlignment="1">
      <alignment horizontal="center" vertical="center"/>
    </xf>
    <xf numFmtId="0" fontId="15" fillId="0" borderId="0" xfId="0" applyFont="1" applyAlignment="1">
      <alignment vertical="center"/>
    </xf>
    <xf numFmtId="49" fontId="15" fillId="0" borderId="0" xfId="0" applyNumberFormat="1" applyFont="1" applyAlignment="1">
      <alignment horizontal="left" vertical="center"/>
    </xf>
    <xf numFmtId="0" fontId="32" fillId="0" borderId="27" xfId="1" applyFont="1" applyAlignment="1">
      <alignment horizontal="center" vertical="center"/>
    </xf>
    <xf numFmtId="0" fontId="36" fillId="0" borderId="27" xfId="1" applyFont="1" applyAlignment="1">
      <alignment horizontal="left" vertical="center" wrapText="1"/>
    </xf>
    <xf numFmtId="0" fontId="36" fillId="0" borderId="27" xfId="1" applyFont="1" applyAlignment="1">
      <alignment vertical="center"/>
    </xf>
    <xf numFmtId="0" fontId="36" fillId="11" borderId="27" xfId="1" applyFont="1" applyFill="1" applyAlignment="1">
      <alignment horizontal="left" vertical="top" wrapText="1"/>
    </xf>
    <xf numFmtId="0" fontId="36" fillId="0" borderId="27" xfId="1" applyFont="1" applyAlignment="1">
      <alignment horizontal="left" vertical="top" wrapText="1"/>
    </xf>
    <xf numFmtId="0" fontId="36" fillId="0" borderId="27" xfId="1" applyFont="1" applyAlignment="1">
      <alignment horizontal="center"/>
    </xf>
    <xf numFmtId="0" fontId="40" fillId="0" borderId="27" xfId="1" applyFont="1" applyAlignment="1">
      <alignment horizontal="center"/>
    </xf>
    <xf numFmtId="0" fontId="36" fillId="0" borderId="27" xfId="1" applyFont="1" applyAlignment="1">
      <alignment horizontal="center" vertical="center"/>
    </xf>
    <xf numFmtId="1" fontId="40" fillId="0" borderId="27" xfId="1" applyNumberFormat="1" applyFont="1" applyAlignment="1">
      <alignment horizontal="center"/>
    </xf>
    <xf numFmtId="0" fontId="37" fillId="0" borderId="27" xfId="1" applyFont="1" applyAlignment="1">
      <alignment horizontal="center"/>
    </xf>
    <xf numFmtId="1" fontId="36" fillId="0" borderId="27" xfId="1" applyNumberFormat="1" applyFont="1" applyAlignment="1">
      <alignment horizontal="center"/>
    </xf>
    <xf numFmtId="0" fontId="10" fillId="0" borderId="0" xfId="0" applyFont="1" applyAlignment="1">
      <alignment horizontal="center"/>
    </xf>
    <xf numFmtId="0" fontId="11" fillId="0" borderId="0" xfId="0" applyFont="1" applyAlignment="1">
      <alignment horizontal="center"/>
    </xf>
    <xf numFmtId="0" fontId="7" fillId="0" borderId="2" xfId="0" applyFont="1" applyBorder="1" applyAlignment="1">
      <alignment horizontal="center"/>
    </xf>
    <xf numFmtId="0" fontId="6" fillId="0" borderId="3" xfId="0" applyFont="1" applyBorder="1"/>
    <xf numFmtId="0" fontId="6" fillId="0" borderId="4" xfId="0" applyFont="1" applyBorder="1"/>
    <xf numFmtId="0" fontId="6" fillId="0" borderId="6" xfId="0" applyFont="1" applyBorder="1"/>
    <xf numFmtId="0" fontId="6" fillId="0" borderId="7" xfId="0" applyFont="1" applyBorder="1"/>
    <xf numFmtId="0" fontId="6" fillId="0" borderId="8" xfId="0" applyFont="1" applyBorder="1"/>
    <xf numFmtId="0" fontId="6" fillId="0" borderId="9" xfId="0" applyFont="1" applyBorder="1"/>
    <xf numFmtId="0" fontId="6" fillId="0" borderId="10" xfId="0" applyFont="1" applyBorder="1"/>
    <xf numFmtId="0" fontId="8" fillId="0" borderId="2" xfId="0" applyFont="1" applyBorder="1" applyAlignment="1">
      <alignment horizontal="left"/>
    </xf>
    <xf numFmtId="0" fontId="5" fillId="0" borderId="2" xfId="0" applyFont="1" applyBorder="1" applyAlignment="1">
      <alignment horizontal="center"/>
    </xf>
    <xf numFmtId="0" fontId="8" fillId="0" borderId="3" xfId="0" applyFont="1" applyBorder="1" applyAlignment="1">
      <alignment horizontal="left"/>
    </xf>
    <xf numFmtId="0" fontId="4" fillId="0" borderId="0" xfId="0" applyFont="1" applyAlignment="1">
      <alignment horizontal="center" vertical="center"/>
    </xf>
    <xf numFmtId="0" fontId="4" fillId="0" borderId="0" xfId="0" applyFont="1" applyAlignment="1">
      <alignment horizontal="center"/>
    </xf>
    <xf numFmtId="0" fontId="15" fillId="0" borderId="12" xfId="1" applyFont="1" applyBorder="1" applyAlignment="1">
      <alignment horizontal="center"/>
    </xf>
    <xf numFmtId="0" fontId="46" fillId="0" borderId="15" xfId="1" applyFont="1" applyBorder="1"/>
    <xf numFmtId="0" fontId="15" fillId="0" borderId="27" xfId="1" applyFont="1" applyAlignment="1">
      <alignment horizontal="center" vertical="top" wrapText="1"/>
    </xf>
    <xf numFmtId="0" fontId="15" fillId="0" borderId="27" xfId="1" applyFont="1" applyAlignment="1">
      <alignment horizontal="center" vertical="top"/>
    </xf>
    <xf numFmtId="0" fontId="15" fillId="0" borderId="27" xfId="1" applyFont="1" applyAlignment="1">
      <alignment horizontal="center" vertical="center" wrapText="1"/>
    </xf>
    <xf numFmtId="0" fontId="15" fillId="0" borderId="12" xfId="1" applyFont="1" applyBorder="1" applyAlignment="1">
      <alignment horizontal="left" vertical="center" wrapText="1"/>
    </xf>
    <xf numFmtId="0" fontId="46" fillId="0" borderId="26" xfId="1" applyFont="1" applyBorder="1"/>
    <xf numFmtId="0" fontId="15" fillId="0" borderId="26" xfId="1" applyFont="1" applyBorder="1" applyAlignment="1">
      <alignment horizontal="left" vertical="center" wrapText="1"/>
    </xf>
    <xf numFmtId="0" fontId="15" fillId="0" borderId="15" xfId="1" applyFont="1" applyBorder="1" applyAlignment="1">
      <alignment horizontal="left" vertical="center" wrapText="1"/>
    </xf>
    <xf numFmtId="0" fontId="15" fillId="15" borderId="12" xfId="1" applyFont="1" applyFill="1" applyBorder="1" applyAlignment="1">
      <alignment horizontal="center" vertical="center" wrapText="1"/>
    </xf>
    <xf numFmtId="0" fontId="51" fillId="0" borderId="27" xfId="1" applyFont="1" applyAlignment="1">
      <alignment horizontal="left" vertical="center" wrapText="1"/>
    </xf>
    <xf numFmtId="0" fontId="15" fillId="0" borderId="12" xfId="1" quotePrefix="1" applyFont="1" applyBorder="1" applyAlignment="1">
      <alignment horizontal="left" vertical="center" wrapText="1"/>
    </xf>
    <xf numFmtId="0" fontId="15" fillId="0" borderId="26" xfId="1" quotePrefix="1" applyFont="1" applyBorder="1" applyAlignment="1">
      <alignment horizontal="left" vertical="center" wrapText="1"/>
    </xf>
    <xf numFmtId="0" fontId="15" fillId="0" borderId="15" xfId="1" quotePrefix="1" applyFont="1" applyBorder="1" applyAlignment="1">
      <alignment horizontal="left" vertical="center" wrapText="1"/>
    </xf>
    <xf numFmtId="167" fontId="15" fillId="0" borderId="12" xfId="1" applyNumberFormat="1" applyFont="1" applyBorder="1" applyAlignment="1">
      <alignment horizontal="center" vertical="center" wrapText="1"/>
    </xf>
    <xf numFmtId="167" fontId="15" fillId="0" borderId="23" xfId="1" applyNumberFormat="1" applyFont="1" applyBorder="1" applyAlignment="1">
      <alignment horizontal="center" vertical="center" wrapText="1"/>
    </xf>
    <xf numFmtId="0" fontId="46" fillId="0" borderId="25" xfId="1" applyFont="1" applyBorder="1"/>
    <xf numFmtId="0" fontId="21" fillId="0" borderId="27" xfId="1" applyFont="1" applyAlignment="1">
      <alignment horizontal="center" vertical="center"/>
    </xf>
    <xf numFmtId="0" fontId="16" fillId="0" borderId="27" xfId="1"/>
    <xf numFmtId="172" fontId="18" fillId="0" borderId="39" xfId="2" applyNumberFormat="1" applyFont="1" applyBorder="1" applyAlignment="1">
      <alignment horizontal="left" vertical="center"/>
    </xf>
    <xf numFmtId="172" fontId="18" fillId="0" borderId="39" xfId="2" applyNumberFormat="1" applyFont="1" applyBorder="1" applyAlignment="1">
      <alignment horizontal="center"/>
    </xf>
    <xf numFmtId="172" fontId="18" fillId="0" borderId="39" xfId="2" applyNumberFormat="1" applyFont="1" applyBorder="1" applyAlignment="1">
      <alignment horizontal="center" vertical="center"/>
    </xf>
    <xf numFmtId="172" fontId="18" fillId="0" borderId="41" xfId="2" applyNumberFormat="1" applyFont="1" applyBorder="1" applyAlignment="1">
      <alignment horizontal="center"/>
    </xf>
    <xf numFmtId="172" fontId="18" fillId="0" borderId="42" xfId="2" applyNumberFormat="1" applyFont="1" applyBorder="1" applyAlignment="1">
      <alignment horizontal="center"/>
    </xf>
    <xf numFmtId="172" fontId="18" fillId="0" borderId="43" xfId="2" applyNumberFormat="1" applyFont="1" applyBorder="1" applyAlignment="1">
      <alignment horizontal="center"/>
    </xf>
    <xf numFmtId="172" fontId="15" fillId="0" borderId="39" xfId="2" applyNumberFormat="1" applyFont="1" applyBorder="1" applyAlignment="1">
      <alignment horizontal="center" vertical="center"/>
    </xf>
    <xf numFmtId="0" fontId="58" fillId="0" borderId="27" xfId="2" applyFont="1" applyAlignment="1">
      <alignment horizontal="right" vertical="center" wrapText="1"/>
    </xf>
    <xf numFmtId="0" fontId="15" fillId="0" borderId="27" xfId="2" applyFont="1" applyAlignment="1">
      <alignment horizontal="center" vertical="center" wrapText="1"/>
    </xf>
    <xf numFmtId="0" fontId="15" fillId="0" borderId="27" xfId="2" applyFont="1" applyAlignment="1">
      <alignment horizontal="center" vertical="center"/>
    </xf>
    <xf numFmtId="15" fontId="61" fillId="0" borderId="27" xfId="2" applyNumberFormat="1" applyFont="1" applyAlignment="1">
      <alignment horizontal="left" vertical="center"/>
    </xf>
    <xf numFmtId="0" fontId="17" fillId="0" borderId="39" xfId="2" applyFont="1" applyBorder="1" applyAlignment="1">
      <alignment horizontal="center" vertical="center" wrapText="1"/>
    </xf>
    <xf numFmtId="0" fontId="8" fillId="0" borderId="3" xfId="1" applyFont="1" applyBorder="1" applyAlignment="1">
      <alignment horizontal="left"/>
    </xf>
    <xf numFmtId="0" fontId="6" fillId="0" borderId="3" xfId="1" applyFont="1" applyBorder="1"/>
    <xf numFmtId="0" fontId="8" fillId="0" borderId="2" xfId="1" applyFont="1" applyBorder="1" applyAlignment="1">
      <alignment horizontal="left"/>
    </xf>
    <xf numFmtId="0" fontId="6" fillId="0" borderId="4" xfId="1" applyFont="1" applyBorder="1"/>
    <xf numFmtId="0" fontId="5" fillId="0" borderId="2" xfId="1" applyFont="1" applyBorder="1" applyAlignment="1">
      <alignment horizontal="center"/>
    </xf>
    <xf numFmtId="0" fontId="6" fillId="0" borderId="6" xfId="1" applyFont="1" applyBorder="1"/>
    <xf numFmtId="0" fontId="6" fillId="0" borderId="7" xfId="1" applyFont="1" applyBorder="1"/>
    <xf numFmtId="0" fontId="6" fillId="0" borderId="8" xfId="1" applyFont="1" applyBorder="1"/>
    <xf numFmtId="0" fontId="6" fillId="0" borderId="9" xfId="1" applyFont="1" applyBorder="1"/>
    <xf numFmtId="0" fontId="6" fillId="0" borderId="10" xfId="1" applyFont="1" applyBorder="1"/>
    <xf numFmtId="0" fontId="7" fillId="0" borderId="2" xfId="1" applyFont="1" applyBorder="1" applyAlignment="1">
      <alignment horizontal="center"/>
    </xf>
    <xf numFmtId="0" fontId="4" fillId="0" borderId="27" xfId="1" applyFont="1" applyAlignment="1">
      <alignment horizontal="center" vertical="center"/>
    </xf>
    <xf numFmtId="0" fontId="4" fillId="0" borderId="27" xfId="1" applyFont="1" applyAlignment="1">
      <alignment horizontal="center"/>
    </xf>
    <xf numFmtId="0" fontId="18" fillId="0" borderId="12" xfId="0" applyFont="1" applyBorder="1" applyAlignment="1">
      <alignment horizontal="center" vertical="center"/>
    </xf>
    <xf numFmtId="0" fontId="18" fillId="0" borderId="26" xfId="0" applyFont="1" applyBorder="1" applyAlignment="1">
      <alignment horizontal="center" vertical="center"/>
    </xf>
    <xf numFmtId="0" fontId="18" fillId="0" borderId="15" xfId="0" applyFont="1" applyBorder="1" applyAlignment="1">
      <alignment horizontal="center" vertical="center"/>
    </xf>
    <xf numFmtId="0" fontId="15" fillId="0" borderId="0" xfId="0" applyFont="1" applyAlignment="1">
      <alignment horizontal="center"/>
    </xf>
    <xf numFmtId="0" fontId="14" fillId="0" borderId="0" xfId="0" applyFont="1" applyAlignment="1">
      <alignment horizontal="center"/>
    </xf>
    <xf numFmtId="0" fontId="17" fillId="3" borderId="12" xfId="0" applyFont="1" applyFill="1" applyBorder="1" applyAlignment="1">
      <alignment horizontal="center" vertical="center"/>
    </xf>
    <xf numFmtId="0" fontId="17" fillId="3" borderId="26" xfId="0" applyFont="1" applyFill="1" applyBorder="1" applyAlignment="1">
      <alignment horizontal="center" vertical="center"/>
    </xf>
    <xf numFmtId="0" fontId="17" fillId="3" borderId="23" xfId="0" applyFont="1" applyFill="1" applyBorder="1" applyAlignment="1">
      <alignment horizontal="center" vertical="center"/>
    </xf>
    <xf numFmtId="0" fontId="17" fillId="3" borderId="29" xfId="0" applyFont="1" applyFill="1" applyBorder="1" applyAlignment="1">
      <alignment horizontal="center" vertical="center"/>
    </xf>
    <xf numFmtId="0" fontId="46" fillId="0" borderId="24" xfId="0" applyFont="1" applyBorder="1"/>
    <xf numFmtId="0" fontId="46" fillId="0" borderId="25" xfId="0" applyFont="1" applyBorder="1"/>
    <xf numFmtId="3" fontId="15" fillId="0" borderId="12" xfId="0" applyNumberFormat="1" applyFont="1" applyBorder="1" applyAlignment="1">
      <alignment horizontal="center" vertical="center" wrapText="1"/>
    </xf>
    <xf numFmtId="0" fontId="30" fillId="13" borderId="0" xfId="0" applyFont="1" applyFill="1" applyAlignment="1">
      <alignment horizontal="center" vertical="center"/>
    </xf>
    <xf numFmtId="0" fontId="14" fillId="13" borderId="0" xfId="0" applyFont="1" applyFill="1" applyAlignment="1">
      <alignment horizontal="center" vertical="center"/>
    </xf>
    <xf numFmtId="0" fontId="15" fillId="0" borderId="0" xfId="0" applyFont="1" applyAlignment="1">
      <alignment horizontal="left" vertical="center"/>
    </xf>
    <xf numFmtId="173" fontId="15" fillId="0" borderId="0" xfId="0" applyNumberFormat="1" applyFont="1" applyAlignment="1">
      <alignment horizontal="left" vertical="center"/>
    </xf>
    <xf numFmtId="0" fontId="14" fillId="14" borderId="41" xfId="0" applyFont="1" applyFill="1" applyBorder="1" applyAlignment="1">
      <alignment horizontal="center" vertical="center" wrapText="1"/>
    </xf>
    <xf numFmtId="0" fontId="14" fillId="14" borderId="42" xfId="0" applyFont="1" applyFill="1" applyBorder="1" applyAlignment="1">
      <alignment horizontal="center" vertical="center" wrapText="1"/>
    </xf>
    <xf numFmtId="0" fontId="14" fillId="14" borderId="43" xfId="0" applyFont="1" applyFill="1" applyBorder="1" applyAlignment="1">
      <alignment horizontal="center" vertical="center" wrapText="1"/>
    </xf>
    <xf numFmtId="0" fontId="15" fillId="0" borderId="0" xfId="0" applyFont="1" applyAlignment="1">
      <alignment horizontal="center" vertical="center" wrapText="1"/>
    </xf>
    <xf numFmtId="0" fontId="51" fillId="0" borderId="0" xfId="0" applyFont="1" applyAlignment="1">
      <alignment horizontal="left" vertical="center" wrapText="1"/>
    </xf>
    <xf numFmtId="0" fontId="51" fillId="0" borderId="0" xfId="0" applyFont="1" applyAlignment="1">
      <alignment horizontal="left"/>
    </xf>
    <xf numFmtId="0" fontId="15" fillId="0" borderId="0" xfId="0" applyFont="1" applyAlignment="1">
      <alignment horizontal="center" vertical="top" wrapText="1"/>
    </xf>
    <xf numFmtId="0" fontId="14" fillId="0" borderId="0" xfId="0" applyFont="1" applyAlignment="1">
      <alignment horizontal="center" vertical="center" wrapText="1"/>
    </xf>
    <xf numFmtId="0" fontId="14" fillId="0" borderId="0" xfId="0" applyFont="1"/>
    <xf numFmtId="0" fontId="14" fillId="0" borderId="27" xfId="0" applyFont="1" applyBorder="1" applyAlignment="1">
      <alignment horizontal="center"/>
    </xf>
    <xf numFmtId="0" fontId="15" fillId="0" borderId="27" xfId="0" applyFont="1" applyBorder="1" applyAlignment="1">
      <alignment horizontal="center"/>
    </xf>
    <xf numFmtId="0" fontId="14" fillId="6" borderId="12" xfId="0" applyFont="1" applyFill="1" applyBorder="1" applyAlignment="1">
      <alignment horizontal="center" vertical="center" wrapText="1"/>
    </xf>
    <xf numFmtId="0" fontId="15" fillId="0" borderId="12" xfId="0" applyFont="1" applyBorder="1" applyAlignment="1">
      <alignment horizontal="left" vertical="center" wrapText="1"/>
    </xf>
    <xf numFmtId="0" fontId="14" fillId="0" borderId="0" xfId="0" applyFont="1" applyAlignment="1">
      <alignment horizontal="left" vertical="center"/>
    </xf>
    <xf numFmtId="0" fontId="14" fillId="4" borderId="27" xfId="0" applyFont="1" applyFill="1" applyBorder="1" applyAlignment="1">
      <alignment horizontal="center" vertical="center"/>
    </xf>
    <xf numFmtId="0" fontId="46" fillId="0" borderId="27" xfId="0" applyFont="1" applyBorder="1"/>
    <xf numFmtId="0" fontId="14" fillId="4" borderId="27" xfId="0" applyFont="1" applyFill="1" applyBorder="1" applyAlignment="1">
      <alignment horizontal="center" vertical="center" wrapText="1"/>
    </xf>
    <xf numFmtId="0" fontId="15" fillId="0" borderId="27" xfId="0" applyFont="1" applyBorder="1" applyAlignment="1">
      <alignment horizontal="left" vertical="center" wrapText="1"/>
    </xf>
    <xf numFmtId="0" fontId="15" fillId="0" borderId="27" xfId="0" applyFont="1" applyBorder="1"/>
    <xf numFmtId="0" fontId="14" fillId="5" borderId="11" xfId="0" applyFont="1" applyFill="1" applyBorder="1" applyAlignment="1">
      <alignment horizontal="center" vertical="center" wrapText="1"/>
    </xf>
    <xf numFmtId="0" fontId="46" fillId="0" borderId="18" xfId="0" applyFont="1" applyBorder="1"/>
    <xf numFmtId="0" fontId="14" fillId="5" borderId="16" xfId="0" applyFont="1" applyFill="1" applyBorder="1" applyAlignment="1">
      <alignment horizontal="center" vertical="center" wrapText="1"/>
    </xf>
    <xf numFmtId="0" fontId="46" fillId="0" borderId="17" xfId="0" applyFont="1" applyBorder="1"/>
    <xf numFmtId="0" fontId="46" fillId="0" borderId="19" xfId="0" applyFont="1" applyBorder="1"/>
    <xf numFmtId="0" fontId="46" fillId="0" borderId="20" xfId="0" applyFont="1" applyBorder="1"/>
    <xf numFmtId="0" fontId="46" fillId="0" borderId="21" xfId="0" applyFont="1" applyBorder="1"/>
    <xf numFmtId="0" fontId="46" fillId="0" borderId="22" xfId="0" applyFont="1" applyBorder="1"/>
    <xf numFmtId="0" fontId="14" fillId="5" borderId="12" xfId="0" applyFont="1" applyFill="1" applyBorder="1" applyAlignment="1">
      <alignment horizontal="center" vertical="center" wrapText="1"/>
    </xf>
    <xf numFmtId="167" fontId="14" fillId="5" borderId="12" xfId="0" applyNumberFormat="1" applyFont="1" applyFill="1" applyBorder="1" applyAlignment="1">
      <alignment horizontal="center" vertical="center" wrapText="1"/>
    </xf>
    <xf numFmtId="0" fontId="46" fillId="0" borderId="26" xfId="0" applyFont="1" applyBorder="1"/>
    <xf numFmtId="0" fontId="36" fillId="0" borderId="27" xfId="0" applyFont="1" applyBorder="1" applyAlignment="1">
      <alignment horizontal="center" wrapText="1"/>
    </xf>
    <xf numFmtId="0" fontId="36" fillId="0" borderId="27" xfId="0" applyFont="1" applyBorder="1" applyAlignment="1">
      <alignment horizontal="center"/>
    </xf>
    <xf numFmtId="0" fontId="36" fillId="0" borderId="0" xfId="0" applyFont="1" applyAlignment="1">
      <alignment horizontal="left" vertical="center" wrapText="1"/>
    </xf>
    <xf numFmtId="0" fontId="53" fillId="0" borderId="0" xfId="0" applyFont="1" applyAlignment="1">
      <alignment horizontal="center"/>
    </xf>
    <xf numFmtId="1" fontId="36" fillId="0" borderId="0" xfId="0" applyNumberFormat="1" applyFont="1" applyAlignment="1">
      <alignment horizontal="center"/>
    </xf>
    <xf numFmtId="0" fontId="36" fillId="0" borderId="0" xfId="0" applyFont="1" applyAlignment="1">
      <alignment horizontal="left"/>
    </xf>
    <xf numFmtId="0" fontId="36" fillId="0" borderId="0" xfId="0" applyFont="1" applyAlignment="1">
      <alignment horizontal="left" vertical="top" wrapText="1"/>
    </xf>
    <xf numFmtId="0" fontId="13" fillId="0" borderId="16" xfId="0" applyFont="1" applyBorder="1" applyAlignment="1">
      <alignment horizontal="center"/>
    </xf>
    <xf numFmtId="0" fontId="6" fillId="0" borderId="17" xfId="0" applyFont="1" applyBorder="1"/>
    <xf numFmtId="0" fontId="6" fillId="0" borderId="19" xfId="0" applyFont="1" applyBorder="1"/>
    <xf numFmtId="0" fontId="6" fillId="0" borderId="20" xfId="0" applyFont="1" applyBorder="1"/>
    <xf numFmtId="0" fontId="6" fillId="0" borderId="21" xfId="0" applyFont="1" applyBorder="1"/>
    <xf numFmtId="0" fontId="6" fillId="0" borderId="22" xfId="0" applyFont="1" applyBorder="1"/>
    <xf numFmtId="0" fontId="1" fillId="0" borderId="19" xfId="0" applyFont="1" applyBorder="1" applyAlignment="1">
      <alignment horizontal="center"/>
    </xf>
    <xf numFmtId="0" fontId="1" fillId="0" borderId="16" xfId="0" applyFont="1" applyBorder="1" applyAlignment="1">
      <alignment horizontal="center"/>
    </xf>
    <xf numFmtId="0" fontId="3" fillId="0" borderId="11" xfId="0" applyFont="1" applyBorder="1" applyAlignment="1">
      <alignment horizontal="center" vertical="top" wrapText="1"/>
    </xf>
    <xf numFmtId="0" fontId="6" fillId="0" borderId="18" xfId="0" applyFont="1" applyBorder="1"/>
    <xf numFmtId="0" fontId="6" fillId="0" borderId="14" xfId="0" applyFont="1" applyBorder="1"/>
    <xf numFmtId="0" fontId="3" fillId="0" borderId="18" xfId="0" applyFont="1" applyBorder="1" applyAlignment="1">
      <alignment horizontal="center" vertical="top" wrapText="1"/>
    </xf>
    <xf numFmtId="0" fontId="2" fillId="0" borderId="11" xfId="0" applyFont="1" applyBorder="1" applyAlignment="1">
      <alignment horizontal="center" vertical="top" wrapText="1"/>
    </xf>
    <xf numFmtId="0" fontId="3" fillId="0" borderId="16" xfId="0" applyFont="1" applyBorder="1" applyAlignment="1">
      <alignment horizontal="center" vertical="top" wrapText="1"/>
    </xf>
    <xf numFmtId="0" fontId="3" fillId="0" borderId="11" xfId="0" applyFont="1" applyBorder="1" applyAlignment="1">
      <alignment horizontal="center" vertical="top"/>
    </xf>
    <xf numFmtId="0" fontId="3" fillId="0" borderId="18" xfId="0" applyFont="1" applyBorder="1" applyAlignment="1">
      <alignment horizontal="center" vertical="top"/>
    </xf>
    <xf numFmtId="0" fontId="1" fillId="0" borderId="0" xfId="0" applyFont="1" applyAlignment="1">
      <alignment horizontal="center"/>
    </xf>
    <xf numFmtId="0" fontId="2" fillId="7" borderId="11" xfId="0" applyFont="1" applyFill="1" applyBorder="1" applyAlignment="1">
      <alignment horizontal="center" vertical="center" wrapText="1"/>
    </xf>
    <xf numFmtId="0" fontId="1" fillId="7" borderId="12" xfId="0" applyFont="1" applyFill="1" applyBorder="1"/>
    <xf numFmtId="0" fontId="6" fillId="0" borderId="13" xfId="0" applyFont="1" applyBorder="1"/>
    <xf numFmtId="0" fontId="6" fillId="0" borderId="15" xfId="0" applyFont="1" applyBorder="1"/>
    <xf numFmtId="0" fontId="2" fillId="7" borderId="11" xfId="0" applyFont="1" applyFill="1" applyBorder="1" applyAlignment="1">
      <alignment horizontal="center" vertical="center"/>
    </xf>
    <xf numFmtId="0" fontId="2" fillId="7" borderId="12" xfId="0" applyFont="1" applyFill="1" applyBorder="1" applyAlignment="1">
      <alignment horizontal="center" vertical="center"/>
    </xf>
    <xf numFmtId="0" fontId="2" fillId="7" borderId="16" xfId="0" applyFont="1" applyFill="1" applyBorder="1" applyAlignment="1">
      <alignment horizontal="center" vertical="center"/>
    </xf>
    <xf numFmtId="0" fontId="7" fillId="0" borderId="3" xfId="0" applyFont="1" applyBorder="1" applyAlignment="1">
      <alignment horizontal="center"/>
    </xf>
    <xf numFmtId="0" fontId="7" fillId="0" borderId="4" xfId="0" applyFont="1" applyBorder="1" applyAlignment="1">
      <alignment horizontal="center"/>
    </xf>
    <xf numFmtId="0" fontId="7" fillId="0" borderId="6" xfId="0" applyFont="1" applyBorder="1" applyAlignment="1">
      <alignment horizontal="center"/>
    </xf>
    <xf numFmtId="0" fontId="7" fillId="0" borderId="27"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22" fillId="0" borderId="27" xfId="1" applyFont="1" applyAlignment="1">
      <alignment horizontal="center" vertical="top" wrapText="1"/>
    </xf>
    <xf numFmtId="0" fontId="22" fillId="0" borderId="27" xfId="1" applyFont="1" applyAlignment="1">
      <alignment horizontal="justify" vertical="top" wrapText="1"/>
    </xf>
    <xf numFmtId="0" fontId="4" fillId="0" borderId="27" xfId="1" applyFont="1" applyAlignment="1">
      <alignment horizontal="center" vertical="top" wrapText="1"/>
    </xf>
    <xf numFmtId="0" fontId="36" fillId="0" borderId="27" xfId="1" applyFont="1" applyAlignment="1">
      <alignment horizontal="justify" vertical="top" wrapText="1"/>
    </xf>
    <xf numFmtId="0" fontId="36" fillId="0" borderId="27" xfId="1" applyFont="1" applyAlignment="1">
      <alignment horizontal="justify" vertical="center" wrapText="1"/>
    </xf>
    <xf numFmtId="0" fontId="36" fillId="11" borderId="27" xfId="1" applyFont="1" applyFill="1" applyAlignment="1">
      <alignment horizontal="justify" vertical="top" wrapText="1"/>
    </xf>
    <xf numFmtId="0" fontId="36" fillId="0" borderId="27" xfId="1" applyFont="1" applyAlignment="1">
      <alignment horizontal="justify" vertical="center"/>
    </xf>
    <xf numFmtId="1" fontId="15" fillId="0" borderId="27" xfId="1" applyNumberFormat="1" applyFont="1" applyAlignment="1">
      <alignment horizontal="center"/>
    </xf>
    <xf numFmtId="170" fontId="15" fillId="0" borderId="27" xfId="1" applyNumberFormat="1" applyFont="1" applyAlignment="1">
      <alignment horizontal="center"/>
    </xf>
    <xf numFmtId="0" fontId="41" fillId="0" borderId="27" xfId="1" applyFont="1" applyAlignment="1">
      <alignment horizontal="center"/>
    </xf>
    <xf numFmtId="0" fontId="40" fillId="0" borderId="27" xfId="1" applyFont="1"/>
    <xf numFmtId="0" fontId="20" fillId="0" borderId="0" xfId="0" applyFont="1" applyAlignment="1">
      <alignment horizontal="center" vertical="center"/>
    </xf>
    <xf numFmtId="0" fontId="4" fillId="0" borderId="0" xfId="0" applyFont="1" applyAlignment="1">
      <alignment horizontal="left" vertical="center" wrapText="1"/>
    </xf>
    <xf numFmtId="1" fontId="4" fillId="0" borderId="0" xfId="0" applyNumberFormat="1" applyFont="1" applyAlignment="1">
      <alignment horizontal="center"/>
    </xf>
    <xf numFmtId="0" fontId="4" fillId="0" borderId="0" xfId="0" applyFont="1" applyAlignment="1">
      <alignment horizontal="center" wrapText="1"/>
    </xf>
    <xf numFmtId="0" fontId="14" fillId="0" borderId="26" xfId="0" applyFont="1" applyBorder="1" applyAlignment="1">
      <alignment horizontal="center"/>
    </xf>
    <xf numFmtId="0" fontId="15" fillId="0" borderId="26" xfId="0" applyFont="1" applyBorder="1" applyAlignment="1">
      <alignment horizontal="left" vertical="top"/>
    </xf>
    <xf numFmtId="0" fontId="14" fillId="0" borderId="17" xfId="0" applyFont="1" applyBorder="1" applyAlignment="1">
      <alignment horizontal="center" vertical="center" wrapText="1"/>
    </xf>
    <xf numFmtId="0" fontId="14" fillId="0" borderId="23" xfId="0" applyFont="1" applyBorder="1" applyAlignment="1">
      <alignment horizontal="center" vertical="center" wrapText="1"/>
    </xf>
    <xf numFmtId="0" fontId="14" fillId="0" borderId="25" xfId="0" applyFont="1" applyBorder="1" applyAlignment="1">
      <alignment horizontal="center" vertical="center" wrapText="1"/>
    </xf>
    <xf numFmtId="0" fontId="47" fillId="0" borderId="12" xfId="0" applyFont="1" applyBorder="1" applyAlignment="1">
      <alignment horizontal="center" vertical="center" wrapText="1"/>
    </xf>
    <xf numFmtId="0" fontId="47" fillId="0" borderId="15" xfId="0" applyFont="1" applyBorder="1" applyAlignment="1">
      <alignment horizontal="center" vertical="center" wrapText="1"/>
    </xf>
    <xf numFmtId="176" fontId="15" fillId="0" borderId="0" xfId="0" applyNumberFormat="1" applyFont="1" applyAlignment="1">
      <alignment horizontal="justify" vertical="top" wrapText="1"/>
    </xf>
    <xf numFmtId="1" fontId="15" fillId="0" borderId="0" xfId="0" applyNumberFormat="1" applyFont="1" applyAlignment="1">
      <alignment horizontal="left"/>
    </xf>
    <xf numFmtId="0" fontId="15" fillId="0" borderId="27" xfId="0" applyFont="1" applyBorder="1" applyAlignment="1">
      <alignment horizontal="left" vertical="top"/>
    </xf>
    <xf numFmtId="0" fontId="15" fillId="0" borderId="27" xfId="0" applyFont="1" applyBorder="1" applyAlignment="1">
      <alignment horizontal="left" vertical="top" wrapText="1"/>
    </xf>
  </cellXfs>
  <cellStyles count="3">
    <cellStyle name="Normal" xfId="0" builtinId="0"/>
    <cellStyle name="Normal 2" xfId="1" xr:uid="{55A6A526-79FA-2843-A299-E8144E3F3559}"/>
    <cellStyle name="Normal 2 2" xfId="2" xr:uid="{FB7C0F80-B498-6C4A-BE7C-2AF0D76DFD8B}"/>
  </cellStyles>
  <dxfs count="0"/>
  <tableStyles count="0" defaultTableStyle="TableStyleMedium2" defaultPivotStyle="PivotStyleLight16"/>
  <colors>
    <mruColors>
      <color rgb="FF0E5B72"/>
      <color rgb="FFD5C68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externalLink" Target="externalLinks/externalLink11.xml"/><Relationship Id="rId47" Type="http://schemas.openxmlformats.org/officeDocument/2006/relationships/externalLink" Target="externalLinks/externalLink16.xml"/><Relationship Id="rId63" Type="http://schemas.openxmlformats.org/officeDocument/2006/relationships/externalLink" Target="externalLinks/externalLink32.xml"/><Relationship Id="rId68" Type="http://schemas.openxmlformats.org/officeDocument/2006/relationships/externalLink" Target="externalLinks/externalLink37.xml"/><Relationship Id="rId84" Type="http://schemas.openxmlformats.org/officeDocument/2006/relationships/externalLink" Target="externalLinks/externalLink53.xml"/><Relationship Id="rId89" Type="http://schemas.openxmlformats.org/officeDocument/2006/relationships/externalLink" Target="externalLinks/externalLink58.xml"/><Relationship Id="rId16" Type="http://schemas.openxmlformats.org/officeDocument/2006/relationships/worksheet" Target="worksheets/sheet16.xml"/><Relationship Id="rId107" Type="http://schemas.openxmlformats.org/officeDocument/2006/relationships/styles" Target="styles.xml"/><Relationship Id="rId11" Type="http://schemas.openxmlformats.org/officeDocument/2006/relationships/worksheet" Target="worksheets/sheet11.xml"/><Relationship Id="rId32" Type="http://schemas.openxmlformats.org/officeDocument/2006/relationships/externalLink" Target="externalLinks/externalLink1.xml"/><Relationship Id="rId37" Type="http://schemas.openxmlformats.org/officeDocument/2006/relationships/externalLink" Target="externalLinks/externalLink6.xml"/><Relationship Id="rId53" Type="http://schemas.openxmlformats.org/officeDocument/2006/relationships/externalLink" Target="externalLinks/externalLink22.xml"/><Relationship Id="rId58" Type="http://schemas.openxmlformats.org/officeDocument/2006/relationships/externalLink" Target="externalLinks/externalLink27.xml"/><Relationship Id="rId74" Type="http://schemas.openxmlformats.org/officeDocument/2006/relationships/externalLink" Target="externalLinks/externalLink43.xml"/><Relationship Id="rId79" Type="http://schemas.openxmlformats.org/officeDocument/2006/relationships/externalLink" Target="externalLinks/externalLink48.xml"/><Relationship Id="rId102" Type="http://schemas.openxmlformats.org/officeDocument/2006/relationships/externalLink" Target="externalLinks/externalLink71.xml"/><Relationship Id="rId5" Type="http://schemas.openxmlformats.org/officeDocument/2006/relationships/worksheet" Target="worksheets/sheet5.xml"/><Relationship Id="rId90" Type="http://schemas.openxmlformats.org/officeDocument/2006/relationships/externalLink" Target="externalLinks/externalLink59.xml"/><Relationship Id="rId95" Type="http://schemas.openxmlformats.org/officeDocument/2006/relationships/externalLink" Target="externalLinks/externalLink6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externalLink" Target="externalLinks/externalLink12.xml"/><Relationship Id="rId48" Type="http://schemas.openxmlformats.org/officeDocument/2006/relationships/externalLink" Target="externalLinks/externalLink17.xml"/><Relationship Id="rId64" Type="http://schemas.openxmlformats.org/officeDocument/2006/relationships/externalLink" Target="externalLinks/externalLink33.xml"/><Relationship Id="rId69" Type="http://schemas.openxmlformats.org/officeDocument/2006/relationships/externalLink" Target="externalLinks/externalLink38.xml"/><Relationship Id="rId80" Type="http://schemas.openxmlformats.org/officeDocument/2006/relationships/externalLink" Target="externalLinks/externalLink49.xml"/><Relationship Id="rId85" Type="http://schemas.openxmlformats.org/officeDocument/2006/relationships/externalLink" Target="externalLinks/externalLink54.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externalLink" Target="externalLinks/externalLink2.xml"/><Relationship Id="rId38" Type="http://schemas.openxmlformats.org/officeDocument/2006/relationships/externalLink" Target="externalLinks/externalLink7.xml"/><Relationship Id="rId59" Type="http://schemas.openxmlformats.org/officeDocument/2006/relationships/externalLink" Target="externalLinks/externalLink28.xml"/><Relationship Id="rId103" Type="http://schemas.openxmlformats.org/officeDocument/2006/relationships/externalLink" Target="externalLinks/externalLink72.xml"/><Relationship Id="rId108" Type="http://schemas.openxmlformats.org/officeDocument/2006/relationships/sharedStrings" Target="sharedStrings.xml"/><Relationship Id="rId54" Type="http://schemas.openxmlformats.org/officeDocument/2006/relationships/externalLink" Target="externalLinks/externalLink23.xml"/><Relationship Id="rId70" Type="http://schemas.openxmlformats.org/officeDocument/2006/relationships/externalLink" Target="externalLinks/externalLink39.xml"/><Relationship Id="rId75" Type="http://schemas.openxmlformats.org/officeDocument/2006/relationships/externalLink" Target="externalLinks/externalLink44.xml"/><Relationship Id="rId91" Type="http://schemas.openxmlformats.org/officeDocument/2006/relationships/externalLink" Target="externalLinks/externalLink60.xml"/><Relationship Id="rId96" Type="http://schemas.openxmlformats.org/officeDocument/2006/relationships/externalLink" Target="externalLinks/externalLink6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5.xml"/><Relationship Id="rId49" Type="http://schemas.openxmlformats.org/officeDocument/2006/relationships/externalLink" Target="externalLinks/externalLink18.xml"/><Relationship Id="rId57" Type="http://schemas.openxmlformats.org/officeDocument/2006/relationships/externalLink" Target="externalLinks/externalLink26.xml"/><Relationship Id="rId106" Type="http://schemas.openxmlformats.org/officeDocument/2006/relationships/theme" Target="theme/them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externalLink" Target="externalLinks/externalLink13.xml"/><Relationship Id="rId52" Type="http://schemas.openxmlformats.org/officeDocument/2006/relationships/externalLink" Target="externalLinks/externalLink21.xml"/><Relationship Id="rId60" Type="http://schemas.openxmlformats.org/officeDocument/2006/relationships/externalLink" Target="externalLinks/externalLink29.xml"/><Relationship Id="rId65" Type="http://schemas.openxmlformats.org/officeDocument/2006/relationships/externalLink" Target="externalLinks/externalLink34.xml"/><Relationship Id="rId73" Type="http://schemas.openxmlformats.org/officeDocument/2006/relationships/externalLink" Target="externalLinks/externalLink42.xml"/><Relationship Id="rId78" Type="http://schemas.openxmlformats.org/officeDocument/2006/relationships/externalLink" Target="externalLinks/externalLink47.xml"/><Relationship Id="rId81" Type="http://schemas.openxmlformats.org/officeDocument/2006/relationships/externalLink" Target="externalLinks/externalLink50.xml"/><Relationship Id="rId86" Type="http://schemas.openxmlformats.org/officeDocument/2006/relationships/externalLink" Target="externalLinks/externalLink55.xml"/><Relationship Id="rId94" Type="http://schemas.openxmlformats.org/officeDocument/2006/relationships/externalLink" Target="externalLinks/externalLink63.xml"/><Relationship Id="rId99" Type="http://schemas.openxmlformats.org/officeDocument/2006/relationships/externalLink" Target="externalLinks/externalLink68.xml"/><Relationship Id="rId101" Type="http://schemas.openxmlformats.org/officeDocument/2006/relationships/externalLink" Target="externalLinks/externalLink70.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externalLink" Target="externalLinks/externalLink8.xml"/><Relationship Id="rId109" Type="http://schemas.openxmlformats.org/officeDocument/2006/relationships/calcChain" Target="calcChain.xml"/><Relationship Id="rId34" Type="http://schemas.openxmlformats.org/officeDocument/2006/relationships/externalLink" Target="externalLinks/externalLink3.xml"/><Relationship Id="rId50" Type="http://schemas.openxmlformats.org/officeDocument/2006/relationships/externalLink" Target="externalLinks/externalLink19.xml"/><Relationship Id="rId55" Type="http://schemas.openxmlformats.org/officeDocument/2006/relationships/externalLink" Target="externalLinks/externalLink24.xml"/><Relationship Id="rId76" Type="http://schemas.openxmlformats.org/officeDocument/2006/relationships/externalLink" Target="externalLinks/externalLink45.xml"/><Relationship Id="rId97" Type="http://schemas.openxmlformats.org/officeDocument/2006/relationships/externalLink" Target="externalLinks/externalLink66.xml"/><Relationship Id="rId104" Type="http://schemas.openxmlformats.org/officeDocument/2006/relationships/externalLink" Target="externalLinks/externalLink73.xml"/><Relationship Id="rId7" Type="http://schemas.openxmlformats.org/officeDocument/2006/relationships/worksheet" Target="worksheets/sheet7.xml"/><Relationship Id="rId71" Type="http://schemas.openxmlformats.org/officeDocument/2006/relationships/externalLink" Target="externalLinks/externalLink40.xml"/><Relationship Id="rId92" Type="http://schemas.openxmlformats.org/officeDocument/2006/relationships/externalLink" Target="externalLinks/externalLink6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externalLink" Target="externalLinks/externalLink9.xml"/><Relationship Id="rId45" Type="http://schemas.openxmlformats.org/officeDocument/2006/relationships/externalLink" Target="externalLinks/externalLink14.xml"/><Relationship Id="rId66" Type="http://schemas.openxmlformats.org/officeDocument/2006/relationships/externalLink" Target="externalLinks/externalLink35.xml"/><Relationship Id="rId87" Type="http://schemas.openxmlformats.org/officeDocument/2006/relationships/externalLink" Target="externalLinks/externalLink56.xml"/><Relationship Id="rId110" Type="http://schemas.microsoft.com/office/2006/relationships/vbaProject" Target="vbaProject.bin"/><Relationship Id="rId61" Type="http://schemas.openxmlformats.org/officeDocument/2006/relationships/externalLink" Target="externalLinks/externalLink30.xml"/><Relationship Id="rId82" Type="http://schemas.openxmlformats.org/officeDocument/2006/relationships/externalLink" Target="externalLinks/externalLink51.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externalLink" Target="externalLinks/externalLink4.xml"/><Relationship Id="rId56" Type="http://schemas.openxmlformats.org/officeDocument/2006/relationships/externalLink" Target="externalLinks/externalLink25.xml"/><Relationship Id="rId77" Type="http://schemas.openxmlformats.org/officeDocument/2006/relationships/externalLink" Target="externalLinks/externalLink46.xml"/><Relationship Id="rId100" Type="http://schemas.openxmlformats.org/officeDocument/2006/relationships/externalLink" Target="externalLinks/externalLink69.xml"/><Relationship Id="rId105" Type="http://customschemas.google.com/relationships/workbookmetadata" Target="metadata"/><Relationship Id="rId8" Type="http://schemas.openxmlformats.org/officeDocument/2006/relationships/worksheet" Target="worksheets/sheet8.xml"/><Relationship Id="rId51" Type="http://schemas.openxmlformats.org/officeDocument/2006/relationships/externalLink" Target="externalLinks/externalLink20.xml"/><Relationship Id="rId72" Type="http://schemas.openxmlformats.org/officeDocument/2006/relationships/externalLink" Target="externalLinks/externalLink41.xml"/><Relationship Id="rId93" Type="http://schemas.openxmlformats.org/officeDocument/2006/relationships/externalLink" Target="externalLinks/externalLink62.xml"/><Relationship Id="rId98" Type="http://schemas.openxmlformats.org/officeDocument/2006/relationships/externalLink" Target="externalLinks/externalLink67.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externalLink" Target="externalLinks/externalLink15.xml"/><Relationship Id="rId67" Type="http://schemas.openxmlformats.org/officeDocument/2006/relationships/externalLink" Target="externalLinks/externalLink36.xml"/><Relationship Id="rId20" Type="http://schemas.openxmlformats.org/officeDocument/2006/relationships/worksheet" Target="worksheets/sheet20.xml"/><Relationship Id="rId41" Type="http://schemas.openxmlformats.org/officeDocument/2006/relationships/externalLink" Target="externalLinks/externalLink10.xml"/><Relationship Id="rId62" Type="http://schemas.openxmlformats.org/officeDocument/2006/relationships/externalLink" Target="externalLinks/externalLink31.xml"/><Relationship Id="rId83" Type="http://schemas.openxmlformats.org/officeDocument/2006/relationships/externalLink" Target="externalLinks/externalLink52.xml"/><Relationship Id="rId88" Type="http://schemas.openxmlformats.org/officeDocument/2006/relationships/externalLink" Target="externalLinks/externalLink57.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4.png"/></Relationships>
</file>

<file path=xl/drawings/_rels/drawing7.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oneCellAnchor>
    <xdr:from>
      <xdr:col>2</xdr:col>
      <xdr:colOff>198174</xdr:colOff>
      <xdr:row>10</xdr:row>
      <xdr:rowOff>164835</xdr:rowOff>
    </xdr:from>
    <xdr:ext cx="1532388" cy="1570574"/>
    <xdr:pic>
      <xdr:nvPicPr>
        <xdr:cNvPr id="2" name="Gambar 64">
          <a:extLst>
            <a:ext uri="{FF2B5EF4-FFF2-40B4-BE49-F238E27FC236}">
              <a16:creationId xmlns:a16="http://schemas.microsoft.com/office/drawing/2014/main" id="{ACCBD63E-823B-ED4B-912E-EB99A2D872D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9174" y="2069835"/>
          <a:ext cx="1532388" cy="1570574"/>
        </a:xfrm>
        <a:prstGeom prst="rect">
          <a:avLst/>
        </a:prstGeom>
        <a:noFill/>
      </xdr:spPr>
    </xdr:pic>
    <xdr:clientData/>
  </xdr:oneCellAnchor>
  <xdr:oneCellAnchor>
    <xdr:from>
      <xdr:col>6</xdr:col>
      <xdr:colOff>692680</xdr:colOff>
      <xdr:row>10</xdr:row>
      <xdr:rowOff>138640</xdr:rowOff>
    </xdr:from>
    <xdr:ext cx="1324792" cy="1558668"/>
    <xdr:pic>
      <xdr:nvPicPr>
        <xdr:cNvPr id="3" name="Gambar 17" descr="e-BSPS KemenPKP - Aplikasi di Google Play">
          <a:extLst>
            <a:ext uri="{FF2B5EF4-FFF2-40B4-BE49-F238E27FC236}">
              <a16:creationId xmlns:a16="http://schemas.microsoft.com/office/drawing/2014/main" id="{9A586141-9D15-D149-9CC9-24F601140A53}"/>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6141" t="1856" r="16886" b="21895"/>
        <a:stretch>
          <a:fillRect/>
        </a:stretch>
      </xdr:blipFill>
      <xdr:spPr bwMode="auto">
        <a:xfrm>
          <a:off x="5645680" y="2043640"/>
          <a:ext cx="1324792" cy="1558668"/>
        </a:xfrm>
        <a:prstGeom prst="rect">
          <a:avLst/>
        </a:prstGeom>
        <a:noFill/>
        <a:ln>
          <a:noFill/>
        </a:ln>
        <a:extLst>
          <a:ext uri="{53640926-AAD7-44D8-BBD7-CCE9431645EC}">
            <a14:shadowObscured xmlns:a14="http://schemas.microsoft.com/office/drawing/2010/main"/>
          </a:ext>
        </a:extLst>
      </xdr:spPr>
    </xdr:pic>
    <xdr:clientData/>
  </xdr:oneCellAnchor>
</xdr:wsDr>
</file>

<file path=xl/drawings/drawing2.xml><?xml version="1.0" encoding="utf-8"?>
<xdr:wsDr xmlns:xdr="http://schemas.openxmlformats.org/drawingml/2006/spreadsheetDrawing" xmlns:a="http://schemas.openxmlformats.org/drawingml/2006/main">
  <xdr:oneCellAnchor>
    <xdr:from>
      <xdr:col>0</xdr:col>
      <xdr:colOff>238125</xdr:colOff>
      <xdr:row>3</xdr:row>
      <xdr:rowOff>190500</xdr:rowOff>
    </xdr:from>
    <xdr:ext cx="4219575" cy="3181350"/>
    <xdr:pic>
      <xdr:nvPicPr>
        <xdr:cNvPr id="2" name="image1.png" title="Gambar">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14</xdr:col>
      <xdr:colOff>0</xdr:colOff>
      <xdr:row>5</xdr:row>
      <xdr:rowOff>0</xdr:rowOff>
    </xdr:from>
    <xdr:ext cx="152400" cy="180975"/>
    <xdr:sp macro="" textlink="">
      <xdr:nvSpPr>
        <xdr:cNvPr id="3" name="Shape 3">
          <a:extLst>
            <a:ext uri="{FF2B5EF4-FFF2-40B4-BE49-F238E27FC236}">
              <a16:creationId xmlns:a16="http://schemas.microsoft.com/office/drawing/2014/main" id="{00000000-0008-0000-0200-000003000000}"/>
            </a:ext>
          </a:extLst>
        </xdr:cNvPr>
        <xdr:cNvSpPr/>
      </xdr:nvSpPr>
      <xdr:spPr>
        <a:xfrm>
          <a:off x="5274563" y="3694275"/>
          <a:ext cx="142875" cy="171450"/>
        </a:xfrm>
        <a:prstGeom prst="roundRect">
          <a:avLst>
            <a:gd name="adj" fmla="val 16667"/>
          </a:avLst>
        </a:prstGeom>
        <a:solidFill>
          <a:srgbClr val="E5DFEC"/>
        </a:solidFill>
        <a:ln w="12700" cap="flat" cmpd="sng">
          <a:solidFill>
            <a:srgbClr val="EAF1DD"/>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1</xdr:col>
      <xdr:colOff>0</xdr:colOff>
      <xdr:row>5</xdr:row>
      <xdr:rowOff>0</xdr:rowOff>
    </xdr:from>
    <xdr:ext cx="152400" cy="180975"/>
    <xdr:sp macro="" textlink="">
      <xdr:nvSpPr>
        <xdr:cNvPr id="4" name="Shape 4">
          <a:extLst>
            <a:ext uri="{FF2B5EF4-FFF2-40B4-BE49-F238E27FC236}">
              <a16:creationId xmlns:a16="http://schemas.microsoft.com/office/drawing/2014/main" id="{00000000-0008-0000-0200-000004000000}"/>
            </a:ext>
          </a:extLst>
        </xdr:cNvPr>
        <xdr:cNvSpPr/>
      </xdr:nvSpPr>
      <xdr:spPr>
        <a:xfrm>
          <a:off x="5274563" y="3694275"/>
          <a:ext cx="142875" cy="171450"/>
        </a:xfrm>
        <a:prstGeom prst="roundRect">
          <a:avLst>
            <a:gd name="adj" fmla="val 16667"/>
          </a:avLst>
        </a:prstGeom>
        <a:solidFill>
          <a:srgbClr val="E5DFEC"/>
        </a:solidFill>
        <a:ln w="12700" cap="flat" cmpd="sng">
          <a:solidFill>
            <a:srgbClr val="EAF1DD"/>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1</xdr:col>
      <xdr:colOff>0</xdr:colOff>
      <xdr:row>20</xdr:row>
      <xdr:rowOff>0</xdr:rowOff>
    </xdr:from>
    <xdr:ext cx="152400" cy="180975"/>
    <xdr:sp macro="" textlink="">
      <xdr:nvSpPr>
        <xdr:cNvPr id="2" name="Shape 4">
          <a:extLst>
            <a:ext uri="{FF2B5EF4-FFF2-40B4-BE49-F238E27FC236}">
              <a16:creationId xmlns:a16="http://schemas.microsoft.com/office/drawing/2014/main" id="{00000000-0008-0000-0200-000002000000}"/>
            </a:ext>
          </a:extLst>
        </xdr:cNvPr>
        <xdr:cNvSpPr/>
      </xdr:nvSpPr>
      <xdr:spPr>
        <a:xfrm>
          <a:off x="5274563" y="3694275"/>
          <a:ext cx="142875" cy="171450"/>
        </a:xfrm>
        <a:prstGeom prst="roundRect">
          <a:avLst>
            <a:gd name="adj" fmla="val 16667"/>
          </a:avLst>
        </a:prstGeom>
        <a:solidFill>
          <a:srgbClr val="E5DFEC"/>
        </a:solidFill>
        <a:ln w="12700" cap="flat" cmpd="sng">
          <a:solidFill>
            <a:srgbClr val="EAF1DD"/>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14</xdr:col>
      <xdr:colOff>0</xdr:colOff>
      <xdr:row>20</xdr:row>
      <xdr:rowOff>0</xdr:rowOff>
    </xdr:from>
    <xdr:ext cx="152400" cy="180975"/>
    <xdr:sp macro="" textlink="">
      <xdr:nvSpPr>
        <xdr:cNvPr id="5" name="Shape 3">
          <a:extLst>
            <a:ext uri="{FF2B5EF4-FFF2-40B4-BE49-F238E27FC236}">
              <a16:creationId xmlns:a16="http://schemas.microsoft.com/office/drawing/2014/main" id="{00000000-0008-0000-0200-000005000000}"/>
            </a:ext>
          </a:extLst>
        </xdr:cNvPr>
        <xdr:cNvSpPr/>
      </xdr:nvSpPr>
      <xdr:spPr>
        <a:xfrm>
          <a:off x="5274563" y="3694275"/>
          <a:ext cx="142875" cy="171450"/>
        </a:xfrm>
        <a:prstGeom prst="roundRect">
          <a:avLst>
            <a:gd name="adj" fmla="val 16667"/>
          </a:avLst>
        </a:prstGeom>
        <a:solidFill>
          <a:srgbClr val="E5DFEC"/>
        </a:solidFill>
        <a:ln w="12700" cap="flat" cmpd="sng">
          <a:solidFill>
            <a:srgbClr val="EAF1DD"/>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14</xdr:col>
      <xdr:colOff>0</xdr:colOff>
      <xdr:row>35</xdr:row>
      <xdr:rowOff>0</xdr:rowOff>
    </xdr:from>
    <xdr:ext cx="152400" cy="180975"/>
    <xdr:sp macro="" textlink="">
      <xdr:nvSpPr>
        <xdr:cNvPr id="6" name="Shape 3">
          <a:extLst>
            <a:ext uri="{FF2B5EF4-FFF2-40B4-BE49-F238E27FC236}">
              <a16:creationId xmlns:a16="http://schemas.microsoft.com/office/drawing/2014/main" id="{00000000-0008-0000-0200-000006000000}"/>
            </a:ext>
          </a:extLst>
        </xdr:cNvPr>
        <xdr:cNvSpPr/>
      </xdr:nvSpPr>
      <xdr:spPr>
        <a:xfrm>
          <a:off x="5274563" y="3694275"/>
          <a:ext cx="142875" cy="171450"/>
        </a:xfrm>
        <a:prstGeom prst="roundRect">
          <a:avLst>
            <a:gd name="adj" fmla="val 16667"/>
          </a:avLst>
        </a:prstGeom>
        <a:solidFill>
          <a:srgbClr val="E5DFEC"/>
        </a:solidFill>
        <a:ln w="12700" cap="flat" cmpd="sng">
          <a:solidFill>
            <a:srgbClr val="EAF1DD"/>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1</xdr:col>
      <xdr:colOff>0</xdr:colOff>
      <xdr:row>35</xdr:row>
      <xdr:rowOff>0</xdr:rowOff>
    </xdr:from>
    <xdr:ext cx="152400" cy="180975"/>
    <xdr:sp macro="" textlink="">
      <xdr:nvSpPr>
        <xdr:cNvPr id="7" name="Shape 4">
          <a:extLst>
            <a:ext uri="{FF2B5EF4-FFF2-40B4-BE49-F238E27FC236}">
              <a16:creationId xmlns:a16="http://schemas.microsoft.com/office/drawing/2014/main" id="{00000000-0008-0000-0200-000007000000}"/>
            </a:ext>
          </a:extLst>
        </xdr:cNvPr>
        <xdr:cNvSpPr/>
      </xdr:nvSpPr>
      <xdr:spPr>
        <a:xfrm>
          <a:off x="5274563" y="3694275"/>
          <a:ext cx="142875" cy="171450"/>
        </a:xfrm>
        <a:prstGeom prst="roundRect">
          <a:avLst>
            <a:gd name="adj" fmla="val 16667"/>
          </a:avLst>
        </a:prstGeom>
        <a:solidFill>
          <a:srgbClr val="E5DFEC"/>
        </a:solidFill>
        <a:ln w="12700" cap="flat" cmpd="sng">
          <a:solidFill>
            <a:srgbClr val="EAF1DD"/>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40</xdr:col>
      <xdr:colOff>0</xdr:colOff>
      <xdr:row>5</xdr:row>
      <xdr:rowOff>0</xdr:rowOff>
    </xdr:from>
    <xdr:ext cx="152400" cy="180975"/>
    <xdr:sp macro="" textlink="">
      <xdr:nvSpPr>
        <xdr:cNvPr id="8" name="Shape 4">
          <a:extLst>
            <a:ext uri="{FF2B5EF4-FFF2-40B4-BE49-F238E27FC236}">
              <a16:creationId xmlns:a16="http://schemas.microsoft.com/office/drawing/2014/main" id="{00000000-0008-0000-0200-000008000000}"/>
            </a:ext>
          </a:extLst>
        </xdr:cNvPr>
        <xdr:cNvSpPr/>
      </xdr:nvSpPr>
      <xdr:spPr>
        <a:xfrm>
          <a:off x="5274563" y="3694275"/>
          <a:ext cx="142875" cy="171450"/>
        </a:xfrm>
        <a:prstGeom prst="roundRect">
          <a:avLst>
            <a:gd name="adj" fmla="val 16667"/>
          </a:avLst>
        </a:prstGeom>
        <a:solidFill>
          <a:srgbClr val="E5DFEC"/>
        </a:solidFill>
        <a:ln w="12700" cap="flat" cmpd="sng">
          <a:solidFill>
            <a:srgbClr val="EAF1DD"/>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27</xdr:col>
      <xdr:colOff>0</xdr:colOff>
      <xdr:row>5</xdr:row>
      <xdr:rowOff>0</xdr:rowOff>
    </xdr:from>
    <xdr:ext cx="152400" cy="180975"/>
    <xdr:sp macro="" textlink="">
      <xdr:nvSpPr>
        <xdr:cNvPr id="9" name="Shape 4">
          <a:extLst>
            <a:ext uri="{FF2B5EF4-FFF2-40B4-BE49-F238E27FC236}">
              <a16:creationId xmlns:a16="http://schemas.microsoft.com/office/drawing/2014/main" id="{00000000-0008-0000-0200-000009000000}"/>
            </a:ext>
          </a:extLst>
        </xdr:cNvPr>
        <xdr:cNvSpPr/>
      </xdr:nvSpPr>
      <xdr:spPr>
        <a:xfrm>
          <a:off x="5274563" y="3694275"/>
          <a:ext cx="142875" cy="171450"/>
        </a:xfrm>
        <a:prstGeom prst="roundRect">
          <a:avLst>
            <a:gd name="adj" fmla="val 16667"/>
          </a:avLst>
        </a:prstGeom>
        <a:solidFill>
          <a:srgbClr val="E5DFEC"/>
        </a:solidFill>
        <a:ln w="12700" cap="flat" cmpd="sng">
          <a:solidFill>
            <a:srgbClr val="EAF1DD"/>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27</xdr:col>
      <xdr:colOff>0</xdr:colOff>
      <xdr:row>20</xdr:row>
      <xdr:rowOff>0</xdr:rowOff>
    </xdr:from>
    <xdr:ext cx="152400" cy="180975"/>
    <xdr:sp macro="" textlink="">
      <xdr:nvSpPr>
        <xdr:cNvPr id="10" name="Shape 4">
          <a:extLst>
            <a:ext uri="{FF2B5EF4-FFF2-40B4-BE49-F238E27FC236}">
              <a16:creationId xmlns:a16="http://schemas.microsoft.com/office/drawing/2014/main" id="{00000000-0008-0000-0200-00000A000000}"/>
            </a:ext>
          </a:extLst>
        </xdr:cNvPr>
        <xdr:cNvSpPr/>
      </xdr:nvSpPr>
      <xdr:spPr>
        <a:xfrm>
          <a:off x="5274563" y="3694275"/>
          <a:ext cx="142875" cy="171450"/>
        </a:xfrm>
        <a:prstGeom prst="roundRect">
          <a:avLst>
            <a:gd name="adj" fmla="val 16667"/>
          </a:avLst>
        </a:prstGeom>
        <a:solidFill>
          <a:srgbClr val="E5DFEC"/>
        </a:solidFill>
        <a:ln w="12700" cap="flat" cmpd="sng">
          <a:solidFill>
            <a:srgbClr val="EAF1DD"/>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40</xdr:col>
      <xdr:colOff>0</xdr:colOff>
      <xdr:row>20</xdr:row>
      <xdr:rowOff>0</xdr:rowOff>
    </xdr:from>
    <xdr:ext cx="152400" cy="180975"/>
    <xdr:sp macro="" textlink="">
      <xdr:nvSpPr>
        <xdr:cNvPr id="11" name="Shape 4">
          <a:extLst>
            <a:ext uri="{FF2B5EF4-FFF2-40B4-BE49-F238E27FC236}">
              <a16:creationId xmlns:a16="http://schemas.microsoft.com/office/drawing/2014/main" id="{00000000-0008-0000-0200-00000B000000}"/>
            </a:ext>
          </a:extLst>
        </xdr:cNvPr>
        <xdr:cNvSpPr/>
      </xdr:nvSpPr>
      <xdr:spPr>
        <a:xfrm>
          <a:off x="5274563" y="3694275"/>
          <a:ext cx="142875" cy="171450"/>
        </a:xfrm>
        <a:prstGeom prst="roundRect">
          <a:avLst>
            <a:gd name="adj" fmla="val 16667"/>
          </a:avLst>
        </a:prstGeom>
        <a:solidFill>
          <a:srgbClr val="E5DFEC"/>
        </a:solidFill>
        <a:ln w="12700" cap="flat" cmpd="sng">
          <a:solidFill>
            <a:srgbClr val="EAF1DD"/>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40</xdr:col>
      <xdr:colOff>0</xdr:colOff>
      <xdr:row>35</xdr:row>
      <xdr:rowOff>0</xdr:rowOff>
    </xdr:from>
    <xdr:ext cx="152400" cy="180975"/>
    <xdr:sp macro="" textlink="">
      <xdr:nvSpPr>
        <xdr:cNvPr id="12" name="Shape 4">
          <a:extLst>
            <a:ext uri="{FF2B5EF4-FFF2-40B4-BE49-F238E27FC236}">
              <a16:creationId xmlns:a16="http://schemas.microsoft.com/office/drawing/2014/main" id="{00000000-0008-0000-0200-00000C000000}"/>
            </a:ext>
          </a:extLst>
        </xdr:cNvPr>
        <xdr:cNvSpPr/>
      </xdr:nvSpPr>
      <xdr:spPr>
        <a:xfrm>
          <a:off x="5274563" y="3694275"/>
          <a:ext cx="142875" cy="171450"/>
        </a:xfrm>
        <a:prstGeom prst="roundRect">
          <a:avLst>
            <a:gd name="adj" fmla="val 16667"/>
          </a:avLst>
        </a:prstGeom>
        <a:solidFill>
          <a:srgbClr val="E5DFEC"/>
        </a:solidFill>
        <a:ln w="12700" cap="flat" cmpd="sng">
          <a:solidFill>
            <a:srgbClr val="EAF1DD"/>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27</xdr:col>
      <xdr:colOff>0</xdr:colOff>
      <xdr:row>35</xdr:row>
      <xdr:rowOff>0</xdr:rowOff>
    </xdr:from>
    <xdr:ext cx="152400" cy="180975"/>
    <xdr:sp macro="" textlink="">
      <xdr:nvSpPr>
        <xdr:cNvPr id="13" name="Shape 4">
          <a:extLst>
            <a:ext uri="{FF2B5EF4-FFF2-40B4-BE49-F238E27FC236}">
              <a16:creationId xmlns:a16="http://schemas.microsoft.com/office/drawing/2014/main" id="{00000000-0008-0000-0200-00000D000000}"/>
            </a:ext>
          </a:extLst>
        </xdr:cNvPr>
        <xdr:cNvSpPr/>
      </xdr:nvSpPr>
      <xdr:spPr>
        <a:xfrm>
          <a:off x="5274563" y="3694275"/>
          <a:ext cx="142875" cy="171450"/>
        </a:xfrm>
        <a:prstGeom prst="roundRect">
          <a:avLst>
            <a:gd name="adj" fmla="val 16667"/>
          </a:avLst>
        </a:prstGeom>
        <a:solidFill>
          <a:srgbClr val="E5DFEC"/>
        </a:solidFill>
        <a:ln w="12700" cap="flat" cmpd="sng">
          <a:solidFill>
            <a:srgbClr val="EAF1DD"/>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wsDr>
</file>

<file path=xl/drawings/drawing4.xml><?xml version="1.0" encoding="utf-8"?>
<xdr:wsDr xmlns:xdr="http://schemas.openxmlformats.org/drawingml/2006/spreadsheetDrawing" xmlns:a="http://schemas.openxmlformats.org/drawingml/2006/main">
  <xdr:oneCellAnchor>
    <xdr:from>
      <xdr:col>14</xdr:col>
      <xdr:colOff>0</xdr:colOff>
      <xdr:row>5</xdr:row>
      <xdr:rowOff>0</xdr:rowOff>
    </xdr:from>
    <xdr:ext cx="152400" cy="180975"/>
    <xdr:sp macro="" textlink="">
      <xdr:nvSpPr>
        <xdr:cNvPr id="3" name="Shape 3">
          <a:extLst>
            <a:ext uri="{FF2B5EF4-FFF2-40B4-BE49-F238E27FC236}">
              <a16:creationId xmlns:a16="http://schemas.microsoft.com/office/drawing/2014/main" id="{00000000-0008-0000-0E00-000003000000}"/>
            </a:ext>
          </a:extLst>
        </xdr:cNvPr>
        <xdr:cNvSpPr/>
      </xdr:nvSpPr>
      <xdr:spPr>
        <a:xfrm>
          <a:off x="5274563" y="3694275"/>
          <a:ext cx="142875" cy="171450"/>
        </a:xfrm>
        <a:prstGeom prst="roundRect">
          <a:avLst>
            <a:gd name="adj" fmla="val 16667"/>
          </a:avLst>
        </a:prstGeom>
        <a:solidFill>
          <a:srgbClr val="E5DFEC"/>
        </a:solidFill>
        <a:ln w="12700" cap="flat" cmpd="sng">
          <a:solidFill>
            <a:srgbClr val="EAF1DD"/>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1</xdr:col>
      <xdr:colOff>0</xdr:colOff>
      <xdr:row>5</xdr:row>
      <xdr:rowOff>0</xdr:rowOff>
    </xdr:from>
    <xdr:ext cx="152400" cy="180975"/>
    <xdr:sp macro="" textlink="">
      <xdr:nvSpPr>
        <xdr:cNvPr id="4" name="Shape 4">
          <a:extLst>
            <a:ext uri="{FF2B5EF4-FFF2-40B4-BE49-F238E27FC236}">
              <a16:creationId xmlns:a16="http://schemas.microsoft.com/office/drawing/2014/main" id="{00000000-0008-0000-0E00-000004000000}"/>
            </a:ext>
          </a:extLst>
        </xdr:cNvPr>
        <xdr:cNvSpPr/>
      </xdr:nvSpPr>
      <xdr:spPr>
        <a:xfrm>
          <a:off x="5274563" y="3694275"/>
          <a:ext cx="142875" cy="171450"/>
        </a:xfrm>
        <a:prstGeom prst="roundRect">
          <a:avLst>
            <a:gd name="adj" fmla="val 16667"/>
          </a:avLst>
        </a:prstGeom>
        <a:solidFill>
          <a:srgbClr val="E5DFEC"/>
        </a:solidFill>
        <a:ln w="12700" cap="flat" cmpd="sng">
          <a:solidFill>
            <a:srgbClr val="EAF1DD"/>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1</xdr:col>
      <xdr:colOff>0</xdr:colOff>
      <xdr:row>20</xdr:row>
      <xdr:rowOff>0</xdr:rowOff>
    </xdr:from>
    <xdr:ext cx="152400" cy="180975"/>
    <xdr:sp macro="" textlink="">
      <xdr:nvSpPr>
        <xdr:cNvPr id="2" name="Shape 4">
          <a:extLst>
            <a:ext uri="{FF2B5EF4-FFF2-40B4-BE49-F238E27FC236}">
              <a16:creationId xmlns:a16="http://schemas.microsoft.com/office/drawing/2014/main" id="{00000000-0008-0000-0E00-000002000000}"/>
            </a:ext>
          </a:extLst>
        </xdr:cNvPr>
        <xdr:cNvSpPr/>
      </xdr:nvSpPr>
      <xdr:spPr>
        <a:xfrm>
          <a:off x="5274563" y="3694275"/>
          <a:ext cx="142875" cy="171450"/>
        </a:xfrm>
        <a:prstGeom prst="roundRect">
          <a:avLst>
            <a:gd name="adj" fmla="val 16667"/>
          </a:avLst>
        </a:prstGeom>
        <a:solidFill>
          <a:srgbClr val="E5DFEC"/>
        </a:solidFill>
        <a:ln w="12700" cap="flat" cmpd="sng">
          <a:solidFill>
            <a:srgbClr val="EAF1DD"/>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14</xdr:col>
      <xdr:colOff>0</xdr:colOff>
      <xdr:row>20</xdr:row>
      <xdr:rowOff>0</xdr:rowOff>
    </xdr:from>
    <xdr:ext cx="152400" cy="180975"/>
    <xdr:sp macro="" textlink="">
      <xdr:nvSpPr>
        <xdr:cNvPr id="5" name="Shape 3">
          <a:extLst>
            <a:ext uri="{FF2B5EF4-FFF2-40B4-BE49-F238E27FC236}">
              <a16:creationId xmlns:a16="http://schemas.microsoft.com/office/drawing/2014/main" id="{00000000-0008-0000-0E00-000005000000}"/>
            </a:ext>
          </a:extLst>
        </xdr:cNvPr>
        <xdr:cNvSpPr/>
      </xdr:nvSpPr>
      <xdr:spPr>
        <a:xfrm>
          <a:off x="5274563" y="3694275"/>
          <a:ext cx="142875" cy="171450"/>
        </a:xfrm>
        <a:prstGeom prst="roundRect">
          <a:avLst>
            <a:gd name="adj" fmla="val 16667"/>
          </a:avLst>
        </a:prstGeom>
        <a:solidFill>
          <a:srgbClr val="E5DFEC"/>
        </a:solidFill>
        <a:ln w="12700" cap="flat" cmpd="sng">
          <a:solidFill>
            <a:srgbClr val="EAF1DD"/>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14</xdr:col>
      <xdr:colOff>0</xdr:colOff>
      <xdr:row>35</xdr:row>
      <xdr:rowOff>0</xdr:rowOff>
    </xdr:from>
    <xdr:ext cx="152400" cy="180975"/>
    <xdr:sp macro="" textlink="">
      <xdr:nvSpPr>
        <xdr:cNvPr id="6" name="Shape 3">
          <a:extLst>
            <a:ext uri="{FF2B5EF4-FFF2-40B4-BE49-F238E27FC236}">
              <a16:creationId xmlns:a16="http://schemas.microsoft.com/office/drawing/2014/main" id="{00000000-0008-0000-0E00-000006000000}"/>
            </a:ext>
          </a:extLst>
        </xdr:cNvPr>
        <xdr:cNvSpPr/>
      </xdr:nvSpPr>
      <xdr:spPr>
        <a:xfrm>
          <a:off x="5274563" y="3694275"/>
          <a:ext cx="142875" cy="171450"/>
        </a:xfrm>
        <a:prstGeom prst="roundRect">
          <a:avLst>
            <a:gd name="adj" fmla="val 16667"/>
          </a:avLst>
        </a:prstGeom>
        <a:solidFill>
          <a:srgbClr val="E5DFEC"/>
        </a:solidFill>
        <a:ln w="12700" cap="flat" cmpd="sng">
          <a:solidFill>
            <a:srgbClr val="EAF1DD"/>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1</xdr:col>
      <xdr:colOff>0</xdr:colOff>
      <xdr:row>35</xdr:row>
      <xdr:rowOff>0</xdr:rowOff>
    </xdr:from>
    <xdr:ext cx="152400" cy="180975"/>
    <xdr:sp macro="" textlink="">
      <xdr:nvSpPr>
        <xdr:cNvPr id="7" name="Shape 4">
          <a:extLst>
            <a:ext uri="{FF2B5EF4-FFF2-40B4-BE49-F238E27FC236}">
              <a16:creationId xmlns:a16="http://schemas.microsoft.com/office/drawing/2014/main" id="{00000000-0008-0000-0E00-000007000000}"/>
            </a:ext>
          </a:extLst>
        </xdr:cNvPr>
        <xdr:cNvSpPr/>
      </xdr:nvSpPr>
      <xdr:spPr>
        <a:xfrm>
          <a:off x="5274563" y="3694275"/>
          <a:ext cx="142875" cy="171450"/>
        </a:xfrm>
        <a:prstGeom prst="roundRect">
          <a:avLst>
            <a:gd name="adj" fmla="val 16667"/>
          </a:avLst>
        </a:prstGeom>
        <a:solidFill>
          <a:srgbClr val="E5DFEC"/>
        </a:solidFill>
        <a:ln w="12700" cap="flat" cmpd="sng">
          <a:solidFill>
            <a:srgbClr val="EAF1DD"/>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40</xdr:col>
      <xdr:colOff>0</xdr:colOff>
      <xdr:row>5</xdr:row>
      <xdr:rowOff>0</xdr:rowOff>
    </xdr:from>
    <xdr:ext cx="152400" cy="180975"/>
    <xdr:sp macro="" textlink="">
      <xdr:nvSpPr>
        <xdr:cNvPr id="8" name="Shape 4">
          <a:extLst>
            <a:ext uri="{FF2B5EF4-FFF2-40B4-BE49-F238E27FC236}">
              <a16:creationId xmlns:a16="http://schemas.microsoft.com/office/drawing/2014/main" id="{00000000-0008-0000-0E00-000008000000}"/>
            </a:ext>
          </a:extLst>
        </xdr:cNvPr>
        <xdr:cNvSpPr/>
      </xdr:nvSpPr>
      <xdr:spPr>
        <a:xfrm>
          <a:off x="5274563" y="3694275"/>
          <a:ext cx="142875" cy="171450"/>
        </a:xfrm>
        <a:prstGeom prst="roundRect">
          <a:avLst>
            <a:gd name="adj" fmla="val 16667"/>
          </a:avLst>
        </a:prstGeom>
        <a:solidFill>
          <a:srgbClr val="E5DFEC"/>
        </a:solidFill>
        <a:ln w="12700" cap="flat" cmpd="sng">
          <a:solidFill>
            <a:srgbClr val="EAF1DD"/>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27</xdr:col>
      <xdr:colOff>0</xdr:colOff>
      <xdr:row>5</xdr:row>
      <xdr:rowOff>0</xdr:rowOff>
    </xdr:from>
    <xdr:ext cx="152400" cy="180975"/>
    <xdr:sp macro="" textlink="">
      <xdr:nvSpPr>
        <xdr:cNvPr id="9" name="Shape 4">
          <a:extLst>
            <a:ext uri="{FF2B5EF4-FFF2-40B4-BE49-F238E27FC236}">
              <a16:creationId xmlns:a16="http://schemas.microsoft.com/office/drawing/2014/main" id="{00000000-0008-0000-0E00-000009000000}"/>
            </a:ext>
          </a:extLst>
        </xdr:cNvPr>
        <xdr:cNvSpPr/>
      </xdr:nvSpPr>
      <xdr:spPr>
        <a:xfrm>
          <a:off x="5274563" y="3694275"/>
          <a:ext cx="142875" cy="171450"/>
        </a:xfrm>
        <a:prstGeom prst="roundRect">
          <a:avLst>
            <a:gd name="adj" fmla="val 16667"/>
          </a:avLst>
        </a:prstGeom>
        <a:solidFill>
          <a:srgbClr val="E5DFEC"/>
        </a:solidFill>
        <a:ln w="12700" cap="flat" cmpd="sng">
          <a:solidFill>
            <a:srgbClr val="EAF1DD"/>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27</xdr:col>
      <xdr:colOff>0</xdr:colOff>
      <xdr:row>20</xdr:row>
      <xdr:rowOff>0</xdr:rowOff>
    </xdr:from>
    <xdr:ext cx="152400" cy="180975"/>
    <xdr:sp macro="" textlink="">
      <xdr:nvSpPr>
        <xdr:cNvPr id="10" name="Shape 4">
          <a:extLst>
            <a:ext uri="{FF2B5EF4-FFF2-40B4-BE49-F238E27FC236}">
              <a16:creationId xmlns:a16="http://schemas.microsoft.com/office/drawing/2014/main" id="{00000000-0008-0000-0E00-00000A000000}"/>
            </a:ext>
          </a:extLst>
        </xdr:cNvPr>
        <xdr:cNvSpPr/>
      </xdr:nvSpPr>
      <xdr:spPr>
        <a:xfrm>
          <a:off x="5274563" y="3694275"/>
          <a:ext cx="142875" cy="171450"/>
        </a:xfrm>
        <a:prstGeom prst="roundRect">
          <a:avLst>
            <a:gd name="adj" fmla="val 16667"/>
          </a:avLst>
        </a:prstGeom>
        <a:solidFill>
          <a:srgbClr val="E5DFEC"/>
        </a:solidFill>
        <a:ln w="12700" cap="flat" cmpd="sng">
          <a:solidFill>
            <a:srgbClr val="EAF1DD"/>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40</xdr:col>
      <xdr:colOff>0</xdr:colOff>
      <xdr:row>20</xdr:row>
      <xdr:rowOff>0</xdr:rowOff>
    </xdr:from>
    <xdr:ext cx="152400" cy="180975"/>
    <xdr:sp macro="" textlink="">
      <xdr:nvSpPr>
        <xdr:cNvPr id="11" name="Shape 4">
          <a:extLst>
            <a:ext uri="{FF2B5EF4-FFF2-40B4-BE49-F238E27FC236}">
              <a16:creationId xmlns:a16="http://schemas.microsoft.com/office/drawing/2014/main" id="{00000000-0008-0000-0E00-00000B000000}"/>
            </a:ext>
          </a:extLst>
        </xdr:cNvPr>
        <xdr:cNvSpPr/>
      </xdr:nvSpPr>
      <xdr:spPr>
        <a:xfrm>
          <a:off x="5274563" y="3694275"/>
          <a:ext cx="142875" cy="171450"/>
        </a:xfrm>
        <a:prstGeom prst="roundRect">
          <a:avLst>
            <a:gd name="adj" fmla="val 16667"/>
          </a:avLst>
        </a:prstGeom>
        <a:solidFill>
          <a:srgbClr val="E5DFEC"/>
        </a:solidFill>
        <a:ln w="12700" cap="flat" cmpd="sng">
          <a:solidFill>
            <a:srgbClr val="EAF1DD"/>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40</xdr:col>
      <xdr:colOff>0</xdr:colOff>
      <xdr:row>35</xdr:row>
      <xdr:rowOff>0</xdr:rowOff>
    </xdr:from>
    <xdr:ext cx="152400" cy="180975"/>
    <xdr:sp macro="" textlink="">
      <xdr:nvSpPr>
        <xdr:cNvPr id="12" name="Shape 4">
          <a:extLst>
            <a:ext uri="{FF2B5EF4-FFF2-40B4-BE49-F238E27FC236}">
              <a16:creationId xmlns:a16="http://schemas.microsoft.com/office/drawing/2014/main" id="{00000000-0008-0000-0E00-00000C000000}"/>
            </a:ext>
          </a:extLst>
        </xdr:cNvPr>
        <xdr:cNvSpPr/>
      </xdr:nvSpPr>
      <xdr:spPr>
        <a:xfrm>
          <a:off x="5274563" y="3694275"/>
          <a:ext cx="142875" cy="171450"/>
        </a:xfrm>
        <a:prstGeom prst="roundRect">
          <a:avLst>
            <a:gd name="adj" fmla="val 16667"/>
          </a:avLst>
        </a:prstGeom>
        <a:solidFill>
          <a:srgbClr val="E5DFEC"/>
        </a:solidFill>
        <a:ln w="12700" cap="flat" cmpd="sng">
          <a:solidFill>
            <a:srgbClr val="EAF1DD"/>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27</xdr:col>
      <xdr:colOff>0</xdr:colOff>
      <xdr:row>35</xdr:row>
      <xdr:rowOff>0</xdr:rowOff>
    </xdr:from>
    <xdr:ext cx="152400" cy="180975"/>
    <xdr:sp macro="" textlink="">
      <xdr:nvSpPr>
        <xdr:cNvPr id="13" name="Shape 4">
          <a:extLst>
            <a:ext uri="{FF2B5EF4-FFF2-40B4-BE49-F238E27FC236}">
              <a16:creationId xmlns:a16="http://schemas.microsoft.com/office/drawing/2014/main" id="{00000000-0008-0000-0E00-00000D000000}"/>
            </a:ext>
          </a:extLst>
        </xdr:cNvPr>
        <xdr:cNvSpPr/>
      </xdr:nvSpPr>
      <xdr:spPr>
        <a:xfrm>
          <a:off x="5274563" y="3694275"/>
          <a:ext cx="142875" cy="171450"/>
        </a:xfrm>
        <a:prstGeom prst="roundRect">
          <a:avLst>
            <a:gd name="adj" fmla="val 16667"/>
          </a:avLst>
        </a:prstGeom>
        <a:solidFill>
          <a:srgbClr val="E5DFEC"/>
        </a:solidFill>
        <a:ln w="12700" cap="flat" cmpd="sng">
          <a:solidFill>
            <a:srgbClr val="EAF1DD"/>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wsDr>
</file>

<file path=xl/drawings/drawing5.xml><?xml version="1.0" encoding="utf-8"?>
<xdr:wsDr xmlns:xdr="http://schemas.openxmlformats.org/drawingml/2006/spreadsheetDrawing" xmlns:a="http://schemas.openxmlformats.org/drawingml/2006/main">
  <xdr:oneCellAnchor>
    <xdr:from>
      <xdr:col>14</xdr:col>
      <xdr:colOff>0</xdr:colOff>
      <xdr:row>5</xdr:row>
      <xdr:rowOff>0</xdr:rowOff>
    </xdr:from>
    <xdr:ext cx="152400" cy="180975"/>
    <xdr:sp macro="" textlink="">
      <xdr:nvSpPr>
        <xdr:cNvPr id="2" name="Shape 3">
          <a:extLst>
            <a:ext uri="{FF2B5EF4-FFF2-40B4-BE49-F238E27FC236}">
              <a16:creationId xmlns:a16="http://schemas.microsoft.com/office/drawing/2014/main" id="{8B3C1562-BCC7-2141-8702-42C9A1B0E69A}"/>
            </a:ext>
          </a:extLst>
        </xdr:cNvPr>
        <xdr:cNvSpPr/>
      </xdr:nvSpPr>
      <xdr:spPr>
        <a:xfrm>
          <a:off x="3441700" y="914400"/>
          <a:ext cx="152400" cy="180975"/>
        </a:xfrm>
        <a:prstGeom prst="roundRect">
          <a:avLst>
            <a:gd name="adj" fmla="val 16667"/>
          </a:avLst>
        </a:prstGeom>
        <a:solidFill>
          <a:srgbClr val="E5DFEC"/>
        </a:solidFill>
        <a:ln w="12700" cap="flat" cmpd="sng">
          <a:solidFill>
            <a:srgbClr val="EAF1DD"/>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1</xdr:col>
      <xdr:colOff>0</xdr:colOff>
      <xdr:row>5</xdr:row>
      <xdr:rowOff>0</xdr:rowOff>
    </xdr:from>
    <xdr:ext cx="152400" cy="180975"/>
    <xdr:sp macro="" textlink="">
      <xdr:nvSpPr>
        <xdr:cNvPr id="3" name="Shape 4">
          <a:extLst>
            <a:ext uri="{FF2B5EF4-FFF2-40B4-BE49-F238E27FC236}">
              <a16:creationId xmlns:a16="http://schemas.microsoft.com/office/drawing/2014/main" id="{450464B3-AA10-9849-A149-26F0F3B7F9E8}"/>
            </a:ext>
          </a:extLst>
        </xdr:cNvPr>
        <xdr:cNvSpPr/>
      </xdr:nvSpPr>
      <xdr:spPr>
        <a:xfrm>
          <a:off x="114300" y="914400"/>
          <a:ext cx="152400" cy="180975"/>
        </a:xfrm>
        <a:prstGeom prst="roundRect">
          <a:avLst>
            <a:gd name="adj" fmla="val 16667"/>
          </a:avLst>
        </a:prstGeom>
        <a:solidFill>
          <a:srgbClr val="E5DFEC"/>
        </a:solidFill>
        <a:ln w="12700" cap="flat" cmpd="sng">
          <a:solidFill>
            <a:srgbClr val="EAF1DD"/>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1</xdr:col>
      <xdr:colOff>0</xdr:colOff>
      <xdr:row>20</xdr:row>
      <xdr:rowOff>0</xdr:rowOff>
    </xdr:from>
    <xdr:ext cx="152400" cy="180975"/>
    <xdr:sp macro="" textlink="">
      <xdr:nvSpPr>
        <xdr:cNvPr id="4" name="Shape 4">
          <a:extLst>
            <a:ext uri="{FF2B5EF4-FFF2-40B4-BE49-F238E27FC236}">
              <a16:creationId xmlns:a16="http://schemas.microsoft.com/office/drawing/2014/main" id="{CC1828E4-641E-2043-B429-EA4EBA657120}"/>
            </a:ext>
          </a:extLst>
        </xdr:cNvPr>
        <xdr:cNvSpPr/>
      </xdr:nvSpPr>
      <xdr:spPr>
        <a:xfrm>
          <a:off x="114300" y="3581400"/>
          <a:ext cx="152400" cy="180975"/>
        </a:xfrm>
        <a:prstGeom prst="roundRect">
          <a:avLst>
            <a:gd name="adj" fmla="val 16667"/>
          </a:avLst>
        </a:prstGeom>
        <a:solidFill>
          <a:srgbClr val="E5DFEC"/>
        </a:solidFill>
        <a:ln w="12700" cap="flat" cmpd="sng">
          <a:solidFill>
            <a:srgbClr val="EAF1DD"/>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14</xdr:col>
      <xdr:colOff>0</xdr:colOff>
      <xdr:row>20</xdr:row>
      <xdr:rowOff>0</xdr:rowOff>
    </xdr:from>
    <xdr:ext cx="152400" cy="180975"/>
    <xdr:sp macro="" textlink="">
      <xdr:nvSpPr>
        <xdr:cNvPr id="5" name="Shape 3">
          <a:extLst>
            <a:ext uri="{FF2B5EF4-FFF2-40B4-BE49-F238E27FC236}">
              <a16:creationId xmlns:a16="http://schemas.microsoft.com/office/drawing/2014/main" id="{E03D43BA-04FF-0E43-8A8A-E68E658C438B}"/>
            </a:ext>
          </a:extLst>
        </xdr:cNvPr>
        <xdr:cNvSpPr/>
      </xdr:nvSpPr>
      <xdr:spPr>
        <a:xfrm>
          <a:off x="3441700" y="3581400"/>
          <a:ext cx="152400" cy="180975"/>
        </a:xfrm>
        <a:prstGeom prst="roundRect">
          <a:avLst>
            <a:gd name="adj" fmla="val 16667"/>
          </a:avLst>
        </a:prstGeom>
        <a:solidFill>
          <a:srgbClr val="E5DFEC"/>
        </a:solidFill>
        <a:ln w="12700" cap="flat" cmpd="sng">
          <a:solidFill>
            <a:srgbClr val="EAF1DD"/>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14</xdr:col>
      <xdr:colOff>0</xdr:colOff>
      <xdr:row>35</xdr:row>
      <xdr:rowOff>0</xdr:rowOff>
    </xdr:from>
    <xdr:ext cx="152400" cy="180975"/>
    <xdr:sp macro="" textlink="">
      <xdr:nvSpPr>
        <xdr:cNvPr id="6" name="Shape 3">
          <a:extLst>
            <a:ext uri="{FF2B5EF4-FFF2-40B4-BE49-F238E27FC236}">
              <a16:creationId xmlns:a16="http://schemas.microsoft.com/office/drawing/2014/main" id="{9C170BC2-25BB-4A4E-AC24-51BAA94C5D5C}"/>
            </a:ext>
          </a:extLst>
        </xdr:cNvPr>
        <xdr:cNvSpPr/>
      </xdr:nvSpPr>
      <xdr:spPr>
        <a:xfrm>
          <a:off x="3441700" y="6248400"/>
          <a:ext cx="152400" cy="180975"/>
        </a:xfrm>
        <a:prstGeom prst="roundRect">
          <a:avLst>
            <a:gd name="adj" fmla="val 16667"/>
          </a:avLst>
        </a:prstGeom>
        <a:solidFill>
          <a:srgbClr val="E5DFEC"/>
        </a:solidFill>
        <a:ln w="12700" cap="flat" cmpd="sng">
          <a:solidFill>
            <a:srgbClr val="EAF1DD"/>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1</xdr:col>
      <xdr:colOff>0</xdr:colOff>
      <xdr:row>35</xdr:row>
      <xdr:rowOff>0</xdr:rowOff>
    </xdr:from>
    <xdr:ext cx="152400" cy="180975"/>
    <xdr:sp macro="" textlink="">
      <xdr:nvSpPr>
        <xdr:cNvPr id="7" name="Shape 4">
          <a:extLst>
            <a:ext uri="{FF2B5EF4-FFF2-40B4-BE49-F238E27FC236}">
              <a16:creationId xmlns:a16="http://schemas.microsoft.com/office/drawing/2014/main" id="{10C2AA8A-DD53-D545-8321-37AB6F90BE85}"/>
            </a:ext>
          </a:extLst>
        </xdr:cNvPr>
        <xdr:cNvSpPr/>
      </xdr:nvSpPr>
      <xdr:spPr>
        <a:xfrm>
          <a:off x="114300" y="6248400"/>
          <a:ext cx="152400" cy="180975"/>
        </a:xfrm>
        <a:prstGeom prst="roundRect">
          <a:avLst>
            <a:gd name="adj" fmla="val 16667"/>
          </a:avLst>
        </a:prstGeom>
        <a:solidFill>
          <a:srgbClr val="E5DFEC"/>
        </a:solidFill>
        <a:ln w="12700" cap="flat" cmpd="sng">
          <a:solidFill>
            <a:srgbClr val="EAF1DD"/>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40</xdr:col>
      <xdr:colOff>0</xdr:colOff>
      <xdr:row>5</xdr:row>
      <xdr:rowOff>0</xdr:rowOff>
    </xdr:from>
    <xdr:ext cx="152400" cy="180975"/>
    <xdr:sp macro="" textlink="">
      <xdr:nvSpPr>
        <xdr:cNvPr id="8" name="Shape 4">
          <a:extLst>
            <a:ext uri="{FF2B5EF4-FFF2-40B4-BE49-F238E27FC236}">
              <a16:creationId xmlns:a16="http://schemas.microsoft.com/office/drawing/2014/main" id="{3522EA54-5DFF-DD4D-B619-19BB2AF98BC5}"/>
            </a:ext>
          </a:extLst>
        </xdr:cNvPr>
        <xdr:cNvSpPr/>
      </xdr:nvSpPr>
      <xdr:spPr>
        <a:xfrm>
          <a:off x="10083800" y="914400"/>
          <a:ext cx="152400" cy="180975"/>
        </a:xfrm>
        <a:prstGeom prst="roundRect">
          <a:avLst>
            <a:gd name="adj" fmla="val 16667"/>
          </a:avLst>
        </a:prstGeom>
        <a:solidFill>
          <a:srgbClr val="E5DFEC"/>
        </a:solidFill>
        <a:ln w="12700" cap="flat" cmpd="sng">
          <a:solidFill>
            <a:srgbClr val="EAF1DD"/>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27</xdr:col>
      <xdr:colOff>0</xdr:colOff>
      <xdr:row>5</xdr:row>
      <xdr:rowOff>0</xdr:rowOff>
    </xdr:from>
    <xdr:ext cx="152400" cy="180975"/>
    <xdr:sp macro="" textlink="">
      <xdr:nvSpPr>
        <xdr:cNvPr id="9" name="Shape 4">
          <a:extLst>
            <a:ext uri="{FF2B5EF4-FFF2-40B4-BE49-F238E27FC236}">
              <a16:creationId xmlns:a16="http://schemas.microsoft.com/office/drawing/2014/main" id="{BE905256-1CB1-7540-9BB0-B5868281F146}"/>
            </a:ext>
          </a:extLst>
        </xdr:cNvPr>
        <xdr:cNvSpPr/>
      </xdr:nvSpPr>
      <xdr:spPr>
        <a:xfrm>
          <a:off x="6756400" y="914400"/>
          <a:ext cx="152400" cy="180975"/>
        </a:xfrm>
        <a:prstGeom prst="roundRect">
          <a:avLst>
            <a:gd name="adj" fmla="val 16667"/>
          </a:avLst>
        </a:prstGeom>
        <a:solidFill>
          <a:srgbClr val="E5DFEC"/>
        </a:solidFill>
        <a:ln w="12700" cap="flat" cmpd="sng">
          <a:solidFill>
            <a:srgbClr val="EAF1DD"/>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27</xdr:col>
      <xdr:colOff>0</xdr:colOff>
      <xdr:row>20</xdr:row>
      <xdr:rowOff>0</xdr:rowOff>
    </xdr:from>
    <xdr:ext cx="152400" cy="180975"/>
    <xdr:sp macro="" textlink="">
      <xdr:nvSpPr>
        <xdr:cNvPr id="10" name="Shape 4">
          <a:extLst>
            <a:ext uri="{FF2B5EF4-FFF2-40B4-BE49-F238E27FC236}">
              <a16:creationId xmlns:a16="http://schemas.microsoft.com/office/drawing/2014/main" id="{6D2454F5-106F-B34C-857F-907C0E46BFD9}"/>
            </a:ext>
          </a:extLst>
        </xdr:cNvPr>
        <xdr:cNvSpPr/>
      </xdr:nvSpPr>
      <xdr:spPr>
        <a:xfrm>
          <a:off x="6756400" y="3581400"/>
          <a:ext cx="152400" cy="180975"/>
        </a:xfrm>
        <a:prstGeom prst="roundRect">
          <a:avLst>
            <a:gd name="adj" fmla="val 16667"/>
          </a:avLst>
        </a:prstGeom>
        <a:solidFill>
          <a:srgbClr val="E5DFEC"/>
        </a:solidFill>
        <a:ln w="12700" cap="flat" cmpd="sng">
          <a:solidFill>
            <a:srgbClr val="EAF1DD"/>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40</xdr:col>
      <xdr:colOff>0</xdr:colOff>
      <xdr:row>20</xdr:row>
      <xdr:rowOff>0</xdr:rowOff>
    </xdr:from>
    <xdr:ext cx="152400" cy="180975"/>
    <xdr:sp macro="" textlink="">
      <xdr:nvSpPr>
        <xdr:cNvPr id="11" name="Shape 4">
          <a:extLst>
            <a:ext uri="{FF2B5EF4-FFF2-40B4-BE49-F238E27FC236}">
              <a16:creationId xmlns:a16="http://schemas.microsoft.com/office/drawing/2014/main" id="{FB7FA298-AA6D-DD45-B5AC-B7A2B2CB2AEA}"/>
            </a:ext>
          </a:extLst>
        </xdr:cNvPr>
        <xdr:cNvSpPr/>
      </xdr:nvSpPr>
      <xdr:spPr>
        <a:xfrm>
          <a:off x="10083800" y="3581400"/>
          <a:ext cx="152400" cy="180975"/>
        </a:xfrm>
        <a:prstGeom prst="roundRect">
          <a:avLst>
            <a:gd name="adj" fmla="val 16667"/>
          </a:avLst>
        </a:prstGeom>
        <a:solidFill>
          <a:srgbClr val="E5DFEC"/>
        </a:solidFill>
        <a:ln w="12700" cap="flat" cmpd="sng">
          <a:solidFill>
            <a:srgbClr val="EAF1DD"/>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40</xdr:col>
      <xdr:colOff>0</xdr:colOff>
      <xdr:row>35</xdr:row>
      <xdr:rowOff>0</xdr:rowOff>
    </xdr:from>
    <xdr:ext cx="152400" cy="180975"/>
    <xdr:sp macro="" textlink="">
      <xdr:nvSpPr>
        <xdr:cNvPr id="12" name="Shape 4">
          <a:extLst>
            <a:ext uri="{FF2B5EF4-FFF2-40B4-BE49-F238E27FC236}">
              <a16:creationId xmlns:a16="http://schemas.microsoft.com/office/drawing/2014/main" id="{BDEC007D-3A25-4A42-81F8-82DE3E3B1C43}"/>
            </a:ext>
          </a:extLst>
        </xdr:cNvPr>
        <xdr:cNvSpPr/>
      </xdr:nvSpPr>
      <xdr:spPr>
        <a:xfrm>
          <a:off x="10083800" y="6248400"/>
          <a:ext cx="152400" cy="180975"/>
        </a:xfrm>
        <a:prstGeom prst="roundRect">
          <a:avLst>
            <a:gd name="adj" fmla="val 16667"/>
          </a:avLst>
        </a:prstGeom>
        <a:solidFill>
          <a:srgbClr val="E5DFEC"/>
        </a:solidFill>
        <a:ln w="12700" cap="flat" cmpd="sng">
          <a:solidFill>
            <a:srgbClr val="EAF1DD"/>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27</xdr:col>
      <xdr:colOff>0</xdr:colOff>
      <xdr:row>35</xdr:row>
      <xdr:rowOff>0</xdr:rowOff>
    </xdr:from>
    <xdr:ext cx="152400" cy="180975"/>
    <xdr:sp macro="" textlink="">
      <xdr:nvSpPr>
        <xdr:cNvPr id="13" name="Shape 4">
          <a:extLst>
            <a:ext uri="{FF2B5EF4-FFF2-40B4-BE49-F238E27FC236}">
              <a16:creationId xmlns:a16="http://schemas.microsoft.com/office/drawing/2014/main" id="{B66426D2-70FC-884C-BE3D-220D3FE08784}"/>
            </a:ext>
          </a:extLst>
        </xdr:cNvPr>
        <xdr:cNvSpPr/>
      </xdr:nvSpPr>
      <xdr:spPr>
        <a:xfrm>
          <a:off x="6756400" y="6248400"/>
          <a:ext cx="152400" cy="180975"/>
        </a:xfrm>
        <a:prstGeom prst="roundRect">
          <a:avLst>
            <a:gd name="adj" fmla="val 16667"/>
          </a:avLst>
        </a:prstGeom>
        <a:solidFill>
          <a:srgbClr val="E5DFEC"/>
        </a:solidFill>
        <a:ln w="12700" cap="flat" cmpd="sng">
          <a:solidFill>
            <a:srgbClr val="EAF1DD"/>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6</xdr:col>
      <xdr:colOff>133350</xdr:colOff>
      <xdr:row>0</xdr:row>
      <xdr:rowOff>209550</xdr:rowOff>
    </xdr:from>
    <xdr:ext cx="11077575" cy="7067550"/>
    <xdr:pic>
      <xdr:nvPicPr>
        <xdr:cNvPr id="2" name="image2.png" title="Image">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3562350</xdr:colOff>
      <xdr:row>1</xdr:row>
      <xdr:rowOff>6020</xdr:rowOff>
    </xdr:to>
    <xdr:grpSp>
      <xdr:nvGrpSpPr>
        <xdr:cNvPr id="6" name="Group 5">
          <a:extLst>
            <a:ext uri="{FF2B5EF4-FFF2-40B4-BE49-F238E27FC236}">
              <a16:creationId xmlns:a16="http://schemas.microsoft.com/office/drawing/2014/main" id="{35C1BB2A-25EF-4B66-AE00-EBFC0764DCB8}"/>
            </a:ext>
          </a:extLst>
        </xdr:cNvPr>
        <xdr:cNvGrpSpPr/>
      </xdr:nvGrpSpPr>
      <xdr:grpSpPr>
        <a:xfrm>
          <a:off x="0" y="0"/>
          <a:ext cx="3562350" cy="5048250"/>
          <a:chOff x="0" y="0"/>
          <a:chExt cx="3562350" cy="5048250"/>
        </a:xfrm>
      </xdr:grpSpPr>
      <xdr:pic>
        <xdr:nvPicPr>
          <xdr:cNvPr id="2" name="image3.png">
            <a:extLst>
              <a:ext uri="{FF2B5EF4-FFF2-40B4-BE49-F238E27FC236}">
                <a16:creationId xmlns:a16="http://schemas.microsoft.com/office/drawing/2014/main" id="{00000000-0008-0000-0F00-000002000000}"/>
              </a:ext>
            </a:extLst>
          </xdr:cNvPr>
          <xdr:cNvPicPr preferRelativeResize="0"/>
        </xdr:nvPicPr>
        <xdr:blipFill>
          <a:blip xmlns:r="http://schemas.openxmlformats.org/officeDocument/2006/relationships" r:embed="rId1" cstate="print"/>
          <a:stretch>
            <a:fillRect/>
          </a:stretch>
        </xdr:blipFill>
        <xdr:spPr>
          <a:xfrm>
            <a:off x="0" y="0"/>
            <a:ext cx="3562350" cy="5048250"/>
          </a:xfrm>
          <a:prstGeom prst="rect">
            <a:avLst/>
          </a:prstGeom>
          <a:noFill/>
        </xdr:spPr>
      </xdr:pic>
      <xdr:sp macro="" textlink="">
        <xdr:nvSpPr>
          <xdr:cNvPr id="4" name="Rectangle 3">
            <a:extLst>
              <a:ext uri="{FF2B5EF4-FFF2-40B4-BE49-F238E27FC236}">
                <a16:creationId xmlns:a16="http://schemas.microsoft.com/office/drawing/2014/main" id="{5EAFB13E-779C-FAAE-0678-C39789413A66}"/>
              </a:ext>
            </a:extLst>
          </xdr:cNvPr>
          <xdr:cNvSpPr/>
        </xdr:nvSpPr>
        <xdr:spPr>
          <a:xfrm>
            <a:off x="203011" y="439071"/>
            <a:ext cx="953680" cy="146357"/>
          </a:xfrm>
          <a:prstGeom prst="rect">
            <a:avLst/>
          </a:prstGeom>
          <a:solidFill>
            <a:srgbClr val="D5C68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xdr:col>
      <xdr:colOff>0</xdr:colOff>
      <xdr:row>0</xdr:row>
      <xdr:rowOff>0</xdr:rowOff>
    </xdr:from>
    <xdr:to>
      <xdr:col>1</xdr:col>
      <xdr:colOff>3562350</xdr:colOff>
      <xdr:row>1</xdr:row>
      <xdr:rowOff>6020</xdr:rowOff>
    </xdr:to>
    <xdr:grpSp>
      <xdr:nvGrpSpPr>
        <xdr:cNvPr id="7" name="Group 6">
          <a:extLst>
            <a:ext uri="{FF2B5EF4-FFF2-40B4-BE49-F238E27FC236}">
              <a16:creationId xmlns:a16="http://schemas.microsoft.com/office/drawing/2014/main" id="{6ABA5B83-9785-3A25-BB12-E812F455CDC8}"/>
            </a:ext>
          </a:extLst>
        </xdr:cNvPr>
        <xdr:cNvGrpSpPr/>
      </xdr:nvGrpSpPr>
      <xdr:grpSpPr>
        <a:xfrm>
          <a:off x="4154647" y="0"/>
          <a:ext cx="3562350" cy="5048250"/>
          <a:chOff x="4154647" y="0"/>
          <a:chExt cx="3562350" cy="5048250"/>
        </a:xfrm>
      </xdr:grpSpPr>
      <xdr:pic>
        <xdr:nvPicPr>
          <xdr:cNvPr id="3" name="image4.png">
            <a:extLst>
              <a:ext uri="{FF2B5EF4-FFF2-40B4-BE49-F238E27FC236}">
                <a16:creationId xmlns:a16="http://schemas.microsoft.com/office/drawing/2014/main" id="{00000000-0008-0000-0F00-000003000000}"/>
              </a:ext>
            </a:extLst>
          </xdr:cNvPr>
          <xdr:cNvPicPr preferRelativeResize="0"/>
        </xdr:nvPicPr>
        <xdr:blipFill>
          <a:blip xmlns:r="http://schemas.openxmlformats.org/officeDocument/2006/relationships" r:embed="rId2" cstate="print"/>
          <a:stretch>
            <a:fillRect/>
          </a:stretch>
        </xdr:blipFill>
        <xdr:spPr>
          <a:xfrm>
            <a:off x="4154647" y="0"/>
            <a:ext cx="3562350" cy="5048250"/>
          </a:xfrm>
          <a:prstGeom prst="rect">
            <a:avLst/>
          </a:prstGeom>
          <a:noFill/>
        </xdr:spPr>
      </xdr:pic>
      <xdr:sp macro="" textlink="">
        <xdr:nvSpPr>
          <xdr:cNvPr id="5" name="Rectangle 4">
            <a:extLst>
              <a:ext uri="{FF2B5EF4-FFF2-40B4-BE49-F238E27FC236}">
                <a16:creationId xmlns:a16="http://schemas.microsoft.com/office/drawing/2014/main" id="{4F7E000E-B388-1BC5-D476-67733918BA5A}"/>
              </a:ext>
            </a:extLst>
          </xdr:cNvPr>
          <xdr:cNvSpPr/>
        </xdr:nvSpPr>
        <xdr:spPr>
          <a:xfrm>
            <a:off x="6444424" y="1010336"/>
            <a:ext cx="953680" cy="151078"/>
          </a:xfrm>
          <a:prstGeom prst="rect">
            <a:avLst/>
          </a:prstGeom>
          <a:solidFill>
            <a:srgbClr val="0E5B7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4E9B0629/EE%20DAK%20PU%202007.Xls" TargetMode="External"/><Relationship Id="rId1" Type="http://schemas.openxmlformats.org/officeDocument/2006/relationships/externalLinkPath" Target="/4E9B0629/EE%20DAK%20PU%202007.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GAMBAR%20DAN%20RAB%20MARIYAI/Users/civil%20engineering/Downloads/EE%20APSOR_dermaga%20&amp;%20asrama%20putri/PROYEK%20TEMAN-TEMAN/file%20yusveri/rehab%20kantor%20KSDA/KANTORRRR2/file%202009/New%20Folder/Rab%202008/An%20ok%20BBM%20victor%2008.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DARI%20KANTOR/file%202009/2009%20PERTANIAN/EE%202009%20pertanian%20.LP.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DARI%20KANTOR/file%202009/2009%20PERTANIAN/file%202009/New%20Folder/Rab%202008/RAB%20PU%202007/RAB%20DAK%20PU%202007/EE%20DAK%20PU%202007.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DARI%20KANTOR/file%202009/2009%20PERTANIAN/file%202009/New%20Folder/Rab%202008/An%20ok%20BBM%20victor%2008.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KANTOR/2009/RAWA%20INDAH/1SIRAYA/RAB%20Peningkatan%20Jl.%20S.%20Maruni%20(TPU)%2008%20PT.%20Siraya%20TL.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ARSENAL%202009/ENHOK.%20PINAL%202009%202.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KANTOR/2009/RAWA%20INDAH/1SIRAYA/RAB%20PU%202007/RAB%20DAK%20PU%202007/EE%20DAK%20PU%202007.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ASWIN%202007/PEKERJAAN%20UMUM/Data/2006/pematangan%20rmh%20jabatan/rab-pematangan%20tanah%20r%20bupati.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C:/ASWIN%20FILE%202008/KONTRAKTOR%20ORDERAN%20DOK.%20TAWAR/CV.%20KU'WAIT/@$%25mAX/Max/Analisa%20K/contoh1XLS.XLS" TargetMode="External"/></Relationships>
</file>

<file path=xl/externalLinks/_rels/externalLink11.xml.rels><?xml version="1.0" encoding="UTF-8" standalone="yes"?>
<Relationships xmlns="http://schemas.openxmlformats.org/package/2006/relationships"><Relationship Id="rId1" Type="http://schemas.microsoft.com/office/2006/relationships/xlExternalLinkPath/xlPathMissing" Target="Rehab%20SKKT%20Pulau%20Kelapa.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C:/data/TEGUH/Jack%20Pribadi/Data/JIMRITS%20POEX/ical%20ruko/KANTOR/2009/RAWA%20INDAH/1SIRAYA/RAB%20PU%202007/RAB%20DAK%20PU%202007/EE%20DAK%20PU%202007.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C:/data/TEGUH/Jack%20Pribadi/Data/JIMRITS%20POEX/ical%20ruko/KANTOR/2009/RAWA%20INDAH/1SIRAYA/RAB%20Peningkatan%20Jl.%20S.%20Maruni%20(TPU)%2008%20PT.%20Siraya%20TL.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C:/data/TEGUH/Jack%20Pribadi/Data/JIMRITS%20POEX/ical%20ruko/ARSENAL%202009/ENHOK.%20PINAL%202009%202.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C:/ENDUT%20SEXY/RAP%2015M%20Mumet/PENAWARAN%2015%20AK(anyar).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C:/Back%20Data%20PDKA%20!7%2001/Arman%20File/Armand%20Teminabuan/ARMAND/Gbr%20Bawasda/Akhir.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C:/My%20Documents/New%20Folder%20(%203%20)/malawili/cco%20rab.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C:/DATA%20DI%20KABUPATEN/DATA%20PU/EE%20pemilharan%20jalan%202012.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C:/Documents%20and%20Settings/Owner/Desktop/ADEL%20FILE/walikota/arsitektur/kontrak%20mapo/MAPO%205%20RAB%20revisi-2.xls" TargetMode="External"/></Relationships>
</file>

<file path=xl/externalLinks/_rels/externalLink20.xml.rels><?xml version="1.0" encoding="UTF-8" standalone="yes"?>
<Relationships xmlns="http://schemas.openxmlformats.org/package/2006/relationships"><Relationship Id="rId2" Type="http://schemas.openxmlformats.org/officeDocument/2006/relationships/externalLinkPath" Target="../../../../../../../../../../Sulamadaha/E/Tugas%20RAB.xls" TargetMode="External"/><Relationship Id="rId1" Type="http://schemas.openxmlformats.org/officeDocument/2006/relationships/externalLinkPath" Target="/Sulamadaha/E/Tugas%20RAB.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C:/BARU%20PAYA/PA%20SINAGA%20OTSUS%202009/PA.SINAGA%20OTSUS.%2009.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C:/ICAT%20(H)/RAB%20PU%2009%20OKE/RAB%20DAK%202009/RAB%20PU%202007/RAB%20DAK%20PU%202007/EE%20DAK%20PU%202007.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C:/New%20Folder/Gedung/Rsd-Cibinong/C-Rab&amp;Rap-Rsd-Cibinong-060317-compere/Gedung/Arsip%20CIMAHI/RAB-CIMAHI.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C:/Bintuni/schedule%20bulan%20okto.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I:/EE%20Konsultan%20BMG%202012%20.Ok/JLN%20DLM%20KOTA%20SRG/Data%20Kerja/LAEN2/pak%20Junitan/EE%20%20JEMBATAN%20-%20Copy.xlsx"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C:/data/TEGUH/Jack%20Pribadi/Data/JIMRITS%20POEX/ical%20ruko/ENDUT%20SEXY/RAP%2015M%20Mumet/PENAWARAN%2015%20AK(anyar).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file:///C:/DATA/RAB%202009/PENAWARAN/Jalan%20Tugu%20merah%20kantor%20regional%20LAN/rab%20pemenang%201.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file:///C:/GAMBAR%20DAN%20RAB%20MARIYAI/MUTI%20(G)/New%20Folder/Gedung/Rsd-Cibinong/C-Rab&amp;Rap-Rsd-Cibinong-060317-compere/Gedung/Arsip%20CIMAHI/RAB-CIMAHI.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file:///C:/GUSTI%20DATACOM/INVOICE-2007-2008-IP/BA-%20Pemb%20Iriane-1-2-3.XLS"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file:///C:/RAB%20USULAN%202005/GAMBAR%20USULAN%202005.xls"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file:///C:/Documents%20and%20Settings/user/Application%20Data/Microsoft/Excel/%23PROJECTS/%23PROJECT/bina%20swadaya/windows/TEMP/MAN/BQ/ana-kal.xls"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file:///C:/RS%20SORONG/RSUD-SORONG%202007/ADHI%20KARYA/Penawaran%2025M-AK/RAB%2025M%20-%20adhi%20ku%20karya%20ku.xls"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file:///C:/DARI%20KANTOR/file%202009/2009%20PERTANIAN/Documents%20and%20Settings/Administrator/My%20Documents/Oe-ee/3-DIV10.xls"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file:///C:/Gmbr%202%20(2010)/Peket%202010/Kantor%20BBKSDA/RAB%20KSDA,%20OK/KSDA-1%20RAB.xls"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file:///C:/Dokumen/Dan/Pak%20Ruddy%20WS/Bali%20Orchid/BQ%20BALI%20ORCHID%20HOTEL.xls"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file:///C:/BIRAMA_KU/ANALISA-OE-25M-2006.XLS"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file:///C:/PAY.DAT/KUP/KUP%20%202007/Normalisasi/Talud%20PLTD/PENAWARAN/BANDARA%20NEW.Xls"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file:///C:/ASWIN%202007/PEKERJAAN%20UMUM/Situs%20Rumah%20HPB/Situs%20Rumah%20HPB.xls"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file:///C:/Gita/LAPORAN%20TAHUN%202007/LAP%20OTSUS%202007/Lap.%20masing%20Kontraktor/RAB%2002%20Revisi.XLS" TargetMode="External"/></Relationships>
</file>

<file path=xl/externalLinks/_rels/externalLink40.xml.rels><?xml version="1.0" encoding="UTF-8" standalone="yes"?>
<Relationships xmlns="http://schemas.openxmlformats.org/package/2006/relationships"><Relationship Id="rId1" Type="http://schemas.openxmlformats.org/officeDocument/2006/relationships/externalLinkPath" Target="file:///C:/DATA/ANALISA/MEDYA/BALAI/PROGRAM/RAWA%20&amp;%20PANTAI/RAB%20OP%20RUTIN%202007/RAB%20Kapuas%20Kecil.XLS" TargetMode="External"/></Relationships>
</file>

<file path=xl/externalLinks/_rels/externalLink41.xml.rels><?xml version="1.0" encoding="UTF-8" standalone="yes"?>
<Relationships xmlns="http://schemas.openxmlformats.org/package/2006/relationships"><Relationship Id="rId1" Type="http://schemas.openxmlformats.org/officeDocument/2006/relationships/externalLinkPath" Target="file:///C:/Documents%20and%20Settings/CV.%20KCP/My%20Documents/RAB%2002%20Revisi.XLS" TargetMode="External"/></Relationships>
</file>

<file path=xl/externalLinks/_rels/externalLink42.xml.rels><?xml version="1.0" encoding="UTF-8" standalone="yes"?>
<Relationships xmlns="http://schemas.openxmlformats.org/package/2006/relationships"><Relationship Id="rId1" Type="http://schemas.openxmlformats.org/officeDocument/2006/relationships/externalLinkPath" Target="file:///C:/ASWIN%202007/PEKERJAAN%20UMUM/MANOKWARI/REKAP~SARANA~PENDIDIKAN.xls" TargetMode="External"/></Relationships>
</file>

<file path=xl/externalLinks/_rels/externalLink43.xml.rels><?xml version="1.0" encoding="UTF-8" standalone="yes"?>
<Relationships xmlns="http://schemas.openxmlformats.org/package/2006/relationships"><Relationship Id="rId1" Type="http://schemas.openxmlformats.org/officeDocument/2006/relationships/externalLinkPath" Target="file:///C:/GAMBAR%20DAN%20RAB%20MARIYAI/Users/civil%20engineering/Downloads/EE%20APSOR_dermaga%20&amp;%20asrama%20putri/dermaga%20absor.xls" TargetMode="External"/></Relationships>
</file>

<file path=xl/externalLinks/_rels/externalLink44.xml.rels><?xml version="1.0" encoding="UTF-8" standalone="yes"?>
<Relationships xmlns="http://schemas.openxmlformats.org/package/2006/relationships"><Relationship Id="rId1" Type="http://schemas.openxmlformats.org/officeDocument/2006/relationships/externalLinkPath" Target="file:///C:/DARI%20KANTOR/file%202009/2009%20PERTANIAN/file%202009/New%20Folder/Rab%202008/EE%20OK%20DRAIN%202008.xls" TargetMode="External"/></Relationships>
</file>

<file path=xl/externalLinks/_rels/externalLink45.xml.rels><?xml version="1.0" encoding="UTF-8" standalone="yes"?>
<Relationships xmlns="http://schemas.openxmlformats.org/package/2006/relationships"><Relationship Id="rId1" Type="http://schemas.openxmlformats.org/officeDocument/2006/relationships/externalLinkPath" Target="file:///A:/RabPenawaran.xls" TargetMode="External"/></Relationships>
</file>

<file path=xl/externalLinks/_rels/externalLink46.xml.rels><?xml version="1.0" encoding="UTF-8" standalone="yes"?>
<Relationships xmlns="http://schemas.openxmlformats.org/package/2006/relationships"><Relationship Id="rId1" Type="http://schemas.openxmlformats.org/officeDocument/2006/relationships/externalLinkPath" Target="file:///C:/ASWIN%20FILE%202008/KONTRAKTOR%20ORDERAN%20DOK.%20TAWAR/PUTRA%20PAPUA%20PERKASA/RAB%20YANG%20DARI%20BAMBANG/RAP%20Infra%20Lain_2005(46M)_12Gdng.xls" TargetMode="External"/></Relationships>
</file>

<file path=xl/externalLinks/_rels/externalLink47.xml.rels><?xml version="1.0" encoding="UTF-8" standalone="yes"?>
<Relationships xmlns="http://schemas.openxmlformats.org/package/2006/relationships"><Relationship Id="rId2" Type="http://schemas.openxmlformats.org/officeDocument/2006/relationships/externalLinkPath" Target="../../../../../../../../../../Ten/rutr/My%20Documents/Klamono.xls" TargetMode="External"/><Relationship Id="rId1" Type="http://schemas.openxmlformats.org/officeDocument/2006/relationships/externalLinkPath" Target="/Ten/rutr/My%20Documents/Klamono.xls" TargetMode="External"/></Relationships>
</file>

<file path=xl/externalLinks/_rels/externalLink48.xml.rels><?xml version="1.0" encoding="UTF-8" standalone="yes"?>
<Relationships xmlns="http://schemas.openxmlformats.org/package/2006/relationships"><Relationship Id="rId1" Type="http://schemas.openxmlformats.org/officeDocument/2006/relationships/externalLinkPath" Target="file:///C:/GAMBAR%20DAN%20RAB%20MARIYAI/MUTI%20(G)/New%20Folder/Documents%20and%20Settings/perdana.DOMAIN/Local%20Settings/Temp/Temporary%20Directory%201%20for%20RAB-WS-8LT-TOTAL-R-KS.zip/RAB-WS-8LT-TOTAL-R-KS.xls" TargetMode="External"/></Relationships>
</file>

<file path=xl/externalLinks/_rels/externalLink49.xml.rels><?xml version="1.0" encoding="UTF-8" standalone="yes"?>
<Relationships xmlns="http://schemas.openxmlformats.org/package/2006/relationships"><Relationship Id="rId1" Type="http://schemas.openxmlformats.org/officeDocument/2006/relationships/externalLinkPath" Target="file:///C:/Documents%20and%20Settings/user/Application%20Data/Microsoft/Excel/%23PROJECTS/%23PROJECT/bina%20swadaya/windows/TEMP/DATAKALTIM/Analisa/Analisa-Persiapan.xls" TargetMode="External"/></Relationships>
</file>

<file path=xl/externalLinks/_rels/externalLink50.xml.rels><?xml version="1.0" encoding="UTF-8" standalone="yes"?>
<Relationships xmlns="http://schemas.openxmlformats.org/package/2006/relationships"><Relationship Id="rId1" Type="http://schemas.openxmlformats.org/officeDocument/2006/relationships/externalLinkPath" Target="file:///I:/EE%20Konsultan%20BMG%202012%20.Ok/JLN%20DLM%20KOTA%20SRG/PAHS2006/Copy%20of%20PAHS2006%20R2%20draft(MIS)new.xls" TargetMode="External"/></Relationships>
</file>

<file path=xl/externalLinks/_rels/externalLink51.xml.rels><?xml version="1.0" encoding="UTF-8" standalone="yes"?>
<Relationships xmlns="http://schemas.openxmlformats.org/package/2006/relationships"><Relationship Id="rId1" Type="http://schemas.openxmlformats.org/officeDocument/2006/relationships/externalLinkPath" Target="file:///C:/Documents%20and%20Settings/brian/My%20Documents/PROYEK/SMP%206/DATA/RAB%20JL.SMP%206%20OE.xls" TargetMode="External"/></Relationships>
</file>

<file path=xl/externalLinks/_rels/externalLink52.xml.rels><?xml version="1.0" encoding="UTF-8" standalone="yes"?>
<Relationships xmlns="http://schemas.openxmlformats.org/package/2006/relationships"><Relationship Id="rId1" Type="http://schemas.openxmlformats.org/officeDocument/2006/relationships/externalLinkPath" Target="file:///C:/SMP%206/Pemenang%20I%20(SR)/PENAWARAN/SMP%20I.xls" TargetMode="External"/></Relationships>
</file>

<file path=xl/externalLinks/_rels/externalLink53.xml.rels><?xml version="1.0" encoding="UTF-8" standalone="yes"?>
<Relationships xmlns="http://schemas.openxmlformats.org/package/2006/relationships"><Relationship Id="rId1" Type="http://schemas.openxmlformats.org/officeDocument/2006/relationships/externalLinkPath" Target="file:///C:/DARI%20KANTOR/file%202009/2009%20PERTANIAN/file%202009/Adhock%20jl%202009/RAB%20BAC.AL%20FINAL%202009.xls" TargetMode="External"/></Relationships>
</file>

<file path=xl/externalLinks/_rels/externalLink54.xml.rels><?xml version="1.0" encoding="UTF-8" standalone="yes"?>
<Relationships xmlns="http://schemas.openxmlformats.org/package/2006/relationships"><Relationship Id="rId1" Type="http://schemas.openxmlformats.org/officeDocument/2006/relationships/externalLinkPath" Target="file:///C:/Documents%20and%20Settings/Administrator/My%20Documents/Oe-ee/3-DIV10.xls" TargetMode="External"/></Relationships>
</file>

<file path=xl/externalLinks/_rels/externalLink55.xml.rels><?xml version="1.0" encoding="UTF-8" standalone="yes"?>
<Relationships xmlns="http://schemas.openxmlformats.org/package/2006/relationships"><Relationship Id="rId1" Type="http://schemas.openxmlformats.org/officeDocument/2006/relationships/externalLinkPath" Target="file:///C:/Angki/RAB%20RUDIS%20BUPATI%20RAJA%20AMPAT.xls" TargetMode="External"/></Relationships>
</file>

<file path=xl/externalLinks/_rels/externalLink56.xml.rels><?xml version="1.0" encoding="UTF-8" standalone="yes"?>
<Relationships xmlns="http://schemas.openxmlformats.org/package/2006/relationships"><Relationship Id="rId1" Type="http://schemas.openxmlformats.org/officeDocument/2006/relationships/externalLinkPath" Target="file:///C:/ASWIN%202007/PEKERJAAN%20UMUM/RAB%20PEMENANG%201/PASAR%20FAK%20-%20FAK%20-1-%20CV.%20KOMBA%20BAUFAK.xls" TargetMode="External"/></Relationships>
</file>

<file path=xl/externalLinks/_rels/externalLink57.xml.rels><?xml version="1.0" encoding="UTF-8" standalone="yes"?>
<Relationships xmlns="http://schemas.openxmlformats.org/package/2006/relationships"><Relationship Id="rId1" Type="http://schemas.openxmlformats.org/officeDocument/2006/relationships/externalLinkPath" Target="file:///C:/Documents%20and%20Settings/CV.%20KCP/My%20Documents/RAB%20DOE%20CONTRAC.xls" TargetMode="External"/></Relationships>
</file>

<file path=xl/externalLinks/_rels/externalLink58.xml.rels><?xml version="1.0" encoding="UTF-8" standalone="yes"?>
<Relationships xmlns="http://schemas.openxmlformats.org/package/2006/relationships"><Relationship Id="rId1" Type="http://schemas.openxmlformats.org/officeDocument/2006/relationships/externalLinkPath" Target="file:///C:/ASWIN%20DATA/RAB%20tagihan%20KLH/BERKAS%20TAGIHAN%20ARAS/BA-PEMBAYARAN%20PERIKANAN.xls" TargetMode="External"/></Relationships>
</file>

<file path=xl/externalLinks/_rels/externalLink59.xml.rels><?xml version="1.0" encoding="UTF-8" standalone="yes"?>
<Relationships xmlns="http://schemas.openxmlformats.org/package/2006/relationships"><Relationship Id="rId1" Type="http://schemas.openxmlformats.org/officeDocument/2006/relationships/externalLinkPath" Target="file:///C:/DARI%20KANTOR/file%202009/2009%20PERTANIAN/PAY.DAT/KUP/KUP%20%202007/Normalisasi/Talud%20PLTD/PENAWARAN/Normalisasi%20Kali%20Klawalu.xls" TargetMode="External"/></Relationships>
</file>

<file path=xl/externalLinks/_rels/externalLink60.xml.rels><?xml version="1.0" encoding="UTF-8" standalone="yes"?>
<Relationships xmlns="http://schemas.openxmlformats.org/package/2006/relationships"><Relationship Id="rId1" Type="http://schemas.openxmlformats.org/officeDocument/2006/relationships/externalLinkPath" Target="file:///C:/ASWIN%20DATA/RAB%20tagihan%20KLH/excel%20terapan/BAB09.xls" TargetMode="External"/></Relationships>
</file>

<file path=xl/externalLinks/_rels/externalLink61.xml.rels><?xml version="1.0" encoding="UTF-8" standalone="yes"?>
<Relationships xmlns="http://schemas.openxmlformats.org/package/2006/relationships"><Relationship Id="rId1" Type="http://schemas.openxmlformats.org/officeDocument/2006/relationships/externalLinkPath" Target="file:///C:/DOCUME~1/Admin/LOCALS~1/Temp/Temporary%20Directory%201%20for%20lampiran_01_05_2010(3).zip/usulan%20kjr.xls" TargetMode="External"/></Relationships>
</file>

<file path=xl/externalLinks/_rels/externalLink62.xml.rels><?xml version="1.0" encoding="UTF-8" standalone="yes"?>
<Relationships xmlns="http://schemas.openxmlformats.org/package/2006/relationships"><Relationship Id="rId1" Type="http://schemas.openxmlformats.org/officeDocument/2006/relationships/externalLinkPath" Target="file:///D:/BSPS%20TA%202023/BSPS%20Jawa%20Tengah%202023/Bahan%20Pelatihan%202023/Bahan%202/Pembekalan%20TFL/Bedah%20Format%20dan%20Simulasi%20Perenc%20Teknis%20scr%20Swakelola/Integrasi%20Form%20TFL/Form%20BSPS%20-%20TFL.xlsx" TargetMode="External"/></Relationships>
</file>

<file path=xl/externalLinks/_rels/externalLink63.xml.rels><?xml version="1.0" encoding="UTF-8" standalone="yes"?>
<Relationships xmlns="http://schemas.openxmlformats.org/package/2006/relationships"><Relationship Id="rId1" Type="http://schemas.openxmlformats.org/officeDocument/2006/relationships/externalLinkPath" Target="file:///C:/Pro/KeyB/Dokumen%20Teknis/08%20RAB%20with%20AC/09%20RAB%20AC%20Stadion.xls" TargetMode="External"/></Relationships>
</file>

<file path=xl/externalLinks/_rels/externalLink64.xml.rels><?xml version="1.0" encoding="UTF-8" standalone="yes"?>
<Relationships xmlns="http://schemas.openxmlformats.org/package/2006/relationships"><Relationship Id="rId1" Type="http://schemas.openxmlformats.org/officeDocument/2006/relationships/externalLinkPath" Target="file:///I:/EE%20Konsultan%20BMG%202012%20.Ok/JLN%20DLM%20KOTA%20SRG/Documents%20and%20Settings/user/My%20Documents/LAP%20HARGA%20SAT/ANL%20HARGA%20SATUAN/EXCEL-PAHS/PANDUAN%20BQ/EE%20FO%20Pamanukan/3-DIV3.xls" TargetMode="External"/></Relationships>
</file>

<file path=xl/externalLinks/_rels/externalLink65.xml.rels><?xml version="1.0" encoding="UTF-8" standalone="yes"?>
<Relationships xmlns="http://schemas.openxmlformats.org/package/2006/relationships"><Relationship Id="rId1" Type="http://schemas.openxmlformats.org/officeDocument/2006/relationships/externalLinkPath" Target="file:///C:/ASWIN%20DATA/RAB%20tagihan%20KLH/BERKAS%20TAGIHAN%20ARAS/2006/Eq%20Ktr%20Distrik/Tag/Kwit,cs%20CBS%20Ren.xls" TargetMode="External"/></Relationships>
</file>

<file path=xl/externalLinks/_rels/externalLink66.xml.rels><?xml version="1.0" encoding="UTF-8" standalone="yes"?>
<Relationships xmlns="http://schemas.openxmlformats.org/package/2006/relationships"><Relationship Id="rId1" Type="http://schemas.openxmlformats.org/officeDocument/2006/relationships/externalLinkPath" Target="file:///C:/PAY.DAT/KUP/KUP%20%202007/Normalisasi/Talud%20PLTD/PENAWARAN/Normalisasi%20Kali%20Klawalu.xls" TargetMode="External"/></Relationships>
</file>

<file path=xl/externalLinks/_rels/externalLink67.xml.rels><?xml version="1.0" encoding="UTF-8" standalone="yes"?>
<Relationships xmlns="http://schemas.openxmlformats.org/package/2006/relationships"><Relationship Id="rId1" Type="http://schemas.openxmlformats.org/officeDocument/2006/relationships/externalLinkPath" Target="file:///C:/GAMBAR%20DAN%20RAB%20MARIYAI/Recky/Data%20Proyek%202006/PU%20KABUPATEN%20SORSEL/Bariat%20Manaelek/Dokumen%20Penawaran/Rab.%20(Kakas1).xls" TargetMode="External"/></Relationships>
</file>

<file path=xl/externalLinks/_rels/externalLink68.xml.rels><?xml version="1.0" encoding="UTF-8" standalone="yes"?>
<Relationships xmlns="http://schemas.openxmlformats.org/package/2006/relationships"><Relationship Id="rId1" Type="http://schemas.openxmlformats.org/officeDocument/2006/relationships/externalLinkPath" Target="file:///C:/SMP%206/Pemenang%20I%20(SR)/TAGIHAN%20I/Progres.xls" TargetMode="External"/></Relationships>
</file>

<file path=xl/externalLinks/_rels/externalLink69.xml.rels><?xml version="1.0" encoding="UTF-8" standalone="yes"?>
<Relationships xmlns="http://schemas.openxmlformats.org/package/2006/relationships"><Relationship Id="rId1" Type="http://schemas.openxmlformats.org/officeDocument/2006/relationships/externalLinkPath" Target="file:///C:/GAMBAR%20DAN%20RAB%20MARIYAI/MUTI%20(G)/New%20Folder/Documents%20and%20Settings/perdana.DOMAIN/Local%20Settings/Temp/Temporary%20Directory%201%20for%20Rab-Pak-Thp2.zip/Rab-Pak-Thp2.xls" TargetMode="External"/></Relationships>
</file>

<file path=xl/externalLinks/_rels/externalLink70.xml.rels><?xml version="1.0" encoding="UTF-8" standalone="yes"?>
<Relationships xmlns="http://schemas.openxmlformats.org/package/2006/relationships"><Relationship Id="rId1" Type="http://schemas.openxmlformats.org/officeDocument/2006/relationships/externalLinkPath" Target="file:///C:/BIRAMA_KU/RSUDR_SORONG/Penawaran%20Adhi%20Karya2006/15M/PENAWARAN%2015%20AK-24%20des%2006.xls" TargetMode="External"/></Relationships>
</file>

<file path=xl/externalLinks/_rels/externalLink71.xml.rels><?xml version="1.0" encoding="UTF-8" standalone="yes"?>
<Relationships xmlns="http://schemas.openxmlformats.org/package/2006/relationships"><Relationship Id="rId1" Type="http://schemas.openxmlformats.org/officeDocument/2006/relationships/externalLinkPath" Target="file:///C:/RUMUS%20BQ%20BAGONG/UPI%20BDG/BQ%20ME%20upi%201.xls" TargetMode="External"/></Relationships>
</file>

<file path=xl/externalLinks/_rels/externalLink72.xml.rels><?xml version="1.0" encoding="UTF-8" standalone="yes"?>
<Relationships xmlns="http://schemas.openxmlformats.org/package/2006/relationships"><Relationship Id="rId1" Type="http://schemas.openxmlformats.org/officeDocument/2006/relationships/externalLinkPath" Target="file:///C:/UIN%20UHALU%20KENDARI/MEKANIKAL/BQ%20ME%20upi%201.xls" TargetMode="External"/></Relationships>
</file>

<file path=xl/externalLinks/_rels/externalLink73.xml.rels><?xml version="1.0" encoding="UTF-8" standalone="yes"?>
<Relationships xmlns="http://schemas.openxmlformats.org/package/2006/relationships"><Relationship Id="rId2" Type="http://schemas.openxmlformats.org/officeDocument/2006/relationships/externalLinkPath" Target="/Users/febri/Library/Mobile%20Documents/com~apple~CloudDocs/Downloads/BP3KP%20Papua%20II/2026/01%20BSPS/Format%20BSPS%20Papua%20II/Laporan%20%20Proposal.xlsm" TargetMode="External"/><Relationship Id="rId1" Type="http://schemas.openxmlformats.org/officeDocument/2006/relationships/externalLinkPath" Target="Laporan%20%20Propos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JL, TRIKORA (2)"/>
      <sheetName val="JL, TRIKORA"/>
      <sheetName val="Rekap total"/>
      <sheetName val="Rekap Biaya (14)"/>
      <sheetName val="JL.KPR KEHUT"/>
      <sheetName val="Rekap Biaya (13)"/>
      <sheetName val="JL.TAMORAHANDAYANI"/>
      <sheetName val="Rekap Biaya (12)"/>
      <sheetName val="JL.SUNGAI MARU"/>
      <sheetName val="Rekap Biaya (11)"/>
      <sheetName val="JL.SAP.LURAH MAT."/>
      <sheetName val="Rekap Biaya (10)"/>
      <sheetName val="JL.TPU "/>
      <sheetName val="Jembatan Sementara"/>
      <sheetName val="Agregat Kelas A"/>
      <sheetName val="Agregat Kelas B"/>
      <sheetName val="Agregat Kelas C"/>
      <sheetName val="Analisa Quarry"/>
      <sheetName val="Agregat Halus &amp; Kasar"/>
      <sheetName val="Basic Price"/>
      <sheetName val="Peralatan"/>
      <sheetName val="Rekap Biaya (9)"/>
      <sheetName val="JL.MTOA"/>
      <sheetName val="Rekap Biaya (8)"/>
      <sheetName val="JL.PER KM 14"/>
      <sheetName val="Rekap Biaya (7)"/>
      <sheetName val="JL.PENDIDIKAN"/>
      <sheetName val="Rekap Biaya (6)"/>
      <sheetName val="JL.SP.GOR"/>
      <sheetName val="Rekap Biaya (5)"/>
      <sheetName val="JL.TRIKORA"/>
      <sheetName val="Rekap Biaya (4)"/>
      <sheetName val="JL.S.KAMUNDANG"/>
      <sheetName val="Rekap Biaya (3)"/>
      <sheetName val="JL.REMU"/>
      <sheetName val="Rekap Biaya (2)"/>
      <sheetName val="JL.KOM KOKODA"/>
      <sheetName val="Rekap Biaya"/>
      <sheetName val="JL SMP 5 "/>
      <sheetName val="Mobilisasi"/>
      <sheetName val="DEVI 2"/>
      <sheetName val="DEVI 3"/>
      <sheetName val="DEVI 4"/>
      <sheetName val="DEVI 5"/>
      <sheetName val="DEVI 6"/>
      <sheetName val="DEVI 7"/>
      <sheetName val="DEVI 7 (2)"/>
      <sheetName val="DEVI 8"/>
      <sheetName val="DEVI 9"/>
      <sheetName val="DEV 10"/>
      <sheetName val="LS-Rutin"/>
      <sheetName val="Kuantita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am. Salak"/>
      <sheetName val="RK. Kmp salak"/>
      <sheetName val="RK. singkarak"/>
      <sheetName val="SINGKARAK"/>
      <sheetName val="RK worot 2"/>
      <sheetName val="worot 2"/>
      <sheetName val="RK. Takunai"/>
      <sheetName val="Takunai"/>
      <sheetName val="RK. Gurabesy HBM"/>
      <sheetName val="Gurabesy HBM"/>
      <sheetName val="RK.BAK  TMP"/>
      <sheetName val="BAK  TMP"/>
      <sheetName val="RK. BIMA 2"/>
      <sheetName val="DPn BIMA 2"/>
      <sheetName val="RK. Jln Bima"/>
      <sheetName val="Jl. Bima"/>
      <sheetName val="RK. DPn Saga"/>
      <sheetName val="DPn Saga"/>
      <sheetName val="RK.jl. Pramuka"/>
      <sheetName val="RK. Jln Bima (2)"/>
      <sheetName val="Jl. Bima (2)"/>
      <sheetName val="jl. Pramuka"/>
      <sheetName val="RK.Pembersihan Km11"/>
      <sheetName val="Pembersihan Km11"/>
      <sheetName val="RK.Lokalisasi"/>
      <sheetName val="Lokalisasi"/>
      <sheetName val="kpr PDAM"/>
      <sheetName val="RK. kpr PDAM"/>
      <sheetName val="RK.jl..FKaispo"/>
      <sheetName val=".jl..FKaispo"/>
      <sheetName val="RK. WOROT"/>
      <sheetName val="WOROT"/>
      <sheetName val="RK. Handayani"/>
      <sheetName val="Kam. Handayani"/>
      <sheetName val="Informasi"/>
      <sheetName val="Rekap Biaya.01"/>
      <sheetName val="anal bhn"/>
      <sheetName val="Basic Price"/>
      <sheetName val="Peralatan (2)"/>
      <sheetName val="DEI.2"/>
      <sheetName val="DEV.3"/>
      <sheetName val="DEV.3 (2)"/>
      <sheetName val="DEV.5"/>
      <sheetName val="DEV.6"/>
      <sheetName val="DEV.7 (2)"/>
      <sheetName val="DEVI 7"/>
      <sheetName val="DEV.7"/>
      <sheetName val="DEVI 7 cerucut"/>
      <sheetName val="DEVI 7 (2)"/>
      <sheetName val="JL.SMP 6"/>
      <sheetName val="RKP .05"/>
      <sheetName val="RKP.GAM (2)"/>
      <sheetName val="JL.P.GAM (2)"/>
      <sheetName val="JL.Krakatau"/>
      <sheetName val="RKP.04 "/>
      <sheetName val="JL.P.GAM"/>
      <sheetName val="RKP.GAM"/>
      <sheetName val="JL.UKIP.03"/>
      <sheetName val="RKP 03"/>
      <sheetName val="JL.MAESA"/>
      <sheetName val="RKP .8"/>
      <sheetName val="JL.Polisi"/>
      <sheetName val="RKP.03 "/>
      <sheetName val="JL.D.Watir.02"/>
      <sheetName val="RKP.02"/>
      <sheetName val="JL.R,INDA.01"/>
      <sheetName val="RKP 01"/>
      <sheetName val="Mobilisasi"/>
      <sheetName val="DEV I"/>
      <sheetName val="JL.SMP 6 (2)"/>
      <sheetName val="RKP .05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erhit PERTEMUAN"/>
      <sheetName val="DEV.3"/>
      <sheetName val="anal bhn"/>
      <sheetName val="Basic Price"/>
      <sheetName val="UpBhn (2)"/>
      <sheetName val="Peralatan (2)"/>
      <sheetName val="UpBhn"/>
      <sheetName val="Sheet1"/>
      <sheetName val="An-SNI"/>
      <sheetName val="Rekap. Dinas Pertanian"/>
      <sheetName val="Rab.rumah kompos"/>
      <sheetName val="Rekap.Rumah Kompos"/>
      <sheetName val="Rab.Rmh penggemukan"/>
      <sheetName val="RKP. Rmh penggemukan"/>
      <sheetName val="Rab.Rmh bip"/>
      <sheetName val="RKP. Rmh bip"/>
      <sheetName val="Rab. peneduh Sapi"/>
      <sheetName val="RKP. peneduh Sapi"/>
      <sheetName val="DEV.3 (2)"/>
      <sheetName val="JB.TJ RIMONI"/>
      <sheetName val="Rab.JALAN PRODUKSI"/>
      <sheetName val="Rkp.JALAN PRODUKSI"/>
      <sheetName val="Rkp.JALAN uSAHA TANI"/>
      <sheetName val="Rab.JJALAN uSAHA TANI"/>
      <sheetName val="Rab.Pagar"/>
      <sheetName val="Rkp.Pagar"/>
      <sheetName val="Rab.Rmh 02 (2)"/>
      <sheetName val="RKP. Rmh02 (3)"/>
      <sheetName val="Rab.Gudang Revisi"/>
      <sheetName val="Rkp.Gudang revisi"/>
      <sheetName val="Rab.Rmh"/>
      <sheetName val="Rab.Gudang"/>
      <sheetName val="Rkp.Gudang"/>
      <sheetName val="Rab. Kandang baby"/>
      <sheetName val="RKP. Kandang bab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JL, TRIKORA (2)"/>
      <sheetName val="JL, TRIKORA"/>
      <sheetName val="Rekap total"/>
      <sheetName val="Rekap Biaya (14)"/>
      <sheetName val="JL.KPR KEHUT"/>
      <sheetName val="Rekap Biaya (13)"/>
      <sheetName val="JL.TAMORAHANDAYANI"/>
      <sheetName val="Rekap Biaya (12)"/>
      <sheetName val="JL.SUNGAI MARU"/>
      <sheetName val="Rekap Biaya (11)"/>
      <sheetName val="JL.SAP.LURAH MAT."/>
      <sheetName val="Rekap Biaya (10)"/>
      <sheetName val="JL.TPU "/>
      <sheetName val="Jembatan Sementara"/>
      <sheetName val="Agregat Kelas A"/>
      <sheetName val="Agregat Kelas B"/>
      <sheetName val="Agregat Kelas C"/>
      <sheetName val="Analisa Quarry"/>
      <sheetName val="Agregat Halus &amp; Kasar"/>
      <sheetName val="Basic Price"/>
      <sheetName val="Peralatan"/>
      <sheetName val="Rekap Biaya (9)"/>
      <sheetName val="JL.MTOA"/>
      <sheetName val="Rekap Biaya (8)"/>
      <sheetName val="JL.PER KM 14"/>
      <sheetName val="Rekap Biaya (7)"/>
      <sheetName val="JL.PENDIDIKAN"/>
      <sheetName val="Rekap Biaya (6)"/>
      <sheetName val="JL.SP.GOR"/>
      <sheetName val="Rekap Biaya (5)"/>
      <sheetName val="JL.TRIKORA"/>
      <sheetName val="Rekap Biaya (4)"/>
      <sheetName val="JL.S.KAMUNDANG"/>
      <sheetName val="Rekap Biaya (3)"/>
      <sheetName val="JL.REMU"/>
      <sheetName val="Rekap Biaya (2)"/>
      <sheetName val="JL.KOM KOKODA"/>
      <sheetName val="Rekap Biaya"/>
      <sheetName val="JL SMP 5 "/>
      <sheetName val="Mobilisasi"/>
      <sheetName val="DEVI 2"/>
      <sheetName val="DEVI 3"/>
      <sheetName val="DEVI 4"/>
      <sheetName val="DEVI 5"/>
      <sheetName val="DEVI 6"/>
      <sheetName val="DEVI 7"/>
      <sheetName val="DEVI 7 (2)"/>
      <sheetName val="DEVI 8"/>
      <sheetName val="DEVI 9"/>
      <sheetName val="DEV 10"/>
      <sheetName val="LS-Rutin"/>
      <sheetName val="Kuantita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am. Salak"/>
      <sheetName val="RK. Kmp salak"/>
      <sheetName val="RK. singkarak"/>
      <sheetName val="SINGKARAK"/>
      <sheetName val="RK worot 2"/>
      <sheetName val="worot 2"/>
      <sheetName val="RK. Takunai"/>
      <sheetName val="Takunai"/>
      <sheetName val="RK. Gurabesy HBM"/>
      <sheetName val="Gurabesy HBM"/>
      <sheetName val="RK.BAK  TMP"/>
      <sheetName val="BAK  TMP"/>
      <sheetName val="RK. BIMA 2"/>
      <sheetName val="DPn BIMA 2"/>
      <sheetName val="RK. Jln Bima"/>
      <sheetName val="Jl. Bima"/>
      <sheetName val="RK. DPn Saga"/>
      <sheetName val="DPn Saga"/>
      <sheetName val="RK.jl. Pramuka"/>
      <sheetName val="RK. Jln Bima (2)"/>
      <sheetName val="Jl. Bima (2)"/>
      <sheetName val="jl. Pramuka"/>
      <sheetName val="RK.Pembersihan Km11"/>
      <sheetName val="Pembersihan Km11"/>
      <sheetName val="RK.Lokalisasi"/>
      <sheetName val="Lokalisasi"/>
      <sheetName val="kpr PDAM"/>
      <sheetName val="RK. kpr PDAM"/>
      <sheetName val="RK.jl..FKaispo"/>
      <sheetName val=".jl..FKaispo"/>
      <sheetName val="RK. WOROT"/>
      <sheetName val="WOROT"/>
      <sheetName val="RK. Handayani"/>
      <sheetName val="Kam. Handayani"/>
      <sheetName val="Informasi"/>
      <sheetName val="Rekap Biaya.01"/>
      <sheetName val="anal bhn"/>
      <sheetName val="Basic Price"/>
      <sheetName val="Peralatan (2)"/>
      <sheetName val="DEI.2"/>
      <sheetName val="DEV.3"/>
      <sheetName val="DEV.3 (2)"/>
      <sheetName val="DEV.5"/>
      <sheetName val="DEV.6"/>
      <sheetName val="DEV.7 (2)"/>
      <sheetName val="DEVI 7"/>
      <sheetName val="DEV.7"/>
      <sheetName val="DEVI 7 cerucut"/>
      <sheetName val="DEVI 7 (2)"/>
      <sheetName val="JL.SMP 6"/>
      <sheetName val="RKP .05"/>
      <sheetName val="RKP.GAM (2)"/>
      <sheetName val="JL.P.GAM (2)"/>
      <sheetName val="JL.Krakatau"/>
      <sheetName val="RKP.04 "/>
      <sheetName val="JL.P.GAM"/>
      <sheetName val="RKP.GAM"/>
      <sheetName val="JL.UKIP.03"/>
      <sheetName val="RKP 03"/>
      <sheetName val="JL.MAESA"/>
      <sheetName val="RKP .8"/>
      <sheetName val="JL.Polisi"/>
      <sheetName val="RKP.03 "/>
      <sheetName val="JL.D.Watir.02"/>
      <sheetName val="RKP.02"/>
      <sheetName val="JL.R,INDA.01"/>
      <sheetName val="RKP 01"/>
      <sheetName val="Mobilisasi"/>
      <sheetName val="DEV I"/>
      <sheetName val="JL.SMP 6 (2)"/>
      <sheetName val="RKP .05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l bhn"/>
      <sheetName val="Basic Price"/>
      <sheetName val="Peralatan (2)"/>
      <sheetName val="D.2"/>
      <sheetName val="D.3"/>
      <sheetName val="D.5"/>
      <sheetName val="D.7.K250"/>
      <sheetName val="D.7.K225"/>
      <sheetName val="D.7.Besi"/>
      <sheetName val="TPU 2008"/>
      <sheetName val="Time Schedule1"/>
      <sheetName val="RKP"/>
      <sheetName val="Kontrol"/>
      <sheetName val="DEV.3 (2)"/>
      <sheetName val="DEV.6"/>
      <sheetName val="D.4"/>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JL.KPR Polri  (3)"/>
      <sheetName val="RAB.KPR POLRI"/>
      <sheetName val="Moyo 1"/>
      <sheetName val="RKP.JL.MOYO"/>
      <sheetName val="Rekap Polri"/>
      <sheetName val="Sheet1"/>
      <sheetName val="JL.KERINCI"/>
      <sheetName val="RKP."/>
      <sheetName val="JL.S.MAM"/>
      <sheetName val="RKP.01"/>
      <sheetName val="JL.S.MAM (02)"/>
      <sheetName val="RKP.01 (2)"/>
      <sheetName val="JL.TPU"/>
      <sheetName val="RKP.02"/>
      <sheetName val="JL.F.KALASUAT.01"/>
      <sheetName val="RKP.(1)"/>
      <sheetName val="JL.F.KALASUAT.0 2"/>
      <sheetName val="RKP.(2)"/>
      <sheetName val="anal bhn"/>
      <sheetName val="Basic Price"/>
      <sheetName val="Peralatan (2)"/>
      <sheetName val="DEI.2"/>
      <sheetName val="DEV.3"/>
      <sheetName val="DEV.5"/>
      <sheetName val="DEVI 7"/>
      <sheetName val="DEV.7"/>
      <sheetName val="DEVI 7 (2)"/>
    </sheetNames>
    <sheetDataSet>
      <sheetData sheetId="0"/>
      <sheetData sheetId="1"/>
      <sheetData sheetId="2" refreshError="1"/>
      <sheetData sheetId="3"/>
      <sheetData sheetId="4"/>
      <sheetData sheetId="5"/>
      <sheetData sheetId="6"/>
      <sheetData sheetId="7"/>
      <sheetData sheetId="8" refreshError="1"/>
      <sheetData sheetId="9"/>
      <sheetData sheetId="10"/>
      <sheetData sheetId="11"/>
      <sheetData sheetId="12" refreshError="1"/>
      <sheetData sheetId="13"/>
      <sheetData sheetId="14"/>
      <sheetData sheetId="15"/>
      <sheetData sheetId="16"/>
      <sheetData sheetId="17"/>
      <sheetData sheetId="18"/>
      <sheetData sheetId="19" refreshError="1">
        <row r="38">
          <cell r="A38" t="str">
            <v>HARGA DASAR SATUAN BAHAN</v>
          </cell>
        </row>
        <row r="40">
          <cell r="A40" t="str">
            <v>HARGA DASAR SATUAN BAHAN</v>
          </cell>
        </row>
        <row r="42">
          <cell r="F42" t="str">
            <v>HARGA</v>
          </cell>
        </row>
        <row r="43">
          <cell r="A43" t="str">
            <v>No.</v>
          </cell>
          <cell r="B43" t="str">
            <v>U R A I A N</v>
          </cell>
          <cell r="D43" t="str">
            <v>KODE</v>
          </cell>
          <cell r="E43" t="str">
            <v>SATUAN</v>
          </cell>
          <cell r="F43" t="str">
            <v>SATUAN</v>
          </cell>
          <cell r="G43" t="str">
            <v>KETERANGAN</v>
          </cell>
        </row>
        <row r="44">
          <cell r="F44" t="str">
            <v>( Rp.)</v>
          </cell>
        </row>
        <row r="46">
          <cell r="A46">
            <v>1</v>
          </cell>
          <cell r="C46" t="str">
            <v>P a s i r Cor Dan Plester ( Quary Pahlawan )</v>
          </cell>
          <cell r="D46" t="str">
            <v>M01</v>
          </cell>
          <cell r="E46" t="str">
            <v>M³</v>
          </cell>
          <cell r="F46">
            <v>313695</v>
          </cell>
          <cell r="G46" t="str">
            <v xml:space="preserve"> Lokasi Kegiatan</v>
          </cell>
        </row>
        <row r="47">
          <cell r="A47">
            <v>2</v>
          </cell>
          <cell r="D47" t="str">
            <v>M02</v>
          </cell>
          <cell r="E47" t="str">
            <v>M³</v>
          </cell>
          <cell r="F47">
            <v>188695</v>
          </cell>
          <cell r="G47" t="str">
            <v xml:space="preserve"> Lokasi Kegiatan</v>
          </cell>
        </row>
        <row r="48">
          <cell r="A48">
            <v>3</v>
          </cell>
          <cell r="C48" t="str">
            <v xml:space="preserve">Batu Belah </v>
          </cell>
          <cell r="D48" t="str">
            <v>M03</v>
          </cell>
          <cell r="E48" t="str">
            <v>M³</v>
          </cell>
          <cell r="F48">
            <v>518206</v>
          </cell>
          <cell r="G48" t="str">
            <v xml:space="preserve"> Lokasi Kegiatan</v>
          </cell>
        </row>
        <row r="49">
          <cell r="A49">
            <v>5</v>
          </cell>
          <cell r="C49" t="str">
            <v>Tanah Timbun</v>
          </cell>
          <cell r="D49" t="str">
            <v>M04</v>
          </cell>
          <cell r="E49" t="str">
            <v>M³</v>
          </cell>
          <cell r="F49">
            <v>80589</v>
          </cell>
          <cell r="G49" t="str">
            <v xml:space="preserve"> Lokasi Kegiatan</v>
          </cell>
        </row>
        <row r="50">
          <cell r="A50">
            <v>6</v>
          </cell>
          <cell r="C50" t="str">
            <v>Urugan Pilihan</v>
          </cell>
          <cell r="D50" t="str">
            <v>M05</v>
          </cell>
          <cell r="E50" t="str">
            <v>M³</v>
          </cell>
          <cell r="F50">
            <v>105910</v>
          </cell>
          <cell r="G50" t="str">
            <v xml:space="preserve"> Lokasi Kegiatan</v>
          </cell>
        </row>
        <row r="51">
          <cell r="A51">
            <v>7</v>
          </cell>
          <cell r="C51" t="str">
            <v>Sirtu</v>
          </cell>
          <cell r="D51" t="str">
            <v>M06</v>
          </cell>
          <cell r="E51" t="str">
            <v>M³</v>
          </cell>
          <cell r="F51">
            <v>219118</v>
          </cell>
          <cell r="G51" t="str">
            <v xml:space="preserve"> Lokasi Kegiatan</v>
          </cell>
        </row>
        <row r="52">
          <cell r="A52">
            <v>8</v>
          </cell>
          <cell r="C52" t="str">
            <v>Semen / PC  (50kg)</v>
          </cell>
          <cell r="D52" t="str">
            <v>M07</v>
          </cell>
          <cell r="E52" t="str">
            <v>Kg</v>
          </cell>
          <cell r="F52">
            <v>1652</v>
          </cell>
          <cell r="G52" t="str">
            <v xml:space="preserve"> Base Camp</v>
          </cell>
        </row>
        <row r="53">
          <cell r="A53">
            <v>9</v>
          </cell>
          <cell r="C53" t="str">
            <v>Aspal Cement</v>
          </cell>
          <cell r="D53" t="str">
            <v>M08</v>
          </cell>
          <cell r="E53" t="str">
            <v>Kg</v>
          </cell>
          <cell r="F53">
            <v>6994</v>
          </cell>
          <cell r="G53" t="str">
            <v xml:space="preserve"> Base Camp</v>
          </cell>
        </row>
        <row r="54">
          <cell r="A54">
            <v>10</v>
          </cell>
          <cell r="C54" t="str">
            <v>Batu Pecah 2/3</v>
          </cell>
          <cell r="D54" t="str">
            <v>M09</v>
          </cell>
          <cell r="E54" t="str">
            <v>M³</v>
          </cell>
          <cell r="F54">
            <v>350000</v>
          </cell>
          <cell r="G54" t="str">
            <v xml:space="preserve"> Lokasi Kegiatan</v>
          </cell>
        </row>
        <row r="55">
          <cell r="A55">
            <v>11</v>
          </cell>
          <cell r="C55" t="str">
            <v>Agregat Kasar</v>
          </cell>
          <cell r="D55" t="str">
            <v>M10</v>
          </cell>
          <cell r="E55" t="str">
            <v>Kg</v>
          </cell>
          <cell r="F55">
            <v>534182.476185131</v>
          </cell>
          <cell r="G55" t="str">
            <v xml:space="preserve"> Lokasi Kegiatan</v>
          </cell>
        </row>
        <row r="56">
          <cell r="A56">
            <v>12</v>
          </cell>
          <cell r="C56" t="str">
            <v>Agregat Haluas</v>
          </cell>
          <cell r="D56" t="str">
            <v>M11</v>
          </cell>
          <cell r="E56" t="str">
            <v>Kg</v>
          </cell>
          <cell r="F56">
            <v>521877.47405683511</v>
          </cell>
          <cell r="G56" t="str">
            <v xml:space="preserve"> Lokasi Kegiatan</v>
          </cell>
        </row>
        <row r="57">
          <cell r="A57">
            <v>13</v>
          </cell>
          <cell r="C57" t="str">
            <v>F i l l e r</v>
          </cell>
          <cell r="D57" t="str">
            <v>M12</v>
          </cell>
          <cell r="E57" t="str">
            <v>Kg</v>
          </cell>
          <cell r="F57">
            <v>450</v>
          </cell>
          <cell r="G57" t="str">
            <v xml:space="preserve"> Proses/Base Camp</v>
          </cell>
        </row>
        <row r="58">
          <cell r="A58">
            <v>14</v>
          </cell>
          <cell r="C58" t="str">
            <v>Besi Beton U 24 Polos</v>
          </cell>
          <cell r="D58" t="str">
            <v>M13</v>
          </cell>
          <cell r="E58" t="str">
            <v>Kg</v>
          </cell>
          <cell r="F58">
            <v>14774</v>
          </cell>
          <cell r="G58" t="str">
            <v xml:space="preserve"> Lokasi Kegiatan</v>
          </cell>
        </row>
        <row r="59">
          <cell r="A59">
            <v>15</v>
          </cell>
          <cell r="C59" t="str">
            <v>Besi Beton U 32 Ulir.</v>
          </cell>
          <cell r="D59" t="str">
            <v>M14</v>
          </cell>
          <cell r="E59" t="str">
            <v>Kg</v>
          </cell>
          <cell r="F59">
            <v>15850.5</v>
          </cell>
          <cell r="G59" t="str">
            <v xml:space="preserve"> Lokasi Kegiatan</v>
          </cell>
        </row>
        <row r="60">
          <cell r="A60">
            <v>16</v>
          </cell>
          <cell r="C60" t="str">
            <v>Kawat Beton</v>
          </cell>
          <cell r="D60" t="str">
            <v>M15</v>
          </cell>
          <cell r="E60" t="str">
            <v>Kg</v>
          </cell>
          <cell r="F60">
            <v>22000</v>
          </cell>
          <cell r="G60" t="str">
            <v xml:space="preserve"> Lokasi Kegiatan</v>
          </cell>
        </row>
        <row r="61">
          <cell r="A61">
            <v>17</v>
          </cell>
          <cell r="C61" t="str">
            <v>Kawat Bronjong</v>
          </cell>
          <cell r="D61" t="str">
            <v>M16</v>
          </cell>
          <cell r="E61" t="str">
            <v>Kg</v>
          </cell>
          <cell r="F61">
            <v>20000</v>
          </cell>
          <cell r="G61" t="str">
            <v xml:space="preserve"> Lokasi Kegiatan</v>
          </cell>
        </row>
        <row r="62">
          <cell r="A62">
            <v>18</v>
          </cell>
          <cell r="C62" t="str">
            <v>Kayu Perancah</v>
          </cell>
          <cell r="D62" t="str">
            <v>M17</v>
          </cell>
          <cell r="E62" t="str">
            <v>M³</v>
          </cell>
          <cell r="F62">
            <v>1825000</v>
          </cell>
          <cell r="G62" t="str">
            <v xml:space="preserve"> Lokasi Kegiatan</v>
          </cell>
        </row>
        <row r="63">
          <cell r="A63">
            <v>19</v>
          </cell>
          <cell r="C63" t="str">
            <v>Kayu Kelas I ( Balok )</v>
          </cell>
          <cell r="D63" t="str">
            <v>M18</v>
          </cell>
          <cell r="E63" t="str">
            <v>M³</v>
          </cell>
          <cell r="F63">
            <v>1900000</v>
          </cell>
          <cell r="G63" t="str">
            <v xml:space="preserve"> Lokasi Kegiatan</v>
          </cell>
        </row>
        <row r="64">
          <cell r="A64">
            <v>20</v>
          </cell>
          <cell r="C64" t="str">
            <v>Papan Kelas I ( Tebal 5 Cm )</v>
          </cell>
          <cell r="D64" t="str">
            <v>M19</v>
          </cell>
          <cell r="E64" t="str">
            <v>M³</v>
          </cell>
          <cell r="F64">
            <v>2500000</v>
          </cell>
          <cell r="G64" t="str">
            <v xml:space="preserve"> Lokasi Kegiatan</v>
          </cell>
        </row>
        <row r="65">
          <cell r="A65">
            <v>21</v>
          </cell>
          <cell r="C65" t="str">
            <v>Cat Dasar ( Meni Kayu )</v>
          </cell>
          <cell r="D65" t="str">
            <v>M20</v>
          </cell>
          <cell r="E65" t="str">
            <v>Kg</v>
          </cell>
          <cell r="F65">
            <v>20000</v>
          </cell>
          <cell r="G65" t="str">
            <v xml:space="preserve"> Lokasi Kegiatan</v>
          </cell>
        </row>
        <row r="66">
          <cell r="A66">
            <v>22</v>
          </cell>
          <cell r="C66" t="str">
            <v>Cat Kayu</v>
          </cell>
          <cell r="D66" t="str">
            <v>M21</v>
          </cell>
          <cell r="E66" t="str">
            <v>Kg</v>
          </cell>
          <cell r="F66">
            <v>31000</v>
          </cell>
          <cell r="G66" t="str">
            <v xml:space="preserve"> Lokasi Kegiatan</v>
          </cell>
        </row>
        <row r="67">
          <cell r="A67">
            <v>23</v>
          </cell>
          <cell r="C67" t="str">
            <v xml:space="preserve">Paku </v>
          </cell>
          <cell r="D67" t="str">
            <v>M22</v>
          </cell>
          <cell r="E67" t="str">
            <v>Kg</v>
          </cell>
          <cell r="F67">
            <v>10000</v>
          </cell>
          <cell r="G67" t="str">
            <v xml:space="preserve"> Lokasi Kegiatan</v>
          </cell>
        </row>
        <row r="68">
          <cell r="A68">
            <v>24</v>
          </cell>
          <cell r="C68" t="str">
            <v>B e n s i n</v>
          </cell>
          <cell r="D68" t="str">
            <v>M23</v>
          </cell>
          <cell r="E68" t="str">
            <v>Liter</v>
          </cell>
          <cell r="F68">
            <v>5735</v>
          </cell>
          <cell r="G68" t="str">
            <v xml:space="preserve"> Pertamina</v>
          </cell>
        </row>
        <row r="69">
          <cell r="A69">
            <v>25</v>
          </cell>
          <cell r="C69" t="str">
            <v>S o l a r</v>
          </cell>
          <cell r="D69" t="str">
            <v>M24</v>
          </cell>
          <cell r="E69" t="str">
            <v>Liter</v>
          </cell>
          <cell r="F69">
            <v>6590</v>
          </cell>
          <cell r="G69" t="str">
            <v xml:space="preserve"> Pertamina</v>
          </cell>
        </row>
        <row r="70">
          <cell r="A70">
            <v>26</v>
          </cell>
          <cell r="C70" t="str">
            <v>Minyak Pelumas / Olie</v>
          </cell>
          <cell r="D70" t="str">
            <v>M25</v>
          </cell>
          <cell r="E70" t="str">
            <v>Liter</v>
          </cell>
          <cell r="F70">
            <v>25000</v>
          </cell>
          <cell r="G70" t="str">
            <v xml:space="preserve"> Pertamina</v>
          </cell>
        </row>
        <row r="71">
          <cell r="A71">
            <v>27</v>
          </cell>
          <cell r="C71" t="str">
            <v>Kerosen / Minyak Tanah</v>
          </cell>
          <cell r="D71" t="str">
            <v>M26</v>
          </cell>
          <cell r="E71" t="str">
            <v>Liter</v>
          </cell>
          <cell r="F71">
            <v>6450</v>
          </cell>
          <cell r="G71" t="str">
            <v xml:space="preserve"> Base Camp</v>
          </cell>
        </row>
      </sheetData>
      <sheetData sheetId="20"/>
      <sheetData sheetId="21" refreshError="1">
        <row r="1">
          <cell r="A1" t="str">
            <v>ITEM PEMBAYARAN NO.</v>
          </cell>
          <cell r="D1" t="str">
            <v>:  2.1</v>
          </cell>
          <cell r="J1" t="str">
            <v xml:space="preserve">Analisa EI-21 </v>
          </cell>
          <cell r="V1" t="str">
            <v xml:space="preserve">Analisa EI-21 </v>
          </cell>
        </row>
        <row r="2">
          <cell r="A2" t="str">
            <v>JENIS PEKERJAAN</v>
          </cell>
          <cell r="D2" t="str">
            <v>:  Galian Utk Drainase, Saluran,</v>
          </cell>
          <cell r="F2" t="str">
            <v>&amp; Saluran Air</v>
          </cell>
        </row>
        <row r="3">
          <cell r="A3" t="str">
            <v>SATUAN PEMBAYARAN</v>
          </cell>
          <cell r="D3" t="str">
            <v>:  M3</v>
          </cell>
          <cell r="J3" t="str">
            <v xml:space="preserve">         URAIAN ANALISA HARGA SATUAN</v>
          </cell>
          <cell r="M3" t="str">
            <v>FORMULIR STANDAR UNTUK</v>
          </cell>
        </row>
        <row r="4">
          <cell r="M4" t="str">
            <v>PEREKAMAN ANALISA MASING-MASING HARGA SATUAN</v>
          </cell>
        </row>
        <row r="5">
          <cell r="M5">
            <v>0</v>
          </cell>
        </row>
        <row r="6">
          <cell r="A6" t="str">
            <v>No.</v>
          </cell>
          <cell r="C6" t="str">
            <v>U R A I A N</v>
          </cell>
          <cell r="G6" t="str">
            <v>KODE</v>
          </cell>
          <cell r="H6" t="str">
            <v>KOEF.</v>
          </cell>
          <cell r="I6" t="str">
            <v>SATUAN</v>
          </cell>
          <cell r="J6" t="str">
            <v>KETERANGAN</v>
          </cell>
        </row>
        <row r="7">
          <cell r="M7" t="str">
            <v>NAMA PAKET</v>
          </cell>
          <cell r="P7" t="str">
            <v>:</v>
          </cell>
          <cell r="Q7" t="str">
            <v>PERBAIKAN JALAN DAN PENGADAAN SARANA AIR BERSIH DI KOTA SORONG</v>
          </cell>
        </row>
        <row r="8">
          <cell r="M8" t="str">
            <v>PROP / KAB / KODYA</v>
          </cell>
          <cell r="P8" t="str">
            <v>:</v>
          </cell>
          <cell r="Q8" t="str">
            <v>IRIAN JAYA BARAT -  KOTA SORONG</v>
          </cell>
        </row>
        <row r="9">
          <cell r="A9" t="str">
            <v>I.</v>
          </cell>
          <cell r="C9" t="str">
            <v>ASUMSI</v>
          </cell>
          <cell r="M9" t="str">
            <v>ITEM PEMBAYARAN NO.</v>
          </cell>
          <cell r="P9" t="str">
            <v>:</v>
          </cell>
          <cell r="Q9">
            <v>2.1</v>
          </cell>
        </row>
        <row r="10">
          <cell r="A10">
            <v>1</v>
          </cell>
          <cell r="C10" t="str">
            <v>Menggunakan alat berat (cara mekanik)</v>
          </cell>
          <cell r="M10" t="str">
            <v>JENIS PEKERJAAN</v>
          </cell>
          <cell r="P10" t="str">
            <v>:</v>
          </cell>
          <cell r="Q10" t="str">
            <v>GALIAN UTK.DRAINASE,SALURAN DAN SALURAN AIR ( DENGAN ALAT )</v>
          </cell>
        </row>
        <row r="11">
          <cell r="A11">
            <v>2</v>
          </cell>
          <cell r="C11" t="str">
            <v>Lokasi pekerjaan : sepanjang jalan</v>
          </cell>
          <cell r="M11" t="str">
            <v>SATUAN PEMBAYARAN</v>
          </cell>
          <cell r="P11" t="str">
            <v>:</v>
          </cell>
          <cell r="Q11" t="str">
            <v>M ³</v>
          </cell>
        </row>
        <row r="12">
          <cell r="A12">
            <v>3</v>
          </cell>
          <cell r="C12" t="str">
            <v>Kondisi Jalan   :  sedang / baik</v>
          </cell>
        </row>
        <row r="13">
          <cell r="A13">
            <v>4</v>
          </cell>
          <cell r="C13" t="str">
            <v>Jam kerja efektif per-hari</v>
          </cell>
          <cell r="G13" t="str">
            <v>Tk</v>
          </cell>
          <cell r="H13">
            <v>7</v>
          </cell>
          <cell r="I13" t="str">
            <v>jam</v>
          </cell>
        </row>
        <row r="14">
          <cell r="A14">
            <v>5</v>
          </cell>
          <cell r="C14" t="str">
            <v>Faktor pengembangan bahan</v>
          </cell>
          <cell r="G14" t="str">
            <v>Fk</v>
          </cell>
          <cell r="H14">
            <v>1.2</v>
          </cell>
          <cell r="I14" t="str">
            <v>-</v>
          </cell>
          <cell r="S14" t="str">
            <v>PERKIRAAN</v>
          </cell>
          <cell r="T14" t="str">
            <v>HARGA</v>
          </cell>
          <cell r="U14" t="str">
            <v>JUMLAH</v>
          </cell>
        </row>
        <row r="15">
          <cell r="M15" t="str">
            <v>NO.</v>
          </cell>
          <cell r="O15" t="str">
            <v>KOMPONEN</v>
          </cell>
          <cell r="R15" t="str">
            <v>SATUAN</v>
          </cell>
          <cell r="S15" t="str">
            <v>KUANTITAS</v>
          </cell>
          <cell r="T15" t="str">
            <v>SATUAN</v>
          </cell>
          <cell r="U15" t="str">
            <v>HARGA</v>
          </cell>
        </row>
        <row r="16">
          <cell r="T16" t="str">
            <v>(Rp.)</v>
          </cell>
          <cell r="U16" t="str">
            <v>(Rp.)</v>
          </cell>
        </row>
        <row r="17">
          <cell r="A17" t="str">
            <v>II.</v>
          </cell>
          <cell r="C17" t="str">
            <v>URUTAN  KERJA</v>
          </cell>
        </row>
        <row r="18">
          <cell r="A18">
            <v>1</v>
          </cell>
          <cell r="C18" t="str">
            <v>Penggalian dilakukan dengan menggunakan Excavator</v>
          </cell>
        </row>
        <row r="19">
          <cell r="A19">
            <v>2</v>
          </cell>
          <cell r="C19" t="str">
            <v>Selanjutnya Excavator menuangkan material hasil</v>
          </cell>
          <cell r="M19" t="str">
            <v>A.</v>
          </cell>
          <cell r="O19" t="str">
            <v>TENAGA</v>
          </cell>
        </row>
        <row r="20">
          <cell r="C20" t="str">
            <v>galian kedalam Dump Truck</v>
          </cell>
        </row>
        <row r="21">
          <cell r="A21">
            <v>3</v>
          </cell>
          <cell r="C21" t="str">
            <v>Dump Truck membuang material hasil galian keluar</v>
          </cell>
          <cell r="M21" t="str">
            <v>1.</v>
          </cell>
          <cell r="O21" t="str">
            <v>Pekerja</v>
          </cell>
          <cell r="Q21" t="str">
            <v>(L07)</v>
          </cell>
          <cell r="R21" t="str">
            <v>jam</v>
          </cell>
          <cell r="S21">
            <v>0.18741633199464527</v>
          </cell>
          <cell r="T21">
            <v>7142.8571428571431</v>
          </cell>
          <cell r="W21">
            <v>1338.6880856760376</v>
          </cell>
        </row>
        <row r="22">
          <cell r="C22" t="str">
            <v>lokasi jalan sejauh</v>
          </cell>
          <cell r="G22" t="str">
            <v>L</v>
          </cell>
          <cell r="H22">
            <v>0</v>
          </cell>
          <cell r="I22" t="str">
            <v>Km</v>
          </cell>
          <cell r="M22" t="str">
            <v>2.</v>
          </cell>
          <cell r="O22" t="str">
            <v>Mandor</v>
          </cell>
          <cell r="Q22" t="str">
            <v>(L10)</v>
          </cell>
          <cell r="R22" t="str">
            <v>jam</v>
          </cell>
          <cell r="S22">
            <v>9.3708165997322637E-2</v>
          </cell>
          <cell r="T22">
            <v>14285.714285714286</v>
          </cell>
          <cell r="W22">
            <v>1338.6880856760376</v>
          </cell>
        </row>
        <row r="23">
          <cell r="A23">
            <v>4</v>
          </cell>
          <cell r="C23" t="str">
            <v>Sekelompok pekerja akan merapikan hasil galian</v>
          </cell>
        </row>
        <row r="25">
          <cell r="T25" t="str">
            <v xml:space="preserve">JUMLAH HARGA TENAGA   </v>
          </cell>
          <cell r="W25">
            <v>2677.3761713520753</v>
          </cell>
        </row>
        <row r="26">
          <cell r="A26" t="str">
            <v>III.</v>
          </cell>
          <cell r="C26" t="str">
            <v>PEMAKAIAN BAHAN, ALAT DAN TENAGA</v>
          </cell>
        </row>
        <row r="27">
          <cell r="O27" t="str">
            <v>BAHAN</v>
          </cell>
        </row>
        <row r="28">
          <cell r="A28" t="str">
            <v xml:space="preserve">   1.</v>
          </cell>
          <cell r="C28" t="str">
            <v>BAHAN</v>
          </cell>
        </row>
        <row r="29">
          <cell r="C29" t="str">
            <v>Tidak ada bahan yang diperlukan</v>
          </cell>
        </row>
        <row r="31">
          <cell r="A31" t="str">
            <v xml:space="preserve">   2.</v>
          </cell>
          <cell r="C31" t="str">
            <v>ALAT</v>
          </cell>
        </row>
        <row r="32">
          <cell r="A32" t="str">
            <v xml:space="preserve">   2.a.</v>
          </cell>
          <cell r="C32" t="str">
            <v>EXCAVATOR</v>
          </cell>
          <cell r="G32" t="str">
            <v>(E10)</v>
          </cell>
        </row>
        <row r="33">
          <cell r="C33" t="str">
            <v>Kapasitas Bucket</v>
          </cell>
          <cell r="G33" t="str">
            <v>V</v>
          </cell>
          <cell r="H33">
            <v>0.5</v>
          </cell>
          <cell r="I33" t="str">
            <v>M3</v>
          </cell>
        </row>
        <row r="34">
          <cell r="C34" t="str">
            <v>Faktor Bucket</v>
          </cell>
          <cell r="G34" t="str">
            <v>Fb</v>
          </cell>
          <cell r="H34">
            <v>0.9</v>
          </cell>
          <cell r="I34" t="str">
            <v>-</v>
          </cell>
        </row>
        <row r="35">
          <cell r="C35" t="str">
            <v>Faktor  Efisiensi alat</v>
          </cell>
          <cell r="G35" t="str">
            <v>Fa</v>
          </cell>
          <cell r="H35">
            <v>0.83</v>
          </cell>
          <cell r="I35" t="str">
            <v>-</v>
          </cell>
          <cell r="T35" t="str">
            <v xml:space="preserve">JUMLAH HARGA BAHAN   </v>
          </cell>
          <cell r="W35">
            <v>0</v>
          </cell>
        </row>
        <row r="37">
          <cell r="C37" t="str">
            <v>Waktu siklus</v>
          </cell>
          <cell r="G37" t="str">
            <v>Ts1</v>
          </cell>
          <cell r="I37" t="str">
            <v>menit</v>
          </cell>
          <cell r="M37" t="str">
            <v>C.</v>
          </cell>
          <cell r="O37" t="str">
            <v>PERALATAN</v>
          </cell>
        </row>
        <row r="38">
          <cell r="C38" t="str">
            <v>- Menggali / memuat</v>
          </cell>
          <cell r="G38" t="str">
            <v>T1</v>
          </cell>
          <cell r="H38">
            <v>0.75</v>
          </cell>
          <cell r="I38" t="str">
            <v>menit</v>
          </cell>
        </row>
        <row r="39">
          <cell r="C39" t="str">
            <v>- Lain-lain</v>
          </cell>
          <cell r="G39" t="str">
            <v>T2</v>
          </cell>
          <cell r="H39">
            <v>1</v>
          </cell>
          <cell r="I39" t="str">
            <v>menit</v>
          </cell>
          <cell r="M39" t="str">
            <v>1.</v>
          </cell>
          <cell r="O39" t="str">
            <v>Excavator</v>
          </cell>
          <cell r="Q39" t="str">
            <v>( E 10 )</v>
          </cell>
          <cell r="R39" t="str">
            <v>jam</v>
          </cell>
          <cell r="S39">
            <v>9.3708165997322623E-2</v>
          </cell>
          <cell r="T39">
            <v>383110.56596123724</v>
          </cell>
          <cell r="W39">
            <v>35900.58851042384</v>
          </cell>
        </row>
        <row r="40">
          <cell r="G40" t="str">
            <v>Ts1</v>
          </cell>
          <cell r="H40">
            <v>1.75</v>
          </cell>
          <cell r="I40" t="str">
            <v>menit</v>
          </cell>
          <cell r="M40">
            <v>2</v>
          </cell>
          <cell r="O40" t="str">
            <v>Alat Bantu</v>
          </cell>
          <cell r="R40" t="str">
            <v>Ls</v>
          </cell>
          <cell r="S40">
            <v>1</v>
          </cell>
          <cell r="T40">
            <v>100</v>
          </cell>
          <cell r="W40">
            <v>100</v>
          </cell>
        </row>
        <row r="42">
          <cell r="C42" t="str">
            <v>Kap. Prod. / jam =</v>
          </cell>
          <cell r="D42" t="str">
            <v>V  x Fb x Fa x 60</v>
          </cell>
          <cell r="G42" t="str">
            <v>Q1</v>
          </cell>
          <cell r="H42">
            <v>10.671428571428571</v>
          </cell>
          <cell r="I42" t="str">
            <v>M3  / jam</v>
          </cell>
        </row>
        <row r="43">
          <cell r="D43" t="str">
            <v>Ts1 x Fh</v>
          </cell>
        </row>
        <row r="45">
          <cell r="C45" t="str">
            <v>Koefisien Alat / M3</v>
          </cell>
          <cell r="D45" t="str">
            <v xml:space="preserve"> =  1  :  Q1</v>
          </cell>
          <cell r="G45" t="str">
            <v>(E10)</v>
          </cell>
          <cell r="H45">
            <v>9.3708165997322623E-2</v>
          </cell>
          <cell r="I45" t="str">
            <v>Jam</v>
          </cell>
        </row>
        <row r="46">
          <cell r="T46" t="str">
            <v xml:space="preserve">JUMLAH HARGA PERALATAN   </v>
          </cell>
          <cell r="W46">
            <v>36000.58851042384</v>
          </cell>
        </row>
        <row r="48">
          <cell r="M48" t="str">
            <v>D.</v>
          </cell>
          <cell r="O48" t="str">
            <v>JUMLAH HARGA TENAGA, BAHAN DAN PERALATAN  ( A + B + C )</v>
          </cell>
          <cell r="W48">
            <v>38677.964681775913</v>
          </cell>
        </row>
        <row r="49">
          <cell r="A49" t="str">
            <v xml:space="preserve">   2.b.</v>
          </cell>
          <cell r="C49" t="str">
            <v>DUMP TRUCK</v>
          </cell>
          <cell r="G49" t="str">
            <v>(E08)</v>
          </cell>
        </row>
        <row r="50">
          <cell r="C50" t="str">
            <v>Kapasitas bak</v>
          </cell>
          <cell r="G50" t="str">
            <v>V</v>
          </cell>
          <cell r="H50">
            <v>3</v>
          </cell>
          <cell r="I50" t="str">
            <v>M3</v>
          </cell>
          <cell r="M50" t="str">
            <v>Note: 1</v>
          </cell>
          <cell r="O50" t="str">
            <v>SATUAN dapat berdasarkan atas jam operasi untuk Tenaga Kerja dan Peralatan, volume dan/atau ukuran</v>
          </cell>
        </row>
        <row r="51">
          <cell r="C51" t="str">
            <v>Faktor  efisiensi alat</v>
          </cell>
          <cell r="G51" t="str">
            <v>Fa</v>
          </cell>
          <cell r="H51">
            <v>0.83</v>
          </cell>
          <cell r="I51" t="str">
            <v>-</v>
          </cell>
          <cell r="O51" t="str">
            <v>berat untuk bahan-bahan.</v>
          </cell>
        </row>
        <row r="52">
          <cell r="C52" t="str">
            <v>Kecepatan rata-rata bermuatan</v>
          </cell>
          <cell r="G52" t="str">
            <v>v1</v>
          </cell>
          <cell r="H52">
            <v>40</v>
          </cell>
          <cell r="I52" t="str">
            <v>Km/Jam</v>
          </cell>
          <cell r="M52">
            <v>2</v>
          </cell>
          <cell r="O52" t="str">
            <v>Kuantitas satuan adalah kuantitas setiap komponen untuk menyelesaikan satu satuan pekerjaan dari nomor</v>
          </cell>
        </row>
        <row r="53">
          <cell r="C53" t="str">
            <v>Kecepatan rata-rata kosong</v>
          </cell>
          <cell r="G53" t="str">
            <v>v2</v>
          </cell>
          <cell r="H53">
            <v>50</v>
          </cell>
          <cell r="I53" t="str">
            <v>Km/Jam</v>
          </cell>
          <cell r="O53" t="str">
            <v>mata pembayaran.</v>
          </cell>
        </row>
        <row r="54">
          <cell r="C54" t="str">
            <v>Waktu  siklus  :</v>
          </cell>
          <cell r="G54" t="str">
            <v>Ts2</v>
          </cell>
          <cell r="M54">
            <v>3</v>
          </cell>
          <cell r="O54" t="str">
            <v>Biaya satuan untuk peralatan sudah termasuk bahan bakar, bahan habis dipakai dan operator.</v>
          </cell>
        </row>
        <row r="55">
          <cell r="C55" t="str">
            <v>- Waktu tempuh isi</v>
          </cell>
          <cell r="E55" t="str">
            <v>=   (L  :  v1)  x  60</v>
          </cell>
          <cell r="G55" t="str">
            <v>T1</v>
          </cell>
          <cell r="H55">
            <v>0</v>
          </cell>
          <cell r="I55" t="str">
            <v>menit</v>
          </cell>
          <cell r="M55">
            <v>4</v>
          </cell>
          <cell r="O55" t="str">
            <v>Biaya satuan sudah termasuk pengeluaran untuk seluruh pajak yang berkaitan (tetapi tidak termasuk PPN</v>
          </cell>
        </row>
        <row r="56">
          <cell r="C56" t="str">
            <v>- Waktu tempuh kosong</v>
          </cell>
          <cell r="E56" t="str">
            <v>=   (L  :  v2)  x  60</v>
          </cell>
          <cell r="G56" t="str">
            <v>T2</v>
          </cell>
          <cell r="H56">
            <v>0</v>
          </cell>
          <cell r="I56" t="str">
            <v>menit</v>
          </cell>
          <cell r="O56" t="str">
            <v>yang dibayar dari kontrak) dan biaya-biaya lainnya.</v>
          </cell>
        </row>
        <row r="57">
          <cell r="C57" t="str">
            <v>- Muat</v>
          </cell>
          <cell r="E57" t="str">
            <v>=   (V  :  Q1) x 60</v>
          </cell>
          <cell r="G57" t="str">
            <v>T3</v>
          </cell>
          <cell r="H57">
            <v>16.867469879518072</v>
          </cell>
          <cell r="I57" t="str">
            <v>menit</v>
          </cell>
        </row>
        <row r="58">
          <cell r="C58" t="str">
            <v>- Lain-lain</v>
          </cell>
          <cell r="G58" t="str">
            <v>T4</v>
          </cell>
          <cell r="H58">
            <v>0.5</v>
          </cell>
          <cell r="I58" t="str">
            <v>menit</v>
          </cell>
        </row>
        <row r="59">
          <cell r="G59" t="str">
            <v>Ts2</v>
          </cell>
          <cell r="H59">
            <v>17.367469879518072</v>
          </cell>
          <cell r="I59" t="str">
            <v>menit</v>
          </cell>
        </row>
        <row r="61">
          <cell r="J61" t="str">
            <v>Berlanjut ke halaman berikut</v>
          </cell>
        </row>
        <row r="62">
          <cell r="A62" t="str">
            <v>ITEM PEMBAYARAN NO.</v>
          </cell>
          <cell r="D62" t="str">
            <v>:  2.1</v>
          </cell>
          <cell r="J62" t="str">
            <v xml:space="preserve">Analisa EI-21 </v>
          </cell>
        </row>
        <row r="63">
          <cell r="A63" t="str">
            <v>JENIS PEKERJAAN</v>
          </cell>
          <cell r="D63" t="str">
            <v>:  Galian Utk Drainase, Saluran,</v>
          </cell>
        </row>
        <row r="64">
          <cell r="A64" t="str">
            <v>SATUAN PEMBAYARAN</v>
          </cell>
          <cell r="D64" t="str">
            <v>:  M3</v>
          </cell>
          <cell r="J64" t="str">
            <v xml:space="preserve">         URAIAN ANALISA HARGA SATUAN</v>
          </cell>
        </row>
        <row r="65">
          <cell r="J65" t="str">
            <v>Lanjutan</v>
          </cell>
        </row>
        <row r="67">
          <cell r="A67" t="str">
            <v>No.</v>
          </cell>
          <cell r="C67" t="str">
            <v>U R A I A N</v>
          </cell>
          <cell r="G67" t="str">
            <v>KODE</v>
          </cell>
          <cell r="H67" t="str">
            <v>KOEF.</v>
          </cell>
          <cell r="I67" t="str">
            <v>SATUAN</v>
          </cell>
          <cell r="J67" t="str">
            <v>KETERANGAN</v>
          </cell>
        </row>
        <row r="70">
          <cell r="C70" t="str">
            <v>Kapasitas Produksi / Jam   =</v>
          </cell>
          <cell r="E70" t="str">
            <v>V x Fa x 60</v>
          </cell>
          <cell r="G70" t="str">
            <v>Q2</v>
          </cell>
          <cell r="H70">
            <v>7.1685744016649311</v>
          </cell>
          <cell r="I70" t="str">
            <v xml:space="preserve">M3 / Jam </v>
          </cell>
        </row>
        <row r="71">
          <cell r="E71" t="str">
            <v xml:space="preserve">    Fk x Ts2</v>
          </cell>
        </row>
        <row r="74">
          <cell r="C74" t="str">
            <v>Koefisien Alat / M3</v>
          </cell>
          <cell r="D74" t="str">
            <v xml:space="preserve"> =  1  :  Q2</v>
          </cell>
          <cell r="G74" t="str">
            <v>(E08)</v>
          </cell>
          <cell r="H74">
            <v>0.13949775003628975</v>
          </cell>
          <cell r="I74" t="str">
            <v>Jam</v>
          </cell>
        </row>
        <row r="77">
          <cell r="A77" t="str">
            <v>2.d.</v>
          </cell>
          <cell r="C77" t="str">
            <v>ALAT  BANTU</v>
          </cell>
        </row>
        <row r="78">
          <cell r="C78" t="str">
            <v>Diperlukan alat-alat bantu kecil</v>
          </cell>
          <cell r="J78" t="str">
            <v>Lump Sump</v>
          </cell>
        </row>
        <row r="79">
          <cell r="C79" t="str">
            <v>- Sekop</v>
          </cell>
        </row>
        <row r="80">
          <cell r="C80" t="str">
            <v>- Keranjang + Sapu</v>
          </cell>
        </row>
        <row r="82">
          <cell r="A82" t="str">
            <v xml:space="preserve">   3.</v>
          </cell>
          <cell r="C82" t="str">
            <v>TENAGA</v>
          </cell>
        </row>
        <row r="83">
          <cell r="C83" t="str">
            <v>Produksi menentukan : EXCAVATOR</v>
          </cell>
          <cell r="G83" t="str">
            <v>Q1</v>
          </cell>
          <cell r="H83">
            <v>10.671428571428571</v>
          </cell>
          <cell r="I83" t="str">
            <v>M3/Jam</v>
          </cell>
        </row>
        <row r="84">
          <cell r="C84" t="str">
            <v>Produksi Galian / hari  =  Tk x Q1</v>
          </cell>
          <cell r="G84" t="str">
            <v>Qt</v>
          </cell>
          <cell r="H84">
            <v>74.699999999999989</v>
          </cell>
          <cell r="I84" t="str">
            <v>M3</v>
          </cell>
        </row>
        <row r="85">
          <cell r="C85" t="str">
            <v>Kebutuhan tenaga :</v>
          </cell>
        </row>
        <row r="86">
          <cell r="D86" t="str">
            <v>- Pekerja</v>
          </cell>
          <cell r="G86" t="str">
            <v>P</v>
          </cell>
          <cell r="H86">
            <v>2</v>
          </cell>
          <cell r="I86" t="str">
            <v>orang</v>
          </cell>
        </row>
        <row r="87">
          <cell r="D87" t="str">
            <v>- Mandor</v>
          </cell>
          <cell r="G87" t="str">
            <v>M</v>
          </cell>
          <cell r="H87">
            <v>1</v>
          </cell>
          <cell r="I87" t="str">
            <v>orang</v>
          </cell>
        </row>
        <row r="89">
          <cell r="C89" t="str">
            <v>Koefisien tenaga / M3   :</v>
          </cell>
        </row>
        <row r="90">
          <cell r="D90" t="str">
            <v>- Pekerja</v>
          </cell>
          <cell r="E90" t="str">
            <v>= (Tk x P) : Qt</v>
          </cell>
          <cell r="G90" t="str">
            <v>(L01)</v>
          </cell>
          <cell r="H90">
            <v>0.18741633199464527</v>
          </cell>
          <cell r="I90" t="str">
            <v>Jam</v>
          </cell>
        </row>
        <row r="91">
          <cell r="D91" t="str">
            <v>- Mandor</v>
          </cell>
          <cell r="E91" t="str">
            <v>= (Tk x M) : Qt</v>
          </cell>
          <cell r="G91" t="str">
            <v>(L03)</v>
          </cell>
          <cell r="H91">
            <v>9.3708165997322637E-2</v>
          </cell>
          <cell r="I91" t="str">
            <v>Jam</v>
          </cell>
        </row>
        <row r="93">
          <cell r="A93" t="str">
            <v>4.</v>
          </cell>
          <cell r="C93" t="str">
            <v>HARGA DASAR SATUAN UPAH, BAHAN DAN ALAT</v>
          </cell>
        </row>
        <row r="94">
          <cell r="C94" t="str">
            <v>Lihat lampiran.</v>
          </cell>
        </row>
        <row r="96">
          <cell r="A96" t="str">
            <v>4.</v>
          </cell>
          <cell r="C96" t="str">
            <v>HARGA DASAR SATUAN UPAH, BAHAN DAN ALAT</v>
          </cell>
        </row>
        <row r="97">
          <cell r="C97" t="str">
            <v>Lihat lampiran.</v>
          </cell>
        </row>
        <row r="99">
          <cell r="A99" t="str">
            <v>5.</v>
          </cell>
          <cell r="C99" t="str">
            <v>ANALISA HARGA SATUAN PEKERJAAN</v>
          </cell>
        </row>
        <row r="100">
          <cell r="C100" t="str">
            <v>Lihat perhitungan dalam FORMULIR STANDAR UNTUK</v>
          </cell>
        </row>
        <row r="101">
          <cell r="C101" t="str">
            <v>PEREKEMAN ANALISA MASING-MASING HARGA</v>
          </cell>
        </row>
        <row r="102">
          <cell r="C102" t="str">
            <v>SATUAN.</v>
          </cell>
        </row>
        <row r="103">
          <cell r="C103" t="str">
            <v>Didapat Harga Satuan Pekerjaan :</v>
          </cell>
        </row>
        <row r="105">
          <cell r="C105" t="str">
            <v xml:space="preserve">Rp.  </v>
          </cell>
          <cell r="D105">
            <v>38677.964681775913</v>
          </cell>
          <cell r="E105" t="str">
            <v xml:space="preserve"> / M3</v>
          </cell>
        </row>
        <row r="111">
          <cell r="A111" t="str">
            <v>ITEM PEMBAYARAN NO.</v>
          </cell>
          <cell r="D111" t="str">
            <v>:  2.1.a</v>
          </cell>
          <cell r="J111" t="str">
            <v xml:space="preserve">Analisa EI-21 </v>
          </cell>
        </row>
        <row r="112">
          <cell r="A112" t="str">
            <v>JENIS PEKERJAAN</v>
          </cell>
          <cell r="D112" t="str">
            <v>:  Galian Utk Drainase, Saluran,</v>
          </cell>
          <cell r="F112" t="str">
            <v>&amp; Saluran Air</v>
          </cell>
        </row>
        <row r="113">
          <cell r="A113" t="str">
            <v>SATUAN PEMBAYARAN</v>
          </cell>
          <cell r="D113" t="str">
            <v>:  M3</v>
          </cell>
          <cell r="J113" t="str">
            <v xml:space="preserve">         URAIAN ANALISA HARGA SATUAN</v>
          </cell>
        </row>
        <row r="116">
          <cell r="A116" t="str">
            <v>No.</v>
          </cell>
          <cell r="C116" t="str">
            <v>U R A I A N</v>
          </cell>
          <cell r="G116" t="str">
            <v>KODE</v>
          </cell>
          <cell r="H116" t="str">
            <v>KOEF.</v>
          </cell>
          <cell r="I116" t="str">
            <v>SATUAN</v>
          </cell>
          <cell r="J116" t="str">
            <v>KETERANGAN</v>
          </cell>
        </row>
        <row r="119">
          <cell r="A119" t="str">
            <v>I.</v>
          </cell>
          <cell r="C119" t="str">
            <v>ASUMSI</v>
          </cell>
        </row>
        <row r="120">
          <cell r="A120">
            <v>1</v>
          </cell>
          <cell r="C120" t="str">
            <v xml:space="preserve">Galian Cara Manual </v>
          </cell>
        </row>
        <row r="121">
          <cell r="A121">
            <v>2</v>
          </cell>
          <cell r="C121" t="str">
            <v>Lokasi pekerjaan : sepanjang jalan</v>
          </cell>
        </row>
        <row r="122">
          <cell r="A122">
            <v>3</v>
          </cell>
          <cell r="C122" t="str">
            <v>Kondisi Jalan   :  sedang / baik</v>
          </cell>
        </row>
        <row r="123">
          <cell r="A123">
            <v>4</v>
          </cell>
          <cell r="C123" t="str">
            <v>Jam kerja efektif per-hari</v>
          </cell>
          <cell r="G123" t="str">
            <v>Tk</v>
          </cell>
          <cell r="H123">
            <v>7</v>
          </cell>
          <cell r="I123" t="str">
            <v>jam</v>
          </cell>
        </row>
        <row r="124">
          <cell r="A124">
            <v>5</v>
          </cell>
          <cell r="C124" t="str">
            <v>Faktor pengembangan bahan</v>
          </cell>
          <cell r="G124" t="str">
            <v>Fk</v>
          </cell>
          <cell r="H124">
            <v>1.2</v>
          </cell>
          <cell r="I124" t="str">
            <v>-</v>
          </cell>
        </row>
        <row r="126">
          <cell r="A126" t="str">
            <v>II.</v>
          </cell>
          <cell r="C126" t="str">
            <v>URUTAN  KERJA</v>
          </cell>
        </row>
        <row r="127">
          <cell r="A127">
            <v>1</v>
          </cell>
          <cell r="C127" t="str">
            <v>Penggalian dilakukan dengan menggunakan Orong</v>
          </cell>
        </row>
        <row r="128">
          <cell r="A128">
            <v>2</v>
          </cell>
          <cell r="C128" t="str">
            <v xml:space="preserve">Selanjutnya Tenga Menaikan material hasil Galian </v>
          </cell>
        </row>
        <row r="129">
          <cell r="C129" t="str">
            <v>kedalam Dump Truck</v>
          </cell>
        </row>
        <row r="130">
          <cell r="A130">
            <v>3</v>
          </cell>
          <cell r="C130" t="str">
            <v>Dump Truck membuang material hasil galian keluar</v>
          </cell>
        </row>
        <row r="131">
          <cell r="C131" t="str">
            <v>lokasi jalan sejauh</v>
          </cell>
          <cell r="G131" t="str">
            <v>L</v>
          </cell>
          <cell r="H131">
            <v>1.5</v>
          </cell>
          <cell r="I131" t="str">
            <v>Km</v>
          </cell>
        </row>
        <row r="132">
          <cell r="A132">
            <v>4</v>
          </cell>
          <cell r="C132" t="str">
            <v>Sekelompok pekerja akan merapikan hasil galian</v>
          </cell>
        </row>
        <row r="134">
          <cell r="A134" t="str">
            <v>III.</v>
          </cell>
          <cell r="C134" t="str">
            <v>PEMAKAIAN BAHAN, ALAT DAN TENAGA</v>
          </cell>
        </row>
        <row r="136">
          <cell r="A136" t="str">
            <v xml:space="preserve">   1.</v>
          </cell>
          <cell r="C136" t="str">
            <v>BAHAN</v>
          </cell>
        </row>
        <row r="137">
          <cell r="C137" t="str">
            <v>Tidak ada bahan yang diperlukan</v>
          </cell>
        </row>
        <row r="140">
          <cell r="A140" t="str">
            <v xml:space="preserve">   2.</v>
          </cell>
          <cell r="C140" t="str">
            <v>ALAT</v>
          </cell>
        </row>
        <row r="141">
          <cell r="A141" t="str">
            <v xml:space="preserve">   2.a.</v>
          </cell>
          <cell r="C141" t="str">
            <v>Diperlukan alat-alat Seperti :</v>
          </cell>
        </row>
        <row r="142">
          <cell r="C142" t="str">
            <v>- Sekop</v>
          </cell>
          <cell r="D142" t="str">
            <v xml:space="preserve"> = 4 Bh</v>
          </cell>
        </row>
        <row r="143">
          <cell r="C143" t="str">
            <v>- Pacul</v>
          </cell>
          <cell r="D143" t="str">
            <v xml:space="preserve"> = 2 Bh</v>
          </cell>
        </row>
        <row r="144">
          <cell r="C144" t="str">
            <v>- Keranjang + Sapu</v>
          </cell>
          <cell r="D144" t="str">
            <v xml:space="preserve"> = 4 Bh</v>
          </cell>
        </row>
        <row r="146">
          <cell r="A146" t="str">
            <v xml:space="preserve">   2.b.</v>
          </cell>
          <cell r="C146" t="str">
            <v>DUMP TRUCK</v>
          </cell>
          <cell r="G146" t="str">
            <v>(E08)</v>
          </cell>
        </row>
        <row r="147">
          <cell r="C147" t="str">
            <v>Kapasitas bak</v>
          </cell>
          <cell r="G147" t="str">
            <v>V</v>
          </cell>
          <cell r="H147">
            <v>2.5</v>
          </cell>
          <cell r="I147" t="str">
            <v>M3</v>
          </cell>
        </row>
        <row r="148">
          <cell r="C148" t="str">
            <v>Faktor  efisiensi alat</v>
          </cell>
          <cell r="G148" t="str">
            <v>Fa</v>
          </cell>
          <cell r="H148">
            <v>0.83</v>
          </cell>
          <cell r="I148" t="str">
            <v>-</v>
          </cell>
        </row>
        <row r="149">
          <cell r="C149" t="str">
            <v>Kecepatan rata-rata bermuatan</v>
          </cell>
          <cell r="G149" t="str">
            <v>v1</v>
          </cell>
          <cell r="H149">
            <v>40</v>
          </cell>
          <cell r="I149" t="str">
            <v>Km/Jam</v>
          </cell>
        </row>
        <row r="150">
          <cell r="C150" t="str">
            <v>Kecepatan rata-rata kosong</v>
          </cell>
          <cell r="G150" t="str">
            <v>v2</v>
          </cell>
          <cell r="H150">
            <v>50</v>
          </cell>
          <cell r="I150" t="str">
            <v>Km/Jam</v>
          </cell>
        </row>
        <row r="151">
          <cell r="C151" t="str">
            <v>Waktu  siklus  :</v>
          </cell>
          <cell r="G151" t="str">
            <v>Ts2</v>
          </cell>
        </row>
        <row r="152">
          <cell r="C152" t="str">
            <v>- Waktu tempuh isi</v>
          </cell>
          <cell r="E152" t="str">
            <v>=   (L  :  v1)  x  60</v>
          </cell>
          <cell r="G152" t="str">
            <v>T1</v>
          </cell>
          <cell r="H152">
            <v>2.25</v>
          </cell>
          <cell r="I152" t="str">
            <v>menit</v>
          </cell>
        </row>
        <row r="153">
          <cell r="C153" t="str">
            <v>- Waktu tempuh kosong</v>
          </cell>
          <cell r="E153" t="str">
            <v>=   (L  :  v2)  x  60</v>
          </cell>
          <cell r="G153" t="str">
            <v>T2</v>
          </cell>
          <cell r="H153">
            <v>1.7999999999999998</v>
          </cell>
          <cell r="I153" t="str">
            <v>menit</v>
          </cell>
        </row>
        <row r="154">
          <cell r="C154" t="str">
            <v>- Lain-lain</v>
          </cell>
          <cell r="G154" t="str">
            <v>T4</v>
          </cell>
          <cell r="H154">
            <v>1</v>
          </cell>
          <cell r="I154" t="str">
            <v>menit</v>
          </cell>
        </row>
        <row r="155">
          <cell r="G155" t="str">
            <v>Ts2</v>
          </cell>
          <cell r="H155">
            <v>5.05</v>
          </cell>
          <cell r="I155" t="str">
            <v>menit</v>
          </cell>
        </row>
        <row r="157">
          <cell r="C157" t="str">
            <v>Kapasitas Produksi / Jam   =</v>
          </cell>
          <cell r="E157" t="str">
            <v>V x Fa x 60</v>
          </cell>
          <cell r="G157" t="str">
            <v>Q2</v>
          </cell>
          <cell r="H157">
            <v>523.93749999999989</v>
          </cell>
          <cell r="I157" t="str">
            <v xml:space="preserve">M3 / Jam </v>
          </cell>
        </row>
        <row r="158">
          <cell r="E158" t="str">
            <v xml:space="preserve">    Fk x Ts2</v>
          </cell>
        </row>
        <row r="160">
          <cell r="C160" t="str">
            <v>Koefisien Alat / M3</v>
          </cell>
          <cell r="D160" t="str">
            <v xml:space="preserve"> =  1  :  Q2</v>
          </cell>
          <cell r="G160" t="str">
            <v>(E08)</v>
          </cell>
          <cell r="H160">
            <v>1.9086245973994995E-3</v>
          </cell>
          <cell r="I160" t="str">
            <v>Jam</v>
          </cell>
        </row>
        <row r="162">
          <cell r="C162" t="str">
            <v>TENAGA</v>
          </cell>
        </row>
        <row r="163">
          <cell r="C163" t="str">
            <v xml:space="preserve">Produksi menentukan  Galian Dalam I Hari </v>
          </cell>
          <cell r="G163" t="str">
            <v>Qt</v>
          </cell>
          <cell r="H163">
            <v>10</v>
          </cell>
          <cell r="I163" t="str">
            <v>M3</v>
          </cell>
        </row>
        <row r="165">
          <cell r="C165" t="str">
            <v>Kebutuhan tenaga :</v>
          </cell>
        </row>
        <row r="166">
          <cell r="D166" t="str">
            <v>- Pekerja</v>
          </cell>
          <cell r="G166" t="str">
            <v>P</v>
          </cell>
          <cell r="H166">
            <v>6</v>
          </cell>
          <cell r="I166" t="str">
            <v>orang</v>
          </cell>
        </row>
        <row r="167">
          <cell r="D167" t="str">
            <v>- Mandor</v>
          </cell>
          <cell r="G167" t="str">
            <v>M</v>
          </cell>
          <cell r="H167">
            <v>1</v>
          </cell>
          <cell r="I167" t="str">
            <v>orang</v>
          </cell>
        </row>
        <row r="170">
          <cell r="J170" t="str">
            <v>Berlanjut ke halaman berikut</v>
          </cell>
        </row>
        <row r="171">
          <cell r="A171" t="str">
            <v>ITEM PEMBAYARAN NO.</v>
          </cell>
          <cell r="D171" t="str">
            <v>:  2.1.a</v>
          </cell>
          <cell r="J171" t="str">
            <v xml:space="preserve">Analisa EI-21 </v>
          </cell>
        </row>
        <row r="172">
          <cell r="A172" t="str">
            <v>JENIS PEKERJAAN</v>
          </cell>
          <cell r="D172" t="str">
            <v>:  Galian Utk Drainase, Saluran,</v>
          </cell>
        </row>
        <row r="173">
          <cell r="A173" t="str">
            <v>SATUAN PEMBAYARAN</v>
          </cell>
          <cell r="D173" t="str">
            <v>:  M3</v>
          </cell>
          <cell r="J173" t="str">
            <v xml:space="preserve">         URAIAN ANALISA HARGA SATUAN</v>
          </cell>
        </row>
        <row r="174">
          <cell r="J174" t="str">
            <v>Lanjutan</v>
          </cell>
        </row>
        <row r="176">
          <cell r="A176" t="str">
            <v>No.</v>
          </cell>
          <cell r="C176" t="str">
            <v>U R A I A N</v>
          </cell>
          <cell r="G176" t="str">
            <v>KODE</v>
          </cell>
          <cell r="H176" t="str">
            <v>KOEF.</v>
          </cell>
          <cell r="I176" t="str">
            <v>SATUAN</v>
          </cell>
          <cell r="J176" t="str">
            <v>KETERANGAN</v>
          </cell>
        </row>
        <row r="179">
          <cell r="C179" t="str">
            <v>Koefisien tenaga / M3   :</v>
          </cell>
        </row>
        <row r="180">
          <cell r="D180" t="str">
            <v>- Pekerja</v>
          </cell>
          <cell r="E180" t="str">
            <v>= (Tk x P) : Qt</v>
          </cell>
          <cell r="G180" t="str">
            <v>(L01)</v>
          </cell>
          <cell r="H180">
            <v>4.2</v>
          </cell>
          <cell r="I180" t="str">
            <v>Jam</v>
          </cell>
        </row>
        <row r="181">
          <cell r="D181" t="str">
            <v>- Mandor</v>
          </cell>
          <cell r="E181" t="str">
            <v>= (Tk x M) : Qt</v>
          </cell>
          <cell r="G181" t="str">
            <v>(L03)</v>
          </cell>
          <cell r="H181">
            <v>0.7</v>
          </cell>
          <cell r="I181" t="str">
            <v>Jam</v>
          </cell>
        </row>
        <row r="183">
          <cell r="A183" t="str">
            <v>4.</v>
          </cell>
          <cell r="C183" t="str">
            <v>HARGA DASAR SATUAN UPAH, BAHAN DAN ALAT</v>
          </cell>
        </row>
        <row r="184">
          <cell r="C184" t="str">
            <v>Lihat lampiran.</v>
          </cell>
        </row>
        <row r="186">
          <cell r="A186" t="str">
            <v>5.</v>
          </cell>
          <cell r="C186" t="str">
            <v>ANALISA HARGA SATUAN PEKERJAAN</v>
          </cell>
        </row>
        <row r="187">
          <cell r="C187" t="str">
            <v>Lihat perhitungan dalam FORMULIR STANDAR UNTUK</v>
          </cell>
        </row>
        <row r="188">
          <cell r="C188" t="str">
            <v>PEREKEMAN ANALISA MASING-MASING HARGA</v>
          </cell>
        </row>
        <row r="189">
          <cell r="C189" t="str">
            <v>SATUAN.</v>
          </cell>
        </row>
        <row r="190">
          <cell r="C190" t="str">
            <v>Didapat Harga Satuan Pekerjaan :</v>
          </cell>
        </row>
        <row r="192">
          <cell r="C192" t="str">
            <v xml:space="preserve">Rp.  </v>
          </cell>
          <cell r="D192">
            <v>40250</v>
          </cell>
          <cell r="E192" t="str">
            <v xml:space="preserve"> / M3</v>
          </cell>
        </row>
        <row r="198">
          <cell r="A198" t="str">
            <v>ITEM PEMBAYARAN NO.</v>
          </cell>
          <cell r="D198" t="str">
            <v>:  2.2</v>
          </cell>
          <cell r="J198" t="str">
            <v xml:space="preserve">Analisa EI-22 </v>
          </cell>
          <cell r="V198" t="str">
            <v xml:space="preserve">Analisa EI-22 </v>
          </cell>
        </row>
        <row r="199">
          <cell r="A199" t="str">
            <v>JENIS PEKERJAAN</v>
          </cell>
          <cell r="D199" t="str">
            <v>:  Pasangan Batu Dengan Mortar</v>
          </cell>
        </row>
        <row r="200">
          <cell r="A200" t="str">
            <v>SATUAN PEMBAYARAN</v>
          </cell>
          <cell r="D200" t="str">
            <v>:  M3</v>
          </cell>
          <cell r="J200" t="str">
            <v xml:space="preserve">         URAIAN ANALISA HARGA SATUAN</v>
          </cell>
          <cell r="M200" t="str">
            <v>FORMULIR STANDAR UNTUK</v>
          </cell>
        </row>
        <row r="201">
          <cell r="M201" t="str">
            <v>PEREKAMAN ANALISA MASING-MASING HARGA SATUAN</v>
          </cell>
        </row>
        <row r="202">
          <cell r="M202">
            <v>0</v>
          </cell>
        </row>
        <row r="203">
          <cell r="A203" t="str">
            <v>No.</v>
          </cell>
          <cell r="C203" t="str">
            <v>U R A I A N</v>
          </cell>
          <cell r="G203" t="str">
            <v>KODE</v>
          </cell>
          <cell r="H203" t="str">
            <v>KOEF.</v>
          </cell>
          <cell r="I203" t="str">
            <v>SATUAN</v>
          </cell>
          <cell r="J203" t="str">
            <v>KETERANGAN</v>
          </cell>
        </row>
        <row r="205">
          <cell r="M205" t="str">
            <v>NAMA PAKET</v>
          </cell>
          <cell r="P205" t="str">
            <v>:</v>
          </cell>
          <cell r="Q205" t="str">
            <v>PENINGKATAN JALAN KOTA SOEONG</v>
          </cell>
        </row>
        <row r="206">
          <cell r="A206" t="str">
            <v>I.</v>
          </cell>
          <cell r="C206" t="str">
            <v>ASUMSI</v>
          </cell>
          <cell r="M206" t="str">
            <v>PROP / KAB / KODYA</v>
          </cell>
          <cell r="P206" t="str">
            <v>:</v>
          </cell>
          <cell r="Q206" t="str">
            <v>IRIAN JAYA BARAT -  KOTA SORONG</v>
          </cell>
        </row>
        <row r="207">
          <cell r="A207">
            <v>1</v>
          </cell>
          <cell r="C207" t="str">
            <v>Menggunakan buruh (cara manual)</v>
          </cell>
          <cell r="M207" t="str">
            <v>ITEM PEMBAYARAN NO.</v>
          </cell>
          <cell r="P207" t="str">
            <v>:</v>
          </cell>
          <cell r="Q207" t="str">
            <v>2.2</v>
          </cell>
        </row>
        <row r="208">
          <cell r="A208">
            <v>2</v>
          </cell>
          <cell r="C208" t="str">
            <v>Lokasi pekerjaan : sepanjang jalan</v>
          </cell>
          <cell r="M208" t="str">
            <v>JENIS PEKERJAAN</v>
          </cell>
          <cell r="P208" t="str">
            <v>:</v>
          </cell>
          <cell r="Q208" t="str">
            <v>PASANGAN BATU DENGAN MORTAR</v>
          </cell>
        </row>
        <row r="209">
          <cell r="A209">
            <v>3</v>
          </cell>
          <cell r="C209" t="str">
            <v>Bahan dasar (batu, pasir dan semen) diterima</v>
          </cell>
          <cell r="M209" t="str">
            <v>SATUAN PEMBAYARAN</v>
          </cell>
          <cell r="P209" t="str">
            <v>:</v>
          </cell>
          <cell r="Q209" t="str">
            <v>M ³</v>
          </cell>
        </row>
        <row r="210">
          <cell r="C210" t="str">
            <v>seluruhnya di lokasi pekerjaan</v>
          </cell>
        </row>
        <row r="211">
          <cell r="C211" t="str">
            <v>Jarak rata-rata Base camp ke lokasi pekerjaan</v>
          </cell>
          <cell r="G211" t="str">
            <v>L</v>
          </cell>
          <cell r="H211">
            <v>5</v>
          </cell>
          <cell r="I211" t="str">
            <v>KM</v>
          </cell>
        </row>
        <row r="212">
          <cell r="A212">
            <v>5</v>
          </cell>
          <cell r="C212" t="str">
            <v>Jam kerja efektif per-hari</v>
          </cell>
          <cell r="G212" t="str">
            <v>Tk</v>
          </cell>
          <cell r="H212">
            <v>7</v>
          </cell>
          <cell r="I212" t="str">
            <v>jam</v>
          </cell>
          <cell r="S212" t="str">
            <v>PERKIRAAN</v>
          </cell>
          <cell r="T212" t="str">
            <v>HARGA</v>
          </cell>
          <cell r="U212" t="str">
            <v>JUMLAH</v>
          </cell>
        </row>
        <row r="213">
          <cell r="A213">
            <v>6</v>
          </cell>
          <cell r="C213" t="str">
            <v>Perbandingan Pasir &amp; Semen</v>
          </cell>
          <cell r="E213" t="str">
            <v>: - Volume Semen</v>
          </cell>
          <cell r="G213" t="str">
            <v>Sm</v>
          </cell>
          <cell r="H213">
            <v>30</v>
          </cell>
          <cell r="I213" t="str">
            <v>%</v>
          </cell>
          <cell r="M213" t="str">
            <v>NO.</v>
          </cell>
          <cell r="O213" t="str">
            <v>KOMPONEN</v>
          </cell>
          <cell r="R213" t="str">
            <v>SATUAN</v>
          </cell>
          <cell r="S213" t="str">
            <v>KUANTITAS</v>
          </cell>
          <cell r="T213" t="str">
            <v>SATUAN</v>
          </cell>
          <cell r="U213" t="str">
            <v>HARGA</v>
          </cell>
        </row>
        <row r="214">
          <cell r="E214" t="str">
            <v>: - Volume Pasir</v>
          </cell>
          <cell r="G214" t="str">
            <v>Ps</v>
          </cell>
          <cell r="H214">
            <v>70</v>
          </cell>
          <cell r="I214" t="str">
            <v>%</v>
          </cell>
          <cell r="T214" t="str">
            <v>(Rp.)</v>
          </cell>
          <cell r="U214" t="str">
            <v>(Rp.)</v>
          </cell>
        </row>
        <row r="215">
          <cell r="A215">
            <v>7</v>
          </cell>
          <cell r="C215" t="str">
            <v>Perbandingan Batu &amp; Mortar  :</v>
          </cell>
        </row>
        <row r="216">
          <cell r="C216" t="str">
            <v>- Batu</v>
          </cell>
          <cell r="G216" t="str">
            <v>Bt</v>
          </cell>
          <cell r="H216">
            <v>60</v>
          </cell>
          <cell r="I216" t="str">
            <v>%</v>
          </cell>
        </row>
        <row r="217">
          <cell r="C217" t="str">
            <v>- Mortar (campuran semen &amp; pasir)</v>
          </cell>
          <cell r="G217" t="str">
            <v>Mr</v>
          </cell>
          <cell r="H217">
            <v>40</v>
          </cell>
          <cell r="I217" t="str">
            <v>%</v>
          </cell>
          <cell r="M217" t="str">
            <v>A.</v>
          </cell>
          <cell r="O217" t="str">
            <v>TENAGA</v>
          </cell>
        </row>
        <row r="218">
          <cell r="A218">
            <v>8</v>
          </cell>
          <cell r="C218" t="str">
            <v>Berat Jenis Bahan  :</v>
          </cell>
        </row>
        <row r="219">
          <cell r="C219" t="str">
            <v>- Pasangan Batu Dengan Mortar</v>
          </cell>
          <cell r="G219" t="str">
            <v>D1</v>
          </cell>
          <cell r="H219">
            <v>2.4</v>
          </cell>
          <cell r="I219" t="str">
            <v>ton/M3</v>
          </cell>
          <cell r="M219" t="str">
            <v>1.</v>
          </cell>
          <cell r="O219" t="str">
            <v>Pekerja</v>
          </cell>
          <cell r="Q219" t="str">
            <v>L07</v>
          </cell>
          <cell r="R219" t="str">
            <v>jam</v>
          </cell>
          <cell r="S219">
            <v>17.5</v>
          </cell>
          <cell r="T219">
            <v>7142.8571428571431</v>
          </cell>
          <cell r="W219">
            <v>125000</v>
          </cell>
        </row>
        <row r="220">
          <cell r="C220" t="str">
            <v>- Batu</v>
          </cell>
          <cell r="G220" t="str">
            <v>D2</v>
          </cell>
          <cell r="H220">
            <v>1.6</v>
          </cell>
          <cell r="I220" t="str">
            <v>ton/M3</v>
          </cell>
          <cell r="M220" t="str">
            <v>2.</v>
          </cell>
          <cell r="O220" t="str">
            <v>Tukang</v>
          </cell>
          <cell r="Q220" t="str">
            <v>L08</v>
          </cell>
          <cell r="R220" t="str">
            <v>jam</v>
          </cell>
          <cell r="S220">
            <v>3.5</v>
          </cell>
          <cell r="T220">
            <v>11428.571428571429</v>
          </cell>
          <cell r="W220">
            <v>40000</v>
          </cell>
        </row>
        <row r="221">
          <cell r="C221" t="str">
            <v>- Adukan (mortar)</v>
          </cell>
          <cell r="G221" t="str">
            <v>D3</v>
          </cell>
          <cell r="H221">
            <v>1.8</v>
          </cell>
          <cell r="I221" t="str">
            <v>ton/M3</v>
          </cell>
          <cell r="M221" t="str">
            <v>3.</v>
          </cell>
          <cell r="O221" t="str">
            <v>Mandor</v>
          </cell>
          <cell r="Q221" t="str">
            <v>L10</v>
          </cell>
          <cell r="R221" t="str">
            <v>jam</v>
          </cell>
          <cell r="S221">
            <v>1.75</v>
          </cell>
          <cell r="T221">
            <v>14285.714285714286</v>
          </cell>
          <cell r="W221">
            <v>25000</v>
          </cell>
        </row>
        <row r="222">
          <cell r="C222" t="str">
            <v>- Pasir</v>
          </cell>
          <cell r="G222" t="str">
            <v>D4</v>
          </cell>
          <cell r="H222">
            <v>1.67</v>
          </cell>
          <cell r="I222" t="str">
            <v>ton/M3</v>
          </cell>
        </row>
        <row r="223">
          <cell r="C223" t="str">
            <v>- Semen Portland</v>
          </cell>
          <cell r="G223" t="str">
            <v>D5</v>
          </cell>
          <cell r="H223">
            <v>1.44</v>
          </cell>
          <cell r="I223" t="str">
            <v>ton/M3</v>
          </cell>
          <cell r="S223" t="str">
            <v xml:space="preserve">JUMLAH HARGA TENAGA   </v>
          </cell>
          <cell r="W223">
            <v>190000</v>
          </cell>
        </row>
        <row r="224">
          <cell r="A224">
            <v>9</v>
          </cell>
          <cell r="C224" t="str">
            <v>Faktor kehilangan bahan   :</v>
          </cell>
          <cell r="E224" t="str">
            <v>- Batu</v>
          </cell>
          <cell r="G224" t="str">
            <v>Fh1</v>
          </cell>
          <cell r="H224">
            <v>1.2</v>
          </cell>
          <cell r="I224" t="str">
            <v>-</v>
          </cell>
        </row>
        <row r="225">
          <cell r="E225" t="str">
            <v>- Pasir / Semen</v>
          </cell>
          <cell r="G225" t="str">
            <v>Fh2</v>
          </cell>
          <cell r="H225">
            <v>1.05</v>
          </cell>
          <cell r="I225" t="str">
            <v>-</v>
          </cell>
          <cell r="M225" t="str">
            <v>B.</v>
          </cell>
          <cell r="O225" t="str">
            <v>BAHAN</v>
          </cell>
        </row>
        <row r="227">
          <cell r="A227" t="str">
            <v>II.</v>
          </cell>
          <cell r="C227" t="str">
            <v>URUTAN KERJA</v>
          </cell>
          <cell r="M227" t="str">
            <v>1.</v>
          </cell>
          <cell r="O227" t="str">
            <v xml:space="preserve">Batu Belah </v>
          </cell>
          <cell r="Q227" t="str">
            <v>M03</v>
          </cell>
          <cell r="R227" t="str">
            <v>M3</v>
          </cell>
          <cell r="S227">
            <v>1.1000000000000001</v>
          </cell>
          <cell r="T227">
            <v>518206</v>
          </cell>
          <cell r="W227">
            <v>570026.60000000009</v>
          </cell>
        </row>
        <row r="228">
          <cell r="A228">
            <v>1</v>
          </cell>
          <cell r="C228" t="str">
            <v>Semen, pasir dan air dicampur dan diaduk menjadi</v>
          </cell>
          <cell r="M228" t="str">
            <v>2.</v>
          </cell>
          <cell r="O228" t="str">
            <v>Semen (PC)</v>
          </cell>
          <cell r="Q228" t="str">
            <v>M07</v>
          </cell>
          <cell r="R228" t="str">
            <v>Kg</v>
          </cell>
          <cell r="S228">
            <v>242</v>
          </cell>
          <cell r="T228">
            <v>1652</v>
          </cell>
          <cell r="W228">
            <v>399784</v>
          </cell>
        </row>
        <row r="229">
          <cell r="C229" t="str">
            <v>mortar dengan menggunakan alat bantu</v>
          </cell>
          <cell r="M229" t="str">
            <v>3.</v>
          </cell>
          <cell r="O229" t="str">
            <v xml:space="preserve">Pasir </v>
          </cell>
          <cell r="Q229" t="str">
            <v>M02</v>
          </cell>
          <cell r="R229" t="str">
            <v>M3</v>
          </cell>
          <cell r="S229">
            <v>0.42251497005988026</v>
          </cell>
          <cell r="T229">
            <v>188695</v>
          </cell>
          <cell r="W229">
            <v>79726.462275449099</v>
          </cell>
        </row>
        <row r="230">
          <cell r="A230">
            <v>2</v>
          </cell>
          <cell r="C230" t="str">
            <v>Batu dibersihkan dan dibasahi seluruh permukaannya</v>
          </cell>
        </row>
        <row r="231">
          <cell r="C231" t="str">
            <v>sebelum dipasang</v>
          </cell>
        </row>
        <row r="232">
          <cell r="A232">
            <v>3</v>
          </cell>
          <cell r="C232" t="str">
            <v>Penyelesaian dan perapihan setelah pemasangan</v>
          </cell>
        </row>
        <row r="234">
          <cell r="A234" t="str">
            <v>III.</v>
          </cell>
          <cell r="C234" t="str">
            <v>PEMAKAIAN BAHAN, ALAT DAN TENAGA</v>
          </cell>
          <cell r="S234" t="str">
            <v xml:space="preserve">JUMLAH HARGA BAHAN   </v>
          </cell>
          <cell r="W234">
            <v>1049537.0622754493</v>
          </cell>
        </row>
        <row r="236">
          <cell r="A236" t="str">
            <v xml:space="preserve">   1.</v>
          </cell>
          <cell r="C236" t="str">
            <v>BAHAN</v>
          </cell>
          <cell r="M236" t="str">
            <v>C.</v>
          </cell>
          <cell r="O236" t="str">
            <v>PERALATAN</v>
          </cell>
        </row>
        <row r="237">
          <cell r="A237" t="str">
            <v>1.a.</v>
          </cell>
          <cell r="C237" t="str">
            <v>Batu     -----&gt;</v>
          </cell>
          <cell r="D237" t="str">
            <v>{(Bt x D1 x 1 M3) : D2} x Fh1</v>
          </cell>
          <cell r="G237" t="str">
            <v>(M02)</v>
          </cell>
          <cell r="H237">
            <v>1.1000000000000001</v>
          </cell>
          <cell r="I237" t="str">
            <v>M3</v>
          </cell>
        </row>
        <row r="238">
          <cell r="A238" t="str">
            <v>1.b.</v>
          </cell>
          <cell r="C238" t="str">
            <v>Semen    ----&gt;</v>
          </cell>
          <cell r="D238" t="str">
            <v>Sm x {(Mr x D1 x 1 M3} : D3} x Fh2</v>
          </cell>
          <cell r="G238" t="str">
            <v>(M12)</v>
          </cell>
          <cell r="H238">
            <v>0.16800000000000001</v>
          </cell>
          <cell r="I238" t="str">
            <v>M3</v>
          </cell>
          <cell r="M238">
            <v>1</v>
          </cell>
          <cell r="O238" t="str">
            <v>Alat Bantu</v>
          </cell>
          <cell r="R238" t="str">
            <v>Ls</v>
          </cell>
          <cell r="S238">
            <v>1</v>
          </cell>
          <cell r="T238">
            <v>1000</v>
          </cell>
          <cell r="W238">
            <v>1000</v>
          </cell>
        </row>
        <row r="239">
          <cell r="D239" t="str">
            <v>x {D5 x (1000)}</v>
          </cell>
          <cell r="G239" t="str">
            <v>(M12)</v>
          </cell>
          <cell r="H239">
            <v>242</v>
          </cell>
          <cell r="I239" t="str">
            <v>Kg</v>
          </cell>
        </row>
        <row r="240">
          <cell r="A240" t="str">
            <v>1.c.</v>
          </cell>
          <cell r="C240" t="str">
            <v>Pasir    -----&gt;</v>
          </cell>
          <cell r="D240" t="str">
            <v>Ps x {(Mr x D1 x 1 M3) : D4} x Fh2</v>
          </cell>
          <cell r="G240" t="str">
            <v>(M01)</v>
          </cell>
          <cell r="H240">
            <v>0.42251497005988026</v>
          </cell>
          <cell r="I240" t="str">
            <v>M3</v>
          </cell>
        </row>
        <row r="242">
          <cell r="A242" t="str">
            <v>2.</v>
          </cell>
          <cell r="C242" t="str">
            <v>ALAT</v>
          </cell>
        </row>
        <row r="243">
          <cell r="C243" t="str">
            <v>ALAT BANTU</v>
          </cell>
        </row>
        <row r="244">
          <cell r="C244" t="str">
            <v>Diperlukan  :</v>
          </cell>
        </row>
        <row r="245">
          <cell r="C245" t="str">
            <v>- Sekop</v>
          </cell>
          <cell r="D245" t="str">
            <v>=  2  buah</v>
          </cell>
          <cell r="S245" t="str">
            <v xml:space="preserve">JUMLAH HARGA PERALATAN   </v>
          </cell>
          <cell r="W245">
            <v>1000</v>
          </cell>
        </row>
        <row r="246">
          <cell r="C246" t="str">
            <v>- Pacul</v>
          </cell>
          <cell r="D246" t="str">
            <v>=  2  buah</v>
          </cell>
        </row>
        <row r="247">
          <cell r="C247" t="str">
            <v>- Sendok Semen</v>
          </cell>
          <cell r="D247" t="str">
            <v>=  2  buah</v>
          </cell>
          <cell r="M247" t="str">
            <v>D.</v>
          </cell>
          <cell r="O247" t="str">
            <v>JUMLAH HARGA TENAGA, BAHAN DAN PERALATAN  ( A + B + C )</v>
          </cell>
          <cell r="W247">
            <v>1240537.0622754493</v>
          </cell>
        </row>
        <row r="248">
          <cell r="C248" t="str">
            <v>- Ember Cor</v>
          </cell>
          <cell r="D248" t="str">
            <v>=  4  buah</v>
          </cell>
        </row>
        <row r="249">
          <cell r="C249" t="str">
            <v>- Gerobak Dorong</v>
          </cell>
          <cell r="D249" t="str">
            <v>=  1  buah</v>
          </cell>
          <cell r="M249" t="str">
            <v>Note: 1</v>
          </cell>
          <cell r="O249" t="str">
            <v>SATUAN dapat berdasarkan atas jam operasi untuk Tenaga Kerja dan Peralatan, volume dan/atau ukuran</v>
          </cell>
        </row>
        <row r="250">
          <cell r="O250" t="str">
            <v>berat untuk bahan-bahan.</v>
          </cell>
        </row>
        <row r="251">
          <cell r="A251" t="str">
            <v>3.</v>
          </cell>
          <cell r="C251" t="str">
            <v>TENAGA</v>
          </cell>
          <cell r="M251">
            <v>2</v>
          </cell>
          <cell r="O251" t="str">
            <v>Kuantitas satuan adalah kuantitas setiap komponen untuk menyelesaikan satu satuan pekerjaan dari nomor</v>
          </cell>
        </row>
        <row r="252">
          <cell r="C252" t="str">
            <v>Produksi Pasangan Batu dengan Mortar Dalam 1 Hari</v>
          </cell>
          <cell r="G252" t="str">
            <v>Q2</v>
          </cell>
          <cell r="H252">
            <v>4</v>
          </cell>
          <cell r="I252" t="str">
            <v>M3</v>
          </cell>
          <cell r="O252" t="str">
            <v>mata pembayaran.</v>
          </cell>
        </row>
        <row r="253">
          <cell r="M253">
            <v>3</v>
          </cell>
          <cell r="O253" t="str">
            <v>Biaya satuan untuk peralatan sudah termasuk bahan bakar, bahan habis dipakai dan operator.</v>
          </cell>
        </row>
        <row r="254">
          <cell r="C254" t="str">
            <v>Kebutuhan tenaga :</v>
          </cell>
          <cell r="D254" t="str">
            <v>- Mandor</v>
          </cell>
          <cell r="G254" t="str">
            <v>M</v>
          </cell>
          <cell r="H254">
            <v>1</v>
          </cell>
          <cell r="I254" t="str">
            <v>orang</v>
          </cell>
          <cell r="M254">
            <v>4</v>
          </cell>
          <cell r="O254" t="str">
            <v>Biaya satuan sudah termasuk pengeluaran untuk seluruh pajak yang berkaitan (tetapi tidak termasuk PPN</v>
          </cell>
        </row>
        <row r="255">
          <cell r="D255" t="str">
            <v>- Tukang Batu</v>
          </cell>
          <cell r="G255" t="str">
            <v>Tb</v>
          </cell>
          <cell r="H255">
            <v>2</v>
          </cell>
          <cell r="I255" t="str">
            <v>orang</v>
          </cell>
          <cell r="O255" t="str">
            <v>yang dibayar dari kontrak) dan biaya-biaya lainnya.</v>
          </cell>
        </row>
        <row r="256">
          <cell r="D256" t="str">
            <v>- Pekerja</v>
          </cell>
          <cell r="G256" t="str">
            <v>P</v>
          </cell>
          <cell r="H256">
            <v>10</v>
          </cell>
          <cell r="I256" t="str">
            <v>orang</v>
          </cell>
        </row>
        <row r="258">
          <cell r="J258" t="str">
            <v>Berlanjut ke halaman berikut</v>
          </cell>
        </row>
        <row r="260">
          <cell r="A260" t="str">
            <v>ITEM PEMBAYARAN NO.</v>
          </cell>
          <cell r="D260" t="str">
            <v>:  2.2</v>
          </cell>
          <cell r="J260" t="str">
            <v xml:space="preserve">Analisa EI-22 </v>
          </cell>
        </row>
        <row r="261">
          <cell r="A261" t="str">
            <v>JENIS PEKERJAAN</v>
          </cell>
          <cell r="D261" t="str">
            <v>:  Pasangan Batu Dengan Mortar</v>
          </cell>
        </row>
        <row r="262">
          <cell r="A262" t="str">
            <v>SATUAN PEMBAYARAN</v>
          </cell>
          <cell r="D262" t="str">
            <v>:  M3</v>
          </cell>
          <cell r="J262" t="str">
            <v xml:space="preserve">         URAIAN ANALISA HARGA SATUAN</v>
          </cell>
        </row>
        <row r="263">
          <cell r="J263" t="str">
            <v>Lanjutan</v>
          </cell>
        </row>
        <row r="265">
          <cell r="A265" t="str">
            <v>No.</v>
          </cell>
          <cell r="C265" t="str">
            <v>U R A I A N</v>
          </cell>
          <cell r="G265" t="str">
            <v>KODE</v>
          </cell>
          <cell r="H265" t="str">
            <v>KOEF.</v>
          </cell>
          <cell r="I265" t="str">
            <v>SATUAN</v>
          </cell>
          <cell r="J265" t="str">
            <v>KETERANGAN</v>
          </cell>
        </row>
        <row r="269">
          <cell r="C269" t="str">
            <v>Koefisien Tenaga / M3   :</v>
          </cell>
        </row>
        <row r="270">
          <cell r="D270" t="str">
            <v>-  Mandor</v>
          </cell>
          <cell r="E270" t="str">
            <v>= (Tk x M) : Qt</v>
          </cell>
          <cell r="G270" t="str">
            <v>(L03)</v>
          </cell>
          <cell r="H270">
            <v>1.75</v>
          </cell>
          <cell r="I270" t="str">
            <v>jam</v>
          </cell>
        </row>
        <row r="271">
          <cell r="D271" t="str">
            <v>-  Tukang</v>
          </cell>
          <cell r="E271" t="str">
            <v>= (Tk x Tb) : Qt</v>
          </cell>
          <cell r="G271" t="str">
            <v>(L02)</v>
          </cell>
          <cell r="H271">
            <v>3.5</v>
          </cell>
          <cell r="I271" t="str">
            <v>jam</v>
          </cell>
        </row>
        <row r="272">
          <cell r="D272" t="str">
            <v>-  Pekerja</v>
          </cell>
          <cell r="E272" t="str">
            <v>= (Tk x P) : Qt</v>
          </cell>
          <cell r="G272" t="str">
            <v>(L01)</v>
          </cell>
          <cell r="H272">
            <v>17.5</v>
          </cell>
          <cell r="I272" t="str">
            <v>jam</v>
          </cell>
        </row>
        <row r="274">
          <cell r="A274" t="str">
            <v>4.</v>
          </cell>
          <cell r="C274" t="str">
            <v>HARGA DASAR SATUAN UPAH, BAHAN DAN ALAT</v>
          </cell>
        </row>
        <row r="275">
          <cell r="C275" t="str">
            <v>Lihat lampiran.</v>
          </cell>
        </row>
        <row r="277">
          <cell r="A277">
            <v>5</v>
          </cell>
          <cell r="C277" t="str">
            <v>HARGA DASAR SATUAN UPAH, BAHAN DAN ALAT</v>
          </cell>
        </row>
        <row r="278">
          <cell r="C278" t="str">
            <v>Lihat lampiran.</v>
          </cell>
        </row>
        <row r="280">
          <cell r="A280">
            <v>6</v>
          </cell>
          <cell r="C280" t="str">
            <v>ANALISA HARGA SATUAN PEKERJAAN</v>
          </cell>
        </row>
        <row r="281">
          <cell r="C281" t="str">
            <v>Lihat perhitungan dalam FORMULIR STANDAR UNTUK</v>
          </cell>
        </row>
        <row r="282">
          <cell r="C282" t="str">
            <v>PEREKEMAN ANALISA MASING-MASING HARGA</v>
          </cell>
        </row>
        <row r="283">
          <cell r="C283" t="str">
            <v>SATUAN.</v>
          </cell>
        </row>
        <row r="284">
          <cell r="C284" t="str">
            <v>Didapat Harga Satuan Pekerjaan :</v>
          </cell>
        </row>
        <row r="286">
          <cell r="C286" t="str">
            <v xml:space="preserve">Rp.  </v>
          </cell>
          <cell r="D286">
            <v>1240537.0622754493</v>
          </cell>
          <cell r="E286" t="str">
            <v xml:space="preserve"> / M3</v>
          </cell>
        </row>
        <row r="292">
          <cell r="A292" t="str">
            <v>ITEM PEMBAYARAN NO.</v>
          </cell>
          <cell r="D292" t="str">
            <v>:  10.1 ( 3.a )</v>
          </cell>
          <cell r="J292" t="str">
            <v xml:space="preserve">Analisa EI-21 </v>
          </cell>
        </row>
      </sheetData>
      <sheetData sheetId="22" refreshError="1">
        <row r="1">
          <cell r="A1" t="str">
            <v>ITEM PEMBAYARAN NO.</v>
          </cell>
          <cell r="D1" t="str">
            <v>:  3.1 (1)</v>
          </cell>
          <cell r="J1" t="str">
            <v>Analisa EI-311</v>
          </cell>
          <cell r="V1" t="str">
            <v>Analisa EI-311</v>
          </cell>
        </row>
        <row r="2">
          <cell r="A2" t="str">
            <v>JENIS PEKERJAAN</v>
          </cell>
          <cell r="D2" t="str">
            <v>:  Galian Biasa</v>
          </cell>
        </row>
        <row r="3">
          <cell r="A3" t="str">
            <v>SATUAN PEMBAYARAN</v>
          </cell>
          <cell r="D3" t="str">
            <v>:  M3</v>
          </cell>
          <cell r="H3" t="str">
            <v xml:space="preserve">         URAIAN ANALISA HARGA SATUAN</v>
          </cell>
          <cell r="M3" t="str">
            <v>FORMULIR STANDAR UNTUK</v>
          </cell>
        </row>
        <row r="4">
          <cell r="M4" t="str">
            <v>PEREKAMAN ANALISA MASING-MASING HARGA SATUAN</v>
          </cell>
        </row>
        <row r="5">
          <cell r="M5">
            <v>0</v>
          </cell>
        </row>
        <row r="6">
          <cell r="A6" t="str">
            <v>No.</v>
          </cell>
          <cell r="C6" t="str">
            <v>U R A I A N</v>
          </cell>
          <cell r="G6" t="str">
            <v>KODE</v>
          </cell>
          <cell r="H6" t="str">
            <v>KOEF.</v>
          </cell>
          <cell r="I6" t="str">
            <v>SATUAN</v>
          </cell>
          <cell r="J6" t="str">
            <v>KETERANGAN</v>
          </cell>
        </row>
        <row r="7">
          <cell r="M7" t="str">
            <v>NAMA PAKET</v>
          </cell>
          <cell r="P7" t="str">
            <v>:</v>
          </cell>
          <cell r="Q7" t="str">
            <v>PENINGKATAN JALAN KOTA SOEONG</v>
          </cell>
        </row>
        <row r="8">
          <cell r="M8" t="str">
            <v>PROP / KAB / KODYA</v>
          </cell>
          <cell r="P8" t="str">
            <v>:</v>
          </cell>
          <cell r="Q8" t="str">
            <v>IRIAN JAYA BARAT -  KOTA SORONG</v>
          </cell>
        </row>
        <row r="9">
          <cell r="A9" t="str">
            <v>I.</v>
          </cell>
          <cell r="C9" t="str">
            <v>ASUMSI</v>
          </cell>
          <cell r="M9" t="str">
            <v>ITEM PEMBAYARAN NO.</v>
          </cell>
          <cell r="P9" t="str">
            <v>:</v>
          </cell>
          <cell r="Q9" t="str">
            <v>3.1 ( 1 )</v>
          </cell>
        </row>
        <row r="10">
          <cell r="A10">
            <v>1</v>
          </cell>
          <cell r="C10" t="str">
            <v>Menggunakan alat berat (cara mekanik)</v>
          </cell>
          <cell r="M10" t="str">
            <v>JENIS PEKERJAAN</v>
          </cell>
          <cell r="P10" t="str">
            <v>:</v>
          </cell>
          <cell r="Q10" t="str">
            <v>GALIAN TANAH BIASA</v>
          </cell>
        </row>
        <row r="11">
          <cell r="A11">
            <v>2</v>
          </cell>
          <cell r="C11" t="str">
            <v>Lokasi pekerjaan : sepanjang jalan</v>
          </cell>
          <cell r="M11" t="str">
            <v>SATUAN PEMBAYARAN</v>
          </cell>
          <cell r="P11" t="str">
            <v>:</v>
          </cell>
          <cell r="Q11" t="str">
            <v>M ³</v>
          </cell>
        </row>
        <row r="12">
          <cell r="A12">
            <v>3</v>
          </cell>
          <cell r="C12" t="str">
            <v>Kondisi Jalan   :  sedang / baik</v>
          </cell>
        </row>
        <row r="13">
          <cell r="A13">
            <v>4</v>
          </cell>
          <cell r="C13" t="str">
            <v>Jam kerja efektif per-hari</v>
          </cell>
          <cell r="G13" t="str">
            <v>Tk</v>
          </cell>
          <cell r="H13">
            <v>7</v>
          </cell>
          <cell r="I13" t="str">
            <v>Jam</v>
          </cell>
        </row>
        <row r="14">
          <cell r="A14">
            <v>5</v>
          </cell>
          <cell r="C14" t="str">
            <v>Faktor pengembangan bahan</v>
          </cell>
          <cell r="G14" t="str">
            <v>Fk</v>
          </cell>
          <cell r="H14">
            <v>1.2</v>
          </cell>
          <cell r="I14" t="str">
            <v>-</v>
          </cell>
          <cell r="S14" t="str">
            <v>PERKIRAAN</v>
          </cell>
          <cell r="T14" t="str">
            <v>HARGA</v>
          </cell>
          <cell r="U14" t="str">
            <v>JUMLAH</v>
          </cell>
        </row>
        <row r="15">
          <cell r="M15" t="str">
            <v>NO.</v>
          </cell>
          <cell r="O15" t="str">
            <v>KOMPONEN</v>
          </cell>
          <cell r="R15" t="str">
            <v>SATUAN</v>
          </cell>
          <cell r="S15" t="str">
            <v>KUANTITAS</v>
          </cell>
          <cell r="T15" t="str">
            <v>SATUAN</v>
          </cell>
          <cell r="U15" t="str">
            <v>HARGA</v>
          </cell>
        </row>
        <row r="16">
          <cell r="T16" t="str">
            <v>(Rp.)</v>
          </cell>
          <cell r="U16" t="str">
            <v>(Rp.)</v>
          </cell>
        </row>
        <row r="17">
          <cell r="A17" t="str">
            <v>II.</v>
          </cell>
          <cell r="C17" t="str">
            <v>URUTAN KERJA</v>
          </cell>
        </row>
        <row r="18">
          <cell r="A18">
            <v>1</v>
          </cell>
          <cell r="C18" t="str">
            <v>Tanah yang dipotong umumnya berada disisi jalan</v>
          </cell>
        </row>
        <row r="19">
          <cell r="A19">
            <v>2</v>
          </cell>
          <cell r="C19" t="str">
            <v>Penggalian dilakukan dengan menggunakan Excavator</v>
          </cell>
          <cell r="M19" t="str">
            <v>A.</v>
          </cell>
          <cell r="O19" t="str">
            <v>TENAGA</v>
          </cell>
        </row>
        <row r="20">
          <cell r="A20">
            <v>3</v>
          </cell>
          <cell r="C20" t="str">
            <v>Selanjutnya Excavator menuangkan material hasil</v>
          </cell>
        </row>
        <row r="21">
          <cell r="C21" t="str">
            <v>galian kedalam Dump Truck</v>
          </cell>
          <cell r="M21" t="str">
            <v>1.</v>
          </cell>
          <cell r="O21" t="str">
            <v>Pekerja</v>
          </cell>
          <cell r="Q21" t="str">
            <v>L07</v>
          </cell>
          <cell r="R21" t="str">
            <v>Jam</v>
          </cell>
          <cell r="S21">
            <v>0.1606425702811245</v>
          </cell>
          <cell r="T21">
            <v>7142.8571428571431</v>
          </cell>
          <cell r="W21">
            <v>1147.4469305794607</v>
          </cell>
        </row>
        <row r="22">
          <cell r="A22">
            <v>4</v>
          </cell>
          <cell r="C22" t="str">
            <v>Dump Truck membuang material hasil galian keluar</v>
          </cell>
          <cell r="M22" t="str">
            <v>2.</v>
          </cell>
          <cell r="O22" t="str">
            <v>Mandor</v>
          </cell>
          <cell r="Q22" t="str">
            <v>L10</v>
          </cell>
          <cell r="R22" t="str">
            <v>Jam</v>
          </cell>
          <cell r="S22">
            <v>8.0321285140562249E-2</v>
          </cell>
          <cell r="T22">
            <v>14285.714285714286</v>
          </cell>
          <cell r="W22">
            <v>1147.4469305794607</v>
          </cell>
        </row>
        <row r="23">
          <cell r="C23" t="str">
            <v>lokasi jalan sejauh</v>
          </cell>
          <cell r="G23" t="str">
            <v>L</v>
          </cell>
          <cell r="H23">
            <v>0</v>
          </cell>
          <cell r="I23" t="str">
            <v>Km</v>
          </cell>
        </row>
        <row r="25">
          <cell r="S25" t="str">
            <v xml:space="preserve">JUMLAH HARGA TENAGA   </v>
          </cell>
          <cell r="W25">
            <v>2294.8938611589215</v>
          </cell>
        </row>
        <row r="26">
          <cell r="A26" t="str">
            <v>III.</v>
          </cell>
          <cell r="C26" t="str">
            <v>PEMAKAIAN BAHAN, ALAT DAN TENAGA</v>
          </cell>
        </row>
        <row r="27">
          <cell r="M27" t="str">
            <v>B.</v>
          </cell>
          <cell r="O27" t="str">
            <v>BAHAN</v>
          </cell>
        </row>
        <row r="28">
          <cell r="A28" t="str">
            <v xml:space="preserve">   1.</v>
          </cell>
          <cell r="C28" t="str">
            <v>BAHAN</v>
          </cell>
        </row>
        <row r="29">
          <cell r="C29" t="str">
            <v>Tidak ada bahan yang diperlukan</v>
          </cell>
        </row>
        <row r="31">
          <cell r="A31" t="str">
            <v xml:space="preserve">   2.</v>
          </cell>
          <cell r="C31" t="str">
            <v>ALAT</v>
          </cell>
        </row>
        <row r="32">
          <cell r="A32" t="str">
            <v xml:space="preserve">   2.a.</v>
          </cell>
          <cell r="C32" t="str">
            <v>EXCAVATOR</v>
          </cell>
          <cell r="G32" t="str">
            <v>(E10)</v>
          </cell>
        </row>
        <row r="33">
          <cell r="C33" t="str">
            <v>Kapasitas Bucket</v>
          </cell>
          <cell r="G33" t="str">
            <v>V</v>
          </cell>
          <cell r="H33">
            <v>0.5</v>
          </cell>
          <cell r="I33" t="str">
            <v>M3</v>
          </cell>
        </row>
        <row r="34">
          <cell r="C34" t="str">
            <v>Faktor Bucket</v>
          </cell>
          <cell r="G34" t="str">
            <v>Fb</v>
          </cell>
          <cell r="H34">
            <v>0.9</v>
          </cell>
          <cell r="I34" t="str">
            <v>-</v>
          </cell>
          <cell r="S34" t="str">
            <v xml:space="preserve">JUMLAH HARGA BAHAN   </v>
          </cell>
        </row>
        <row r="35">
          <cell r="C35" t="str">
            <v>Faktor  Efisiensi alat</v>
          </cell>
          <cell r="G35" t="str">
            <v>Fa</v>
          </cell>
          <cell r="H35">
            <v>0.83</v>
          </cell>
          <cell r="I35" t="str">
            <v>-</v>
          </cell>
        </row>
        <row r="37">
          <cell r="C37" t="str">
            <v>Waktu siklus</v>
          </cell>
          <cell r="G37" t="str">
            <v>Ts1</v>
          </cell>
          <cell r="I37" t="str">
            <v>menit</v>
          </cell>
          <cell r="M37" t="str">
            <v>C.</v>
          </cell>
          <cell r="O37" t="str">
            <v>PERALATAN</v>
          </cell>
        </row>
        <row r="38">
          <cell r="C38" t="str">
            <v>- Menggali / memuat</v>
          </cell>
          <cell r="G38" t="str">
            <v>T1</v>
          </cell>
          <cell r="H38">
            <v>1</v>
          </cell>
          <cell r="I38" t="str">
            <v>menit</v>
          </cell>
        </row>
        <row r="39">
          <cell r="C39" t="str">
            <v>- Lain-lain</v>
          </cell>
          <cell r="G39" t="str">
            <v>T2</v>
          </cell>
          <cell r="H39">
            <v>0.5</v>
          </cell>
          <cell r="I39" t="str">
            <v>menit</v>
          </cell>
          <cell r="M39" t="str">
            <v>1.</v>
          </cell>
          <cell r="O39" t="str">
            <v>Excavator</v>
          </cell>
          <cell r="Q39" t="str">
            <v>E10</v>
          </cell>
          <cell r="R39" t="str">
            <v>Jam</v>
          </cell>
          <cell r="S39">
            <v>8.0321285140562249E-2</v>
          </cell>
          <cell r="T39">
            <v>383110.56596123724</v>
          </cell>
          <cell r="W39">
            <v>30771.933008934717</v>
          </cell>
        </row>
        <row r="40">
          <cell r="G40" t="str">
            <v>Ts1</v>
          </cell>
          <cell r="H40">
            <v>1.5</v>
          </cell>
          <cell r="I40" t="str">
            <v>menit</v>
          </cell>
          <cell r="M40">
            <v>2</v>
          </cell>
          <cell r="O40" t="str">
            <v>Alat Bantu</v>
          </cell>
          <cell r="R40" t="str">
            <v>Ls</v>
          </cell>
          <cell r="S40">
            <v>1</v>
          </cell>
          <cell r="T40">
            <v>350</v>
          </cell>
          <cell r="W40">
            <v>350</v>
          </cell>
        </row>
        <row r="42">
          <cell r="C42" t="str">
            <v>Kap. Prod. / jam =</v>
          </cell>
          <cell r="D42" t="str">
            <v>V  x Fb x Fa x 60</v>
          </cell>
          <cell r="G42" t="str">
            <v>Q1</v>
          </cell>
          <cell r="H42">
            <v>12.450000000000001</v>
          </cell>
          <cell r="I42" t="str">
            <v>M3/Jam</v>
          </cell>
        </row>
        <row r="43">
          <cell r="D43" t="str">
            <v>Ts1 x Fh</v>
          </cell>
        </row>
        <row r="45">
          <cell r="C45" t="str">
            <v>Koefisien Alat / M3</v>
          </cell>
          <cell r="D45" t="str">
            <v xml:space="preserve"> =  1  :  Q1</v>
          </cell>
          <cell r="G45" t="str">
            <v>(E10)</v>
          </cell>
          <cell r="H45">
            <v>8.0321285140562249E-2</v>
          </cell>
          <cell r="I45" t="str">
            <v>Jam</v>
          </cell>
        </row>
        <row r="46">
          <cell r="S46" t="str">
            <v xml:space="preserve">JUMLAH HARGA PERALATAN   </v>
          </cell>
          <cell r="W46">
            <v>31121.933008934717</v>
          </cell>
        </row>
        <row r="48">
          <cell r="M48" t="str">
            <v>D.</v>
          </cell>
          <cell r="O48" t="str">
            <v>JUMLAH HARGA TENAGA, BAHAN DAN PERALATAN  ( A + B + C )</v>
          </cell>
          <cell r="W48">
            <v>33416.826870093639</v>
          </cell>
        </row>
        <row r="49">
          <cell r="A49" t="str">
            <v xml:space="preserve">   2.b.</v>
          </cell>
          <cell r="C49" t="str">
            <v>DUMP TRUCK</v>
          </cell>
          <cell r="G49" t="str">
            <v>(E08)</v>
          </cell>
        </row>
        <row r="50">
          <cell r="C50" t="str">
            <v>Kapasitas bak</v>
          </cell>
          <cell r="G50" t="str">
            <v>V</v>
          </cell>
          <cell r="H50">
            <v>4</v>
          </cell>
          <cell r="I50" t="str">
            <v>M3</v>
          </cell>
          <cell r="M50" t="str">
            <v>Note: 1</v>
          </cell>
          <cell r="O50" t="str">
            <v>SATUAN dapat berdasarkan atas jam operasi untuk Tenaga Kerja dan Peralatan, volume dan/atau ukuran</v>
          </cell>
        </row>
        <row r="51">
          <cell r="C51" t="str">
            <v>Faktor  efisiensi alat</v>
          </cell>
          <cell r="G51" t="str">
            <v>Fa</v>
          </cell>
          <cell r="H51">
            <v>0.83</v>
          </cell>
          <cell r="I51" t="str">
            <v>-</v>
          </cell>
          <cell r="O51" t="str">
            <v>berat untuk bahan-bahan.</v>
          </cell>
        </row>
        <row r="52">
          <cell r="C52" t="str">
            <v>Kecepatan rata-rata bermuatan</v>
          </cell>
          <cell r="G52" t="str">
            <v>v1</v>
          </cell>
          <cell r="H52">
            <v>40</v>
          </cell>
          <cell r="I52" t="str">
            <v>KM/Jam</v>
          </cell>
          <cell r="M52">
            <v>2</v>
          </cell>
          <cell r="O52" t="str">
            <v>Kuantitas satuan adalah kuantitas setiap komponen untuk menyelesaikan satu satuan pekerjaan dari nomor</v>
          </cell>
        </row>
        <row r="53">
          <cell r="C53" t="str">
            <v>Kecepatan rata-rata kosong</v>
          </cell>
          <cell r="G53" t="str">
            <v>v2</v>
          </cell>
          <cell r="H53">
            <v>50</v>
          </cell>
          <cell r="I53" t="str">
            <v>KM/Jam</v>
          </cell>
          <cell r="O53" t="str">
            <v>mata pembayaran.</v>
          </cell>
        </row>
        <row r="54">
          <cell r="C54" t="str">
            <v>Waktu  siklus</v>
          </cell>
          <cell r="G54" t="str">
            <v>Ts2</v>
          </cell>
          <cell r="I54" t="str">
            <v>menit</v>
          </cell>
          <cell r="M54">
            <v>3</v>
          </cell>
          <cell r="O54" t="str">
            <v>Biaya satuan untuk peralatan sudah termasuk bahan bakar, bahan habis dipakai dan operator.</v>
          </cell>
        </row>
        <row r="55">
          <cell r="C55" t="str">
            <v>- Waktu tempuh isi</v>
          </cell>
          <cell r="E55" t="str">
            <v>=   (L  :  v1)  x  60</v>
          </cell>
          <cell r="G55" t="str">
            <v>T1</v>
          </cell>
          <cell r="H55">
            <v>0</v>
          </cell>
          <cell r="I55" t="str">
            <v>menit</v>
          </cell>
          <cell r="M55">
            <v>4</v>
          </cell>
          <cell r="O55" t="str">
            <v>Biaya satuan sudah termasuk pengeluaran untuk seluruh pajak yang berkaitan (tetapi tidak termasuk PPN</v>
          </cell>
        </row>
        <row r="56">
          <cell r="C56" t="str">
            <v>- Waktu tempuh kosong</v>
          </cell>
          <cell r="E56" t="str">
            <v>=   (L  :  v2)  x  60</v>
          </cell>
          <cell r="G56" t="str">
            <v>T2</v>
          </cell>
          <cell r="H56">
            <v>0</v>
          </cell>
          <cell r="I56" t="str">
            <v>menit</v>
          </cell>
          <cell r="O56" t="str">
            <v>yang dibayar dari kontrak) dan biaya-biaya lainnya.</v>
          </cell>
        </row>
        <row r="57">
          <cell r="C57" t="str">
            <v>- Muat</v>
          </cell>
          <cell r="E57" t="str">
            <v>=   (V  :  Q1) x 60</v>
          </cell>
          <cell r="G57" t="str">
            <v>T3</v>
          </cell>
          <cell r="H57">
            <v>19.277108433734938</v>
          </cell>
          <cell r="I57" t="str">
            <v>menit</v>
          </cell>
        </row>
        <row r="58">
          <cell r="C58" t="str">
            <v>- Lain-lain</v>
          </cell>
          <cell r="G58" t="str">
            <v>T4</v>
          </cell>
          <cell r="H58">
            <v>0.5</v>
          </cell>
          <cell r="I58" t="str">
            <v>menit</v>
          </cell>
        </row>
        <row r="59">
          <cell r="G59" t="str">
            <v>Ts2</v>
          </cell>
          <cell r="H59">
            <v>19.777108433734938</v>
          </cell>
          <cell r="I59" t="str">
            <v>menit</v>
          </cell>
        </row>
        <row r="61">
          <cell r="J61" t="str">
            <v>Berlanjut ke halaman berikut</v>
          </cell>
        </row>
        <row r="62">
          <cell r="A62" t="str">
            <v>ITEM PEMBAYARAN NO.</v>
          </cell>
          <cell r="D62" t="str">
            <v>:  3.1 (1)</v>
          </cell>
          <cell r="J62" t="str">
            <v>Analisa EI-311</v>
          </cell>
        </row>
        <row r="63">
          <cell r="A63" t="str">
            <v>JENIS PEKERJAAN</v>
          </cell>
          <cell r="D63" t="str">
            <v>:  Galian Biasa</v>
          </cell>
        </row>
        <row r="64">
          <cell r="A64" t="str">
            <v>SATUAN PEMBAYARAN</v>
          </cell>
          <cell r="D64" t="str">
            <v>:  M3</v>
          </cell>
          <cell r="H64" t="str">
            <v xml:space="preserve">         URAIAN ANALISA HARGA SATUAN</v>
          </cell>
        </row>
        <row r="65">
          <cell r="J65" t="str">
            <v>Lanjutan</v>
          </cell>
        </row>
        <row r="67">
          <cell r="A67" t="str">
            <v>No.</v>
          </cell>
          <cell r="C67" t="str">
            <v>U R A I A N</v>
          </cell>
          <cell r="G67" t="str">
            <v>KODE</v>
          </cell>
          <cell r="H67" t="str">
            <v>KOEF.</v>
          </cell>
          <cell r="I67" t="str">
            <v>SATUAN</v>
          </cell>
          <cell r="J67" t="str">
            <v>KETERANGAN</v>
          </cell>
        </row>
        <row r="70">
          <cell r="C70" t="str">
            <v>Kapasitas Produksi / Jam   =</v>
          </cell>
          <cell r="E70" t="str">
            <v>V x Fa x 60</v>
          </cell>
          <cell r="G70" t="str">
            <v>Q2</v>
          </cell>
          <cell r="H70">
            <v>8.3935424916235153</v>
          </cell>
          <cell r="I70" t="str">
            <v xml:space="preserve">M3/Jam </v>
          </cell>
        </row>
        <row r="71">
          <cell r="E71" t="str">
            <v xml:space="preserve">    Fk x Ts2</v>
          </cell>
        </row>
        <row r="73">
          <cell r="C73" t="str">
            <v>Koefisien Alat / M3</v>
          </cell>
          <cell r="D73" t="str">
            <v xml:space="preserve"> =  1  :  Q2</v>
          </cell>
          <cell r="G73" t="str">
            <v>(E08)</v>
          </cell>
          <cell r="H73">
            <v>0.11913920743213818</v>
          </cell>
          <cell r="I73" t="str">
            <v>Jam</v>
          </cell>
        </row>
        <row r="75">
          <cell r="A75" t="str">
            <v>2.d.</v>
          </cell>
          <cell r="C75" t="str">
            <v>ALAT  BANTU</v>
          </cell>
        </row>
        <row r="76">
          <cell r="C76" t="str">
            <v>Diperlukan alat-alat bantu kecil</v>
          </cell>
          <cell r="J76" t="str">
            <v>Lump Sump</v>
          </cell>
        </row>
        <row r="77">
          <cell r="C77" t="str">
            <v>- Sekop</v>
          </cell>
        </row>
        <row r="78">
          <cell r="C78" t="str">
            <v>- Keranjang</v>
          </cell>
        </row>
        <row r="80">
          <cell r="A80" t="str">
            <v xml:space="preserve">   3.</v>
          </cell>
          <cell r="C80" t="str">
            <v>TENAGA</v>
          </cell>
        </row>
        <row r="81">
          <cell r="C81" t="str">
            <v>Produksi menentukan : EXCAVATOR</v>
          </cell>
          <cell r="G81" t="str">
            <v>Q1</v>
          </cell>
          <cell r="H81">
            <v>12.450000000000001</v>
          </cell>
          <cell r="I81" t="str">
            <v>M3/Jam</v>
          </cell>
        </row>
        <row r="82">
          <cell r="C82" t="str">
            <v>Produksi Galian / hari  =  Tk x Q1</v>
          </cell>
          <cell r="G82" t="str">
            <v>Qt</v>
          </cell>
          <cell r="H82">
            <v>87.15</v>
          </cell>
          <cell r="I82" t="str">
            <v>M3</v>
          </cell>
        </row>
        <row r="83">
          <cell r="C83" t="str">
            <v>Kebutuhan tenaga :</v>
          </cell>
        </row>
        <row r="84">
          <cell r="D84" t="str">
            <v>- Pekerja</v>
          </cell>
          <cell r="G84" t="str">
            <v>P</v>
          </cell>
          <cell r="H84">
            <v>2</v>
          </cell>
          <cell r="I84" t="str">
            <v>orang</v>
          </cell>
        </row>
        <row r="85">
          <cell r="D85" t="str">
            <v>- Mandor</v>
          </cell>
          <cell r="G85" t="str">
            <v>M</v>
          </cell>
          <cell r="H85">
            <v>1</v>
          </cell>
          <cell r="I85" t="str">
            <v>orang</v>
          </cell>
        </row>
        <row r="87">
          <cell r="C87" t="str">
            <v>Koefisien tenaga / M3   :</v>
          </cell>
        </row>
        <row r="88">
          <cell r="D88" t="str">
            <v>- Pekerja</v>
          </cell>
          <cell r="E88" t="str">
            <v>= (Tk x P) : Qt</v>
          </cell>
          <cell r="G88" t="str">
            <v>(L01)</v>
          </cell>
          <cell r="H88">
            <v>0.1606425702811245</v>
          </cell>
          <cell r="I88" t="str">
            <v>Jam</v>
          </cell>
        </row>
        <row r="89">
          <cell r="D89" t="str">
            <v>- Mandor</v>
          </cell>
          <cell r="E89" t="str">
            <v>= (Tk x M) : Qt</v>
          </cell>
          <cell r="G89" t="str">
            <v>(L03)</v>
          </cell>
          <cell r="H89">
            <v>8.0321285140562249E-2</v>
          </cell>
          <cell r="I89" t="str">
            <v>Jam</v>
          </cell>
        </row>
        <row r="91">
          <cell r="A91" t="str">
            <v>4.</v>
          </cell>
          <cell r="C91" t="str">
            <v>HARGA DASAR SATUAN UPAH, BAHAN DAN ALAT</v>
          </cell>
        </row>
        <row r="92">
          <cell r="C92" t="str">
            <v>Lihat lampiran.</v>
          </cell>
        </row>
        <row r="94">
          <cell r="A94" t="str">
            <v>5.</v>
          </cell>
          <cell r="C94" t="str">
            <v>ANALISA HARGA SATUAN PEKERJAAN</v>
          </cell>
        </row>
        <row r="95">
          <cell r="C95" t="str">
            <v>Lihat perhitungan dalam FORMULIR STANDAR UNTUK</v>
          </cell>
        </row>
        <row r="96">
          <cell r="C96" t="str">
            <v>PEREKEMAN ANALISA MASING-MASING HARGA</v>
          </cell>
        </row>
        <row r="97">
          <cell r="C97" t="str">
            <v>SATUAN.</v>
          </cell>
        </row>
        <row r="98">
          <cell r="C98" t="str">
            <v>Didapat Harga Satuan Pekerjaan :</v>
          </cell>
        </row>
        <row r="100">
          <cell r="C100" t="str">
            <v xml:space="preserve">Rp.  </v>
          </cell>
          <cell r="D100">
            <v>33416.826870093639</v>
          </cell>
          <cell r="E100" t="str">
            <v xml:space="preserve"> / M3</v>
          </cell>
        </row>
        <row r="106">
          <cell r="V106" t="str">
            <v>Analisa EI-313</v>
          </cell>
        </row>
        <row r="166">
          <cell r="A166" t="str">
            <v>ITEM PEMBAYARAN NO.</v>
          </cell>
          <cell r="D166" t="str">
            <v>:  3.2 (2)</v>
          </cell>
          <cell r="J166" t="str">
            <v>Analisa EI-322</v>
          </cell>
          <cell r="V166" t="str">
            <v>Analisa EI-322</v>
          </cell>
        </row>
        <row r="167">
          <cell r="A167" t="str">
            <v>JENIS PEKERJAAN</v>
          </cell>
          <cell r="D167" t="str">
            <v>:  Timbunan Biasa dari Galian Sumber Bahan</v>
          </cell>
        </row>
        <row r="168">
          <cell r="A168" t="str">
            <v>SATUAN PEMBAYARAN</v>
          </cell>
          <cell r="D168" t="str">
            <v>:  M3</v>
          </cell>
          <cell r="H168" t="str">
            <v xml:space="preserve">         URAIAN ANALISA HARGA SATUAN</v>
          </cell>
          <cell r="M168" t="str">
            <v>FORMULIR STANDAR UNTUK</v>
          </cell>
        </row>
        <row r="169">
          <cell r="M169" t="str">
            <v>PEREKAMAN ANALISA MASING-MASING HARGA SATUAN</v>
          </cell>
        </row>
        <row r="170">
          <cell r="M170">
            <v>0</v>
          </cell>
        </row>
        <row r="171">
          <cell r="A171" t="str">
            <v>No.</v>
          </cell>
          <cell r="C171" t="str">
            <v>U R A I A N</v>
          </cell>
          <cell r="G171" t="str">
            <v>KODE</v>
          </cell>
          <cell r="H171" t="str">
            <v>KOEF.</v>
          </cell>
          <cell r="I171" t="str">
            <v>SATUAN</v>
          </cell>
          <cell r="J171" t="str">
            <v>KETERANGAN</v>
          </cell>
        </row>
        <row r="172">
          <cell r="M172" t="str">
            <v>NAMA PAKET</v>
          </cell>
          <cell r="P172" t="str">
            <v>:</v>
          </cell>
          <cell r="Q172" t="str">
            <v>PENINGKATAN JALAN KOTA SOEONG</v>
          </cell>
        </row>
        <row r="173">
          <cell r="M173" t="str">
            <v>PROP / KAB / KODYA</v>
          </cell>
          <cell r="P173" t="str">
            <v>:</v>
          </cell>
          <cell r="Q173" t="str">
            <v>IRIAN JAYA BARAT -  KOTA SORONG</v>
          </cell>
        </row>
        <row r="174">
          <cell r="A174" t="str">
            <v>I.</v>
          </cell>
          <cell r="C174" t="str">
            <v>ASUMSI</v>
          </cell>
          <cell r="M174" t="str">
            <v>ITEM PEMBAYARAN NO.</v>
          </cell>
          <cell r="P174" t="str">
            <v>:</v>
          </cell>
          <cell r="Q174" t="str">
            <v>3.1 ( 2 )</v>
          </cell>
        </row>
        <row r="175">
          <cell r="A175">
            <v>1</v>
          </cell>
          <cell r="C175" t="str">
            <v>Pekerjaan dilakukan secara mekanis</v>
          </cell>
          <cell r="M175" t="str">
            <v>JENIS PEKERJAAN</v>
          </cell>
          <cell r="P175" t="str">
            <v>:</v>
          </cell>
          <cell r="Q175" t="str">
            <v>TIMBUNAN  BIASA DARI HASIL SUMBER BAHAN</v>
          </cell>
        </row>
        <row r="176">
          <cell r="A176">
            <v>2</v>
          </cell>
          <cell r="C176" t="str">
            <v>Lokasi pekerjaan : sepanjang jalan</v>
          </cell>
          <cell r="M176" t="str">
            <v>SATUAN PEMBAYARAN</v>
          </cell>
          <cell r="P176" t="str">
            <v>:</v>
          </cell>
          <cell r="Q176" t="str">
            <v>M ³</v>
          </cell>
        </row>
        <row r="177">
          <cell r="C177" t="str">
            <v>Kondisi Jalan   :  sedang / baik</v>
          </cell>
        </row>
        <row r="178">
          <cell r="A178">
            <v>1</v>
          </cell>
          <cell r="C178" t="str">
            <v>Jam kerja efektif per-hari</v>
          </cell>
          <cell r="G178" t="str">
            <v>Tk</v>
          </cell>
          <cell r="H178">
            <v>7</v>
          </cell>
          <cell r="I178" t="str">
            <v>Jam</v>
          </cell>
        </row>
        <row r="179">
          <cell r="A179">
            <v>2</v>
          </cell>
          <cell r="C179" t="str">
            <v>Faktor pengembangan bahan</v>
          </cell>
          <cell r="G179" t="str">
            <v>Fk</v>
          </cell>
          <cell r="H179">
            <v>1.2</v>
          </cell>
          <cell r="I179" t="str">
            <v>-</v>
          </cell>
          <cell r="S179" t="str">
            <v>PERKIRAAN</v>
          </cell>
          <cell r="T179" t="str">
            <v>HARGA</v>
          </cell>
          <cell r="U179" t="str">
            <v>JUMLAH</v>
          </cell>
        </row>
        <row r="180">
          <cell r="A180">
            <v>6</v>
          </cell>
          <cell r="C180" t="str">
            <v>Tebal hamparan padat</v>
          </cell>
          <cell r="G180" t="str">
            <v>t</v>
          </cell>
          <cell r="H180">
            <v>0.15</v>
          </cell>
          <cell r="I180" t="str">
            <v>M</v>
          </cell>
          <cell r="M180" t="str">
            <v>NO.</v>
          </cell>
          <cell r="O180" t="str">
            <v>KOMPONEN</v>
          </cell>
          <cell r="R180" t="str">
            <v>SATUAN</v>
          </cell>
          <cell r="S180" t="str">
            <v>KUANTITAS</v>
          </cell>
          <cell r="T180" t="str">
            <v>SATUAN</v>
          </cell>
          <cell r="U180" t="str">
            <v>HARGA</v>
          </cell>
        </row>
        <row r="181">
          <cell r="T181" t="str">
            <v>(Rp.)</v>
          </cell>
          <cell r="U181" t="str">
            <v>(Rp.)</v>
          </cell>
        </row>
        <row r="182">
          <cell r="A182" t="str">
            <v>II.</v>
          </cell>
          <cell r="C182" t="str">
            <v>URUTAN KERJA</v>
          </cell>
        </row>
        <row r="183">
          <cell r="A183">
            <v>1</v>
          </cell>
          <cell r="C183" t="str">
            <v>Whell Loader memuat ke dalam Dump Truck</v>
          </cell>
        </row>
        <row r="184">
          <cell r="A184">
            <v>2</v>
          </cell>
          <cell r="C184" t="str">
            <v>Dump Truck mengangkut ke lapangan dengan jarak</v>
          </cell>
          <cell r="M184" t="str">
            <v>A.</v>
          </cell>
          <cell r="O184" t="str">
            <v>TENAGA</v>
          </cell>
        </row>
        <row r="185">
          <cell r="C185" t="str">
            <v>quari ke lapangan</v>
          </cell>
          <cell r="G185" t="str">
            <v>L</v>
          </cell>
          <cell r="H185">
            <v>8</v>
          </cell>
          <cell r="I185" t="str">
            <v>Km</v>
          </cell>
        </row>
        <row r="186">
          <cell r="A186">
            <v>3</v>
          </cell>
          <cell r="C186" t="str">
            <v>Material dihampar dengan menggunakan Motor Grader</v>
          </cell>
          <cell r="M186" t="str">
            <v>1.</v>
          </cell>
          <cell r="O186" t="str">
            <v>Pekerja</v>
          </cell>
          <cell r="Q186" t="str">
            <v>L07</v>
          </cell>
          <cell r="R186" t="str">
            <v>Jam</v>
          </cell>
          <cell r="S186">
            <v>0.32128514056224899</v>
          </cell>
          <cell r="T186">
            <v>7142.8571428571431</v>
          </cell>
          <cell r="W186">
            <v>2294.8938611589215</v>
          </cell>
        </row>
        <row r="187">
          <cell r="A187">
            <v>4</v>
          </cell>
          <cell r="C187" t="str">
            <v>Hamparan material disiram air dengan Watertank Truck</v>
          </cell>
          <cell r="M187" t="str">
            <v>2.</v>
          </cell>
          <cell r="O187" t="str">
            <v>Mandor</v>
          </cell>
          <cell r="Q187" t="str">
            <v>L10</v>
          </cell>
          <cell r="R187" t="str">
            <v>Jam</v>
          </cell>
          <cell r="S187">
            <v>1.3769363166953527E-2</v>
          </cell>
          <cell r="T187">
            <v>14285.714285714286</v>
          </cell>
          <cell r="W187">
            <v>196.70518809933611</v>
          </cell>
        </row>
        <row r="188">
          <cell r="C188" t="str">
            <v>(sebelum pelaksanaan pemadatan) dan dipadatkan</v>
          </cell>
        </row>
        <row r="189">
          <cell r="C189" t="str">
            <v>dengan menggunakan Vibro Roller</v>
          </cell>
        </row>
        <row r="190">
          <cell r="A190">
            <v>5</v>
          </cell>
          <cell r="C190" t="str">
            <v>Selama pemadatan sekelompok pekerja  akan</v>
          </cell>
          <cell r="S190" t="str">
            <v xml:space="preserve">JUMLAH HARGA TENAGA   </v>
          </cell>
          <cell r="W190">
            <v>2491.5990492582578</v>
          </cell>
        </row>
        <row r="191">
          <cell r="C191" t="str">
            <v>merapikan tepi hamparan dan level permukaan</v>
          </cell>
        </row>
        <row r="192">
          <cell r="C192" t="str">
            <v>dengan menggunakan alat bantu</v>
          </cell>
          <cell r="M192" t="str">
            <v>B.</v>
          </cell>
          <cell r="O192" t="str">
            <v>BAHAN</v>
          </cell>
        </row>
        <row r="194">
          <cell r="A194" t="str">
            <v>III.</v>
          </cell>
          <cell r="C194" t="str">
            <v>PEMAKAIAN BAHAN, ALAT DAN TENAGA</v>
          </cell>
          <cell r="M194" t="str">
            <v>1.</v>
          </cell>
          <cell r="O194" t="str">
            <v xml:space="preserve">Tanah  timbunan   </v>
          </cell>
          <cell r="R194" t="str">
            <v>M3</v>
          </cell>
          <cell r="S194">
            <v>1.2</v>
          </cell>
          <cell r="T194">
            <v>80589</v>
          </cell>
          <cell r="W194">
            <v>96706.8</v>
          </cell>
        </row>
        <row r="195">
          <cell r="A195" t="str">
            <v xml:space="preserve">   1.</v>
          </cell>
          <cell r="C195" t="str">
            <v>BAHAN</v>
          </cell>
        </row>
        <row r="196">
          <cell r="A196" t="str">
            <v>1.a.</v>
          </cell>
          <cell r="C196" t="str">
            <v>Bahan timbunan</v>
          </cell>
          <cell r="D196" t="str">
            <v xml:space="preserve"> =  1 x  Fk</v>
          </cell>
          <cell r="G196" t="str">
            <v>(M08)</v>
          </cell>
          <cell r="H196">
            <v>1.2</v>
          </cell>
          <cell r="I196" t="str">
            <v>M3</v>
          </cell>
          <cell r="J196" t="str">
            <v>Quari Malanu</v>
          </cell>
        </row>
        <row r="198">
          <cell r="A198" t="str">
            <v xml:space="preserve">   2.</v>
          </cell>
          <cell r="C198" t="str">
            <v>ALAT</v>
          </cell>
        </row>
        <row r="199">
          <cell r="A199" t="str">
            <v xml:space="preserve">   2.a.</v>
          </cell>
          <cell r="C199" t="str">
            <v>DUMP TRUCK</v>
          </cell>
          <cell r="G199" t="str">
            <v>(E08)</v>
          </cell>
        </row>
        <row r="200">
          <cell r="C200" t="str">
            <v>Kapasitas bak</v>
          </cell>
          <cell r="G200" t="str">
            <v>V</v>
          </cell>
          <cell r="H200">
            <v>2.5</v>
          </cell>
          <cell r="I200" t="str">
            <v>M3</v>
          </cell>
        </row>
        <row r="201">
          <cell r="C201" t="str">
            <v>Faktor  efisiensi alat</v>
          </cell>
          <cell r="G201" t="str">
            <v>Fa</v>
          </cell>
          <cell r="H201">
            <v>0.83</v>
          </cell>
          <cell r="I201" t="str">
            <v>-</v>
          </cell>
          <cell r="S201" t="str">
            <v xml:space="preserve">JUMLAH HARGA BAHAN   </v>
          </cell>
          <cell r="W201">
            <v>96706.8</v>
          </cell>
        </row>
        <row r="202">
          <cell r="C202" t="str">
            <v>Kecepatan rata-rata bermuatan</v>
          </cell>
          <cell r="G202" t="str">
            <v>v1</v>
          </cell>
          <cell r="H202">
            <v>40</v>
          </cell>
          <cell r="I202" t="str">
            <v>KM/Jam</v>
          </cell>
        </row>
        <row r="203">
          <cell r="C203" t="str">
            <v>Kecepatan rata-rata kosong</v>
          </cell>
          <cell r="G203" t="str">
            <v>v2</v>
          </cell>
          <cell r="H203">
            <v>50</v>
          </cell>
          <cell r="I203" t="str">
            <v>KM/Jam</v>
          </cell>
          <cell r="M203" t="str">
            <v>C.</v>
          </cell>
          <cell r="O203" t="str">
            <v>PERALATAN</v>
          </cell>
        </row>
        <row r="204">
          <cell r="C204" t="str">
            <v>Waktusiklus :</v>
          </cell>
          <cell r="G204" t="str">
            <v>Ts2</v>
          </cell>
        </row>
        <row r="205">
          <cell r="C205" t="str">
            <v>-  Waktu tempuh isi   = (L : v1) x 60</v>
          </cell>
          <cell r="G205" t="str">
            <v>T1</v>
          </cell>
          <cell r="H205">
            <v>12</v>
          </cell>
          <cell r="I205" t="str">
            <v>menit</v>
          </cell>
          <cell r="M205">
            <v>1</v>
          </cell>
          <cell r="O205" t="str">
            <v>Motor Grader</v>
          </cell>
          <cell r="Q205" t="str">
            <v>E13</v>
          </cell>
          <cell r="R205" t="str">
            <v>Jam</v>
          </cell>
          <cell r="S205">
            <v>8.3889098611635417E-4</v>
          </cell>
          <cell r="T205">
            <v>405515.07692662103</v>
          </cell>
          <cell r="W205">
            <v>340.18294276802231</v>
          </cell>
        </row>
        <row r="206">
          <cell r="C206" t="str">
            <v>-  Waktu tempuh kosong   = (L : v2) x 60</v>
          </cell>
          <cell r="G206" t="str">
            <v>T2</v>
          </cell>
          <cell r="H206">
            <v>9.6</v>
          </cell>
          <cell r="I206" t="str">
            <v>menit</v>
          </cell>
          <cell r="M206">
            <v>2</v>
          </cell>
          <cell r="O206" t="str">
            <v>Vibro Roller</v>
          </cell>
          <cell r="Q206" t="str">
            <v>E19</v>
          </cell>
          <cell r="R206" t="str">
            <v>Jam</v>
          </cell>
          <cell r="S206">
            <v>1.0040160642570281E-2</v>
          </cell>
          <cell r="T206">
            <v>289469.24898871622</v>
          </cell>
          <cell r="W206">
            <v>2906.3177609308859</v>
          </cell>
        </row>
        <row r="207">
          <cell r="C207" t="str">
            <v>- Lain-lain</v>
          </cell>
          <cell r="G207" t="str">
            <v>T3</v>
          </cell>
          <cell r="H207">
            <v>10</v>
          </cell>
          <cell r="I207" t="str">
            <v>menit</v>
          </cell>
          <cell r="M207">
            <v>3</v>
          </cell>
          <cell r="O207" t="str">
            <v>Alat  Bantu</v>
          </cell>
          <cell r="R207" t="str">
            <v>Ls</v>
          </cell>
          <cell r="S207">
            <v>1</v>
          </cell>
          <cell r="T207">
            <v>500</v>
          </cell>
          <cell r="W207">
            <v>500</v>
          </cell>
        </row>
        <row r="208">
          <cell r="G208" t="str">
            <v>Ts2</v>
          </cell>
          <cell r="H208">
            <v>31.6</v>
          </cell>
          <cell r="I208" t="str">
            <v>menit</v>
          </cell>
        </row>
        <row r="210">
          <cell r="C210" t="str">
            <v>Kapasitas Produksi / Jam   =</v>
          </cell>
          <cell r="E210" t="str">
            <v>V x Fa x 60</v>
          </cell>
          <cell r="G210" t="str">
            <v>Q2</v>
          </cell>
          <cell r="H210">
            <v>3.2832278481012653</v>
          </cell>
          <cell r="I210" t="str">
            <v>M3</v>
          </cell>
        </row>
        <row r="211">
          <cell r="E211" t="str">
            <v xml:space="preserve">    Fk x Ts2</v>
          </cell>
        </row>
        <row r="212">
          <cell r="S212" t="str">
            <v xml:space="preserve">JUMLAH HARGA PERALATAN   </v>
          </cell>
          <cell r="W212">
            <v>3746.5007036989082</v>
          </cell>
        </row>
        <row r="213">
          <cell r="C213" t="str">
            <v>Koefisien Alat / M3</v>
          </cell>
          <cell r="D213" t="str">
            <v xml:space="preserve"> =  1  :  Q2</v>
          </cell>
          <cell r="G213" t="str">
            <v>(E08)</v>
          </cell>
          <cell r="H213">
            <v>0.3045783132530121</v>
          </cell>
          <cell r="I213" t="str">
            <v>Jam</v>
          </cell>
        </row>
        <row r="214">
          <cell r="M214" t="str">
            <v>D.</v>
          </cell>
          <cell r="O214" t="str">
            <v>JUMLAH HARGA TENAGA, BAHAN DAN PERALATAN  ( A + B + C )</v>
          </cell>
          <cell r="W214">
            <v>102944.89975295718</v>
          </cell>
        </row>
        <row r="215">
          <cell r="A215" t="str">
            <v xml:space="preserve">   2.b.</v>
          </cell>
          <cell r="C215" t="str">
            <v>MOTOR GRADER</v>
          </cell>
          <cell r="G215" t="str">
            <v>(E13)</v>
          </cell>
        </row>
        <row r="216">
          <cell r="C216" t="str">
            <v>Panjang hamparan</v>
          </cell>
          <cell r="G216" t="str">
            <v>Lh</v>
          </cell>
          <cell r="H216">
            <v>50</v>
          </cell>
          <cell r="I216" t="str">
            <v>M</v>
          </cell>
          <cell r="M216" t="str">
            <v>Note: 1</v>
          </cell>
          <cell r="O216" t="str">
            <v>SATUAN dapat berdasarkan atas jam operasi untuk Tenaga Kerja dan Peralatan, volume dan/atau ukuran</v>
          </cell>
        </row>
        <row r="217">
          <cell r="C217" t="str">
            <v>Lebar Efektif kerja Blade</v>
          </cell>
          <cell r="G217" t="str">
            <v>b</v>
          </cell>
          <cell r="H217">
            <v>2.4</v>
          </cell>
          <cell r="I217" t="str">
            <v>M</v>
          </cell>
          <cell r="O217" t="str">
            <v>berat untuk bahan-bahan.</v>
          </cell>
        </row>
        <row r="218">
          <cell r="C218" t="str">
            <v>Faktor Efisiensi Alat</v>
          </cell>
          <cell r="G218" t="str">
            <v>Fa</v>
          </cell>
          <cell r="H218">
            <v>8.83</v>
          </cell>
          <cell r="I218" t="str">
            <v>-</v>
          </cell>
          <cell r="M218">
            <v>2</v>
          </cell>
          <cell r="O218" t="str">
            <v>Kuantitas satuan adalah kuantitas setiap komponen untuk menyelesaikan satu satuan pekerjaan dari nomor</v>
          </cell>
        </row>
        <row r="219">
          <cell r="C219" t="str">
            <v>Kecepatan rata-rata alat</v>
          </cell>
          <cell r="G219" t="str">
            <v>v</v>
          </cell>
          <cell r="H219">
            <v>5</v>
          </cell>
          <cell r="I219" t="str">
            <v>Km / Jam</v>
          </cell>
          <cell r="O219" t="str">
            <v>mata pembayaran.</v>
          </cell>
        </row>
        <row r="220">
          <cell r="C220" t="str">
            <v>Jumlah lintasan</v>
          </cell>
          <cell r="G220" t="str">
            <v>n</v>
          </cell>
          <cell r="H220">
            <v>5</v>
          </cell>
          <cell r="I220" t="str">
            <v>lintasan</v>
          </cell>
          <cell r="M220">
            <v>3</v>
          </cell>
          <cell r="O220" t="str">
            <v>Biaya satuan untuk peralatan sudah termasuk bahan bakar, bahan habis dipakai dan operator.</v>
          </cell>
        </row>
        <row r="221">
          <cell r="C221" t="str">
            <v>Waktu siklus</v>
          </cell>
          <cell r="G221" t="str">
            <v>Ts3</v>
          </cell>
          <cell r="M221">
            <v>4</v>
          </cell>
          <cell r="O221" t="str">
            <v>Biaya satuan sudah termasuk pengeluaran untuk seluruh pajak yang berkaitan (tetapi tidak termasuk PPN</v>
          </cell>
        </row>
        <row r="222">
          <cell r="C222" t="str">
            <v>- Perataan 1 kali lintasan    = Lh : (v x 1000) x 60</v>
          </cell>
          <cell r="G222" t="str">
            <v>T1</v>
          </cell>
          <cell r="H222">
            <v>0.6</v>
          </cell>
          <cell r="I222" t="str">
            <v>menit</v>
          </cell>
          <cell r="O222" t="str">
            <v>yang dibayar dari kontrak) dan biaya-biaya lainnya.</v>
          </cell>
        </row>
        <row r="223">
          <cell r="C223" t="str">
            <v>- Lain-lain</v>
          </cell>
          <cell r="G223" t="str">
            <v>T2</v>
          </cell>
          <cell r="H223">
            <v>1</v>
          </cell>
          <cell r="I223" t="str">
            <v>menit</v>
          </cell>
          <cell r="M223">
            <v>3</v>
          </cell>
          <cell r="O223" t="str">
            <v>Biaya satuan untuk peralatan sudah termasuk bahan bakar, bahan habis dipakai dan operator.</v>
          </cell>
        </row>
        <row r="224">
          <cell r="G224" t="str">
            <v>Ts3</v>
          </cell>
          <cell r="H224">
            <v>1.6</v>
          </cell>
          <cell r="I224" t="str">
            <v>menit</v>
          </cell>
          <cell r="M224">
            <v>4</v>
          </cell>
          <cell r="O224" t="str">
            <v>Biaya satuan sudah termasuk pengeluaran untuk seluruh pajak yang berkaitan (tetapi tidak termasuk PPN</v>
          </cell>
        </row>
        <row r="225">
          <cell r="O225" t="str">
            <v>yang dibayar dari kontrak) dan biaya-biaya lainnya.</v>
          </cell>
        </row>
        <row r="226">
          <cell r="J226" t="str">
            <v>Berlanjut ke halaman berikut</v>
          </cell>
        </row>
        <row r="227">
          <cell r="A227" t="str">
            <v>ITEM PEMBAYARAN NO.</v>
          </cell>
          <cell r="D227" t="str">
            <v>:  3.2 (2)</v>
          </cell>
          <cell r="J227" t="str">
            <v>Analisa EI-322</v>
          </cell>
        </row>
        <row r="228">
          <cell r="A228" t="str">
            <v>JENIS PEKERJAAN</v>
          </cell>
          <cell r="D228" t="str">
            <v>:  Timbunan Biasa dari Galian Sumber Bahan</v>
          </cell>
        </row>
        <row r="229">
          <cell r="A229" t="str">
            <v>SATUAN PEMBAYARAN</v>
          </cell>
          <cell r="D229" t="str">
            <v>:  M3</v>
          </cell>
          <cell r="H229" t="str">
            <v xml:space="preserve">         URAIAN ANALISA HARGA SATUAN</v>
          </cell>
        </row>
        <row r="230">
          <cell r="J230" t="str">
            <v>Lanjutan</v>
          </cell>
        </row>
        <row r="232">
          <cell r="A232" t="str">
            <v>No.</v>
          </cell>
          <cell r="C232" t="str">
            <v>U R A I A N</v>
          </cell>
          <cell r="G232" t="str">
            <v>KODE</v>
          </cell>
          <cell r="H232" t="str">
            <v>KOEF.</v>
          </cell>
          <cell r="I232" t="str">
            <v>SATUAN</v>
          </cell>
          <cell r="J232" t="str">
            <v>KETERANGAN</v>
          </cell>
        </row>
        <row r="235">
          <cell r="C235" t="str">
            <v>Kapasitas Produksi / Jam   =</v>
          </cell>
          <cell r="E235" t="str">
            <v>Lh x b x t x Fa x 60</v>
          </cell>
          <cell r="G235" t="str">
            <v>Q3</v>
          </cell>
          <cell r="H235">
            <v>1192.05</v>
          </cell>
          <cell r="I235" t="str">
            <v>M3</v>
          </cell>
        </row>
        <row r="236">
          <cell r="E236" t="str">
            <v xml:space="preserve">      n x Ts3</v>
          </cell>
        </row>
        <row r="238">
          <cell r="C238" t="str">
            <v>Koefisien Alat / M3</v>
          </cell>
          <cell r="D238" t="str">
            <v xml:space="preserve"> =  1  :  Q3</v>
          </cell>
          <cell r="G238" t="str">
            <v>(E13)</v>
          </cell>
          <cell r="H238">
            <v>8.3889098611635417E-4</v>
          </cell>
          <cell r="I238" t="str">
            <v>Jam</v>
          </cell>
        </row>
        <row r="240">
          <cell r="A240" t="str">
            <v>2.c</v>
          </cell>
          <cell r="C240" t="str">
            <v>VIBRATOR ROLLER</v>
          </cell>
          <cell r="G240" t="str">
            <v>(E19)</v>
          </cell>
        </row>
        <row r="241">
          <cell r="C241" t="str">
            <v>Kecepatan rata-rata alat</v>
          </cell>
          <cell r="G241" t="str">
            <v>v</v>
          </cell>
          <cell r="H241">
            <v>4</v>
          </cell>
          <cell r="I241" t="str">
            <v>Km / Jam</v>
          </cell>
        </row>
        <row r="242">
          <cell r="C242" t="str">
            <v>Lebar efektif pemadatan</v>
          </cell>
          <cell r="G242" t="str">
            <v>b</v>
          </cell>
          <cell r="H242">
            <v>1.2</v>
          </cell>
          <cell r="I242" t="str">
            <v>M</v>
          </cell>
        </row>
        <row r="243">
          <cell r="C243" t="str">
            <v>Jumlah lintasan</v>
          </cell>
          <cell r="G243" t="str">
            <v>n</v>
          </cell>
          <cell r="H243">
            <v>6</v>
          </cell>
          <cell r="I243" t="str">
            <v>lintasan</v>
          </cell>
        </row>
        <row r="244">
          <cell r="C244" t="str">
            <v>Faktor efisiensi alat</v>
          </cell>
          <cell r="G244" t="str">
            <v>Fa</v>
          </cell>
          <cell r="H244">
            <v>0.83</v>
          </cell>
          <cell r="I244" t="str">
            <v>-</v>
          </cell>
        </row>
        <row r="246">
          <cell r="C246" t="str">
            <v>Kapasitas Prod./Jam   =</v>
          </cell>
          <cell r="D246" t="str">
            <v>(v x 1000) x b x t x Fa</v>
          </cell>
          <cell r="G246" t="str">
            <v>Q4</v>
          </cell>
          <cell r="H246">
            <v>99.600000000000009</v>
          </cell>
          <cell r="I246" t="str">
            <v>M3</v>
          </cell>
        </row>
        <row r="247">
          <cell r="D247" t="str">
            <v>n</v>
          </cell>
        </row>
        <row r="249">
          <cell r="C249" t="str">
            <v>Koefisien Alat / M3</v>
          </cell>
          <cell r="D249" t="str">
            <v xml:space="preserve"> =  1  :  Q4</v>
          </cell>
          <cell r="G249" t="str">
            <v>(E19)</v>
          </cell>
          <cell r="H249">
            <v>1.0040160642570281E-2</v>
          </cell>
          <cell r="I249" t="str">
            <v>Jam</v>
          </cell>
        </row>
        <row r="252">
          <cell r="A252" t="str">
            <v>2.d</v>
          </cell>
          <cell r="C252" t="str">
            <v>WATER TANK TRUCK</v>
          </cell>
          <cell r="G252" t="str">
            <v>(E23)</v>
          </cell>
        </row>
        <row r="253">
          <cell r="C253" t="str">
            <v>Volume tangki air</v>
          </cell>
          <cell r="G253" t="str">
            <v>V</v>
          </cell>
          <cell r="H253">
            <v>4</v>
          </cell>
          <cell r="I253" t="str">
            <v>M3</v>
          </cell>
        </row>
        <row r="254">
          <cell r="C254" t="str">
            <v>Kebutuhan air / M3 material padat</v>
          </cell>
          <cell r="G254" t="str">
            <v>Wc</v>
          </cell>
          <cell r="H254">
            <v>7.0000000000000007E-2</v>
          </cell>
          <cell r="I254" t="str">
            <v>M3</v>
          </cell>
        </row>
        <row r="255">
          <cell r="C255" t="str">
            <v>Pengisian Tangki / jam</v>
          </cell>
          <cell r="G255" t="str">
            <v>n</v>
          </cell>
          <cell r="H255">
            <v>3</v>
          </cell>
          <cell r="I255" t="str">
            <v>kali</v>
          </cell>
        </row>
        <row r="256">
          <cell r="C256" t="str">
            <v>Faktor efisiensi alat</v>
          </cell>
          <cell r="G256" t="str">
            <v>Fa</v>
          </cell>
          <cell r="H256">
            <v>0.83</v>
          </cell>
          <cell r="I256" t="str">
            <v>-</v>
          </cell>
          <cell r="J256" t="str">
            <v>Baik</v>
          </cell>
        </row>
        <row r="258">
          <cell r="C258" t="str">
            <v>Kapasitas Produksi / Jam   =</v>
          </cell>
          <cell r="E258" t="str">
            <v>V  x  n x Fa</v>
          </cell>
          <cell r="G258" t="str">
            <v>Q5</v>
          </cell>
          <cell r="H258">
            <v>142.28571428571425</v>
          </cell>
          <cell r="I258" t="str">
            <v>M3</v>
          </cell>
        </row>
        <row r="259">
          <cell r="E259" t="str">
            <v xml:space="preserve">     Wc</v>
          </cell>
        </row>
        <row r="261">
          <cell r="C261" t="str">
            <v>Koefisien Alat / M3</v>
          </cell>
          <cell r="D261" t="str">
            <v xml:space="preserve"> =  1  :  Q5</v>
          </cell>
          <cell r="G261" t="str">
            <v>(E23)</v>
          </cell>
          <cell r="H261">
            <v>7.0281124497991983E-3</v>
          </cell>
          <cell r="I261" t="str">
            <v>Jam</v>
          </cell>
        </row>
        <row r="263">
          <cell r="A263" t="str">
            <v>2.e</v>
          </cell>
          <cell r="C263" t="str">
            <v>ALAT  BANTU</v>
          </cell>
        </row>
        <row r="264">
          <cell r="C264" t="str">
            <v>Diperlukan alat-alat bantu kecil</v>
          </cell>
          <cell r="J264" t="str">
            <v>Lump Sump</v>
          </cell>
        </row>
        <row r="265">
          <cell r="C265" t="str">
            <v>- Sekop    =         3   buah</v>
          </cell>
        </row>
        <row r="267">
          <cell r="A267">
            <v>3</v>
          </cell>
          <cell r="C267" t="str">
            <v>TENAGA</v>
          </cell>
        </row>
        <row r="268">
          <cell r="C268" t="str">
            <v>Produksi menentukan :  EXCAVATOR</v>
          </cell>
          <cell r="G268" t="str">
            <v>Q1</v>
          </cell>
          <cell r="H268">
            <v>12.450000000000001</v>
          </cell>
          <cell r="I268" t="str">
            <v>M3/Jam</v>
          </cell>
        </row>
        <row r="269">
          <cell r="C269" t="str">
            <v>Produksi Timbunan / hari  =  Tk x Q1</v>
          </cell>
          <cell r="G269" t="str">
            <v>Qt</v>
          </cell>
          <cell r="H269">
            <v>87.15</v>
          </cell>
          <cell r="I269" t="str">
            <v>M3</v>
          </cell>
        </row>
        <row r="270">
          <cell r="C270" t="str">
            <v>Kebutuhan tenaga :</v>
          </cell>
        </row>
        <row r="271">
          <cell r="D271" t="str">
            <v>- Pekerja</v>
          </cell>
          <cell r="G271" t="str">
            <v>P</v>
          </cell>
          <cell r="H271">
            <v>4</v>
          </cell>
          <cell r="I271" t="str">
            <v>orang</v>
          </cell>
        </row>
        <row r="272">
          <cell r="D272" t="str">
            <v>- Mandor</v>
          </cell>
          <cell r="G272" t="str">
            <v>M</v>
          </cell>
          <cell r="H272">
            <v>1</v>
          </cell>
          <cell r="I272" t="str">
            <v>orang</v>
          </cell>
        </row>
        <row r="274">
          <cell r="C274" t="str">
            <v>Koefisien tenaga / M3   :</v>
          </cell>
        </row>
        <row r="275">
          <cell r="D275" t="str">
            <v>- Pekerja</v>
          </cell>
          <cell r="E275" t="str">
            <v>= (Tk x P) : Qt</v>
          </cell>
          <cell r="G275" t="str">
            <v>(L01)</v>
          </cell>
          <cell r="H275">
            <v>0.32128514056224899</v>
          </cell>
          <cell r="I275" t="str">
            <v>Jam</v>
          </cell>
        </row>
        <row r="276">
          <cell r="D276" t="str">
            <v>- Mandor</v>
          </cell>
          <cell r="E276" t="str">
            <v>= (Tk x M) : Qt</v>
          </cell>
          <cell r="G276" t="str">
            <v>(L02)</v>
          </cell>
          <cell r="H276">
            <v>1.3769363166953527E-2</v>
          </cell>
          <cell r="I276" t="str">
            <v>Jam</v>
          </cell>
        </row>
        <row r="278">
          <cell r="A278" t="str">
            <v>4.</v>
          </cell>
          <cell r="C278" t="str">
            <v>HARGA DASAR SATUAN UPAH, BAHAN DAN ALAT</v>
          </cell>
        </row>
        <row r="279">
          <cell r="C279" t="str">
            <v>Lihat lampiran.</v>
          </cell>
        </row>
        <row r="281">
          <cell r="A281" t="str">
            <v>5.</v>
          </cell>
          <cell r="C281" t="str">
            <v>ANALISA HARGA SATUAN PEKERJAAN</v>
          </cell>
        </row>
        <row r="282">
          <cell r="C282" t="str">
            <v>Lihat perhitungan dalam FORMULIR STANDAR UNTUK</v>
          </cell>
        </row>
        <row r="283">
          <cell r="C283" t="str">
            <v>PEREKEMAN ANALISA MASING-MASING HARGA</v>
          </cell>
        </row>
        <row r="284">
          <cell r="C284" t="str">
            <v>SATUAN.</v>
          </cell>
        </row>
        <row r="285">
          <cell r="C285" t="str">
            <v>Didapat Harga Satuan Pekerjaan :</v>
          </cell>
        </row>
        <row r="287">
          <cell r="C287" t="str">
            <v xml:space="preserve">Rp.  </v>
          </cell>
          <cell r="D287">
            <v>102944.89975295718</v>
          </cell>
          <cell r="E287" t="str">
            <v xml:space="preserve"> / M3</v>
          </cell>
        </row>
      </sheetData>
      <sheetData sheetId="23" refreshError="1">
        <row r="1">
          <cell r="A1" t="str">
            <v>ITEM PEMBAYARAN NO.</v>
          </cell>
          <cell r="D1" t="str">
            <v>:  5.1 (1)</v>
          </cell>
          <cell r="J1" t="str">
            <v>Analisa EI-511</v>
          </cell>
          <cell r="V1" t="str">
            <v>Analisa EI-511</v>
          </cell>
        </row>
        <row r="2">
          <cell r="A2" t="str">
            <v>JENIS PEKERJAAN</v>
          </cell>
          <cell r="D2" t="str">
            <v>:  Lps. Pond. Ag. Kls. A</v>
          </cell>
        </row>
        <row r="3">
          <cell r="A3" t="str">
            <v>SATUAN PEMBAYARAN</v>
          </cell>
          <cell r="D3" t="str">
            <v>:  M3</v>
          </cell>
          <cell r="H3" t="str">
            <v xml:space="preserve">         URAIAN ANALISA HARGA SATUAN</v>
          </cell>
          <cell r="M3" t="str">
            <v>FORMULIR STANDAR UNTUK</v>
          </cell>
        </row>
        <row r="4">
          <cell r="M4" t="str">
            <v>PEREKAMAN ANALISA MASING-MASING HARGA SATUAN</v>
          </cell>
        </row>
        <row r="5">
          <cell r="M5">
            <v>0</v>
          </cell>
        </row>
        <row r="6">
          <cell r="A6" t="str">
            <v>No.</v>
          </cell>
          <cell r="C6" t="str">
            <v>U R A I A N</v>
          </cell>
          <cell r="G6" t="str">
            <v>KODE</v>
          </cell>
          <cell r="H6" t="str">
            <v>KOEF.</v>
          </cell>
          <cell r="I6" t="str">
            <v>SATUAN</v>
          </cell>
          <cell r="J6" t="str">
            <v>KETERANGAN</v>
          </cell>
        </row>
        <row r="7">
          <cell r="M7" t="str">
            <v>NAMA PAKET</v>
          </cell>
          <cell r="P7" t="str">
            <v xml:space="preserve">:  </v>
          </cell>
        </row>
        <row r="8">
          <cell r="M8" t="str">
            <v>PROP / KAB / KODYA</v>
          </cell>
          <cell r="P8" t="str">
            <v xml:space="preserve">:  </v>
          </cell>
          <cell r="Q8" t="str">
            <v>IRIAN JAYA BARAT -  KOTA SORONG</v>
          </cell>
        </row>
        <row r="9">
          <cell r="A9" t="str">
            <v>I.</v>
          </cell>
          <cell r="C9" t="str">
            <v>ASUMSI</v>
          </cell>
          <cell r="M9" t="str">
            <v>ITEM PEMBAYARAN NO.</v>
          </cell>
          <cell r="P9" t="str">
            <v xml:space="preserve">:  </v>
          </cell>
          <cell r="Q9" t="str">
            <v>5.1 ( 1 )</v>
          </cell>
        </row>
        <row r="10">
          <cell r="A10">
            <v>1</v>
          </cell>
          <cell r="C10" t="str">
            <v>Menggunakan alat berat (cara mekanik)</v>
          </cell>
          <cell r="M10" t="str">
            <v>JENIS PEKERJAAN</v>
          </cell>
          <cell r="P10" t="str">
            <v xml:space="preserve">:  </v>
          </cell>
          <cell r="Q10" t="str">
            <v>LAPISAN PONDASI AGREGAT KELAS A</v>
          </cell>
        </row>
        <row r="11">
          <cell r="A11">
            <v>2</v>
          </cell>
          <cell r="C11" t="str">
            <v>Lokasi pekerjaan : sepanjang jalan</v>
          </cell>
          <cell r="M11" t="str">
            <v>SATUAN PEMBAYARAN</v>
          </cell>
          <cell r="P11" t="str">
            <v xml:space="preserve">:  </v>
          </cell>
          <cell r="Q11" t="str">
            <v>M ³</v>
          </cell>
        </row>
        <row r="12">
          <cell r="A12">
            <v>3</v>
          </cell>
          <cell r="C12" t="str">
            <v>Kondisi existing jalan : sedang</v>
          </cell>
        </row>
        <row r="13">
          <cell r="A13">
            <v>4</v>
          </cell>
          <cell r="C13" t="str">
            <v>Jarak rata-rata Base Camp ke lokasi pekerjaan</v>
          </cell>
          <cell r="G13" t="str">
            <v>L</v>
          </cell>
          <cell r="H13">
            <v>19</v>
          </cell>
          <cell r="I13" t="str">
            <v>KM</v>
          </cell>
        </row>
        <row r="14">
          <cell r="A14">
            <v>5</v>
          </cell>
          <cell r="C14" t="str">
            <v>Tebal lapis agregat padat</v>
          </cell>
          <cell r="G14" t="str">
            <v>t</v>
          </cell>
          <cell r="H14">
            <v>0.15</v>
          </cell>
          <cell r="I14" t="str">
            <v>M</v>
          </cell>
          <cell r="S14" t="str">
            <v>PERKIRAAN</v>
          </cell>
          <cell r="T14" t="str">
            <v>HARGA</v>
          </cell>
          <cell r="U14" t="str">
            <v>JUMLAH</v>
          </cell>
        </row>
        <row r="15">
          <cell r="A15">
            <v>6</v>
          </cell>
          <cell r="C15" t="str">
            <v>Faktor kembang material (Padat-Lepas)</v>
          </cell>
          <cell r="G15" t="str">
            <v>Fk</v>
          </cell>
          <cell r="H15">
            <v>1.2</v>
          </cell>
          <cell r="I15" t="str">
            <v>-</v>
          </cell>
          <cell r="M15" t="str">
            <v>NO.</v>
          </cell>
          <cell r="O15" t="str">
            <v>KOMPONEN</v>
          </cell>
          <cell r="R15" t="str">
            <v>SATUAN</v>
          </cell>
          <cell r="S15" t="str">
            <v>KUANTITAS</v>
          </cell>
          <cell r="T15" t="str">
            <v>SATUAN</v>
          </cell>
          <cell r="U15" t="str">
            <v>HARGA</v>
          </cell>
        </row>
        <row r="16">
          <cell r="A16">
            <v>7</v>
          </cell>
          <cell r="C16" t="str">
            <v>Jam kerja efektif per-hari</v>
          </cell>
          <cell r="G16" t="str">
            <v>Tk</v>
          </cell>
          <cell r="H16">
            <v>7</v>
          </cell>
          <cell r="I16" t="str">
            <v>jam</v>
          </cell>
          <cell r="T16" t="str">
            <v>(Rp.)</v>
          </cell>
          <cell r="U16" t="str">
            <v>(Rp.)</v>
          </cell>
        </row>
        <row r="17">
          <cell r="A17">
            <v>8</v>
          </cell>
          <cell r="C17" t="str">
            <v>Proporsi Campuran :</v>
          </cell>
          <cell r="D17" t="str">
            <v>- Agregat Kasar</v>
          </cell>
          <cell r="G17" t="str">
            <v>Ak</v>
          </cell>
          <cell r="H17">
            <v>55</v>
          </cell>
          <cell r="I17" t="str">
            <v>%</v>
          </cell>
          <cell r="J17" t="str">
            <v xml:space="preserve"> Gradasi harus</v>
          </cell>
        </row>
        <row r="18">
          <cell r="D18" t="str">
            <v>- Agregat Halus</v>
          </cell>
          <cell r="G18" t="str">
            <v>Ah</v>
          </cell>
          <cell r="H18">
            <v>45</v>
          </cell>
          <cell r="I18" t="str">
            <v>%</v>
          </cell>
          <cell r="J18" t="str">
            <v xml:space="preserve"> memenuhi Spec.</v>
          </cell>
        </row>
        <row r="19">
          <cell r="A19" t="str">
            <v>II.</v>
          </cell>
          <cell r="C19" t="str">
            <v>URUTAN KERJA</v>
          </cell>
          <cell r="M19" t="str">
            <v>A.</v>
          </cell>
          <cell r="O19" t="str">
            <v>TENAGA</v>
          </cell>
        </row>
        <row r="20">
          <cell r="A20">
            <v>1</v>
          </cell>
          <cell r="C20" t="str">
            <v>Wheel Loader mencampur dan memuat Agregat ke</v>
          </cell>
        </row>
        <row r="21">
          <cell r="C21" t="str">
            <v>dalam Dump Truck di Base Camp</v>
          </cell>
          <cell r="M21" t="str">
            <v>1.</v>
          </cell>
          <cell r="O21" t="str">
            <v>Pekerja</v>
          </cell>
          <cell r="Q21" t="str">
            <v>L07</v>
          </cell>
          <cell r="R21" t="str">
            <v>jam</v>
          </cell>
          <cell r="S21">
            <v>0.26773761713520744</v>
          </cell>
          <cell r="T21">
            <v>7142.8571428571431</v>
          </cell>
          <cell r="W21">
            <v>1912.4115509657674</v>
          </cell>
        </row>
        <row r="22">
          <cell r="A22">
            <v>2</v>
          </cell>
          <cell r="C22" t="str">
            <v>Dump Truck mengangkut Agregat ke lokasi</v>
          </cell>
          <cell r="M22" t="str">
            <v>2.</v>
          </cell>
          <cell r="O22" t="str">
            <v>Mandor</v>
          </cell>
          <cell r="Q22" t="str">
            <v>L10</v>
          </cell>
          <cell r="R22" t="str">
            <v>jam</v>
          </cell>
          <cell r="S22">
            <v>5.3547523427041492E-2</v>
          </cell>
          <cell r="T22">
            <v>14285.714285714286</v>
          </cell>
          <cell r="W22">
            <v>764.96462038630705</v>
          </cell>
        </row>
        <row r="23">
          <cell r="C23" t="str">
            <v>pekerjaan dan dihampar dengan Motor Grader</v>
          </cell>
        </row>
        <row r="24">
          <cell r="A24">
            <v>3</v>
          </cell>
          <cell r="C24" t="str">
            <v>Hamparan Agregat dibasahi dengan Water Tank</v>
          </cell>
        </row>
        <row r="25">
          <cell r="C25" t="str">
            <v>Truck sebelum dipadatkan dengan Tandem</v>
          </cell>
          <cell r="S25" t="str">
            <v xml:space="preserve">JUMLAH HARGA TENAGA   </v>
          </cell>
          <cell r="W25">
            <v>2677.3761713520744</v>
          </cell>
        </row>
        <row r="26">
          <cell r="C26" t="str">
            <v>Roller dan Pneumatic Tire Roller</v>
          </cell>
        </row>
        <row r="27">
          <cell r="A27">
            <v>4</v>
          </cell>
          <cell r="C27" t="str">
            <v>Selama pemadatan, sekelompok pekerja akan</v>
          </cell>
          <cell r="M27" t="str">
            <v>B.</v>
          </cell>
          <cell r="O27" t="str">
            <v>BAHAN</v>
          </cell>
        </row>
        <row r="28">
          <cell r="C28" t="str">
            <v>merapikan tepi hamparan dan level permukaan</v>
          </cell>
        </row>
        <row r="29">
          <cell r="C29" t="str">
            <v>dengan menggunakan Alat Bantu</v>
          </cell>
          <cell r="M29" t="str">
            <v>1.</v>
          </cell>
          <cell r="O29" t="str">
            <v xml:space="preserve">  Agregat Kasar</v>
          </cell>
          <cell r="Q29" t="str">
            <v>M10</v>
          </cell>
          <cell r="R29" t="str">
            <v>M3</v>
          </cell>
          <cell r="S29">
            <v>0.66</v>
          </cell>
          <cell r="T29">
            <v>534182.476185131</v>
          </cell>
          <cell r="W29">
            <v>352560.4342821865</v>
          </cell>
        </row>
        <row r="30">
          <cell r="M30">
            <v>2</v>
          </cell>
          <cell r="O30" t="str">
            <v xml:space="preserve">  Agregat Halus</v>
          </cell>
          <cell r="Q30" t="str">
            <v>M11</v>
          </cell>
          <cell r="R30" t="str">
            <v>M3</v>
          </cell>
          <cell r="S30">
            <v>0.54</v>
          </cell>
          <cell r="T30">
            <v>521877.47405683511</v>
          </cell>
          <cell r="W30">
            <v>281813.83599069098</v>
          </cell>
        </row>
        <row r="31">
          <cell r="A31" t="str">
            <v>III.</v>
          </cell>
          <cell r="C31" t="str">
            <v>PEMAKAIAN BAHAN, ALAT DAN TENAGA</v>
          </cell>
        </row>
        <row r="32">
          <cell r="A32" t="str">
            <v xml:space="preserve">   1.</v>
          </cell>
          <cell r="C32" t="str">
            <v>BAHAN</v>
          </cell>
        </row>
        <row r="33">
          <cell r="C33" t="str">
            <v>- Agregat Kasar</v>
          </cell>
          <cell r="D33" t="str">
            <v>=  Ak x 1 M3 x Fk</v>
          </cell>
          <cell r="G33" t="str">
            <v>M03</v>
          </cell>
          <cell r="H33">
            <v>0.66</v>
          </cell>
          <cell r="I33" t="str">
            <v>M3</v>
          </cell>
        </row>
        <row r="34">
          <cell r="C34" t="str">
            <v>- Agregat Halus</v>
          </cell>
          <cell r="D34" t="str">
            <v>=  Ah x 1 M3 x Fk</v>
          </cell>
          <cell r="G34" t="str">
            <v>M04</v>
          </cell>
          <cell r="H34">
            <v>0.54</v>
          </cell>
          <cell r="I34" t="str">
            <v>M3</v>
          </cell>
        </row>
        <row r="35">
          <cell r="S35" t="str">
            <v xml:space="preserve">JUMLAH HARGA BAHAN   </v>
          </cell>
          <cell r="W35">
            <v>634374.27027287753</v>
          </cell>
        </row>
        <row r="36">
          <cell r="A36" t="str">
            <v xml:space="preserve">   2.</v>
          </cell>
          <cell r="C36" t="str">
            <v>ALAT</v>
          </cell>
        </row>
        <row r="37">
          <cell r="A37" t="str">
            <v xml:space="preserve">   2.a.</v>
          </cell>
          <cell r="C37" t="str">
            <v>WHEEL LOADER</v>
          </cell>
          <cell r="G37" t="str">
            <v>(E15)</v>
          </cell>
          <cell r="M37" t="str">
            <v>C.</v>
          </cell>
          <cell r="O37" t="str">
            <v>PERALATAN</v>
          </cell>
        </row>
        <row r="38">
          <cell r="C38" t="str">
            <v>Kapasitas bucket</v>
          </cell>
          <cell r="G38" t="str">
            <v>V</v>
          </cell>
          <cell r="H38">
            <v>1.5</v>
          </cell>
          <cell r="I38" t="str">
            <v>M3</v>
          </cell>
        </row>
        <row r="39">
          <cell r="C39" t="str">
            <v>Faktor bucket</v>
          </cell>
          <cell r="G39" t="str">
            <v>Fb</v>
          </cell>
          <cell r="H39">
            <v>0.9</v>
          </cell>
          <cell r="I39" t="str">
            <v>-</v>
          </cell>
          <cell r="M39">
            <v>1</v>
          </cell>
          <cell r="O39" t="str">
            <v>Dump Truck</v>
          </cell>
          <cell r="Q39" t="str">
            <v>E08</v>
          </cell>
          <cell r="R39" t="str">
            <v>jam</v>
          </cell>
          <cell r="S39">
            <v>0.45477331010790151</v>
          </cell>
          <cell r="T39">
            <v>190250.88374235953</v>
          </cell>
          <cell r="W39">
            <v>86521.024150466386</v>
          </cell>
        </row>
        <row r="40">
          <cell r="M40">
            <v>2</v>
          </cell>
          <cell r="O40" t="str">
            <v>Wheel Loader</v>
          </cell>
          <cell r="Q40" t="str">
            <v>E15</v>
          </cell>
          <cell r="R40" t="str">
            <v>jam</v>
          </cell>
          <cell r="S40">
            <v>5.3547523427041485E-2</v>
          </cell>
          <cell r="T40">
            <v>331592.07843167364</v>
          </cell>
          <cell r="W40">
            <v>17755.934588041422</v>
          </cell>
        </row>
        <row r="41">
          <cell r="C41" t="str">
            <v>Faktor Efisiensi alat</v>
          </cell>
          <cell r="G41" t="str">
            <v>Fa</v>
          </cell>
          <cell r="H41">
            <v>0.83</v>
          </cell>
          <cell r="I41" t="str">
            <v>-</v>
          </cell>
          <cell r="M41" t="str">
            <v>3.</v>
          </cell>
          <cell r="O41" t="str">
            <v>Motor Grader</v>
          </cell>
          <cell r="Q41" t="str">
            <v>E13</v>
          </cell>
          <cell r="R41" t="str">
            <v>jam</v>
          </cell>
          <cell r="S41">
            <v>1.1713520749665328E-2</v>
          </cell>
          <cell r="T41">
            <v>405515.07692662103</v>
          </cell>
          <cell r="W41">
            <v>4750.0092678821075</v>
          </cell>
        </row>
        <row r="42">
          <cell r="C42" t="str">
            <v>Waktu Siklus :</v>
          </cell>
          <cell r="G42" t="str">
            <v>Ts1</v>
          </cell>
          <cell r="M42">
            <v>4</v>
          </cell>
          <cell r="O42" t="str">
            <v>Vibratory Roller</v>
          </cell>
          <cell r="Q42" t="str">
            <v>E19</v>
          </cell>
          <cell r="R42" t="str">
            <v>jam</v>
          </cell>
          <cell r="S42">
            <v>1.7849174475680501E-2</v>
          </cell>
          <cell r="T42">
            <v>289469.24898871622</v>
          </cell>
          <cell r="W42">
            <v>5166.7871305437975</v>
          </cell>
        </row>
        <row r="43">
          <cell r="C43" t="str">
            <v>- Mencampur</v>
          </cell>
          <cell r="G43" t="str">
            <v>T1</v>
          </cell>
          <cell r="H43">
            <v>2</v>
          </cell>
          <cell r="I43" t="str">
            <v>menit</v>
          </cell>
          <cell r="M43">
            <v>5</v>
          </cell>
          <cell r="O43" t="str">
            <v>P. Tyre Roller</v>
          </cell>
          <cell r="Q43" t="str">
            <v>E25</v>
          </cell>
          <cell r="R43" t="str">
            <v>jam</v>
          </cell>
          <cell r="S43">
            <v>4.2838018741633201E-3</v>
          </cell>
          <cell r="T43">
            <v>333143.1524539867</v>
          </cell>
          <cell r="W43">
            <v>1427.1192608470649</v>
          </cell>
        </row>
        <row r="44">
          <cell r="C44" t="str">
            <v>- Memuat dan lain-lain</v>
          </cell>
          <cell r="G44" t="str">
            <v>T2</v>
          </cell>
          <cell r="H44">
            <v>1</v>
          </cell>
          <cell r="I44" t="str">
            <v>menit</v>
          </cell>
          <cell r="M44">
            <v>6</v>
          </cell>
          <cell r="O44" t="str">
            <v>Water Tanker</v>
          </cell>
          <cell r="Q44" t="str">
            <v>E23</v>
          </cell>
          <cell r="R44" t="str">
            <v>jam</v>
          </cell>
          <cell r="S44">
            <v>2.1084337349397592E-2</v>
          </cell>
          <cell r="T44">
            <v>194327.35933900543</v>
          </cell>
          <cell r="W44">
            <v>4097.2636005211989</v>
          </cell>
        </row>
        <row r="45">
          <cell r="G45" t="str">
            <v>Ts1</v>
          </cell>
          <cell r="H45">
            <v>3</v>
          </cell>
          <cell r="I45" t="str">
            <v>menit</v>
          </cell>
          <cell r="M45">
            <v>7</v>
          </cell>
          <cell r="O45" t="str">
            <v>Alat Bantu</v>
          </cell>
          <cell r="R45" t="str">
            <v>Ls</v>
          </cell>
          <cell r="S45">
            <v>1</v>
          </cell>
          <cell r="T45">
            <v>850</v>
          </cell>
          <cell r="W45">
            <v>850</v>
          </cell>
        </row>
        <row r="47">
          <cell r="D47" t="str">
            <v>V x Fb x Fa x 60</v>
          </cell>
          <cell r="G47" t="str">
            <v>Q1</v>
          </cell>
          <cell r="H47">
            <v>18.675000000000004</v>
          </cell>
          <cell r="I47" t="str">
            <v>M3</v>
          </cell>
          <cell r="S47" t="str">
            <v xml:space="preserve">JUMLAH HARGA PERALATAN   </v>
          </cell>
          <cell r="W47">
            <v>120568.13799830197</v>
          </cell>
        </row>
        <row r="48">
          <cell r="D48" t="str">
            <v>Fk x Ts1</v>
          </cell>
        </row>
        <row r="49">
          <cell r="C49" t="str">
            <v>Koefisien Alat / M3</v>
          </cell>
          <cell r="D49" t="str">
            <v xml:space="preserve"> =  1  :  Q1</v>
          </cell>
          <cell r="G49" t="str">
            <v>(E15)</v>
          </cell>
          <cell r="H49">
            <v>5.3547523427041485E-2</v>
          </cell>
          <cell r="I49" t="str">
            <v>jam</v>
          </cell>
          <cell r="M49" t="str">
            <v>E.</v>
          </cell>
          <cell r="O49" t="str">
            <v>JUMLAH HARGA TENAGA, BAHAN DAN PERALATAN  ( A + B + C )</v>
          </cell>
          <cell r="W49">
            <v>757619.78444253164</v>
          </cell>
        </row>
        <row r="51">
          <cell r="A51" t="str">
            <v xml:space="preserve">   2.b.</v>
          </cell>
          <cell r="C51" t="str">
            <v>DUMP TRUCK</v>
          </cell>
          <cell r="G51" t="str">
            <v>(E08)</v>
          </cell>
          <cell r="M51" t="str">
            <v>Note: 1</v>
          </cell>
          <cell r="O51" t="str">
            <v>Satuan dapat berdasarkan atas jam operasi untuk Tenaga Kerja dan Peralatan, volume dan/atau ukuran</v>
          </cell>
        </row>
        <row r="52">
          <cell r="C52" t="str">
            <v>Kapasitas bak</v>
          </cell>
          <cell r="G52" t="str">
            <v>V</v>
          </cell>
          <cell r="H52">
            <v>3</v>
          </cell>
          <cell r="I52" t="str">
            <v>M3</v>
          </cell>
          <cell r="O52" t="str">
            <v>berat untuk bahan-bahan.</v>
          </cell>
        </row>
        <row r="53">
          <cell r="C53" t="str">
            <v>Faktor Efisiensi alat</v>
          </cell>
          <cell r="G53" t="str">
            <v>Fa</v>
          </cell>
          <cell r="H53">
            <v>0.83</v>
          </cell>
          <cell r="I53" t="str">
            <v>-</v>
          </cell>
          <cell r="M53">
            <v>2</v>
          </cell>
          <cell r="O53" t="str">
            <v>Kuantitas satuan adalah kuantitas setiap komponen untuk menyelesaikan satu satuan pekerjaan dari nomor</v>
          </cell>
        </row>
        <row r="54">
          <cell r="C54" t="str">
            <v>Kecepatan rata-rata bermuatan</v>
          </cell>
          <cell r="G54" t="str">
            <v>v1</v>
          </cell>
          <cell r="H54">
            <v>40</v>
          </cell>
          <cell r="I54" t="str">
            <v>KM/jam</v>
          </cell>
          <cell r="O54" t="str">
            <v>mata pembayaran.</v>
          </cell>
        </row>
        <row r="55">
          <cell r="C55" t="str">
            <v>Kecepatan rata-rata kosong</v>
          </cell>
          <cell r="G55" t="str">
            <v>v2</v>
          </cell>
          <cell r="H55">
            <v>50</v>
          </cell>
          <cell r="I55" t="str">
            <v>KM/jam</v>
          </cell>
          <cell r="M55">
            <v>3</v>
          </cell>
          <cell r="O55" t="str">
            <v>Biaya satuan untuk peralatan sudah termasuk bahan bakar, bahan habis dipakai dan operator.</v>
          </cell>
        </row>
        <row r="56">
          <cell r="C56" t="str">
            <v>Waktu Siklus  :  - Waktu memuat = V : Q1 x 60</v>
          </cell>
          <cell r="G56" t="str">
            <v>T1</v>
          </cell>
          <cell r="H56">
            <v>4.8192771084337345</v>
          </cell>
          <cell r="I56" t="str">
            <v>menit</v>
          </cell>
          <cell r="M56">
            <v>4</v>
          </cell>
          <cell r="O56" t="str">
            <v>Biaya satuan sudah termasuk pengeluaran untuk seluruh pajak yang berkaitan (tetapi tidak termasuk PPN</v>
          </cell>
        </row>
        <row r="57">
          <cell r="C57" t="str">
            <v>- Waktu tempuh isi  =  (L : v1) x 60 menit</v>
          </cell>
          <cell r="G57" t="str">
            <v>T2</v>
          </cell>
          <cell r="H57">
            <v>28.5</v>
          </cell>
          <cell r="I57" t="str">
            <v>menit</v>
          </cell>
        </row>
        <row r="58">
          <cell r="C58" t="str">
            <v>- Waktu tempuh kosong  =  (L : v2) x 60 menit</v>
          </cell>
          <cell r="G58" t="str">
            <v>T3</v>
          </cell>
          <cell r="H58">
            <v>22.8</v>
          </cell>
          <cell r="I58" t="str">
            <v>menit</v>
          </cell>
        </row>
        <row r="59">
          <cell r="C59" t="str">
            <v>- Dump dan lain-lain</v>
          </cell>
          <cell r="G59" t="str">
            <v>T4</v>
          </cell>
          <cell r="H59">
            <v>0.5</v>
          </cell>
          <cell r="I59" t="str">
            <v>menit</v>
          </cell>
        </row>
        <row r="60">
          <cell r="G60" t="str">
            <v>Ts2</v>
          </cell>
          <cell r="H60">
            <v>56.619277108433735</v>
          </cell>
          <cell r="I60" t="str">
            <v>menit</v>
          </cell>
        </row>
        <row r="63">
          <cell r="J63" t="str">
            <v>Berlanjut ke hal. berikut</v>
          </cell>
        </row>
        <row r="64">
          <cell r="A64" t="str">
            <v>ITEM PEMBAYARAN NO.</v>
          </cell>
          <cell r="D64" t="str">
            <v>:  5.1 (1)</v>
          </cell>
          <cell r="J64" t="str">
            <v>Analisa EI-511</v>
          </cell>
        </row>
        <row r="65">
          <cell r="A65" t="str">
            <v>JENIS PEKERJAAN</v>
          </cell>
          <cell r="D65" t="str">
            <v>:  Lps. Pond. Ag. Kls. A</v>
          </cell>
        </row>
        <row r="66">
          <cell r="A66" t="str">
            <v>SATUAN PEMBAYARAN</v>
          </cell>
          <cell r="D66" t="str">
            <v>:  M3</v>
          </cell>
          <cell r="H66" t="str">
            <v xml:space="preserve">         URAIAN ANALISA HARGA SATUAN</v>
          </cell>
        </row>
        <row r="67">
          <cell r="J67" t="str">
            <v>Lanjutan</v>
          </cell>
        </row>
        <row r="69">
          <cell r="A69" t="str">
            <v>No.</v>
          </cell>
          <cell r="C69" t="str">
            <v>U R A I A N</v>
          </cell>
          <cell r="G69" t="str">
            <v>KODE</v>
          </cell>
          <cell r="H69" t="str">
            <v>KOEF.</v>
          </cell>
          <cell r="I69" t="str">
            <v>SATUAN</v>
          </cell>
          <cell r="J69" t="str">
            <v>KETERANGAN</v>
          </cell>
        </row>
        <row r="72">
          <cell r="C72" t="str">
            <v>Kap. Prod. / jam =</v>
          </cell>
          <cell r="D72" t="str">
            <v>V x Fa x 60</v>
          </cell>
          <cell r="G72" t="str">
            <v>Q2</v>
          </cell>
          <cell r="H72">
            <v>2.1988977316253138</v>
          </cell>
          <cell r="I72" t="str">
            <v>M3</v>
          </cell>
        </row>
        <row r="73">
          <cell r="D73" t="str">
            <v>Fk x Ts2</v>
          </cell>
        </row>
        <row r="74">
          <cell r="C74" t="str">
            <v>Koefisien Alat / M3</v>
          </cell>
          <cell r="D74" t="str">
            <v xml:space="preserve"> =  1  :  Q2</v>
          </cell>
          <cell r="G74" t="str">
            <v>(E09)</v>
          </cell>
          <cell r="H74">
            <v>0.45477331010790151</v>
          </cell>
          <cell r="I74" t="str">
            <v>jam</v>
          </cell>
        </row>
        <row r="76">
          <cell r="A76" t="str">
            <v xml:space="preserve">   2.c.</v>
          </cell>
          <cell r="C76" t="str">
            <v>MOTOR GRADER</v>
          </cell>
          <cell r="G76" t="str">
            <v>(E13)</v>
          </cell>
        </row>
        <row r="77">
          <cell r="C77" t="str">
            <v>Panjang hamparan</v>
          </cell>
          <cell r="G77" t="str">
            <v>Lh</v>
          </cell>
          <cell r="H77">
            <v>50</v>
          </cell>
          <cell r="I77" t="str">
            <v>M</v>
          </cell>
        </row>
        <row r="78">
          <cell r="C78" t="str">
            <v>Lebar efektif kerja blade</v>
          </cell>
          <cell r="G78" t="str">
            <v>b</v>
          </cell>
          <cell r="H78">
            <v>2.4</v>
          </cell>
          <cell r="I78" t="str">
            <v>M</v>
          </cell>
        </row>
        <row r="79">
          <cell r="C79" t="str">
            <v>Faktor Efisiensi alat</v>
          </cell>
          <cell r="G79" t="str">
            <v>Fa</v>
          </cell>
          <cell r="H79">
            <v>0.83</v>
          </cell>
          <cell r="I79" t="str">
            <v>-</v>
          </cell>
        </row>
        <row r="80">
          <cell r="C80" t="str">
            <v>Kecepatan rata-rata alat</v>
          </cell>
          <cell r="G80" t="str">
            <v>v</v>
          </cell>
          <cell r="H80">
            <v>4</v>
          </cell>
          <cell r="I80" t="str">
            <v>KM/jam</v>
          </cell>
        </row>
        <row r="81">
          <cell r="C81" t="str">
            <v>Jumlah lintasan</v>
          </cell>
          <cell r="G81" t="str">
            <v>n</v>
          </cell>
          <cell r="H81">
            <v>6</v>
          </cell>
          <cell r="I81" t="str">
            <v>lintasan</v>
          </cell>
          <cell r="J81" t="str">
            <v xml:space="preserve"> 3 x pp</v>
          </cell>
        </row>
        <row r="82">
          <cell r="C82" t="str">
            <v>Waktu Siklus :</v>
          </cell>
          <cell r="G82" t="str">
            <v>Ts3</v>
          </cell>
        </row>
        <row r="83">
          <cell r="C83" t="str">
            <v>- Perataan 1 lintasan  =  Lh : (v x 1000) x 60</v>
          </cell>
          <cell r="G83" t="str">
            <v>T1</v>
          </cell>
          <cell r="H83">
            <v>0.75</v>
          </cell>
          <cell r="I83" t="str">
            <v>menit</v>
          </cell>
        </row>
        <row r="84">
          <cell r="C84" t="str">
            <v>- Lain-lain</v>
          </cell>
          <cell r="G84" t="str">
            <v>T2</v>
          </cell>
          <cell r="H84">
            <v>1</v>
          </cell>
          <cell r="I84" t="str">
            <v>menit</v>
          </cell>
        </row>
        <row r="85">
          <cell r="G85" t="str">
            <v>Ts3</v>
          </cell>
          <cell r="H85">
            <v>1.75</v>
          </cell>
          <cell r="I85" t="str">
            <v>menit</v>
          </cell>
        </row>
        <row r="87">
          <cell r="C87" t="str">
            <v>Kap. Prod. / jam =</v>
          </cell>
          <cell r="D87" t="str">
            <v>Lh x b x t x Fa x 60</v>
          </cell>
          <cell r="G87" t="str">
            <v>Q3</v>
          </cell>
          <cell r="H87">
            <v>85.371428571428567</v>
          </cell>
          <cell r="I87" t="str">
            <v>M3</v>
          </cell>
        </row>
        <row r="88">
          <cell r="D88" t="str">
            <v>n x Ts3</v>
          </cell>
        </row>
        <row r="89">
          <cell r="C89" t="str">
            <v>Koefisien Alat / M3</v>
          </cell>
          <cell r="D89" t="str">
            <v xml:space="preserve"> =  1  :  Q3</v>
          </cell>
          <cell r="G89" t="str">
            <v>(E13)</v>
          </cell>
          <cell r="H89">
            <v>1.1713520749665328E-2</v>
          </cell>
          <cell r="I89" t="str">
            <v>jam</v>
          </cell>
        </row>
        <row r="91">
          <cell r="A91" t="str">
            <v xml:space="preserve">   2.d.</v>
          </cell>
          <cell r="C91" t="str">
            <v>VIBRATORY ROLLER</v>
          </cell>
          <cell r="G91" t="str">
            <v>(E19)</v>
          </cell>
        </row>
        <row r="92">
          <cell r="C92" t="str">
            <v>Kecepatan rata-rata alat</v>
          </cell>
          <cell r="G92" t="str">
            <v>v</v>
          </cell>
          <cell r="H92">
            <v>3</v>
          </cell>
          <cell r="I92" t="str">
            <v>KM/jam</v>
          </cell>
        </row>
        <row r="93">
          <cell r="C93" t="str">
            <v>Lebar efektif pemadatan</v>
          </cell>
          <cell r="G93" t="str">
            <v>b</v>
          </cell>
          <cell r="H93">
            <v>1.2</v>
          </cell>
          <cell r="I93" t="str">
            <v>M</v>
          </cell>
        </row>
        <row r="94">
          <cell r="C94" t="str">
            <v>Jumlah lintasan</v>
          </cell>
          <cell r="G94" t="str">
            <v>n</v>
          </cell>
          <cell r="H94">
            <v>8</v>
          </cell>
          <cell r="I94" t="str">
            <v>lintasan</v>
          </cell>
        </row>
        <row r="95">
          <cell r="C95" t="str">
            <v>Faktor Efisiensi alat</v>
          </cell>
          <cell r="G95" t="str">
            <v>Fa</v>
          </cell>
          <cell r="H95">
            <v>0.83</v>
          </cell>
          <cell r="I95" t="str">
            <v>-</v>
          </cell>
        </row>
        <row r="97">
          <cell r="C97" t="str">
            <v>Kap. Prod. / jam =</v>
          </cell>
          <cell r="D97" t="str">
            <v>(v x 1000) x b x t x Fa</v>
          </cell>
          <cell r="G97" t="str">
            <v>Q4</v>
          </cell>
          <cell r="H97">
            <v>56.024999999999999</v>
          </cell>
          <cell r="I97" t="str">
            <v>M3</v>
          </cell>
        </row>
        <row r="98">
          <cell r="D98" t="str">
            <v>n</v>
          </cell>
        </row>
        <row r="99">
          <cell r="C99" t="str">
            <v>Koefisien Alat / M3</v>
          </cell>
          <cell r="D99" t="str">
            <v xml:space="preserve"> =  1  :  Q4</v>
          </cell>
          <cell r="G99" t="str">
            <v>(E19)</v>
          </cell>
          <cell r="H99">
            <v>1.7849174475680501E-2</v>
          </cell>
          <cell r="I99" t="str">
            <v>jam</v>
          </cell>
        </row>
        <row r="101">
          <cell r="A101" t="str">
            <v xml:space="preserve">   2.e.</v>
          </cell>
          <cell r="C101" t="str">
            <v>PNEUMATIC TIRE ROLLER</v>
          </cell>
          <cell r="G101" t="str">
            <v>(E18)</v>
          </cell>
        </row>
        <row r="102">
          <cell r="C102" t="str">
            <v>Kecepatan rata-rata alat</v>
          </cell>
          <cell r="G102" t="str">
            <v>v</v>
          </cell>
          <cell r="H102">
            <v>5</v>
          </cell>
          <cell r="I102" t="str">
            <v>KM/jam</v>
          </cell>
        </row>
        <row r="103">
          <cell r="C103" t="str">
            <v>Lebar efektif pemadatan</v>
          </cell>
          <cell r="G103" t="str">
            <v>b</v>
          </cell>
          <cell r="H103">
            <v>1.5</v>
          </cell>
          <cell r="I103" t="str">
            <v>M</v>
          </cell>
        </row>
        <row r="104">
          <cell r="C104" t="str">
            <v>Jumlah lintasan</v>
          </cell>
          <cell r="G104" t="str">
            <v>n</v>
          </cell>
          <cell r="H104">
            <v>4</v>
          </cell>
          <cell r="I104" t="str">
            <v>lintasan</v>
          </cell>
        </row>
        <row r="105">
          <cell r="C105" t="str">
            <v>Faktor Efisiensi alat</v>
          </cell>
          <cell r="G105" t="str">
            <v>Fa</v>
          </cell>
          <cell r="H105">
            <v>0.83</v>
          </cell>
          <cell r="I105" t="str">
            <v>-</v>
          </cell>
        </row>
        <row r="107">
          <cell r="C107" t="str">
            <v>Kap. Prod. / jam =</v>
          </cell>
          <cell r="D107" t="str">
            <v>(v x 1000) x b x t x Fa</v>
          </cell>
          <cell r="G107" t="str">
            <v>Q4</v>
          </cell>
          <cell r="H107">
            <v>233.4375</v>
          </cell>
          <cell r="I107" t="str">
            <v>M3</v>
          </cell>
        </row>
        <row r="108">
          <cell r="D108" t="str">
            <v>n</v>
          </cell>
        </row>
        <row r="109">
          <cell r="C109" t="str">
            <v>Koefisien Alat / M3</v>
          </cell>
          <cell r="D109" t="str">
            <v xml:space="preserve"> =  1  :  Q4</v>
          </cell>
          <cell r="G109" t="str">
            <v>(E19)</v>
          </cell>
          <cell r="H109">
            <v>4.2838018741633201E-3</v>
          </cell>
          <cell r="I109" t="str">
            <v>jam</v>
          </cell>
        </row>
        <row r="111">
          <cell r="A111" t="str">
            <v xml:space="preserve">   2.f.</v>
          </cell>
          <cell r="C111" t="str">
            <v>WATER TANK TRUCK</v>
          </cell>
          <cell r="G111" t="str">
            <v>(E23)</v>
          </cell>
        </row>
        <row r="112">
          <cell r="C112" t="str">
            <v>Volume tangki air</v>
          </cell>
          <cell r="G112" t="str">
            <v>V</v>
          </cell>
          <cell r="H112">
            <v>4</v>
          </cell>
          <cell r="I112" t="str">
            <v>M3</v>
          </cell>
        </row>
        <row r="113">
          <cell r="C113" t="str">
            <v>Kebutuhan air / M3 material padat</v>
          </cell>
          <cell r="G113" t="str">
            <v>Wc</v>
          </cell>
          <cell r="H113">
            <v>7.0000000000000007E-2</v>
          </cell>
          <cell r="I113" t="str">
            <v>M3</v>
          </cell>
        </row>
        <row r="114">
          <cell r="C114" t="str">
            <v>Pengisian Tangki / jam</v>
          </cell>
          <cell r="G114" t="str">
            <v>n</v>
          </cell>
          <cell r="H114">
            <v>1</v>
          </cell>
          <cell r="I114" t="str">
            <v>kali</v>
          </cell>
        </row>
        <row r="115">
          <cell r="C115" t="str">
            <v>Faktor efisiensi alat</v>
          </cell>
          <cell r="G115" t="str">
            <v>Fa</v>
          </cell>
          <cell r="H115">
            <v>0.83</v>
          </cell>
          <cell r="I115" t="str">
            <v>-</v>
          </cell>
          <cell r="J115" t="str">
            <v>Baik</v>
          </cell>
        </row>
        <row r="117">
          <cell r="C117" t="str">
            <v>Kapasitas Produksi / Jam   =</v>
          </cell>
          <cell r="E117" t="str">
            <v>V  x  n x Fa</v>
          </cell>
          <cell r="G117" t="str">
            <v>Q5</v>
          </cell>
          <cell r="H117">
            <v>47.428571428571423</v>
          </cell>
          <cell r="I117" t="str">
            <v>M3</v>
          </cell>
        </row>
        <row r="118">
          <cell r="E118" t="str">
            <v xml:space="preserve">     Wc</v>
          </cell>
        </row>
        <row r="120">
          <cell r="C120" t="str">
            <v>Koefisien Alat / M3</v>
          </cell>
          <cell r="D120" t="str">
            <v xml:space="preserve"> =  1  :  Q5</v>
          </cell>
          <cell r="G120" t="str">
            <v>(E23)</v>
          </cell>
          <cell r="H120">
            <v>2.1084337349397592E-2</v>
          </cell>
          <cell r="I120" t="str">
            <v>Jam</v>
          </cell>
        </row>
        <row r="122">
          <cell r="J122" t="str">
            <v>Berlanjut ke hal. berikut</v>
          </cell>
        </row>
        <row r="123">
          <cell r="A123" t="str">
            <v>ITEM PEMBAYARAN NO.</v>
          </cell>
          <cell r="D123" t="str">
            <v>:  5.1 (1)</v>
          </cell>
          <cell r="J123" t="str">
            <v>Analisa EI-511</v>
          </cell>
        </row>
        <row r="124">
          <cell r="A124" t="str">
            <v>JENIS PEKERJAAN</v>
          </cell>
          <cell r="D124" t="str">
            <v>:  Lps. Pond. Ag. Kls. A</v>
          </cell>
        </row>
        <row r="125">
          <cell r="A125" t="str">
            <v>SATUAN PEMBAYARAN</v>
          </cell>
          <cell r="D125" t="str">
            <v>:  M3</v>
          </cell>
          <cell r="H125" t="str">
            <v xml:space="preserve">         URAIAN ANALISA HARGA SATUAN</v>
          </cell>
        </row>
        <row r="126">
          <cell r="J126" t="str">
            <v>Lanjutan</v>
          </cell>
        </row>
        <row r="128">
          <cell r="A128" t="str">
            <v>No.</v>
          </cell>
          <cell r="C128" t="str">
            <v>U R A I A N</v>
          </cell>
          <cell r="G128" t="str">
            <v>KODE</v>
          </cell>
          <cell r="H128" t="str">
            <v>KOEF.</v>
          </cell>
          <cell r="I128" t="str">
            <v>SATUAN</v>
          </cell>
          <cell r="J128" t="str">
            <v>KETERANGAN</v>
          </cell>
        </row>
        <row r="131">
          <cell r="A131" t="str">
            <v xml:space="preserve">   2.g.</v>
          </cell>
          <cell r="C131" t="str">
            <v>ALAT BANTU</v>
          </cell>
          <cell r="J131" t="str">
            <v xml:space="preserve"> Lump Sum</v>
          </cell>
        </row>
        <row r="132">
          <cell r="C132" t="str">
            <v>Diperlukan   :</v>
          </cell>
        </row>
        <row r="133">
          <cell r="C133" t="str">
            <v>- Kereta dorong</v>
          </cell>
          <cell r="D133" t="str">
            <v>=  2  buah.</v>
          </cell>
        </row>
        <row r="134">
          <cell r="C134" t="str">
            <v>- Sekop</v>
          </cell>
          <cell r="D134" t="str">
            <v>=  3  buah.</v>
          </cell>
        </row>
        <row r="135">
          <cell r="C135" t="str">
            <v>- Garpu</v>
          </cell>
          <cell r="D135" t="str">
            <v>=  2  buah.</v>
          </cell>
        </row>
        <row r="137">
          <cell r="A137" t="str">
            <v xml:space="preserve">   3.</v>
          </cell>
          <cell r="C137" t="str">
            <v>TENAGA</v>
          </cell>
        </row>
        <row r="138">
          <cell r="C138" t="str">
            <v>Produksi menentukan : WHEEL LOADER</v>
          </cell>
          <cell r="G138" t="str">
            <v>Q1</v>
          </cell>
          <cell r="H138">
            <v>18.675000000000004</v>
          </cell>
          <cell r="I138" t="str">
            <v>M3/jam</v>
          </cell>
        </row>
        <row r="139">
          <cell r="C139" t="str">
            <v>Produksi agregat / hari  =  Tk x Q1</v>
          </cell>
          <cell r="G139" t="str">
            <v>Qt</v>
          </cell>
          <cell r="H139">
            <v>130.72500000000002</v>
          </cell>
          <cell r="I139" t="str">
            <v>M3</v>
          </cell>
        </row>
        <row r="140">
          <cell r="C140" t="str">
            <v>Kebutuhan tenaga :</v>
          </cell>
        </row>
        <row r="141">
          <cell r="D141" t="str">
            <v>- Pekerja</v>
          </cell>
          <cell r="G141" t="str">
            <v>P</v>
          </cell>
          <cell r="H141">
            <v>5</v>
          </cell>
          <cell r="I141" t="str">
            <v>orang</v>
          </cell>
        </row>
        <row r="142">
          <cell r="D142" t="str">
            <v>- Mandor</v>
          </cell>
          <cell r="G142" t="str">
            <v>M</v>
          </cell>
          <cell r="H142">
            <v>1</v>
          </cell>
          <cell r="I142" t="str">
            <v>orang</v>
          </cell>
        </row>
        <row r="144">
          <cell r="C144" t="str">
            <v>Koefisien tenaga / M3   :</v>
          </cell>
        </row>
        <row r="145">
          <cell r="D145" t="str">
            <v>- Pekerja</v>
          </cell>
          <cell r="E145" t="str">
            <v>= (Tk x P) : Qt</v>
          </cell>
          <cell r="G145" t="str">
            <v>(L01)</v>
          </cell>
          <cell r="H145">
            <v>0.26773761713520744</v>
          </cell>
          <cell r="I145" t="str">
            <v>jam</v>
          </cell>
        </row>
        <row r="146">
          <cell r="D146" t="str">
            <v>- Mandor</v>
          </cell>
          <cell r="E146" t="str">
            <v>= (Tk x M) : Qt</v>
          </cell>
          <cell r="G146" t="str">
            <v>(L03)</v>
          </cell>
          <cell r="H146">
            <v>5.3547523427041492E-2</v>
          </cell>
          <cell r="I146" t="str">
            <v>jam</v>
          </cell>
        </row>
        <row r="148">
          <cell r="A148" t="str">
            <v>4.</v>
          </cell>
          <cell r="C148" t="str">
            <v>HARGA DASAR SATUAN UPAH, BAHAN DAN ALAT</v>
          </cell>
        </row>
        <row r="149">
          <cell r="C149" t="str">
            <v>Lihat lampiran.</v>
          </cell>
        </row>
        <row r="151">
          <cell r="A151" t="str">
            <v>5.</v>
          </cell>
          <cell r="C151" t="str">
            <v>ANALISA HARGA SATUAN PEKERJAAN</v>
          </cell>
        </row>
        <row r="152">
          <cell r="C152" t="str">
            <v>Lihat perhitungan dalam FORMULIR STANDAR UNTUK</v>
          </cell>
        </row>
        <row r="153">
          <cell r="C153" t="str">
            <v>PEREKAMAN ANALISA MASING-MASING HARGA</v>
          </cell>
        </row>
        <row r="154">
          <cell r="C154" t="str">
            <v>SATUAN.</v>
          </cell>
        </row>
        <row r="155">
          <cell r="C155" t="str">
            <v>Didapat Harga Satuan Pekerjaan :</v>
          </cell>
        </row>
        <row r="157">
          <cell r="C157" t="str">
            <v xml:space="preserve">Rp.  </v>
          </cell>
          <cell r="D157">
            <v>757619.78444253164</v>
          </cell>
          <cell r="E157" t="str">
            <v xml:space="preserve"> / M3.</v>
          </cell>
        </row>
        <row r="162">
          <cell r="A162" t="str">
            <v>ITEM PEMBAYARAN NO.</v>
          </cell>
          <cell r="D162" t="str">
            <v>:  5.1 (2)</v>
          </cell>
          <cell r="J162" t="str">
            <v>Analisa EI-512</v>
          </cell>
          <cell r="V162" t="str">
            <v>Analisa EI-512</v>
          </cell>
        </row>
        <row r="163">
          <cell r="A163" t="str">
            <v>JENIS PEKERJAAN</v>
          </cell>
          <cell r="D163" t="str">
            <v xml:space="preserve">:  Lps. Pond. Ag. Kls. B, </v>
          </cell>
        </row>
        <row r="164">
          <cell r="A164" t="str">
            <v>SATUAN PEMBAYARAN</v>
          </cell>
          <cell r="D164" t="str">
            <v>:  M3</v>
          </cell>
          <cell r="H164" t="str">
            <v xml:space="preserve">         URAIAN ANALISA HARGA SATUAN</v>
          </cell>
          <cell r="M164" t="str">
            <v>FORMULIR STANDAR UNTUK</v>
          </cell>
        </row>
        <row r="165">
          <cell r="M165" t="str">
            <v>PEREKAMAN ANALISA MASING-MASING HARGA SATUAN</v>
          </cell>
        </row>
        <row r="166">
          <cell r="M166">
            <v>0</v>
          </cell>
        </row>
        <row r="167">
          <cell r="A167" t="str">
            <v>No.</v>
          </cell>
          <cell r="C167" t="str">
            <v>U R A I A N</v>
          </cell>
          <cell r="G167" t="str">
            <v>KODE</v>
          </cell>
          <cell r="H167" t="str">
            <v>KOEF.</v>
          </cell>
          <cell r="I167" t="str">
            <v>SATUAN</v>
          </cell>
          <cell r="J167" t="str">
            <v>KETERANGAN</v>
          </cell>
        </row>
        <row r="168">
          <cell r="M168" t="str">
            <v>NAMA PAKET</v>
          </cell>
          <cell r="P168" t="str">
            <v xml:space="preserve">:  </v>
          </cell>
          <cell r="Q168">
            <v>0</v>
          </cell>
        </row>
        <row r="169">
          <cell r="M169" t="str">
            <v>PROP / KAB / KODYA</v>
          </cell>
          <cell r="P169" t="str">
            <v xml:space="preserve">:  </v>
          </cell>
          <cell r="Q169" t="str">
            <v>IRIAN JAYA BARAT -  KOTA SORONG</v>
          </cell>
        </row>
        <row r="170">
          <cell r="A170" t="str">
            <v>I.</v>
          </cell>
          <cell r="C170" t="str">
            <v>ASUMSI</v>
          </cell>
          <cell r="M170" t="str">
            <v>ITEM PEMBAYARAN NO.</v>
          </cell>
          <cell r="P170" t="str">
            <v xml:space="preserve">:  </v>
          </cell>
          <cell r="Q170" t="str">
            <v>5.1 ( 2 )</v>
          </cell>
        </row>
        <row r="171">
          <cell r="A171">
            <v>1</v>
          </cell>
          <cell r="C171" t="str">
            <v>Menggunakan alat berat (cara mekanik)</v>
          </cell>
          <cell r="M171" t="str">
            <v>JENIS PEKERJAAN</v>
          </cell>
          <cell r="P171" t="str">
            <v xml:space="preserve">:  </v>
          </cell>
          <cell r="Q171" t="str">
            <v>LAPISAN PONDASI AGREGAT KELAS B</v>
          </cell>
        </row>
        <row r="172">
          <cell r="A172">
            <v>2</v>
          </cell>
          <cell r="C172" t="str">
            <v>Lokasi pekerjaan : sepanjang jalan</v>
          </cell>
          <cell r="M172" t="str">
            <v>SATUAN PEMBAYARAN</v>
          </cell>
          <cell r="P172" t="str">
            <v xml:space="preserve">:  </v>
          </cell>
          <cell r="Q172" t="str">
            <v>M ³</v>
          </cell>
        </row>
        <row r="173">
          <cell r="A173">
            <v>3</v>
          </cell>
          <cell r="C173" t="str">
            <v>Kondisi existing jalan : sedang</v>
          </cell>
        </row>
        <row r="174">
          <cell r="A174">
            <v>4</v>
          </cell>
          <cell r="C174" t="str">
            <v>Jarak rata-rata Base Camp ke lokasi pekerjaan</v>
          </cell>
          <cell r="G174" t="str">
            <v>L</v>
          </cell>
          <cell r="H174">
            <v>19</v>
          </cell>
          <cell r="I174" t="str">
            <v>KM</v>
          </cell>
        </row>
        <row r="175">
          <cell r="A175">
            <v>5</v>
          </cell>
          <cell r="C175" t="str">
            <v>Tebal lapis agregat padat</v>
          </cell>
          <cell r="G175" t="str">
            <v>t</v>
          </cell>
          <cell r="H175">
            <v>0.15</v>
          </cell>
          <cell r="I175" t="str">
            <v>M</v>
          </cell>
          <cell r="S175" t="str">
            <v>PERKIRAAN</v>
          </cell>
          <cell r="T175" t="str">
            <v>HARGA</v>
          </cell>
          <cell r="U175" t="str">
            <v>JUMLAH</v>
          </cell>
        </row>
        <row r="176">
          <cell r="A176">
            <v>6</v>
          </cell>
          <cell r="C176" t="str">
            <v>Faktor kembang material (Padat-Lepas)</v>
          </cell>
          <cell r="G176" t="str">
            <v>Fk</v>
          </cell>
          <cell r="H176">
            <v>1.2</v>
          </cell>
          <cell r="I176" t="str">
            <v>-</v>
          </cell>
          <cell r="M176" t="str">
            <v>NO.</v>
          </cell>
          <cell r="O176" t="str">
            <v>KOMPONEN</v>
          </cell>
          <cell r="R176" t="str">
            <v>SATUAN</v>
          </cell>
          <cell r="S176" t="str">
            <v>KUANTITAS</v>
          </cell>
          <cell r="T176" t="str">
            <v>SATUAN</v>
          </cell>
          <cell r="U176" t="str">
            <v>HARGA</v>
          </cell>
        </row>
        <row r="177">
          <cell r="A177">
            <v>7</v>
          </cell>
          <cell r="C177" t="str">
            <v>Jam kerja efektif per-hari</v>
          </cell>
          <cell r="G177" t="str">
            <v>Tk</v>
          </cell>
          <cell r="H177">
            <v>7</v>
          </cell>
          <cell r="I177" t="str">
            <v>jam</v>
          </cell>
          <cell r="T177" t="str">
            <v>(Rp.)</v>
          </cell>
          <cell r="U177" t="str">
            <v>(Rp.)</v>
          </cell>
        </row>
        <row r="178">
          <cell r="A178">
            <v>8</v>
          </cell>
          <cell r="C178" t="str">
            <v>Proporsi Campuran :</v>
          </cell>
          <cell r="D178" t="str">
            <v>- Agregat Kasar</v>
          </cell>
          <cell r="G178" t="str">
            <v>Ak</v>
          </cell>
          <cell r="H178">
            <v>45</v>
          </cell>
          <cell r="I178" t="str">
            <v>%</v>
          </cell>
          <cell r="J178" t="str">
            <v xml:space="preserve"> Gradasi harus</v>
          </cell>
        </row>
        <row r="179">
          <cell r="D179" t="str">
            <v>- Agregat Halus</v>
          </cell>
          <cell r="G179" t="str">
            <v>Ah</v>
          </cell>
          <cell r="H179">
            <v>20</v>
          </cell>
          <cell r="I179" t="str">
            <v>%</v>
          </cell>
          <cell r="J179" t="str">
            <v xml:space="preserve"> memenuhi</v>
          </cell>
        </row>
        <row r="180">
          <cell r="D180" t="str">
            <v>- Sirtu</v>
          </cell>
          <cell r="G180" t="str">
            <v>St</v>
          </cell>
          <cell r="H180">
            <v>40</v>
          </cell>
          <cell r="I180" t="str">
            <v>%</v>
          </cell>
          <cell r="J180" t="str">
            <v xml:space="preserve"> Spesifikasi</v>
          </cell>
          <cell r="M180" t="str">
            <v>A.</v>
          </cell>
          <cell r="O180" t="str">
            <v>TENAGA</v>
          </cell>
        </row>
        <row r="181">
          <cell r="A181" t="str">
            <v>II.</v>
          </cell>
          <cell r="C181" t="str">
            <v>URUTAN KERJA</v>
          </cell>
          <cell r="H181">
            <v>105</v>
          </cell>
        </row>
        <row r="182">
          <cell r="A182">
            <v>1</v>
          </cell>
          <cell r="C182" t="str">
            <v>Wheel Loader mencampur dan memuat Agregat ke</v>
          </cell>
          <cell r="M182" t="str">
            <v>1.</v>
          </cell>
          <cell r="O182" t="str">
            <v>Pekerja</v>
          </cell>
          <cell r="Q182" t="str">
            <v>(L07)</v>
          </cell>
          <cell r="R182" t="str">
            <v>jam</v>
          </cell>
          <cell r="S182">
            <v>0.26773761713520744</v>
          </cell>
          <cell r="T182">
            <v>7142.8571428571431</v>
          </cell>
          <cell r="W182">
            <v>1912.4115509657674</v>
          </cell>
        </row>
        <row r="183">
          <cell r="C183" t="str">
            <v>dalam Dump Truck di Base Camp</v>
          </cell>
          <cell r="M183" t="str">
            <v>2.</v>
          </cell>
          <cell r="O183" t="str">
            <v>Mandor</v>
          </cell>
          <cell r="Q183" t="str">
            <v>(L10)</v>
          </cell>
          <cell r="R183" t="str">
            <v>jam</v>
          </cell>
          <cell r="S183">
            <v>5.3547523427041492E-2</v>
          </cell>
          <cell r="T183">
            <v>14285.714285714286</v>
          </cell>
          <cell r="W183">
            <v>764.96462038630705</v>
          </cell>
        </row>
        <row r="184">
          <cell r="A184">
            <v>2</v>
          </cell>
          <cell r="C184" t="str">
            <v>Dump Truck mengangkut Agregat ke lokasi</v>
          </cell>
        </row>
        <row r="185">
          <cell r="C185" t="str">
            <v>pekerjaan dan dihampar dengan Motor Grader</v>
          </cell>
        </row>
        <row r="186">
          <cell r="A186">
            <v>3</v>
          </cell>
          <cell r="C186" t="str">
            <v>Hamparan Agregat dibasahi dengan Water Tank</v>
          </cell>
          <cell r="S186" t="str">
            <v xml:space="preserve">JUMLAH HARGA TENAGA   </v>
          </cell>
          <cell r="W186">
            <v>2677.3761713520744</v>
          </cell>
        </row>
        <row r="187">
          <cell r="C187" t="str">
            <v>Truck sebelum dipadatkan dengan Tandem</v>
          </cell>
        </row>
        <row r="188">
          <cell r="C188" t="str">
            <v>Roller dan Pneumatic Tire Roller</v>
          </cell>
          <cell r="M188" t="str">
            <v>B.</v>
          </cell>
          <cell r="O188" t="str">
            <v>BAHAN</v>
          </cell>
        </row>
        <row r="189">
          <cell r="A189">
            <v>4</v>
          </cell>
          <cell r="C189" t="str">
            <v>Selama pemadatan, sekelompok pekerja akan</v>
          </cell>
        </row>
        <row r="190">
          <cell r="C190" t="str">
            <v>merapikan tepi hamparan dan level permukaan</v>
          </cell>
          <cell r="M190" t="str">
            <v>1.</v>
          </cell>
          <cell r="O190" t="str">
            <v xml:space="preserve">  Agregat Kasar</v>
          </cell>
          <cell r="Q190" t="str">
            <v>M03</v>
          </cell>
          <cell r="R190" t="str">
            <v>M3</v>
          </cell>
          <cell r="S190">
            <v>0.54</v>
          </cell>
          <cell r="T190">
            <v>534182.476185131</v>
          </cell>
          <cell r="W190">
            <v>288458.53713997075</v>
          </cell>
        </row>
        <row r="191">
          <cell r="C191" t="str">
            <v>dengan menggunakan Alat Bantu</v>
          </cell>
          <cell r="M191">
            <v>2</v>
          </cell>
          <cell r="O191" t="str">
            <v xml:space="preserve">  Agregat Halus</v>
          </cell>
          <cell r="Q191" t="str">
            <v>M04</v>
          </cell>
          <cell r="S191">
            <v>0.24</v>
          </cell>
          <cell r="T191">
            <v>521877.47405683511</v>
          </cell>
          <cell r="W191">
            <v>125250.59377364042</v>
          </cell>
        </row>
        <row r="192">
          <cell r="A192" t="str">
            <v>III.</v>
          </cell>
          <cell r="C192" t="str">
            <v>PEMAKAIAN BAHAN, ALAT DAN TENAGA</v>
          </cell>
          <cell r="M192">
            <v>3</v>
          </cell>
          <cell r="O192" t="str">
            <v xml:space="preserve">  Sirtu</v>
          </cell>
          <cell r="Q192" t="str">
            <v>M16</v>
          </cell>
          <cell r="S192">
            <v>0.48</v>
          </cell>
          <cell r="T192">
            <v>219118</v>
          </cell>
          <cell r="W192">
            <v>105176.64</v>
          </cell>
        </row>
        <row r="193">
          <cell r="A193" t="str">
            <v xml:space="preserve">   1.</v>
          </cell>
          <cell r="C193" t="str">
            <v>BAHAN</v>
          </cell>
        </row>
        <row r="194">
          <cell r="C194" t="str">
            <v>- Agregat Kasar</v>
          </cell>
          <cell r="D194" t="str">
            <v>=  Ak x 1 M3 x Fk</v>
          </cell>
          <cell r="G194" t="str">
            <v>M03</v>
          </cell>
          <cell r="H194">
            <v>0.54</v>
          </cell>
          <cell r="I194" t="str">
            <v>M3</v>
          </cell>
        </row>
        <row r="195">
          <cell r="C195" t="str">
            <v>- Agregat Halus</v>
          </cell>
          <cell r="D195" t="str">
            <v>=  Ah x 1 M3 x Fk</v>
          </cell>
          <cell r="G195" t="str">
            <v>M04</v>
          </cell>
          <cell r="H195">
            <v>0.24</v>
          </cell>
          <cell r="I195" t="str">
            <v>M3</v>
          </cell>
        </row>
        <row r="196">
          <cell r="C196" t="str">
            <v>- Sirtu</v>
          </cell>
          <cell r="D196" t="str">
            <v>=  St x 1 M3 x Fk</v>
          </cell>
          <cell r="G196" t="str">
            <v>M16</v>
          </cell>
          <cell r="H196">
            <v>0.48</v>
          </cell>
          <cell r="I196" t="str">
            <v>M3</v>
          </cell>
          <cell r="S196" t="str">
            <v xml:space="preserve">JUMLAH HARGA BAHAN   </v>
          </cell>
          <cell r="W196">
            <v>518885.77091361117</v>
          </cell>
        </row>
        <row r="198">
          <cell r="A198" t="str">
            <v xml:space="preserve">   2.</v>
          </cell>
          <cell r="C198" t="str">
            <v>ALAT</v>
          </cell>
          <cell r="M198" t="str">
            <v>C.</v>
          </cell>
          <cell r="O198" t="str">
            <v>PERALATAN</v>
          </cell>
        </row>
        <row r="199">
          <cell r="A199" t="str">
            <v xml:space="preserve">   2.a.</v>
          </cell>
          <cell r="C199" t="str">
            <v>WHEEL LOADER</v>
          </cell>
          <cell r="G199" t="str">
            <v>(E15)</v>
          </cell>
        </row>
        <row r="200">
          <cell r="C200" t="str">
            <v>Kapasitas bucket</v>
          </cell>
          <cell r="G200" t="str">
            <v>V</v>
          </cell>
          <cell r="H200">
            <v>1.5</v>
          </cell>
          <cell r="I200" t="str">
            <v>M3</v>
          </cell>
          <cell r="M200" t="str">
            <v>1.</v>
          </cell>
          <cell r="O200" t="str">
            <v>Dump Truck</v>
          </cell>
          <cell r="Q200" t="str">
            <v>(E08)</v>
          </cell>
          <cell r="R200" t="str">
            <v>jam</v>
          </cell>
          <cell r="S200">
            <v>0.49348236318769056</v>
          </cell>
          <cell r="T200">
            <v>190250.88374235953</v>
          </cell>
          <cell r="W200">
            <v>93885.455707726156</v>
          </cell>
        </row>
        <row r="201">
          <cell r="C201" t="str">
            <v>Faktor bucket</v>
          </cell>
          <cell r="G201" t="str">
            <v>Fb</v>
          </cell>
          <cell r="H201">
            <v>0.9</v>
          </cell>
          <cell r="I201" t="str">
            <v>-</v>
          </cell>
          <cell r="M201">
            <v>2</v>
          </cell>
          <cell r="O201" t="str">
            <v>Wheel Loader</v>
          </cell>
          <cell r="Q201" t="str">
            <v>(E15)</v>
          </cell>
          <cell r="R201" t="str">
            <v>jam</v>
          </cell>
          <cell r="S201">
            <v>5.3547523427041485E-2</v>
          </cell>
          <cell r="T201">
            <v>331592.07843167364</v>
          </cell>
          <cell r="W201">
            <v>17755.934588041422</v>
          </cell>
        </row>
        <row r="202">
          <cell r="C202" t="str">
            <v>Faktor Efisiensi alat</v>
          </cell>
          <cell r="G202" t="str">
            <v>Fa</v>
          </cell>
          <cell r="H202">
            <v>0.83</v>
          </cell>
          <cell r="I202" t="str">
            <v>-</v>
          </cell>
          <cell r="M202">
            <v>3</v>
          </cell>
          <cell r="O202" t="str">
            <v>Motor Grader</v>
          </cell>
          <cell r="Q202" t="str">
            <v>(E13)</v>
          </cell>
          <cell r="R202" t="str">
            <v>jam</v>
          </cell>
          <cell r="S202">
            <v>8.3668005354752342E-3</v>
          </cell>
          <cell r="T202">
            <v>405515.07692662103</v>
          </cell>
          <cell r="W202">
            <v>3392.8637627729336</v>
          </cell>
        </row>
        <row r="203">
          <cell r="C203" t="str">
            <v>Waktu Siklus :</v>
          </cell>
          <cell r="G203" t="str">
            <v>Ts1</v>
          </cell>
          <cell r="M203">
            <v>4</v>
          </cell>
          <cell r="O203" t="str">
            <v>Vibratory Roller</v>
          </cell>
          <cell r="Q203" t="str">
            <v>(E19)</v>
          </cell>
          <cell r="R203" t="str">
            <v>jam</v>
          </cell>
          <cell r="S203">
            <v>1.7849174475680501E-2</v>
          </cell>
          <cell r="T203">
            <v>289469.24898871622</v>
          </cell>
          <cell r="W203">
            <v>5166.7871305437975</v>
          </cell>
        </row>
        <row r="204">
          <cell r="C204" t="str">
            <v>- Mencampur</v>
          </cell>
          <cell r="G204" t="str">
            <v>T1</v>
          </cell>
          <cell r="H204">
            <v>2</v>
          </cell>
          <cell r="I204" t="str">
            <v>menit</v>
          </cell>
          <cell r="M204">
            <v>5</v>
          </cell>
          <cell r="O204" t="str">
            <v>P. Tyre Roller</v>
          </cell>
          <cell r="Q204" t="str">
            <v>(E18)</v>
          </cell>
          <cell r="R204" t="str">
            <v>jam</v>
          </cell>
          <cell r="S204">
            <v>4.2838018741633201E-3</v>
          </cell>
          <cell r="T204">
            <v>333143.1524539867</v>
          </cell>
          <cell r="W204">
            <v>1427.1192608470649</v>
          </cell>
        </row>
        <row r="205">
          <cell r="C205" t="str">
            <v>- Memuat dan lain-lain</v>
          </cell>
          <cell r="G205" t="str">
            <v>T2</v>
          </cell>
          <cell r="H205">
            <v>1</v>
          </cell>
          <cell r="I205" t="str">
            <v>menit</v>
          </cell>
          <cell r="M205">
            <v>6</v>
          </cell>
          <cell r="O205" t="str">
            <v>Water Tanker</v>
          </cell>
          <cell r="Q205" t="str">
            <v>(E23)</v>
          </cell>
          <cell r="R205" t="str">
            <v>jam</v>
          </cell>
          <cell r="S205">
            <v>2.1084337349397592E-2</v>
          </cell>
          <cell r="T205">
            <v>194327.35933900543</v>
          </cell>
          <cell r="W205">
            <v>4097.2636005211989</v>
          </cell>
        </row>
        <row r="206">
          <cell r="G206" t="str">
            <v>Ts1</v>
          </cell>
          <cell r="H206">
            <v>3</v>
          </cell>
          <cell r="I206" t="str">
            <v>menit</v>
          </cell>
          <cell r="M206">
            <v>7</v>
          </cell>
          <cell r="O206" t="str">
            <v>Alat Bantu</v>
          </cell>
          <cell r="R206" t="str">
            <v>Ls</v>
          </cell>
          <cell r="S206">
            <v>1</v>
          </cell>
          <cell r="T206">
            <v>850</v>
          </cell>
          <cell r="W206">
            <v>850</v>
          </cell>
        </row>
        <row r="208">
          <cell r="C208" t="str">
            <v>Kap. Prod. / jam =</v>
          </cell>
          <cell r="D208" t="str">
            <v>V x Fb x Fa x 60</v>
          </cell>
          <cell r="G208" t="str">
            <v>Q1</v>
          </cell>
          <cell r="H208">
            <v>18.675000000000004</v>
          </cell>
          <cell r="I208" t="str">
            <v>M3</v>
          </cell>
          <cell r="S208" t="str">
            <v xml:space="preserve">JUMLAH HARGA PERALATAN   </v>
          </cell>
          <cell r="W208">
            <v>126575.42405045257</v>
          </cell>
        </row>
        <row r="209">
          <cell r="D209" t="str">
            <v>Fk x Ts1</v>
          </cell>
        </row>
        <row r="210">
          <cell r="C210" t="str">
            <v>Koefisien Alat / M3</v>
          </cell>
          <cell r="D210" t="str">
            <v xml:space="preserve"> =  1  :  Q1</v>
          </cell>
          <cell r="G210" t="str">
            <v>(E15)</v>
          </cell>
          <cell r="H210">
            <v>5.3547523427041485E-2</v>
          </cell>
          <cell r="I210" t="str">
            <v>jam</v>
          </cell>
          <cell r="M210" t="str">
            <v>D.</v>
          </cell>
          <cell r="O210" t="str">
            <v>JUMLAH HARGA TENAGA, BAHAN DAN PERALATAN  ( A + B + C )</v>
          </cell>
          <cell r="W210">
            <v>648138.57113541581</v>
          </cell>
        </row>
        <row r="212">
          <cell r="A212" t="str">
            <v xml:space="preserve">   2.b.</v>
          </cell>
          <cell r="C212" t="str">
            <v>DUMP TRUCK</v>
          </cell>
          <cell r="G212" t="str">
            <v>(E08)</v>
          </cell>
          <cell r="M212" t="str">
            <v>Note: 1</v>
          </cell>
          <cell r="O212" t="str">
            <v>SATUAN dapat berdasarkan atas jam operasi untuk Tenaga Kerja dan Peralatan, volume dan/atau ukuran</v>
          </cell>
        </row>
        <row r="213">
          <cell r="C213" t="str">
            <v>Kapasitas bak</v>
          </cell>
          <cell r="G213" t="str">
            <v>V</v>
          </cell>
          <cell r="H213">
            <v>3</v>
          </cell>
          <cell r="I213" t="str">
            <v>M3</v>
          </cell>
          <cell r="O213" t="str">
            <v>berat untuk bahan-bahan.</v>
          </cell>
        </row>
        <row r="214">
          <cell r="C214" t="str">
            <v>Faktor Efisiensi alat</v>
          </cell>
          <cell r="G214" t="str">
            <v>Fa</v>
          </cell>
          <cell r="H214">
            <v>0.83</v>
          </cell>
          <cell r="I214" t="str">
            <v>-</v>
          </cell>
          <cell r="M214">
            <v>2</v>
          </cell>
          <cell r="O214" t="str">
            <v>Kuantitas satuan adalah kuantitas setiap komponen untuk menyelesaikan satu satuan pekerjaan dari nomor</v>
          </cell>
        </row>
        <row r="215">
          <cell r="C215" t="str">
            <v>Kecepatan rata-rata bermuatan</v>
          </cell>
          <cell r="G215" t="str">
            <v>v1</v>
          </cell>
          <cell r="H215">
            <v>40</v>
          </cell>
          <cell r="I215" t="str">
            <v>KM/jam</v>
          </cell>
          <cell r="O215" t="str">
            <v>mata pembayaran.</v>
          </cell>
        </row>
        <row r="216">
          <cell r="C216" t="str">
            <v>Kecepatan rata-rata kosong</v>
          </cell>
          <cell r="G216" t="str">
            <v>v2</v>
          </cell>
          <cell r="H216">
            <v>50</v>
          </cell>
          <cell r="I216" t="str">
            <v>KM/jam</v>
          </cell>
          <cell r="M216">
            <v>3</v>
          </cell>
          <cell r="O216" t="str">
            <v>Biaya satuan untuk peralatan sudah termasuk bahan bakar, bahan habis dipakai dan operator.</v>
          </cell>
        </row>
        <row r="217">
          <cell r="C217" t="str">
            <v>Waktu Siklus  :  - Waktu memuat = V : Q1 x 60</v>
          </cell>
          <cell r="G217" t="str">
            <v>T1</v>
          </cell>
          <cell r="H217">
            <v>9.6385542168674689</v>
          </cell>
          <cell r="I217" t="str">
            <v>menit</v>
          </cell>
          <cell r="M217">
            <v>4</v>
          </cell>
          <cell r="O217" t="str">
            <v>Biaya satuan sudah termasuk pengeluaran untuk seluruh pajak yang berkaitan (tetapi tidak termasuk PPN</v>
          </cell>
        </row>
        <row r="218">
          <cell r="C218" t="str">
            <v>- Waktu tempuh isi  =  (L : v1) x 60 menit</v>
          </cell>
          <cell r="G218" t="str">
            <v>T2</v>
          </cell>
          <cell r="H218">
            <v>28.5</v>
          </cell>
          <cell r="I218" t="str">
            <v>menit</v>
          </cell>
          <cell r="O218" t="str">
            <v>yang dibayar dari kontrak) dan biaya-biaya lainnya.</v>
          </cell>
        </row>
        <row r="219">
          <cell r="C219" t="str">
            <v>- Waktu tempuh kosong  =  (L : v2) x 60 menit</v>
          </cell>
          <cell r="G219" t="str">
            <v>T3</v>
          </cell>
          <cell r="H219">
            <v>22.8</v>
          </cell>
          <cell r="I219" t="str">
            <v>menit</v>
          </cell>
        </row>
        <row r="220">
          <cell r="C220" t="str">
            <v>- Dump dan lain-lain</v>
          </cell>
          <cell r="G220" t="str">
            <v>T4</v>
          </cell>
          <cell r="H220">
            <v>0.5</v>
          </cell>
          <cell r="I220" t="str">
            <v>menit</v>
          </cell>
        </row>
        <row r="221">
          <cell r="G221" t="str">
            <v>Ts2</v>
          </cell>
          <cell r="H221">
            <v>61.438554216867473</v>
          </cell>
          <cell r="I221" t="str">
            <v>menit</v>
          </cell>
        </row>
        <row r="223">
          <cell r="J223" t="str">
            <v>Berlanjut ke hal. berikut</v>
          </cell>
        </row>
        <row r="224">
          <cell r="A224" t="str">
            <v>ITEM PEMBAYARAN NO.</v>
          </cell>
          <cell r="D224" t="str">
            <v>:  5.1 (2)</v>
          </cell>
          <cell r="J224" t="str">
            <v>Analisa EI-512</v>
          </cell>
        </row>
        <row r="225">
          <cell r="A225" t="str">
            <v>JENIS PEKERJAAN</v>
          </cell>
          <cell r="D225" t="str">
            <v xml:space="preserve">:  Lps. Pond. Ag. Kls. B, </v>
          </cell>
        </row>
        <row r="226">
          <cell r="A226" t="str">
            <v>SATUAN PEMBAYARAN</v>
          </cell>
          <cell r="D226" t="str">
            <v>:  M3</v>
          </cell>
          <cell r="H226" t="str">
            <v xml:space="preserve">         URAIAN ANALISA HARGA SATUAN</v>
          </cell>
        </row>
        <row r="227">
          <cell r="J227" t="str">
            <v>Lanjutan</v>
          </cell>
        </row>
        <row r="229">
          <cell r="A229" t="str">
            <v>No.</v>
          </cell>
          <cell r="C229" t="str">
            <v>U R A I A N</v>
          </cell>
          <cell r="G229" t="str">
            <v>KODE</v>
          </cell>
          <cell r="H229" t="str">
            <v>KOEF.</v>
          </cell>
          <cell r="I229" t="str">
            <v>SATUAN</v>
          </cell>
          <cell r="J229" t="str">
            <v>KETERANGAN</v>
          </cell>
        </row>
        <row r="232">
          <cell r="C232" t="str">
            <v>Kap. Prod. / jam =</v>
          </cell>
          <cell r="D232" t="str">
            <v>V x Fa x 60</v>
          </cell>
          <cell r="G232" t="str">
            <v>Q2</v>
          </cell>
          <cell r="H232">
            <v>2.0264148723379218</v>
          </cell>
          <cell r="I232" t="str">
            <v>M3</v>
          </cell>
        </row>
        <row r="233">
          <cell r="D233" t="str">
            <v>Fk x Ts2</v>
          </cell>
        </row>
        <row r="234">
          <cell r="C234" t="str">
            <v>Koefisien Alat / M3</v>
          </cell>
          <cell r="D234" t="str">
            <v xml:space="preserve"> =  1  :  Q2</v>
          </cell>
          <cell r="G234" t="str">
            <v>(E08)</v>
          </cell>
          <cell r="H234">
            <v>0.49348236318769056</v>
          </cell>
          <cell r="I234" t="str">
            <v>jam</v>
          </cell>
        </row>
        <row r="236">
          <cell r="A236" t="str">
            <v xml:space="preserve">   2.c.</v>
          </cell>
          <cell r="C236" t="str">
            <v>MOTOR GRADER</v>
          </cell>
          <cell r="G236" t="str">
            <v>(E13)</v>
          </cell>
        </row>
        <row r="237">
          <cell r="C237" t="str">
            <v>Panjang hamparan</v>
          </cell>
          <cell r="G237" t="str">
            <v>Lh</v>
          </cell>
          <cell r="H237">
            <v>50</v>
          </cell>
          <cell r="I237" t="str">
            <v>M</v>
          </cell>
        </row>
        <row r="238">
          <cell r="C238" t="str">
            <v>Lebar efektif kerja blade</v>
          </cell>
          <cell r="G238" t="str">
            <v>b</v>
          </cell>
          <cell r="H238">
            <v>2.4</v>
          </cell>
          <cell r="I238" t="str">
            <v>M</v>
          </cell>
        </row>
        <row r="239">
          <cell r="C239" t="str">
            <v>Faktor Efisiensi alat</v>
          </cell>
          <cell r="G239" t="str">
            <v>Fa</v>
          </cell>
          <cell r="H239">
            <v>0.83</v>
          </cell>
          <cell r="I239" t="str">
            <v>-</v>
          </cell>
        </row>
        <row r="240">
          <cell r="C240" t="str">
            <v>Kecepatan rata-rata alat</v>
          </cell>
          <cell r="G240" t="str">
            <v>v</v>
          </cell>
          <cell r="H240">
            <v>4</v>
          </cell>
          <cell r="I240" t="str">
            <v>KM/jam</v>
          </cell>
        </row>
        <row r="241">
          <cell r="C241" t="str">
            <v>Jumlah lintasan</v>
          </cell>
          <cell r="G241" t="str">
            <v>n</v>
          </cell>
          <cell r="H241">
            <v>6</v>
          </cell>
          <cell r="I241" t="str">
            <v>lintasan</v>
          </cell>
          <cell r="J241" t="str">
            <v xml:space="preserve"> 3 x pp</v>
          </cell>
        </row>
        <row r="242">
          <cell r="C242" t="str">
            <v>Waktu Siklus :</v>
          </cell>
          <cell r="G242" t="str">
            <v>Ts3</v>
          </cell>
        </row>
        <row r="243">
          <cell r="C243" t="str">
            <v>- Perataan 1 lintasan  =  Lh : (v x 1000) x 60</v>
          </cell>
          <cell r="G243" t="str">
            <v>T1</v>
          </cell>
          <cell r="H243">
            <v>0.75</v>
          </cell>
          <cell r="I243" t="str">
            <v>menit</v>
          </cell>
        </row>
        <row r="244">
          <cell r="C244" t="str">
            <v>- Lain-lain</v>
          </cell>
          <cell r="G244" t="str">
            <v>T2</v>
          </cell>
          <cell r="H244">
            <v>0.5</v>
          </cell>
          <cell r="I244" t="str">
            <v>menit</v>
          </cell>
        </row>
        <row r="245">
          <cell r="G245" t="str">
            <v>Ts3</v>
          </cell>
          <cell r="H245">
            <v>1.25</v>
          </cell>
          <cell r="I245" t="str">
            <v>menit</v>
          </cell>
        </row>
        <row r="247">
          <cell r="C247" t="str">
            <v>Kap. Prod. / jam =</v>
          </cell>
          <cell r="D247" t="str">
            <v>Lh x b x t x Fa x 60</v>
          </cell>
          <cell r="G247" t="str">
            <v>Q3</v>
          </cell>
          <cell r="H247">
            <v>119.52</v>
          </cell>
          <cell r="I247" t="str">
            <v>M3</v>
          </cell>
        </row>
        <row r="248">
          <cell r="D248" t="str">
            <v>n x Ts3</v>
          </cell>
        </row>
        <row r="249">
          <cell r="C249" t="str">
            <v>Koefisien Alat / M3</v>
          </cell>
          <cell r="D249" t="str">
            <v xml:space="preserve"> =  1  :  Q3</v>
          </cell>
          <cell r="G249" t="str">
            <v>(E13)</v>
          </cell>
          <cell r="H249">
            <v>8.3668005354752342E-3</v>
          </cell>
          <cell r="I249" t="str">
            <v>jam</v>
          </cell>
        </row>
        <row r="251">
          <cell r="A251" t="str">
            <v xml:space="preserve">   2.d.</v>
          </cell>
          <cell r="C251" t="str">
            <v>VIBRATORY ROLLER</v>
          </cell>
          <cell r="G251" t="str">
            <v>(E19)</v>
          </cell>
        </row>
        <row r="252">
          <cell r="C252" t="str">
            <v>Kecepatan rata-rata alat</v>
          </cell>
          <cell r="G252" t="str">
            <v>v</v>
          </cell>
          <cell r="H252">
            <v>3</v>
          </cell>
          <cell r="I252" t="str">
            <v>KM/jam</v>
          </cell>
        </row>
        <row r="253">
          <cell r="C253" t="str">
            <v>Lebar efektif pemadatan</v>
          </cell>
          <cell r="G253" t="str">
            <v>b</v>
          </cell>
          <cell r="H253">
            <v>1.2</v>
          </cell>
          <cell r="I253" t="str">
            <v>M</v>
          </cell>
        </row>
        <row r="254">
          <cell r="C254" t="str">
            <v>Jumlah lintasan</v>
          </cell>
          <cell r="G254" t="str">
            <v>n</v>
          </cell>
          <cell r="H254">
            <v>8</v>
          </cell>
          <cell r="I254" t="str">
            <v>lintasan</v>
          </cell>
        </row>
        <row r="255">
          <cell r="C255" t="str">
            <v>Faktor Efisiensi alat</v>
          </cell>
          <cell r="G255" t="str">
            <v>Fa</v>
          </cell>
          <cell r="H255">
            <v>0.83</v>
          </cell>
          <cell r="I255" t="str">
            <v>-</v>
          </cell>
        </row>
        <row r="257">
          <cell r="C257" t="str">
            <v>Kap. Prod. / jam =</v>
          </cell>
          <cell r="D257" t="str">
            <v>(v x 1000) x b x t x Fa</v>
          </cell>
          <cell r="G257" t="str">
            <v>Q4</v>
          </cell>
          <cell r="H257">
            <v>56.024999999999999</v>
          </cell>
          <cell r="I257" t="str">
            <v>M3</v>
          </cell>
        </row>
        <row r="258">
          <cell r="D258" t="str">
            <v>n</v>
          </cell>
        </row>
        <row r="259">
          <cell r="C259" t="str">
            <v>Koefisien Alat / M3</v>
          </cell>
          <cell r="D259" t="str">
            <v xml:space="preserve"> =  1  :  Q4</v>
          </cell>
          <cell r="G259" t="str">
            <v>(E19)</v>
          </cell>
          <cell r="H259">
            <v>1.7849174475680501E-2</v>
          </cell>
          <cell r="I259" t="str">
            <v>jam</v>
          </cell>
        </row>
        <row r="261">
          <cell r="A261" t="str">
            <v xml:space="preserve">   2.e.</v>
          </cell>
          <cell r="C261" t="str">
            <v>PNEUMATIC TIRE ROLLER</v>
          </cell>
          <cell r="G261" t="str">
            <v>(E18)</v>
          </cell>
        </row>
        <row r="262">
          <cell r="C262" t="str">
            <v>Kecepatan rata-rata alat</v>
          </cell>
          <cell r="G262" t="str">
            <v>v</v>
          </cell>
          <cell r="H262">
            <v>5</v>
          </cell>
          <cell r="I262" t="str">
            <v>KM/jam</v>
          </cell>
        </row>
        <row r="263">
          <cell r="C263" t="str">
            <v>Lebar efektif pemadatan</v>
          </cell>
          <cell r="G263" t="str">
            <v>b</v>
          </cell>
          <cell r="H263">
            <v>1.5</v>
          </cell>
          <cell r="I263" t="str">
            <v>M</v>
          </cell>
        </row>
        <row r="264">
          <cell r="C264" t="str">
            <v>Jumlah lintasan</v>
          </cell>
          <cell r="G264" t="str">
            <v>n</v>
          </cell>
          <cell r="H264">
            <v>4</v>
          </cell>
          <cell r="I264" t="str">
            <v>lintasan</v>
          </cell>
        </row>
        <row r="265">
          <cell r="C265" t="str">
            <v>Faktor Efisiensi alat</v>
          </cell>
          <cell r="G265" t="str">
            <v>Fa</v>
          </cell>
          <cell r="H265">
            <v>0.83</v>
          </cell>
          <cell r="I265" t="str">
            <v>-</v>
          </cell>
        </row>
        <row r="267">
          <cell r="C267" t="str">
            <v>Kap. Prod. / jam =</v>
          </cell>
          <cell r="D267" t="str">
            <v>(v x 1000) x b x t x Fa</v>
          </cell>
          <cell r="G267" t="str">
            <v>Q5</v>
          </cell>
          <cell r="H267">
            <v>233.4375</v>
          </cell>
          <cell r="I267" t="str">
            <v>M3</v>
          </cell>
        </row>
        <row r="268">
          <cell r="D268" t="str">
            <v>n</v>
          </cell>
        </row>
        <row r="269">
          <cell r="C269" t="str">
            <v>Koefisien Alat / M3</v>
          </cell>
          <cell r="D269" t="str">
            <v xml:space="preserve"> =  1  :  Q5</v>
          </cell>
          <cell r="G269" t="str">
            <v>(E18)</v>
          </cell>
          <cell r="H269">
            <v>4.2838018741633201E-3</v>
          </cell>
          <cell r="I269" t="str">
            <v>jam</v>
          </cell>
        </row>
        <row r="271">
          <cell r="A271" t="str">
            <v xml:space="preserve">   2.f.</v>
          </cell>
          <cell r="C271" t="str">
            <v>WATER TANK TRUCK</v>
          </cell>
          <cell r="G271" t="str">
            <v>(E23)</v>
          </cell>
        </row>
        <row r="272">
          <cell r="C272" t="str">
            <v>Volume tanki air</v>
          </cell>
          <cell r="G272" t="str">
            <v>V</v>
          </cell>
          <cell r="H272">
            <v>4</v>
          </cell>
          <cell r="I272" t="str">
            <v>M3</v>
          </cell>
        </row>
        <row r="273">
          <cell r="C273" t="str">
            <v>Kebutuhan air / M3 agregat padat</v>
          </cell>
          <cell r="G273" t="str">
            <v>Wc</v>
          </cell>
          <cell r="H273">
            <v>7.0000000000000007E-2</v>
          </cell>
          <cell r="I273" t="str">
            <v>M3</v>
          </cell>
        </row>
        <row r="274">
          <cell r="C274" t="str">
            <v>Pengisian tanki / jam</v>
          </cell>
          <cell r="G274" t="str">
            <v>n</v>
          </cell>
          <cell r="H274">
            <v>1</v>
          </cell>
          <cell r="I274" t="str">
            <v>kali</v>
          </cell>
        </row>
        <row r="275">
          <cell r="C275" t="str">
            <v>Faktor Efisiensi alat</v>
          </cell>
          <cell r="G275" t="str">
            <v>Fa</v>
          </cell>
          <cell r="H275">
            <v>0.83</v>
          </cell>
          <cell r="I275" t="str">
            <v>-</v>
          </cell>
        </row>
        <row r="277">
          <cell r="C277" t="str">
            <v>Kap. Prod. / jam =</v>
          </cell>
          <cell r="D277" t="str">
            <v>V x n x Fa</v>
          </cell>
          <cell r="G277" t="str">
            <v>Q6</v>
          </cell>
          <cell r="H277">
            <v>47.428571428571423</v>
          </cell>
          <cell r="I277" t="str">
            <v>M3</v>
          </cell>
        </row>
        <row r="278">
          <cell r="D278" t="str">
            <v>Wc</v>
          </cell>
        </row>
        <row r="279">
          <cell r="C279" t="str">
            <v>Koefisien Alat / M3</v>
          </cell>
          <cell r="D279" t="str">
            <v xml:space="preserve"> =  1  :  Q6</v>
          </cell>
          <cell r="G279" t="str">
            <v>(E23)</v>
          </cell>
          <cell r="H279">
            <v>2.1084337349397592E-2</v>
          </cell>
          <cell r="I279" t="str">
            <v>jam</v>
          </cell>
        </row>
        <row r="282">
          <cell r="J282" t="str">
            <v>Berlanjut ke hal. berikut</v>
          </cell>
        </row>
        <row r="283">
          <cell r="A283" t="str">
            <v>ITEM PEMBAYARAN NO.</v>
          </cell>
          <cell r="D283" t="str">
            <v>:  5.1 (2)</v>
          </cell>
          <cell r="J283" t="str">
            <v>Analisa EI-512</v>
          </cell>
        </row>
        <row r="284">
          <cell r="A284" t="str">
            <v>JENIS PEKERJAAN</v>
          </cell>
          <cell r="D284" t="str">
            <v xml:space="preserve">:  Lps. Pond. Ag. Kls. B, </v>
          </cell>
        </row>
        <row r="285">
          <cell r="A285" t="str">
            <v>SATUAN PEMBAYARAN</v>
          </cell>
          <cell r="D285" t="str">
            <v>:  M3</v>
          </cell>
          <cell r="H285" t="str">
            <v xml:space="preserve">         URAIAN ANALISA HARGA SATUAN</v>
          </cell>
        </row>
        <row r="286">
          <cell r="J286" t="str">
            <v>Lanjutan</v>
          </cell>
        </row>
        <row r="288">
          <cell r="A288" t="str">
            <v>No.</v>
          </cell>
          <cell r="C288" t="str">
            <v>U R A I A N</v>
          </cell>
          <cell r="G288" t="str">
            <v>KODE</v>
          </cell>
          <cell r="H288" t="str">
            <v>KOEF.</v>
          </cell>
          <cell r="I288" t="str">
            <v>SATUAN</v>
          </cell>
          <cell r="J288" t="str">
            <v>KETERANGAN</v>
          </cell>
        </row>
        <row r="291">
          <cell r="A291" t="str">
            <v xml:space="preserve">   2.g.</v>
          </cell>
          <cell r="C291" t="str">
            <v>ALAT BANTU</v>
          </cell>
          <cell r="J291" t="str">
            <v xml:space="preserve"> Lump Sum</v>
          </cell>
        </row>
        <row r="292">
          <cell r="C292" t="str">
            <v>Diperlukan   :</v>
          </cell>
        </row>
        <row r="293">
          <cell r="C293" t="str">
            <v>- Kereta dorong</v>
          </cell>
          <cell r="D293" t="str">
            <v>=  2  buah.</v>
          </cell>
        </row>
        <row r="294">
          <cell r="C294" t="str">
            <v>- Sekop</v>
          </cell>
          <cell r="D294" t="str">
            <v>=  3  buah.</v>
          </cell>
        </row>
        <row r="295">
          <cell r="C295" t="str">
            <v>- Garpu</v>
          </cell>
          <cell r="D295" t="str">
            <v>=  2  buah.</v>
          </cell>
        </row>
        <row r="297">
          <cell r="A297" t="str">
            <v xml:space="preserve">   3.</v>
          </cell>
          <cell r="C297" t="str">
            <v>TENAGA</v>
          </cell>
        </row>
        <row r="298">
          <cell r="C298" t="str">
            <v>Produksi menentukan : WHEEL LOADER</v>
          </cell>
          <cell r="G298" t="str">
            <v>Q1</v>
          </cell>
          <cell r="H298">
            <v>18.675000000000004</v>
          </cell>
          <cell r="I298" t="str">
            <v>M3/jam</v>
          </cell>
        </row>
        <row r="299">
          <cell r="C299" t="str">
            <v>Produksi agregat / hari  =  Tk x Q1</v>
          </cell>
          <cell r="G299" t="str">
            <v>Qt</v>
          </cell>
          <cell r="H299">
            <v>130.72500000000002</v>
          </cell>
          <cell r="I299" t="str">
            <v>M3</v>
          </cell>
        </row>
        <row r="300">
          <cell r="C300" t="str">
            <v>Kebutuhan tenaga :</v>
          </cell>
        </row>
        <row r="301">
          <cell r="D301" t="str">
            <v>- Pekerja</v>
          </cell>
          <cell r="G301" t="str">
            <v>P</v>
          </cell>
          <cell r="H301">
            <v>5</v>
          </cell>
          <cell r="I301" t="str">
            <v>orang</v>
          </cell>
        </row>
        <row r="302">
          <cell r="D302" t="str">
            <v>- Mandor</v>
          </cell>
          <cell r="G302" t="str">
            <v>M</v>
          </cell>
          <cell r="H302">
            <v>1</v>
          </cell>
          <cell r="I302" t="str">
            <v>orang</v>
          </cell>
        </row>
        <row r="304">
          <cell r="C304" t="str">
            <v>Koefisien tenaga / M3   :</v>
          </cell>
        </row>
        <row r="305">
          <cell r="D305" t="str">
            <v>- Pekerja</v>
          </cell>
          <cell r="E305" t="str">
            <v>= (Tk x P) : Qt</v>
          </cell>
          <cell r="H305">
            <v>0.26773761713520744</v>
          </cell>
          <cell r="I305" t="str">
            <v>jam</v>
          </cell>
        </row>
        <row r="306">
          <cell r="D306" t="str">
            <v>- Mandor</v>
          </cell>
          <cell r="E306" t="str">
            <v>= (Tk x M) : Qt</v>
          </cell>
          <cell r="H306">
            <v>5.3547523427041492E-2</v>
          </cell>
          <cell r="I306" t="str">
            <v>jam</v>
          </cell>
        </row>
        <row r="308">
          <cell r="A308" t="str">
            <v>4.</v>
          </cell>
          <cell r="C308" t="str">
            <v>HARGA DASAR SATUAN UPAH, BAHAN DAN ALAT</v>
          </cell>
        </row>
        <row r="309">
          <cell r="C309" t="str">
            <v>Lihat lampiran.</v>
          </cell>
        </row>
        <row r="311">
          <cell r="A311" t="str">
            <v>5.</v>
          </cell>
          <cell r="C311" t="str">
            <v>ANALISA HARGA SATUAN PEKERJAAN</v>
          </cell>
        </row>
        <row r="312">
          <cell r="C312" t="str">
            <v>Lihat perhitungan dalam FORMULIR STANDAR UNTUK</v>
          </cell>
        </row>
        <row r="313">
          <cell r="C313" t="str">
            <v>PEREKAMAN ANALISA MASING-MASING HARGA</v>
          </cell>
        </row>
        <row r="314">
          <cell r="C314" t="str">
            <v>SATUAN.</v>
          </cell>
        </row>
        <row r="315">
          <cell r="C315" t="str">
            <v>Didapat Harga Satuan Pekerjaan :</v>
          </cell>
        </row>
        <row r="317">
          <cell r="C317" t="str">
            <v xml:space="preserve">Rp.  </v>
          </cell>
          <cell r="D317">
            <v>648138.57113541581</v>
          </cell>
          <cell r="E317" t="str">
            <v xml:space="preserve"> / M3.</v>
          </cell>
        </row>
        <row r="322">
          <cell r="A322" t="str">
            <v>ITEM PEMBAYARAN NO.</v>
          </cell>
          <cell r="D322" t="str">
            <v>:  5.2 (1)</v>
          </cell>
          <cell r="J322" t="str">
            <v>Analisa EI-521</v>
          </cell>
          <cell r="V322" t="str">
            <v>Analisa EI-521</v>
          </cell>
        </row>
        <row r="323">
          <cell r="A323" t="str">
            <v>JENIS PEKERJAAN</v>
          </cell>
          <cell r="D323" t="str">
            <v>:  Lapis Pondasi Agregat Kelas C</v>
          </cell>
        </row>
        <row r="324">
          <cell r="A324" t="str">
            <v>SATUAN PEMBAYARAN</v>
          </cell>
          <cell r="D324" t="str">
            <v>:  M3</v>
          </cell>
          <cell r="H324" t="str">
            <v xml:space="preserve">         URAIAN ANALISA HARGA SATUAN</v>
          </cell>
          <cell r="M324" t="str">
            <v>FORMULIR STANDAR UNTUK</v>
          </cell>
        </row>
        <row r="325">
          <cell r="M325" t="str">
            <v>PEREKAMAN ANALISA MASING-MASING HARGA SATUAN</v>
          </cell>
        </row>
        <row r="326">
          <cell r="M326">
            <v>0</v>
          </cell>
        </row>
        <row r="327">
          <cell r="A327" t="str">
            <v>No.</v>
          </cell>
          <cell r="C327" t="str">
            <v>U R A I A N</v>
          </cell>
          <cell r="G327" t="str">
            <v>KODE</v>
          </cell>
          <cell r="H327" t="str">
            <v>KOEF.</v>
          </cell>
          <cell r="I327" t="str">
            <v>SATUAN</v>
          </cell>
          <cell r="J327" t="str">
            <v>KETERANGAN</v>
          </cell>
        </row>
        <row r="328">
          <cell r="M328" t="str">
            <v>NAMA PAKET</v>
          </cell>
          <cell r="P328" t="str">
            <v xml:space="preserve">:  </v>
          </cell>
          <cell r="Q328" t="str">
            <v>PERBAIKAN JALAN DAN PENGADAAN SARANA AIR BERSIH DI KOTA SORONG</v>
          </cell>
        </row>
        <row r="329">
          <cell r="M329" t="str">
            <v>PROP / KAB / KODYA</v>
          </cell>
          <cell r="P329" t="str">
            <v xml:space="preserve">:  </v>
          </cell>
          <cell r="Q329" t="str">
            <v>IRIAN JAYA BARAT -  KOTA SORONG</v>
          </cell>
        </row>
        <row r="330">
          <cell r="A330" t="str">
            <v>I.</v>
          </cell>
          <cell r="C330" t="str">
            <v>ASUMSI</v>
          </cell>
          <cell r="M330" t="str">
            <v>ITEM PEMBAYARAN NO.</v>
          </cell>
          <cell r="P330" t="str">
            <v xml:space="preserve">:  </v>
          </cell>
          <cell r="Q330" t="str">
            <v>5.2 ( 1 )</v>
          </cell>
        </row>
        <row r="331">
          <cell r="A331">
            <v>1</v>
          </cell>
          <cell r="C331" t="str">
            <v>Menggunakan alat berat (cara mekanik)</v>
          </cell>
          <cell r="M331" t="str">
            <v>JENIS PEKERJAAN</v>
          </cell>
          <cell r="P331" t="str">
            <v xml:space="preserve">:  </v>
          </cell>
          <cell r="Q331" t="str">
            <v>LAPISAN PONDASI AGREGAT KELAS C</v>
          </cell>
        </row>
        <row r="332">
          <cell r="A332">
            <v>2</v>
          </cell>
          <cell r="C332" t="str">
            <v>Lokasi pekerjaan : sepanjang jalan</v>
          </cell>
          <cell r="M332" t="str">
            <v>SATUAN PEMBAYARAN</v>
          </cell>
          <cell r="P332" t="str">
            <v xml:space="preserve">:  </v>
          </cell>
          <cell r="Q332" t="str">
            <v>M ³</v>
          </cell>
        </row>
        <row r="333">
          <cell r="A333">
            <v>3</v>
          </cell>
          <cell r="C333" t="str">
            <v>Kondisi existing jalan : sedang</v>
          </cell>
        </row>
        <row r="334">
          <cell r="A334">
            <v>4</v>
          </cell>
          <cell r="C334" t="str">
            <v>Jarak rata-rata Base Camp ke lokasi pekerjaan</v>
          </cell>
          <cell r="G334" t="str">
            <v>L</v>
          </cell>
          <cell r="H334">
            <v>24</v>
          </cell>
          <cell r="I334" t="str">
            <v>KM</v>
          </cell>
        </row>
        <row r="335">
          <cell r="A335">
            <v>5</v>
          </cell>
          <cell r="C335" t="str">
            <v>Tebal lapis Agregat padat</v>
          </cell>
          <cell r="G335" t="str">
            <v>t</v>
          </cell>
          <cell r="H335">
            <v>0.15</v>
          </cell>
          <cell r="I335" t="str">
            <v>M</v>
          </cell>
          <cell r="S335" t="str">
            <v>PERKIRAAN</v>
          </cell>
          <cell r="T335" t="str">
            <v>HARGA</v>
          </cell>
          <cell r="U335" t="str">
            <v>JUMLAH</v>
          </cell>
        </row>
        <row r="336">
          <cell r="A336">
            <v>6</v>
          </cell>
          <cell r="C336" t="str">
            <v>Faktor kembang material (Padat-Lepas)</v>
          </cell>
          <cell r="G336" t="str">
            <v>Fk</v>
          </cell>
          <cell r="H336">
            <v>1.2</v>
          </cell>
          <cell r="I336" t="str">
            <v>-</v>
          </cell>
          <cell r="M336" t="str">
            <v>NO.</v>
          </cell>
          <cell r="O336" t="str">
            <v>KOMPONEN</v>
          </cell>
          <cell r="R336" t="str">
            <v>SATUAN</v>
          </cell>
          <cell r="S336" t="str">
            <v>KUANTITAS</v>
          </cell>
          <cell r="T336" t="str">
            <v>SATUAN</v>
          </cell>
          <cell r="U336" t="str">
            <v>HARGA</v>
          </cell>
        </row>
        <row r="337">
          <cell r="A337">
            <v>7</v>
          </cell>
          <cell r="C337" t="str">
            <v>Jam kerja efektif per-hari</v>
          </cell>
          <cell r="G337" t="str">
            <v>Tk</v>
          </cell>
          <cell r="H337">
            <v>7</v>
          </cell>
          <cell r="I337" t="str">
            <v>Jam</v>
          </cell>
          <cell r="T337" t="str">
            <v>(Rp.)</v>
          </cell>
          <cell r="U337" t="str">
            <v>(Rp.)</v>
          </cell>
        </row>
        <row r="339">
          <cell r="A339" t="str">
            <v>II.</v>
          </cell>
          <cell r="C339" t="str">
            <v>URUTAN KERJA</v>
          </cell>
        </row>
        <row r="340">
          <cell r="A340">
            <v>1</v>
          </cell>
          <cell r="C340" t="str">
            <v>Wheel Loader memuat Agregat ke dalam Dump</v>
          </cell>
          <cell r="M340" t="str">
            <v>A.</v>
          </cell>
          <cell r="O340" t="str">
            <v>TENAGA</v>
          </cell>
        </row>
        <row r="341">
          <cell r="C341" t="str">
            <v>Tuck di Base Camp</v>
          </cell>
        </row>
        <row r="342">
          <cell r="A342">
            <v>2</v>
          </cell>
          <cell r="C342" t="str">
            <v>Dump Truck mengangkut Agregat ke lokasi</v>
          </cell>
          <cell r="M342" t="str">
            <v>1.</v>
          </cell>
          <cell r="O342" t="str">
            <v>Pekerja</v>
          </cell>
          <cell r="Q342" t="str">
            <v>L07</v>
          </cell>
          <cell r="R342" t="str">
            <v>Jam</v>
          </cell>
          <cell r="S342">
            <v>0.32128514056224894</v>
          </cell>
          <cell r="T342">
            <v>7142.8571428571431</v>
          </cell>
          <cell r="W342">
            <v>2294.893861158921</v>
          </cell>
        </row>
        <row r="343">
          <cell r="C343" t="str">
            <v>pekerjaandan dihampar dengan Motor Grader</v>
          </cell>
          <cell r="M343" t="str">
            <v>2.</v>
          </cell>
          <cell r="O343" t="str">
            <v>Mandor</v>
          </cell>
          <cell r="Q343" t="str">
            <v>L10</v>
          </cell>
          <cell r="R343" t="str">
            <v>Jam</v>
          </cell>
          <cell r="S343">
            <v>8.0321285140562235E-2</v>
          </cell>
          <cell r="T343">
            <v>14285.714285714286</v>
          </cell>
          <cell r="W343">
            <v>1147.4469305794605</v>
          </cell>
        </row>
        <row r="344">
          <cell r="A344">
            <v>3</v>
          </cell>
          <cell r="C344" t="str">
            <v>Hamparan Agregat dibasahi dengan Water Tank</v>
          </cell>
        </row>
        <row r="345">
          <cell r="C345" t="str">
            <v>Truck sebelum dipadatkan dengan Tandem</v>
          </cell>
        </row>
        <row r="346">
          <cell r="C346" t="str">
            <v>Roller dan Pneumatic  Tire Roller</v>
          </cell>
          <cell r="S346" t="str">
            <v xml:space="preserve">JUMLAH HARGA TENAGA   </v>
          </cell>
          <cell r="W346">
            <v>3442.3407917383815</v>
          </cell>
        </row>
        <row r="347">
          <cell r="A347">
            <v>4</v>
          </cell>
          <cell r="C347" t="str">
            <v>Selama pemadatan sekelompok pekerja akan</v>
          </cell>
        </row>
        <row r="348">
          <cell r="C348" t="str">
            <v>merapikan tepi hamparan dan level permukaan</v>
          </cell>
          <cell r="M348" t="str">
            <v>B.</v>
          </cell>
          <cell r="O348" t="str">
            <v>BAHAN</v>
          </cell>
        </row>
        <row r="349">
          <cell r="C349" t="str">
            <v>dengan menggunakan alat bantu</v>
          </cell>
        </row>
        <row r="350">
          <cell r="M350" t="str">
            <v>1.</v>
          </cell>
          <cell r="O350" t="str">
            <v xml:space="preserve">Pondasi  Kelas  C   </v>
          </cell>
          <cell r="Q350" t="str">
            <v>M06</v>
          </cell>
          <cell r="R350" t="str">
            <v>M3</v>
          </cell>
          <cell r="S350">
            <v>1.2</v>
          </cell>
          <cell r="T350">
            <v>219118</v>
          </cell>
          <cell r="W350">
            <v>262941.59999999998</v>
          </cell>
        </row>
        <row r="351">
          <cell r="A351" t="str">
            <v>III.</v>
          </cell>
          <cell r="C351" t="str">
            <v>PEMAKAIAN BAHAN, ALAT DAN TENAGA</v>
          </cell>
        </row>
        <row r="353">
          <cell r="A353" t="str">
            <v xml:space="preserve">   1.</v>
          </cell>
          <cell r="C353" t="str">
            <v>BAHAN</v>
          </cell>
        </row>
        <row r="354">
          <cell r="C354" t="str">
            <v>Material Agregat Kelas C hasil produksi di Base Camp</v>
          </cell>
        </row>
        <row r="355">
          <cell r="C355" t="str">
            <v>Setiap 1 M3 Agregat padat diperlukan : 1 x Fk</v>
          </cell>
          <cell r="G355" t="str">
            <v>(M28)</v>
          </cell>
          <cell r="H355">
            <v>1.2</v>
          </cell>
          <cell r="I355" t="str">
            <v>M3</v>
          </cell>
          <cell r="J355" t="str">
            <v xml:space="preserve"> Agregat lepas</v>
          </cell>
        </row>
        <row r="356">
          <cell r="S356" t="str">
            <v xml:space="preserve">JUMLAH HARGA BAHAN   </v>
          </cell>
          <cell r="W356">
            <v>262941.59999999998</v>
          </cell>
        </row>
        <row r="357">
          <cell r="A357" t="str">
            <v xml:space="preserve">   2.</v>
          </cell>
          <cell r="C357" t="str">
            <v>ALAT</v>
          </cell>
        </row>
        <row r="358">
          <cell r="A358" t="str">
            <v>2.a.</v>
          </cell>
          <cell r="C358" t="str">
            <v>WHEEL LOADER</v>
          </cell>
          <cell r="G358" t="str">
            <v>(E15)</v>
          </cell>
          <cell r="M358" t="str">
            <v>C.</v>
          </cell>
          <cell r="O358" t="str">
            <v>PERALATAN</v>
          </cell>
        </row>
        <row r="359">
          <cell r="C359" t="str">
            <v>Kapasitas bucket</v>
          </cell>
          <cell r="G359" t="str">
            <v>V</v>
          </cell>
          <cell r="H359">
            <v>1.5</v>
          </cell>
          <cell r="I359" t="str">
            <v>M3</v>
          </cell>
        </row>
        <row r="360">
          <cell r="C360" t="str">
            <v>Faktor bucket</v>
          </cell>
          <cell r="G360" t="str">
            <v>Fb</v>
          </cell>
          <cell r="H360">
            <v>0.9</v>
          </cell>
          <cell r="I360" t="str">
            <v>-</v>
          </cell>
          <cell r="J360" t="str">
            <v>Pemuatan ringan</v>
          </cell>
          <cell r="M360">
            <v>1</v>
          </cell>
          <cell r="O360" t="str">
            <v>Wheel Loader</v>
          </cell>
          <cell r="Q360" t="str">
            <v>E15</v>
          </cell>
          <cell r="R360" t="str">
            <v>Jam</v>
          </cell>
          <cell r="S360">
            <v>8.0321285140562235E-2</v>
          </cell>
          <cell r="T360">
            <v>331592.07843167364</v>
          </cell>
          <cell r="W360">
            <v>26633.901882062135</v>
          </cell>
        </row>
        <row r="361">
          <cell r="C361" t="str">
            <v>Faktor Efisiensi alat</v>
          </cell>
          <cell r="G361" t="str">
            <v>Fa</v>
          </cell>
          <cell r="H361">
            <v>0.83</v>
          </cell>
          <cell r="I361" t="str">
            <v>-</v>
          </cell>
          <cell r="M361">
            <v>3</v>
          </cell>
          <cell r="O361" t="str">
            <v>Motor Grader</v>
          </cell>
          <cell r="Q361" t="str">
            <v>E13</v>
          </cell>
          <cell r="R361" t="str">
            <v>Jam</v>
          </cell>
          <cell r="S361">
            <v>1.3386880856760375E-2</v>
          </cell>
          <cell r="T361">
            <v>405515.07692662103</v>
          </cell>
          <cell r="W361">
            <v>5428.5820204366937</v>
          </cell>
        </row>
        <row r="362">
          <cell r="C362" t="str">
            <v>Waktu siklus</v>
          </cell>
          <cell r="G362" t="str">
            <v>Ts1</v>
          </cell>
          <cell r="M362">
            <v>4</v>
          </cell>
          <cell r="O362" t="str">
            <v>Vibratory Roller</v>
          </cell>
          <cell r="Q362" t="str">
            <v>E19</v>
          </cell>
          <cell r="R362" t="str">
            <v>Jam</v>
          </cell>
          <cell r="S362">
            <v>2.1419009370816599E-2</v>
          </cell>
          <cell r="T362">
            <v>289469.24898871622</v>
          </cell>
          <cell r="W362">
            <v>6200.1445566525563</v>
          </cell>
        </row>
        <row r="363">
          <cell r="C363" t="str">
            <v>- Muat</v>
          </cell>
          <cell r="G363" t="str">
            <v>T1</v>
          </cell>
          <cell r="H363">
            <v>2.5</v>
          </cell>
          <cell r="I363" t="str">
            <v>menit</v>
          </cell>
          <cell r="M363">
            <v>5</v>
          </cell>
          <cell r="O363" t="str">
            <v>Water Tanker</v>
          </cell>
          <cell r="Q363" t="str">
            <v>E22</v>
          </cell>
          <cell r="R363" t="str">
            <v>Jam</v>
          </cell>
          <cell r="S363">
            <v>2.1084337349397592E-2</v>
          </cell>
          <cell r="T363">
            <v>32310.610389610389</v>
          </cell>
          <cell r="W363">
            <v>681.24780941949621</v>
          </cell>
        </row>
        <row r="364">
          <cell r="C364" t="str">
            <v>- Lain-lain</v>
          </cell>
          <cell r="G364" t="str">
            <v>T2</v>
          </cell>
          <cell r="H364">
            <v>2</v>
          </cell>
          <cell r="I364" t="str">
            <v>menit</v>
          </cell>
          <cell r="M364">
            <v>6</v>
          </cell>
          <cell r="O364" t="str">
            <v>Alat Bantu</v>
          </cell>
          <cell r="R364" t="str">
            <v>Ls</v>
          </cell>
          <cell r="S364">
            <v>1</v>
          </cell>
          <cell r="T364">
            <v>450</v>
          </cell>
          <cell r="W364">
            <v>450</v>
          </cell>
        </row>
        <row r="365">
          <cell r="G365" t="str">
            <v>Ts1</v>
          </cell>
          <cell r="H365">
            <v>4.5</v>
          </cell>
          <cell r="I365" t="str">
            <v>menit</v>
          </cell>
        </row>
        <row r="367">
          <cell r="C367" t="str">
            <v>Kap. Prod. / jam =</v>
          </cell>
          <cell r="D367" t="str">
            <v>V x Fb x Fa x 60</v>
          </cell>
          <cell r="G367" t="str">
            <v>Q1</v>
          </cell>
          <cell r="H367">
            <v>12.450000000000003</v>
          </cell>
          <cell r="I367" t="str">
            <v>M3</v>
          </cell>
        </row>
        <row r="368">
          <cell r="D368" t="str">
            <v>Fk x Ts1</v>
          </cell>
          <cell r="S368" t="str">
            <v xml:space="preserve">JUMLAH HARGA PERALATAN   </v>
          </cell>
          <cell r="W368">
            <v>39393.876268570879</v>
          </cell>
        </row>
        <row r="369">
          <cell r="C369" t="str">
            <v>Koefisien Alat / M3</v>
          </cell>
          <cell r="D369" t="str">
            <v xml:space="preserve"> =  1  :  Q1</v>
          </cell>
          <cell r="G369" t="str">
            <v>(E15)</v>
          </cell>
          <cell r="H369">
            <v>8.0321285140562235E-2</v>
          </cell>
          <cell r="I369" t="str">
            <v>Jam</v>
          </cell>
        </row>
        <row r="370">
          <cell r="M370" t="str">
            <v>D.</v>
          </cell>
          <cell r="O370" t="str">
            <v>JUMLAH HARGA TENAGA, BAHAN DAN PERALATAN  ( A + B + C )</v>
          </cell>
          <cell r="W370">
            <v>305777.81706030923</v>
          </cell>
        </row>
        <row r="371">
          <cell r="A371" t="str">
            <v>2.b.</v>
          </cell>
          <cell r="C371" t="str">
            <v>DUMP TRUCK</v>
          </cell>
          <cell r="G371" t="str">
            <v>(E08)</v>
          </cell>
        </row>
        <row r="372">
          <cell r="C372" t="str">
            <v>Kapasitas bak</v>
          </cell>
          <cell r="G372" t="str">
            <v>V</v>
          </cell>
          <cell r="H372">
            <v>2.5</v>
          </cell>
          <cell r="I372" t="str">
            <v>M3</v>
          </cell>
          <cell r="M372" t="str">
            <v>Note: 1</v>
          </cell>
          <cell r="O372" t="str">
            <v>SATUAN dapat berdasarkan atas jam operasi untuk Tenaga Kerja dan Peralatan, volume dan/atau ukuran</v>
          </cell>
        </row>
        <row r="373">
          <cell r="C373" t="str">
            <v>Faktor Efisiensi alat</v>
          </cell>
          <cell r="G373" t="str">
            <v>Fa</v>
          </cell>
          <cell r="H373">
            <v>0.83</v>
          </cell>
          <cell r="I373" t="str">
            <v>-</v>
          </cell>
          <cell r="O373" t="str">
            <v>berat untuk bahan-bahan.</v>
          </cell>
        </row>
        <row r="374">
          <cell r="C374" t="str">
            <v>Kecepatan rata-rata bermuatan</v>
          </cell>
          <cell r="G374" t="str">
            <v>v1</v>
          </cell>
          <cell r="H374">
            <v>40</v>
          </cell>
          <cell r="I374" t="str">
            <v>KM / Jam</v>
          </cell>
          <cell r="M374">
            <v>2</v>
          </cell>
          <cell r="O374" t="str">
            <v>Kuantitas satuan adalah kuantitas setiap komponen untuk menyelesaikan satu satuan pekerjaan dari nomor</v>
          </cell>
        </row>
        <row r="375">
          <cell r="C375" t="str">
            <v>Kecepatan rata-rata kosong</v>
          </cell>
          <cell r="G375" t="str">
            <v>v2</v>
          </cell>
          <cell r="H375">
            <v>50</v>
          </cell>
          <cell r="I375" t="str">
            <v>KM / Jam</v>
          </cell>
          <cell r="O375" t="str">
            <v>mata pembayaran.</v>
          </cell>
        </row>
        <row r="376">
          <cell r="C376" t="str">
            <v>Waktu Siklus  :  - Waktu memuat = V : Q1 x 60</v>
          </cell>
          <cell r="G376" t="str">
            <v>T1</v>
          </cell>
          <cell r="H376">
            <v>12.048192771084334</v>
          </cell>
          <cell r="I376" t="str">
            <v>menit</v>
          </cell>
          <cell r="M376">
            <v>3</v>
          </cell>
          <cell r="O376" t="str">
            <v>Biaya satuan untuk peralatan sudah termasuk bahan bakar, bahan habis dipakai dan operator.</v>
          </cell>
        </row>
        <row r="377">
          <cell r="C377" t="str">
            <v>- Waktu tempuh isi  =  (L : v1) x 60 menit</v>
          </cell>
          <cell r="G377" t="str">
            <v>T2</v>
          </cell>
          <cell r="H377">
            <v>36</v>
          </cell>
          <cell r="I377" t="str">
            <v>menit</v>
          </cell>
          <cell r="M377">
            <v>4</v>
          </cell>
          <cell r="O377" t="str">
            <v>Biaya satuan sudah termasuk pengeluaran untuk seluruh pajak yang berkaitan (tetapi tidak termasuk PPN</v>
          </cell>
        </row>
        <row r="378">
          <cell r="C378" t="str">
            <v>- Waktu tempuh kosong  =  (L : v2) x 60 menit</v>
          </cell>
          <cell r="G378" t="str">
            <v>T3</v>
          </cell>
          <cell r="H378">
            <v>28.799999999999997</v>
          </cell>
          <cell r="I378" t="str">
            <v>menit</v>
          </cell>
          <cell r="O378" t="str">
            <v>yang dibayar dari kontrak) dan biaya-biaya lainnya.</v>
          </cell>
        </row>
        <row r="379">
          <cell r="C379" t="str">
            <v>- Dump dan lain-lain</v>
          </cell>
          <cell r="G379" t="str">
            <v>T4</v>
          </cell>
          <cell r="H379">
            <v>2</v>
          </cell>
          <cell r="I379" t="str">
            <v>menit</v>
          </cell>
        </row>
        <row r="380">
          <cell r="G380" t="str">
            <v>Ts2</v>
          </cell>
          <cell r="H380">
            <v>78.848192771084328</v>
          </cell>
          <cell r="I380" t="str">
            <v>menit</v>
          </cell>
        </row>
        <row r="382">
          <cell r="J382" t="str">
            <v>Berlanjut ke hal. berikut</v>
          </cell>
        </row>
        <row r="383">
          <cell r="A383" t="str">
            <v>ITEM PEMBAYARAN NO.</v>
          </cell>
          <cell r="D383" t="str">
            <v>:  5.2 (1)</v>
          </cell>
          <cell r="J383" t="str">
            <v>Analisa EI-521</v>
          </cell>
        </row>
        <row r="384">
          <cell r="A384" t="str">
            <v>JENIS PEKERJAAN</v>
          </cell>
          <cell r="D384" t="str">
            <v>:  Lapis Pondasi Agregat Kelas C</v>
          </cell>
        </row>
        <row r="385">
          <cell r="A385" t="str">
            <v>SATUAN PEMBAYARAN</v>
          </cell>
          <cell r="D385" t="str">
            <v>:  M3</v>
          </cell>
          <cell r="H385" t="str">
            <v xml:space="preserve">         URAIAN ANALISA HARGA SATUAN</v>
          </cell>
        </row>
        <row r="386">
          <cell r="J386" t="str">
            <v>Lanjutan</v>
          </cell>
        </row>
        <row r="388">
          <cell r="A388" t="str">
            <v>No.</v>
          </cell>
          <cell r="C388" t="str">
            <v>U R A I A N</v>
          </cell>
          <cell r="G388" t="str">
            <v>KODE</v>
          </cell>
          <cell r="H388" t="str">
            <v>KOEF.</v>
          </cell>
          <cell r="I388" t="str">
            <v>SATUAN</v>
          </cell>
          <cell r="J388" t="str">
            <v>KETERANGAN</v>
          </cell>
        </row>
        <row r="391">
          <cell r="C391" t="str">
            <v xml:space="preserve">Kap. Prod./jam = </v>
          </cell>
          <cell r="D391" t="str">
            <v>V x Fa x 60</v>
          </cell>
          <cell r="G391" t="str">
            <v>Q2</v>
          </cell>
          <cell r="H391">
            <v>1.3158196320518305</v>
          </cell>
          <cell r="I391" t="str">
            <v>M3</v>
          </cell>
        </row>
        <row r="392">
          <cell r="D392" t="str">
            <v>Fk x Ts2</v>
          </cell>
        </row>
        <row r="393">
          <cell r="C393" t="str">
            <v>Koefisien Alat / M3</v>
          </cell>
          <cell r="D393" t="str">
            <v xml:space="preserve"> = 1 : Q2</v>
          </cell>
          <cell r="G393" t="str">
            <v>(E08)</v>
          </cell>
          <cell r="H393">
            <v>0.75998258092611415</v>
          </cell>
          <cell r="I393" t="str">
            <v>Jam</v>
          </cell>
        </row>
        <row r="395">
          <cell r="A395" t="str">
            <v>2.c.</v>
          </cell>
          <cell r="C395" t="str">
            <v>MOTOR GRADER</v>
          </cell>
          <cell r="G395" t="str">
            <v>(E13)</v>
          </cell>
        </row>
        <row r="396">
          <cell r="C396" t="str">
            <v>Panjang hamparan</v>
          </cell>
          <cell r="G396" t="str">
            <v>Lh</v>
          </cell>
          <cell r="H396">
            <v>50</v>
          </cell>
          <cell r="I396" t="str">
            <v>M</v>
          </cell>
        </row>
        <row r="397">
          <cell r="C397" t="str">
            <v>Lebar efektif kerja blade</v>
          </cell>
          <cell r="G397" t="str">
            <v>b</v>
          </cell>
          <cell r="H397">
            <v>2.4</v>
          </cell>
          <cell r="I397" t="str">
            <v>M</v>
          </cell>
        </row>
        <row r="398">
          <cell r="C398" t="str">
            <v>Faktor Efisiensi alat</v>
          </cell>
          <cell r="G398" t="str">
            <v>Fa</v>
          </cell>
          <cell r="H398">
            <v>0.83</v>
          </cell>
          <cell r="I398" t="str">
            <v>-</v>
          </cell>
        </row>
        <row r="399">
          <cell r="C399" t="str">
            <v>Kecepatan rata-rata alat</v>
          </cell>
          <cell r="G399" t="str">
            <v>v</v>
          </cell>
          <cell r="H399">
            <v>4</v>
          </cell>
          <cell r="I399" t="str">
            <v>KM / Jam</v>
          </cell>
        </row>
        <row r="400">
          <cell r="C400" t="str">
            <v>Jumlah lintasan</v>
          </cell>
          <cell r="G400" t="str">
            <v>n</v>
          </cell>
          <cell r="H400">
            <v>6</v>
          </cell>
          <cell r="I400" t="str">
            <v>lintasan</v>
          </cell>
          <cell r="J400" t="str">
            <v>3 x pp</v>
          </cell>
        </row>
        <row r="401">
          <cell r="C401" t="str">
            <v>Waktu Siklus</v>
          </cell>
          <cell r="G401" t="str">
            <v>Ts3</v>
          </cell>
        </row>
        <row r="402">
          <cell r="C402" t="str">
            <v>- Perataan 1 lintasan  = (Lh x 60) : (v x 1000)</v>
          </cell>
          <cell r="G402" t="str">
            <v>T1</v>
          </cell>
          <cell r="H402">
            <v>0.5</v>
          </cell>
          <cell r="I402" t="str">
            <v>menit</v>
          </cell>
        </row>
        <row r="403">
          <cell r="C403" t="str">
            <v>- Lain-lain</v>
          </cell>
          <cell r="G403" t="str">
            <v>T2</v>
          </cell>
          <cell r="H403">
            <v>1.5</v>
          </cell>
          <cell r="I403" t="str">
            <v>menit</v>
          </cell>
        </row>
        <row r="404">
          <cell r="G404" t="str">
            <v>Ts3</v>
          </cell>
          <cell r="H404">
            <v>2</v>
          </cell>
          <cell r="I404" t="str">
            <v>menit</v>
          </cell>
        </row>
        <row r="406">
          <cell r="C406" t="str">
            <v>Kap.Prod. / jam =</v>
          </cell>
          <cell r="D406" t="str">
            <v>Lh x b x t x Fa x 60</v>
          </cell>
          <cell r="G406" t="str">
            <v>Q3</v>
          </cell>
          <cell r="H406">
            <v>74.7</v>
          </cell>
          <cell r="I406" t="str">
            <v>M3</v>
          </cell>
        </row>
        <row r="407">
          <cell r="D407" t="str">
            <v>n x Ts3</v>
          </cell>
        </row>
        <row r="408">
          <cell r="C408" t="str">
            <v>Koefisien Alat / M3</v>
          </cell>
          <cell r="D408" t="str">
            <v xml:space="preserve"> = 1 : Q3</v>
          </cell>
          <cell r="G408" t="str">
            <v>(E13)</v>
          </cell>
          <cell r="H408">
            <v>1.3386880856760375E-2</v>
          </cell>
          <cell r="I408" t="str">
            <v>Jam</v>
          </cell>
        </row>
        <row r="410">
          <cell r="A410" t="str">
            <v>2.d.</v>
          </cell>
          <cell r="C410" t="str">
            <v>VIBRATORY ROLLER</v>
          </cell>
          <cell r="G410" t="str">
            <v>(E19)</v>
          </cell>
        </row>
        <row r="411">
          <cell r="C411" t="str">
            <v>Kecepatan rata-rata</v>
          </cell>
          <cell r="G411" t="str">
            <v>v</v>
          </cell>
          <cell r="H411">
            <v>2.5</v>
          </cell>
          <cell r="I411" t="str">
            <v>KM / Jam</v>
          </cell>
        </row>
        <row r="412">
          <cell r="C412" t="str">
            <v>Lebar efektif pemadatan</v>
          </cell>
          <cell r="G412" t="str">
            <v>b</v>
          </cell>
          <cell r="H412">
            <v>1.2</v>
          </cell>
          <cell r="I412" t="str">
            <v>M</v>
          </cell>
        </row>
        <row r="413">
          <cell r="C413" t="str">
            <v>Jumlah lintasan</v>
          </cell>
          <cell r="G413" t="str">
            <v>n</v>
          </cell>
          <cell r="H413">
            <v>8</v>
          </cell>
          <cell r="I413" t="str">
            <v>lintasan</v>
          </cell>
        </row>
        <row r="414">
          <cell r="C414" t="str">
            <v>Faktor Efisiensi alat</v>
          </cell>
          <cell r="G414" t="str">
            <v>Fa</v>
          </cell>
          <cell r="H414">
            <v>0.83</v>
          </cell>
          <cell r="I414" t="str">
            <v>-</v>
          </cell>
        </row>
        <row r="416">
          <cell r="C416" t="str">
            <v>Kap.Prod. / jam =</v>
          </cell>
          <cell r="D416" t="str">
            <v>(v x 1000) x b x t x Fa</v>
          </cell>
          <cell r="G416" t="str">
            <v>Q4</v>
          </cell>
          <cell r="H416">
            <v>46.6875</v>
          </cell>
          <cell r="I416" t="str">
            <v>M3</v>
          </cell>
        </row>
        <row r="417">
          <cell r="D417" t="str">
            <v>n</v>
          </cell>
        </row>
        <row r="418">
          <cell r="C418" t="str">
            <v>Koefisien Alat / M3</v>
          </cell>
          <cell r="D418" t="str">
            <v xml:space="preserve"> = 1 : Q4</v>
          </cell>
          <cell r="G418" t="str">
            <v>(E19)</v>
          </cell>
          <cell r="H418">
            <v>2.1419009370816599E-2</v>
          </cell>
          <cell r="I418" t="str">
            <v>Jam</v>
          </cell>
        </row>
        <row r="420">
          <cell r="A420" t="str">
            <v>2.f.</v>
          </cell>
          <cell r="C420" t="str">
            <v>WATERTANK TRUCK</v>
          </cell>
          <cell r="G420" t="str">
            <v>(E23)</v>
          </cell>
        </row>
        <row r="421">
          <cell r="C421" t="str">
            <v>Volume tangki air</v>
          </cell>
          <cell r="G421" t="str">
            <v>V</v>
          </cell>
          <cell r="H421">
            <v>4</v>
          </cell>
          <cell r="I421" t="str">
            <v>M3</v>
          </cell>
        </row>
        <row r="422">
          <cell r="C422" t="str">
            <v>Kebutuhan air / M3 agregat padat</v>
          </cell>
          <cell r="G422" t="str">
            <v>Wc</v>
          </cell>
          <cell r="H422">
            <v>7.0000000000000007E-2</v>
          </cell>
          <cell r="I422" t="str">
            <v>M3</v>
          </cell>
        </row>
        <row r="423">
          <cell r="C423" t="str">
            <v>Pengisian tangki / jam</v>
          </cell>
          <cell r="G423" t="str">
            <v>n</v>
          </cell>
          <cell r="H423">
            <v>1</v>
          </cell>
          <cell r="I423" t="str">
            <v>kali</v>
          </cell>
        </row>
        <row r="424">
          <cell r="C424" t="str">
            <v>Faktor Efisiensi alat</v>
          </cell>
          <cell r="G424" t="str">
            <v>Fa</v>
          </cell>
          <cell r="H424">
            <v>0.83</v>
          </cell>
          <cell r="I424" t="str">
            <v>-</v>
          </cell>
        </row>
        <row r="426">
          <cell r="C426" t="str">
            <v>Kap.Prod. / jam =</v>
          </cell>
          <cell r="D426" t="str">
            <v>V x n x Fa</v>
          </cell>
          <cell r="G426" t="str">
            <v>Q6</v>
          </cell>
          <cell r="H426">
            <v>47.428571428571423</v>
          </cell>
          <cell r="I426" t="str">
            <v>M3</v>
          </cell>
        </row>
        <row r="427">
          <cell r="D427" t="str">
            <v>Wc</v>
          </cell>
        </row>
        <row r="428">
          <cell r="C428" t="str">
            <v>Koefisien Alat / M3</v>
          </cell>
          <cell r="D428" t="str">
            <v xml:space="preserve"> = 1 : Q6</v>
          </cell>
          <cell r="G428" t="str">
            <v>(E23)</v>
          </cell>
          <cell r="H428">
            <v>2.1084337349397592E-2</v>
          </cell>
          <cell r="I428" t="str">
            <v>Jam</v>
          </cell>
        </row>
        <row r="431">
          <cell r="J431" t="str">
            <v>Berlanjut ke hal. berikut</v>
          </cell>
        </row>
        <row r="432">
          <cell r="A432" t="str">
            <v>ITEM PEMBAYARAN NO.</v>
          </cell>
          <cell r="D432" t="str">
            <v>:  5.2 (1)</v>
          </cell>
          <cell r="J432" t="str">
            <v>Analisa EI-521</v>
          </cell>
        </row>
        <row r="433">
          <cell r="A433" t="str">
            <v>JENIS PEKERJAAN</v>
          </cell>
          <cell r="D433" t="str">
            <v>:  Lapis Pondasi Agregat Kelas C</v>
          </cell>
        </row>
        <row r="434">
          <cell r="A434" t="str">
            <v>SATUAN PEMBAYARAN</v>
          </cell>
          <cell r="D434" t="str">
            <v>:  M3</v>
          </cell>
          <cell r="H434" t="str">
            <v xml:space="preserve">         URAIAN ANALISA HARGA SATUAN</v>
          </cell>
        </row>
        <row r="435">
          <cell r="J435" t="str">
            <v>Lanjutan</v>
          </cell>
        </row>
        <row r="437">
          <cell r="A437" t="str">
            <v>No.</v>
          </cell>
          <cell r="C437" t="str">
            <v>U R A I A N</v>
          </cell>
          <cell r="G437" t="str">
            <v>KODE</v>
          </cell>
          <cell r="H437" t="str">
            <v>KOEF.</v>
          </cell>
          <cell r="I437" t="str">
            <v>SATUAN</v>
          </cell>
          <cell r="J437" t="str">
            <v>KETERANGAN</v>
          </cell>
        </row>
        <row r="440">
          <cell r="A440" t="str">
            <v>2.g.</v>
          </cell>
          <cell r="C440" t="str">
            <v>ALAT BANTU</v>
          </cell>
        </row>
        <row r="441">
          <cell r="C441" t="str">
            <v>diperlukan :</v>
          </cell>
          <cell r="J441" t="str">
            <v>Lump Sum</v>
          </cell>
        </row>
        <row r="442">
          <cell r="C442" t="str">
            <v>- Kereta dorong     = 2 buah</v>
          </cell>
        </row>
        <row r="443">
          <cell r="C443" t="str">
            <v>- Sekop                = 3 buah</v>
          </cell>
        </row>
        <row r="444">
          <cell r="C444" t="str">
            <v>- Garpu                 = 2 buah</v>
          </cell>
        </row>
        <row r="446">
          <cell r="A446" t="str">
            <v xml:space="preserve">   3.</v>
          </cell>
          <cell r="C446" t="str">
            <v>TENAGA</v>
          </cell>
        </row>
        <row r="447">
          <cell r="C447" t="str">
            <v>Produksi menentukan : WHEEL LOADER</v>
          </cell>
          <cell r="G447" t="str">
            <v>Q1</v>
          </cell>
          <cell r="H447">
            <v>12.450000000000003</v>
          </cell>
          <cell r="I447" t="str">
            <v>M3 / Jam</v>
          </cell>
        </row>
        <row r="448">
          <cell r="C448" t="str">
            <v>Produksi Agregat / hari  =  Tk x Q1</v>
          </cell>
          <cell r="G448" t="str">
            <v>Qt</v>
          </cell>
          <cell r="H448">
            <v>87.15000000000002</v>
          </cell>
          <cell r="I448" t="str">
            <v>M3</v>
          </cell>
        </row>
        <row r="449">
          <cell r="C449" t="str">
            <v>Kebutuhan tenaga :</v>
          </cell>
        </row>
        <row r="450">
          <cell r="D450" t="str">
            <v>- Pekerja</v>
          </cell>
          <cell r="G450" t="str">
            <v>P</v>
          </cell>
          <cell r="H450">
            <v>4</v>
          </cell>
          <cell r="I450" t="str">
            <v>orang</v>
          </cell>
        </row>
        <row r="451">
          <cell r="D451" t="str">
            <v>- Mandor</v>
          </cell>
          <cell r="G451" t="str">
            <v>M</v>
          </cell>
          <cell r="H451">
            <v>1</v>
          </cell>
          <cell r="I451" t="str">
            <v>orang</v>
          </cell>
        </row>
        <row r="453">
          <cell r="C453" t="str">
            <v>Koefisien tenaga / M3     :</v>
          </cell>
        </row>
        <row r="454">
          <cell r="D454" t="str">
            <v>- Pekerja</v>
          </cell>
          <cell r="E454" t="str">
            <v>= (Tk x P) : Qt</v>
          </cell>
          <cell r="G454" t="str">
            <v>(L01)</v>
          </cell>
          <cell r="H454">
            <v>0.32128514056224894</v>
          </cell>
          <cell r="I454" t="str">
            <v>Jam</v>
          </cell>
        </row>
        <row r="455">
          <cell r="D455" t="str">
            <v>- Mandor</v>
          </cell>
          <cell r="E455" t="str">
            <v>= (Tk x M) : Qt</v>
          </cell>
          <cell r="G455" t="str">
            <v>(L03)</v>
          </cell>
          <cell r="H455">
            <v>8.0321285140562235E-2</v>
          </cell>
          <cell r="I455" t="str">
            <v>Jam</v>
          </cell>
        </row>
        <row r="457">
          <cell r="A457" t="str">
            <v>4.</v>
          </cell>
          <cell r="C457" t="str">
            <v>HARGA DASAR SATUAN UPAH, BAHAN DAN ALAT</v>
          </cell>
        </row>
        <row r="458">
          <cell r="C458" t="str">
            <v>Lihat lampiran.</v>
          </cell>
        </row>
        <row r="460">
          <cell r="A460" t="str">
            <v>5.</v>
          </cell>
          <cell r="C460" t="str">
            <v>ANALISA HARGA SATUAN PEKERJAAN</v>
          </cell>
        </row>
        <row r="461">
          <cell r="C461" t="str">
            <v>Lihat perhitungan dalam FORMULIR STANDAR UNTUK</v>
          </cell>
        </row>
        <row r="462">
          <cell r="C462" t="str">
            <v>PEREKEMAN ANALISA MASING-MASING HARGA</v>
          </cell>
        </row>
        <row r="463">
          <cell r="C463" t="str">
            <v>SATUAN.</v>
          </cell>
        </row>
        <row r="464">
          <cell r="C464" t="str">
            <v>Didapat Harga Satuan Pekerjaan :</v>
          </cell>
        </row>
        <row r="466">
          <cell r="C466" t="str">
            <v xml:space="preserve">Rp.  </v>
          </cell>
          <cell r="D466">
            <v>305777.81706030923</v>
          </cell>
          <cell r="E466" t="str">
            <v xml:space="preserve"> / M3.</v>
          </cell>
        </row>
      </sheetData>
      <sheetData sheetId="24"/>
      <sheetData sheetId="25" refreshError="1"/>
      <sheetData sheetId="26"/>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JL, TRIKORA (2)"/>
      <sheetName val="JL, TRIKORA"/>
      <sheetName val="Rekap total"/>
      <sheetName val="Rekap Biaya (14)"/>
      <sheetName val="JL.KPR KEHUT"/>
      <sheetName val="Rekap Biaya (13)"/>
      <sheetName val="JL.TAMORAHANDAYANI"/>
      <sheetName val="Rekap Biaya (12)"/>
      <sheetName val="JL.SUNGAI MARU"/>
      <sheetName val="Rekap Biaya (11)"/>
      <sheetName val="JL.SAP.LURAH MAT."/>
      <sheetName val="Rekap Biaya (10)"/>
      <sheetName val="JL.TPU "/>
      <sheetName val="Jembatan Sementara"/>
      <sheetName val="Agregat Kelas A"/>
      <sheetName val="Agregat Kelas B"/>
      <sheetName val="Agregat Kelas C"/>
      <sheetName val="Analisa Quarry"/>
      <sheetName val="Agregat Halus &amp; Kasar"/>
      <sheetName val="Basic Price"/>
      <sheetName val="Peralatan"/>
      <sheetName val="Rekap Biaya (9)"/>
      <sheetName val="JL.MTOA"/>
      <sheetName val="Rekap Biaya (8)"/>
      <sheetName val="JL.PER KM 14"/>
      <sheetName val="Rekap Biaya (7)"/>
      <sheetName val="JL.PENDIDIKAN"/>
      <sheetName val="Rekap Biaya (6)"/>
      <sheetName val="JL.SP.GOR"/>
      <sheetName val="Rekap Biaya (5)"/>
      <sheetName val="JL.TRIKORA"/>
      <sheetName val="Rekap Biaya (4)"/>
      <sheetName val="JL.S.KAMUNDANG"/>
      <sheetName val="Rekap Biaya (3)"/>
      <sheetName val="JL.REMU"/>
      <sheetName val="Rekap Biaya (2)"/>
      <sheetName val="JL.KOM KOKODA"/>
      <sheetName val="Rekap Biaya"/>
      <sheetName val="JL SMP 5 "/>
      <sheetName val="Mobilisasi"/>
      <sheetName val="DEVI 2"/>
      <sheetName val="DEVI 3"/>
      <sheetName val="DEVI 4"/>
      <sheetName val="DEVI 5"/>
      <sheetName val="DEVI 6"/>
      <sheetName val="DEVI 7"/>
      <sheetName val="DEVI 7 (2)"/>
      <sheetName val="DEVI 8"/>
      <sheetName val="DEVI 9"/>
      <sheetName val="DEV 10"/>
      <sheetName val="LS-Rutin"/>
      <sheetName val="Kuantita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sheetData sheetId="38"/>
      <sheetData sheetId="39" refreshError="1"/>
      <sheetData sheetId="40"/>
      <sheetData sheetId="41"/>
      <sheetData sheetId="42"/>
      <sheetData sheetId="43"/>
      <sheetData sheetId="44"/>
      <sheetData sheetId="45"/>
      <sheetData sheetId="46"/>
      <sheetData sheetId="47" refreshError="1"/>
      <sheetData sheetId="48" refreshError="1"/>
      <sheetData sheetId="49" refreshError="1"/>
      <sheetData sheetId="50" refreshError="1"/>
      <sheetData sheetId="51"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PAH"/>
      <sheetName val="BTN"/>
      <sheetName val="AN-K"/>
      <sheetName val="BHN"/>
      <sheetName val="Analisa Alat"/>
      <sheetName val="UPH"/>
      <sheetName val="ANALISA BOW"/>
      <sheetName val="rab1"/>
      <sheetName val="rab"/>
      <sheetName val="Lamp.I"/>
      <sheetName val="Lamp.II"/>
      <sheetName val="Mobilisasi"/>
      <sheetName val="HARGA BHN IMPOR"/>
      <sheetName val="HARGA BATU &amp; KAYU"/>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LISA"/>
      <sheetName val="ALAT"/>
      <sheetName val="BAHAN"/>
      <sheetName val="BBM"/>
      <sheetName val="RAB"/>
      <sheetName val="JEMBATAN"/>
      <sheetName val="CAVER"/>
      <sheetName val="UPAH"/>
    </sheetNames>
    <sheetDataSet>
      <sheetData sheetId="0" refreshError="1"/>
      <sheetData sheetId="1">
        <row r="18">
          <cell r="X18">
            <v>369556.99</v>
          </cell>
        </row>
      </sheetData>
      <sheetData sheetId="2" refreshError="1"/>
      <sheetData sheetId="3"/>
      <sheetData sheetId="4"/>
      <sheetData sheetId="5">
        <row r="58">
          <cell r="H58">
            <v>33924.169594008577</v>
          </cell>
        </row>
      </sheetData>
      <sheetData sheetId="6" refreshError="1"/>
      <sheetData sheetId="7">
        <row r="13">
          <cell r="H13">
            <v>40000</v>
          </cell>
        </row>
        <row r="16">
          <cell r="H16">
            <v>35000</v>
          </cell>
        </row>
        <row r="17">
          <cell r="H17">
            <v>30000</v>
          </cell>
        </row>
        <row r="18">
          <cell r="H18">
            <v>40000</v>
          </cell>
        </row>
        <row r="20">
          <cell r="H20">
            <v>25000</v>
          </cell>
        </row>
        <row r="21">
          <cell r="H21">
            <v>35000</v>
          </cell>
        </row>
        <row r="22">
          <cell r="H22">
            <v>22500</v>
          </cell>
        </row>
        <row r="23">
          <cell r="H23">
            <v>17000</v>
          </cell>
        </row>
        <row r="25">
          <cell r="H25">
            <v>25000</v>
          </cell>
        </row>
        <row r="28">
          <cell r="H28">
            <v>99385</v>
          </cell>
        </row>
        <row r="32">
          <cell r="H32">
            <v>34500</v>
          </cell>
        </row>
        <row r="33">
          <cell r="H33">
            <v>124000</v>
          </cell>
        </row>
        <row r="38">
          <cell r="H38">
            <v>236650</v>
          </cell>
        </row>
        <row r="39">
          <cell r="H39">
            <v>243800</v>
          </cell>
        </row>
        <row r="40">
          <cell r="H40">
            <v>272400</v>
          </cell>
        </row>
        <row r="44">
          <cell r="H44">
            <v>143640</v>
          </cell>
        </row>
        <row r="45">
          <cell r="H45">
            <v>115115</v>
          </cell>
        </row>
        <row r="48">
          <cell r="H48">
            <v>5759.6837770380953</v>
          </cell>
        </row>
        <row r="49">
          <cell r="H49">
            <v>2120.0421696388889</v>
          </cell>
        </row>
        <row r="53">
          <cell r="H53">
            <v>60500</v>
          </cell>
        </row>
        <row r="54">
          <cell r="H54">
            <v>45009.683777038095</v>
          </cell>
        </row>
        <row r="58">
          <cell r="H58">
            <v>16859.683777038095</v>
          </cell>
        </row>
        <row r="59">
          <cell r="H59">
            <v>13447.183777038095</v>
          </cell>
        </row>
        <row r="60">
          <cell r="H60">
            <v>150000</v>
          </cell>
        </row>
        <row r="61">
          <cell r="H61">
            <v>975000</v>
          </cell>
        </row>
        <row r="62">
          <cell r="H62">
            <v>1195000</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
      <sheetName val="Cover"/>
      <sheetName val="RAB"/>
      <sheetName val="Sub Rekap"/>
      <sheetName val="Sheet2"/>
      <sheetName val="Sheet3"/>
    </sheetNames>
    <sheetDataSet>
      <sheetData sheetId="0" refreshError="1"/>
      <sheetData sheetId="1" refreshError="1"/>
      <sheetData sheetId="2" refreshError="1"/>
      <sheetData sheetId="3" refreshError="1"/>
      <sheetData sheetId="4" refreshError="1"/>
      <sheetData sheetId="5"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JL, TRIKORA (2)"/>
      <sheetName val="JL, TRIKORA"/>
      <sheetName val="Rekap total"/>
      <sheetName val="Rekap Biaya (14)"/>
      <sheetName val="JL.KPR KEHUT"/>
      <sheetName val="Rekap Biaya (13)"/>
      <sheetName val="JL.TAMORAHANDAYANI"/>
      <sheetName val="Rekap Biaya (12)"/>
      <sheetName val="JL.SUNGAI MARU"/>
      <sheetName val="Rekap Biaya (11)"/>
      <sheetName val="JL.SAP.LURAH MAT."/>
      <sheetName val="Rekap Biaya (10)"/>
      <sheetName val="JL.TPU "/>
      <sheetName val="Jembatan Sementara"/>
      <sheetName val="Agregat Kelas A"/>
      <sheetName val="Agregat Kelas B"/>
      <sheetName val="Agregat Kelas C"/>
      <sheetName val="Analisa Quarry"/>
      <sheetName val="Agregat Halus &amp; Kasar"/>
      <sheetName val="Basic Price"/>
      <sheetName val="Peralatan"/>
      <sheetName val="Rekap Biaya (9)"/>
      <sheetName val="JL.MTOA"/>
      <sheetName val="Rekap Biaya (8)"/>
      <sheetName val="JL.PER KM 14"/>
      <sheetName val="Rekap Biaya (7)"/>
      <sheetName val="JL.PENDIDIKAN"/>
      <sheetName val="Rekap Biaya (6)"/>
      <sheetName val="JL.SP.GOR"/>
      <sheetName val="Rekap Biaya (5)"/>
      <sheetName val="JL.TRIKORA"/>
      <sheetName val="Rekap Biaya (4)"/>
      <sheetName val="JL.S.KAMUNDANG"/>
      <sheetName val="Rekap Biaya (3)"/>
      <sheetName val="JL.REMU"/>
      <sheetName val="Rekap Biaya (2)"/>
      <sheetName val="JL.KOM KOKODA"/>
      <sheetName val="Rekap Biaya"/>
      <sheetName val="JL SMP 5 "/>
      <sheetName val="Mobilisasi"/>
      <sheetName val="DEVI 2"/>
      <sheetName val="DEVI 3"/>
      <sheetName val="DEVI 4"/>
      <sheetName val="DEVI 5"/>
      <sheetName val="DEVI 6"/>
      <sheetName val="DEVI 7"/>
      <sheetName val="DEVI 7 (2)"/>
      <sheetName val="DEVI 8"/>
      <sheetName val="DEVI 9"/>
      <sheetName val="DEV 10"/>
      <sheetName val="LS-Rutin"/>
      <sheetName val="Kuantita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sheetData sheetId="38"/>
      <sheetData sheetId="39" refreshError="1"/>
      <sheetData sheetId="40"/>
      <sheetData sheetId="41"/>
      <sheetData sheetId="42"/>
      <sheetData sheetId="43"/>
      <sheetData sheetId="44"/>
      <sheetData sheetId="45"/>
      <sheetData sheetId="46"/>
      <sheetData sheetId="47" refreshError="1"/>
      <sheetData sheetId="48" refreshError="1"/>
      <sheetData sheetId="49" refreshError="1"/>
      <sheetData sheetId="50" refreshError="1"/>
      <sheetData sheetId="51"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l bhn"/>
      <sheetName val="Basic Price"/>
      <sheetName val="Peralatan (2)"/>
      <sheetName val="D.2"/>
      <sheetName val="D.3"/>
      <sheetName val="D.5"/>
      <sheetName val="D.7.K250"/>
      <sheetName val="D.7.K225"/>
      <sheetName val="D.7.Besi"/>
      <sheetName val="TPU 2008"/>
      <sheetName val="Time Schedule1"/>
      <sheetName val="RKP"/>
      <sheetName val="Kontrol"/>
      <sheetName val="DEV.3 (2)"/>
      <sheetName val="DEV.6"/>
      <sheetName val="D.4"/>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JL.KPR Polri  (3)"/>
      <sheetName val="RAB.KPR POLRI"/>
      <sheetName val="Moyo 1"/>
      <sheetName val="RKP.JL.MOYO"/>
      <sheetName val="Rekap Polri"/>
      <sheetName val="Sheet1"/>
      <sheetName val="JL.KERINCI"/>
      <sheetName val="RKP."/>
      <sheetName val="JL.S.MAM"/>
      <sheetName val="RKP.01"/>
      <sheetName val="JL.S.MAM (02)"/>
      <sheetName val="RKP.01 (2)"/>
      <sheetName val="JL.TPU"/>
      <sheetName val="RKP.02"/>
      <sheetName val="JL.F.KALASUAT.01"/>
      <sheetName val="RKP.(1)"/>
      <sheetName val="JL.F.KALASUAT.0 2"/>
      <sheetName val="RKP.(2)"/>
      <sheetName val="anal bhn"/>
      <sheetName val="Basic Price"/>
      <sheetName val="Peralatan (2)"/>
      <sheetName val="DEI.2"/>
      <sheetName val="DEV.3"/>
      <sheetName val="DEV.5"/>
      <sheetName val="DEVI 7"/>
      <sheetName val="DEV.7"/>
      <sheetName val="DEVI 7 (2)"/>
    </sheetNames>
    <sheetDataSet>
      <sheetData sheetId="0"/>
      <sheetData sheetId="1"/>
      <sheetData sheetId="2" refreshError="1"/>
      <sheetData sheetId="3"/>
      <sheetData sheetId="4"/>
      <sheetData sheetId="5"/>
      <sheetData sheetId="6"/>
      <sheetData sheetId="7"/>
      <sheetData sheetId="8" refreshError="1"/>
      <sheetData sheetId="9"/>
      <sheetData sheetId="10"/>
      <sheetData sheetId="11"/>
      <sheetData sheetId="12" refreshError="1"/>
      <sheetData sheetId="13"/>
      <sheetData sheetId="14"/>
      <sheetData sheetId="15"/>
      <sheetData sheetId="16"/>
      <sheetData sheetId="17"/>
      <sheetData sheetId="18"/>
      <sheetData sheetId="19" refreshError="1">
        <row r="38">
          <cell r="A38" t="str">
            <v>HARGA DASAR SATUAN BAHAN</v>
          </cell>
        </row>
        <row r="46">
          <cell r="F46">
            <v>313695</v>
          </cell>
        </row>
        <row r="48">
          <cell r="F48">
            <v>518206</v>
          </cell>
        </row>
        <row r="58">
          <cell r="F58">
            <v>14774</v>
          </cell>
        </row>
        <row r="60">
          <cell r="F60">
            <v>22000</v>
          </cell>
        </row>
        <row r="62">
          <cell r="F62">
            <v>1825000</v>
          </cell>
        </row>
        <row r="68">
          <cell r="F68">
            <v>5735</v>
          </cell>
        </row>
        <row r="69">
          <cell r="F69">
            <v>6590</v>
          </cell>
        </row>
        <row r="70">
          <cell r="F70">
            <v>25000</v>
          </cell>
        </row>
      </sheetData>
      <sheetData sheetId="20"/>
      <sheetData sheetId="21" refreshError="1"/>
      <sheetData sheetId="22" refreshError="1"/>
      <sheetData sheetId="23" refreshError="1"/>
      <sheetData sheetId="24"/>
      <sheetData sheetId="25" refreshError="1"/>
      <sheetData sheetId="26"/>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USEN"/>
      <sheetName val="Rekap ALL+ME  "/>
      <sheetName val="F. Polyclinic"/>
      <sheetName val="rekap ME MB 15M"/>
      <sheetName val="BE-02"/>
      <sheetName val="MU"/>
      <sheetName val="RAB MEK 15 M MB "/>
      <sheetName val="RAB EL 15m MB"/>
      <sheetName val="REKAP_SUP"/>
      <sheetName val="ARS SUP"/>
      <sheetName val="REKAP_WARDS"/>
      <sheetName val="analisa"/>
      <sheetName val="ARS-WARDS"/>
      <sheetName val="rekap ME WARDS  15M "/>
      <sheetName val="RAB MEK WARDS"/>
      <sheetName val="RAB EL WARDS"/>
      <sheetName val="rekap ME"/>
      <sheetName val="an GIP medium"/>
      <sheetName val="PVC PRALON AW"/>
      <sheetName val="BS SCH 40"/>
      <sheetName val="MEKANIKAL MB (3)"/>
      <sheetName val="MEKANIKAL MB (2)"/>
      <sheetName val="MEKANIKAL MB"/>
      <sheetName val="RAB EL all MB Rofiq"/>
      <sheetName val="ELEKTRIKAL MB"/>
      <sheetName val="REK_ME_SUP"/>
      <sheetName val="MEK SUP"/>
      <sheetName val="REK_ME_SUP (2)"/>
      <sheetName val="MEK SUP all rofiq"/>
      <sheetName val="ELEK SUP"/>
      <sheetName val="upahbahan"/>
      <sheetName val="mau panitia"/>
      <sheetName val="RAB Arsitektural"/>
      <sheetName val="An.Kuse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row r="32">
          <cell r="K32">
            <v>262500</v>
          </cell>
        </row>
      </sheetData>
      <sheetData sheetId="31" refreshError="1"/>
      <sheetData sheetId="32" refreshError="1"/>
      <sheetData sheetId="33"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covered_Sheet1"/>
      <sheetName val="Recovered_Sheet2"/>
      <sheetName val="000000"/>
      <sheetName val="laroux"/>
      <sheetName val="laroux_2"/>
      <sheetName val="SATPEK"/>
      <sheetName val="H"/>
      <sheetName val="SPK"/>
      <sheetName val="Harga"/>
      <sheetName val="SPK2"/>
      <sheetName val="SPK2 (2)"/>
      <sheetName val="bobot"/>
      <sheetName val="D"/>
      <sheetName val="DAOPPP"/>
      <sheetName val="rabbb"/>
      <sheetName val="RIL"/>
      <sheetName val="ALAT"/>
      <sheetName val="MOS"/>
      <sheetName val="BAHAN"/>
      <sheetName val="curva-S"/>
      <sheetName val="SURAT"/>
      <sheetName val="rekapMTQ"/>
      <sheetName val="RAB-TMN"/>
      <sheetName val="RAB-ARENA"/>
      <sheetName val="RAB-ALUN"/>
      <sheetName val="ANALISA"/>
      <sheetName val="RABBBBB"/>
      <sheetName val="prog"/>
      <sheetName val="r(2)"/>
      <sheetName val="D (1)"/>
      <sheetName val="."/>
      <sheetName val=".."/>
      <sheetName val="D (2)"/>
      <sheetName val="D (3)"/>
      <sheetName val="Keb.Bahan"/>
      <sheetName val="Upah Kerja"/>
      <sheetName val="BAhann"/>
      <sheetName val="ALATTT"/>
      <sheetName val="BBM"/>
      <sheetName val="UMUMM"/>
      <sheetName val="rekap"/>
      <sheetName val="judul"/>
      <sheetName val="rekapitulasi"/>
      <sheetName val="rab B &amp; C"/>
      <sheetName val="RAB A"/>
      <sheetName val="R"/>
      <sheetName val="B (2)"/>
      <sheetName val="A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TN"/>
      <sheetName val="AN-K"/>
      <sheetName val="Analisa Alat"/>
      <sheetName val="BHN"/>
      <sheetName val="RAB"/>
      <sheetName val="Sheet2"/>
      <sheetName val="UPAH"/>
      <sheetName val="RAB Gabg"/>
      <sheetName val="RABPlus"/>
      <sheetName val="Cross-duck"/>
      <sheetName val="rek-plus"/>
      <sheetName val="Rekap"/>
      <sheetName val="Sheet1"/>
      <sheetName val="RABPlus (2)"/>
      <sheetName val="RAB +Ref"/>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 sheetId="8" refreshError="1"/>
      <sheetData sheetId="9" refreshError="1"/>
      <sheetData sheetId="10" refreshError="1"/>
      <sheetData sheetId="11" refreshError="1"/>
      <sheetData sheetId="12" refreshError="1"/>
      <sheetData sheetId="13"/>
      <sheetData sheetId="14"/>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anal bhn"/>
      <sheetName val="Basic Price"/>
      <sheetName val="Peralatan (2)"/>
      <sheetName val="DEI.2"/>
      <sheetName val="DEV.3"/>
      <sheetName val="DEV.3.1"/>
      <sheetName val="DEV.5"/>
      <sheetName val="DEV.6"/>
      <sheetName val="DEVI 7"/>
      <sheetName val="DEV.7"/>
      <sheetName val="DEVI 7 (2)"/>
      <sheetName val="DEVI 7 cerucut"/>
      <sheetName val="DEVI 7 rumah"/>
      <sheetName val="Sheet4"/>
      <sheetName val="Sheet2"/>
      <sheetName val="besi Tanpa Tepi "/>
      <sheetName val="besi + Tepi "/>
      <sheetName val="pasar baru (2)"/>
      <sheetName val="REKAP (2)"/>
      <sheetName val="Sheet3"/>
      <sheetName val="An-SNI 10"/>
      <sheetName val="HARGA SATUAN"/>
      <sheetName val="Pasar aiams"/>
      <sheetName val="REKAP"/>
      <sheetName val="REHAB RUANG KABID"/>
      <sheetName val="SAL. hbm"/>
      <sheetName val="pasar baru"/>
      <sheetName val="SAL. SORPUS"/>
      <sheetName val="SAL. danau anggi"/>
      <sheetName val="SAL. doom "/>
      <sheetName val="SAL. missi"/>
      <sheetName val="panjaitan"/>
      <sheetName val="SMP PGRI"/>
      <sheetName val="PEMBERSIHAN btn"/>
      <sheetName val="km.8 Bangunan Abadi"/>
      <sheetName val="SAL. TPU"/>
      <sheetName val="Pa. Pinem"/>
    </sheetNames>
    <sheetDataSet>
      <sheetData sheetId="0" refreshError="1"/>
      <sheetData sheetId="1" refreshError="1"/>
      <sheetData sheetId="2">
        <row r="60">
          <cell r="F60">
            <v>2300000</v>
          </cell>
        </row>
        <row r="67">
          <cell r="F67">
            <v>10792.4</v>
          </cell>
        </row>
        <row r="68">
          <cell r="F68">
            <v>10800</v>
          </cell>
        </row>
        <row r="69">
          <cell r="F69">
            <v>29000</v>
          </cell>
        </row>
      </sheetData>
      <sheetData sheetId="3" refreshError="1"/>
      <sheetData sheetId="4"/>
      <sheetData sheetId="5"/>
      <sheetData sheetId="6"/>
      <sheetData sheetId="7"/>
      <sheetData sheetId="8"/>
      <sheetData sheetId="9" refreshError="1"/>
      <sheetData sheetId="10" refreshError="1"/>
      <sheetData sheetId="11" refreshError="1"/>
      <sheetData sheetId="12" refreshError="1"/>
      <sheetData sheetId="13"/>
      <sheetData sheetId="14" refreshError="1"/>
      <sheetData sheetId="15" refreshError="1"/>
      <sheetData sheetId="16"/>
      <sheetData sheetId="17"/>
      <sheetData sheetId="18" refreshError="1"/>
      <sheetData sheetId="19" refreshError="1"/>
      <sheetData sheetId="20" refreshError="1"/>
      <sheetData sheetId="2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covered_Sheet1"/>
      <sheetName val="Recovered_Sheet2"/>
      <sheetName val="000000"/>
      <sheetName val="REKAP 1.5M"/>
      <sheetName val="REKAP"/>
      <sheetName val="RAB"/>
      <sheetName val="ALAT"/>
      <sheetName val="MOS"/>
      <sheetName val="BAHAN"/>
      <sheetName val="ANALISA 1"/>
      <sheetName val="bobot"/>
      <sheetName val="5 des"/>
      <sheetName val="BOQ"/>
      <sheetName val="RAB 1.5M"/>
      <sheetName val="BOQ OK"/>
      <sheetName val="SCHEDULE"/>
      <sheetName val="RAB 1"/>
      <sheetName val="REKAPITULASI GEDUNG SORSEL2005"/>
      <sheetName val="volume"/>
      <sheetName val="BESI2005"/>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7">
          <cell r="E7" t="str">
            <v>Pekerja</v>
          </cell>
        </row>
        <row r="8">
          <cell r="E8" t="str">
            <v>Mandor</v>
          </cell>
        </row>
        <row r="10">
          <cell r="E10" t="str">
            <v>Kepala Tukang</v>
          </cell>
        </row>
        <row r="23">
          <cell r="I23">
            <v>1150000</v>
          </cell>
        </row>
        <row r="27">
          <cell r="I27">
            <v>62000</v>
          </cell>
        </row>
        <row r="30">
          <cell r="I30">
            <v>7500</v>
          </cell>
        </row>
        <row r="31">
          <cell r="I31">
            <v>25000</v>
          </cell>
        </row>
        <row r="62">
          <cell r="E62" t="str">
            <v>Paku  4 cm - 15 cm</v>
          </cell>
          <cell r="I62">
            <v>10000</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sic Price"/>
      <sheetName val="Analisa Satuan"/>
      <sheetName val="Harga Satuan Selokan"/>
      <sheetName val="Harga Satuan Jalan Setapak"/>
      <sheetName val="bq"/>
      <sheetName val="Kurva AGUSTUS"/>
      <sheetName val="mat-onsite"/>
      <sheetName val="5-ALAT(1)"/>
      <sheetName val="4-Basic Price"/>
      <sheetName val="ANALISA"/>
      <sheetName val="Koef"/>
      <sheetName val="Rekap"/>
      <sheetName val="UBA"/>
      <sheetName val="Schedule(S-Curve)"/>
    </sheetNames>
    <sheetDataSet>
      <sheetData sheetId="0"/>
      <sheetData sheetId="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l bhn"/>
      <sheetName val="Basic Price"/>
      <sheetName val="Peralatan (2)"/>
      <sheetName val="DEI.2"/>
      <sheetName val="DEV.3"/>
      <sheetName val="NP"/>
      <sheetName val="DEV.5"/>
      <sheetName val="DEV.6"/>
      <sheetName val="DEVI 7"/>
      <sheetName val="DEV.7"/>
      <sheetName val="DEVI 7 (2)"/>
      <sheetName val="REK.FUL"/>
      <sheetName val="REKAPITULASI"/>
      <sheetName val="JL.WIJAYA,MAMBRUK,CENDRA"/>
      <sheetName val="RKP.3 LOKASI"/>
      <sheetName val="JL.REMU.FUL"/>
      <sheetName val="RKP.FUL"/>
      <sheetName val="RAB.500"/>
      <sheetName val="RKP.500"/>
      <sheetName val="RAB.Worot TVRY.2.5M"/>
      <sheetName val="RKP.W.TVRI.2,5M"/>
      <sheetName val="RAB.Worot TVRY.FUL"/>
      <sheetName val="RKP.W.TVRI.FUL"/>
      <sheetName val="JL.D.Anggi"/>
      <sheetName val="RKP (8)"/>
      <sheetName val="JL.MALAGEDA)"/>
      <sheetName val="RKP (6)"/>
      <sheetName val="JL.F.kaisepo.1.5"/>
      <sheetName val="RKP.1.5"/>
      <sheetName val="RAB.F.kaisepo.FUL"/>
      <sheetName val="RKP.F.KAISEPO.FUL"/>
      <sheetName val="JL.R.A Kartini"/>
      <sheetName val="RKP (5)"/>
      <sheetName val="JL.F.Kalasuat"/>
      <sheetName val="RKP.F.Kalasuat"/>
    </sheetNames>
    <sheetDataSet>
      <sheetData sheetId="0" refreshError="1"/>
      <sheetData sheetId="1" refreshError="1"/>
      <sheetData sheetId="2" refreshError="1"/>
      <sheetData sheetId="3"/>
      <sheetData sheetId="4"/>
      <sheetData sheetId="5"/>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sheetData sheetId="20"/>
      <sheetData sheetId="21"/>
      <sheetData sheetId="22"/>
      <sheetData sheetId="23" refreshError="1"/>
      <sheetData sheetId="24" refreshError="1"/>
      <sheetData sheetId="25"/>
      <sheetData sheetId="26"/>
      <sheetData sheetId="27" refreshError="1"/>
      <sheetData sheetId="28"/>
      <sheetData sheetId="29" refreshError="1"/>
      <sheetData sheetId="30" refreshError="1"/>
      <sheetData sheetId="31" refreshError="1"/>
      <sheetData sheetId="32" refreshError="1"/>
      <sheetData sheetId="33" refreshError="1"/>
      <sheetData sheetId="34"/>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JL, TRIKORA (2)"/>
      <sheetName val="JL, TRIKORA"/>
      <sheetName val="Rekap total"/>
      <sheetName val="Rekap Biaya (14)"/>
      <sheetName val="JL.KPR KEHUT"/>
      <sheetName val="Rekap Biaya (13)"/>
      <sheetName val="JL.TAMORAHANDAYANI"/>
      <sheetName val="Rekap Biaya (12)"/>
      <sheetName val="JL.SUNGAI MARU"/>
      <sheetName val="Rekap Biaya (11)"/>
      <sheetName val="JL.SAP.LURAH MAT."/>
      <sheetName val="Rekap Biaya (10)"/>
      <sheetName val="JL.TPU "/>
      <sheetName val="Jembatan Sementara"/>
      <sheetName val="Agregat Kelas A"/>
      <sheetName val="Agregat Kelas B"/>
      <sheetName val="Agregat Kelas C"/>
      <sheetName val="Analisa Quarry"/>
      <sheetName val="Agregat Halus &amp; Kasar"/>
      <sheetName val="Basic Price"/>
      <sheetName val="Peralatan"/>
      <sheetName val="Rekap Biaya (9)"/>
      <sheetName val="JL.MTOA"/>
      <sheetName val="Rekap Biaya (8)"/>
      <sheetName val="JL.PER KM 14"/>
      <sheetName val="Rekap Biaya (7)"/>
      <sheetName val="JL.PENDIDIKAN"/>
      <sheetName val="Rekap Biaya (6)"/>
      <sheetName val="JL.SP.GOR"/>
      <sheetName val="Rekap Biaya (5)"/>
      <sheetName val="JL.TRIKORA"/>
      <sheetName val="Rekap Biaya (4)"/>
      <sheetName val="JL.S.KAMUNDANG"/>
      <sheetName val="Rekap Biaya (3)"/>
      <sheetName val="JL.REMU"/>
      <sheetName val="Rekap Biaya (2)"/>
      <sheetName val="JL.KOM KOKODA"/>
      <sheetName val="Rekap Biaya"/>
      <sheetName val="JL SMP 5 "/>
      <sheetName val="Mobilisasi"/>
      <sheetName val="DEVI 2"/>
      <sheetName val="DEVI 3"/>
      <sheetName val="DEVI 4"/>
      <sheetName val="DEVI 5"/>
      <sheetName val="DEVI 6"/>
      <sheetName val="DEVI 7"/>
      <sheetName val="DEVI 7 (2)"/>
      <sheetName val="DEVI 8"/>
      <sheetName val="DEVI 9"/>
      <sheetName val="DEV 10"/>
      <sheetName val="LS-Rutin"/>
      <sheetName val="Kuantita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sheetData sheetId="38"/>
      <sheetData sheetId="39" refreshError="1"/>
      <sheetData sheetId="40"/>
      <sheetData sheetId="41"/>
      <sheetData sheetId="42"/>
      <sheetData sheetId="43"/>
      <sheetData sheetId="44"/>
      <sheetData sheetId="45"/>
      <sheetData sheetId="46"/>
      <sheetData sheetId="47" refreshError="1"/>
      <sheetData sheetId="48" refreshError="1"/>
      <sheetData sheetId="49" refreshError="1"/>
      <sheetData sheetId="50" refreshError="1"/>
      <sheetData sheetId="51"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 PRINT"/>
      <sheetName val="RAB PRINT"/>
      <sheetName val="Lingkup"/>
      <sheetName val="REK"/>
      <sheetName val="RAB CIMAHI"/>
      <sheetName val="8LT 12"/>
      <sheetName val="8LT PAK"/>
      <sheetName val="8LT SAR"/>
      <sheetName val="8LT TATA"/>
    </sheetNames>
    <sheetDataSet>
      <sheetData sheetId="0"/>
      <sheetData sheetId="1"/>
      <sheetData sheetId="2"/>
      <sheetData sheetId="3"/>
      <sheetData sheetId="4"/>
      <sheetData sheetId="5"/>
      <sheetData sheetId="6"/>
      <sheetData sheetId="7"/>
      <sheetData sheetId="8"/>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
    </sheetNames>
    <sheetDataSet>
      <sheetData sheetId="0">
        <row r="42">
          <cell r="H42">
            <v>15000</v>
          </cell>
        </row>
      </sheetData>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SCLAIMER"/>
      <sheetName val="Sheet1"/>
      <sheetName val="MAJOR"/>
      <sheetName val="%"/>
      <sheetName val="Rekap"/>
      <sheetName val="Informasi"/>
      <sheetName val="Peta Quarry"/>
      <sheetName val="Mobilisasi"/>
      <sheetName val="Perhitungan Mobilisasi Alat"/>
      <sheetName val="Lalu Lintas"/>
      <sheetName val="Jembatan Sementara"/>
      <sheetName val="BOQ"/>
      <sheetName val="D2"/>
      <sheetName val="D3"/>
      <sheetName val="D4"/>
      <sheetName val="D5"/>
      <sheetName val="D6"/>
      <sheetName val="D6 ASBT"/>
      <sheetName val="D7(1)"/>
      <sheetName val="D7(2)"/>
      <sheetName val="D7(3)"/>
      <sheetName val="D8(1)"/>
      <sheetName val="D8(2)"/>
      <sheetName val="D9"/>
      <sheetName val="D10 LS-Rutin"/>
      <sheetName val="D10 Kuantitas"/>
      <sheetName val="D10 Analisa HSP"/>
      <sheetName val="4-Basic Price"/>
      <sheetName val="4-Analisa Quarry"/>
      <sheetName val="4-formulir harga bahan"/>
      <sheetName val="5-ALAT(1)"/>
      <sheetName val="5-ALAT (2)"/>
      <sheetName val="Agg Halus &amp; Kasar"/>
      <sheetName val="Agg A"/>
      <sheetName val="Agg B"/>
      <sheetName val="Agg C"/>
    </sheetNames>
    <sheetDataSet>
      <sheetData sheetId="0"/>
      <sheetData sheetId="1"/>
      <sheetData sheetId="2"/>
      <sheetData sheetId="3"/>
      <sheetData sheetId="4"/>
      <sheetData sheetId="5"/>
      <sheetData sheetId="6"/>
      <sheetData sheetId="7"/>
      <sheetData sheetId="8"/>
      <sheetData sheetId="9"/>
      <sheetData sheetId="10"/>
      <sheetData sheetId="11">
        <row r="37">
          <cell r="F37">
            <v>99221496.663880676</v>
          </cell>
        </row>
      </sheetData>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USEN"/>
      <sheetName val="Rekap ALL+ME  "/>
      <sheetName val="F. Polyclinic"/>
      <sheetName val="rekap ME MB 15M"/>
      <sheetName val="BE-02"/>
      <sheetName val="MU"/>
      <sheetName val="RAB MEK 15 M MB "/>
      <sheetName val="RAB EL 15m MB"/>
      <sheetName val="REKAP_SUP"/>
      <sheetName val="ARS SUP"/>
      <sheetName val="REKAP_WARDS"/>
      <sheetName val="analisa"/>
      <sheetName val="ARS-WARDS"/>
      <sheetName val="rekap ME WARDS  15M "/>
      <sheetName val="RAB MEK WARDS"/>
      <sheetName val="RAB EL WARDS"/>
      <sheetName val="rekap ME"/>
      <sheetName val="an GIP medium"/>
      <sheetName val="PVC PRALON AW"/>
      <sheetName val="BS SCH 40"/>
      <sheetName val="MEKANIKAL MB (3)"/>
      <sheetName val="MEKANIKAL MB (2)"/>
      <sheetName val="MEKANIKAL MB"/>
      <sheetName val="RAB EL all MB Rofiq"/>
      <sheetName val="ELEKTRIKAL MB"/>
      <sheetName val="REK_ME_SUP"/>
      <sheetName val="MEK SUP"/>
      <sheetName val="REK_ME_SUP (2)"/>
      <sheetName val="MEK SUP all rofiq"/>
      <sheetName val="ELEK SUP"/>
      <sheetName val="upahbahan"/>
      <sheetName val="mau panitia"/>
      <sheetName val="RAB Arsitektural"/>
      <sheetName val="An.Kuse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ME SCHE (2)"/>
      <sheetName val="Info 1"/>
      <sheetName val="Ass-um 2"/>
      <sheetName val="BQ 3"/>
      <sheetName val="BQ 4"/>
      <sheetName val="BQ 5"/>
      <sheetName val="Surat Penawar"/>
      <sheetName val="REKAP"/>
      <sheetName val="RAB"/>
      <sheetName val="TIME SCHE"/>
      <sheetName val="Dhs 6"/>
      <sheetName val="Eq. 7"/>
      <sheetName val="Mat. 8"/>
      <sheetName val="Mat. 8 (2)"/>
      <sheetName val="Mat. 8 (3)"/>
      <sheetName val="Aggr. 9"/>
      <sheetName val="DIV I-1.10"/>
      <sheetName val="DIV I-2. 11 "/>
      <sheetName val="DIV I-3 .12 "/>
      <sheetName val="DAMIJA"/>
      <sheetName val="METODE DAMIJA"/>
      <sheetName val="METODE JOINT S"/>
      <sheetName val="JOINT SILENT"/>
      <sheetName val="DIV II. 13"/>
      <sheetName val="DIV III. 14 "/>
      <sheetName val="DIV IV. 15 "/>
      <sheetName val="DIV V. 16"/>
      <sheetName val="DIV VI. 17"/>
      <sheetName val="DIV VII. 18"/>
      <sheetName val="DIV VIII. 19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 PRINT"/>
      <sheetName val="RAB PRINT"/>
      <sheetName val="Lingkup"/>
      <sheetName val="REK"/>
      <sheetName val="RAB CIMAHI"/>
      <sheetName val="8LT 12"/>
      <sheetName val="8LT PAK"/>
      <sheetName val="8LT SAR"/>
      <sheetName val="8LT TATA"/>
    </sheetNames>
    <sheetDataSet>
      <sheetData sheetId="0"/>
      <sheetData sheetId="1"/>
      <sheetData sheetId="2"/>
      <sheetData sheetId="3"/>
      <sheetData sheetId="4"/>
      <sheetData sheetId="5"/>
      <sheetData sheetId="6"/>
      <sheetData sheetId="7"/>
      <sheetData sheetId="8"/>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
      <sheetName val="B"/>
      <sheetName val="C"/>
      <sheetName val="BA-PEMB"/>
      <sheetName val="terbilang BA"/>
      <sheetName val="terbilang"/>
    </sheetNames>
    <sheetDataSet>
      <sheetData sheetId="0"/>
      <sheetData sheetId="1"/>
      <sheetData sheetId="2"/>
      <sheetData sheetId="3"/>
      <sheetData sheetId="4"/>
      <sheetData sheetId="5"/>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INCIAN"/>
      <sheetName val="Sheet1"/>
      <sheetName val="Sheet11"/>
      <sheetName val="Sheet10"/>
      <sheetName val="Sheet5"/>
      <sheetName val="AKS-KTP"/>
      <sheetName val="Sheet7"/>
      <sheetName val="ASDP"/>
      <sheetName val="Sheet2"/>
      <sheetName val="Gb.3.3."/>
      <sheetName val="Gb.3.1."/>
      <sheetName val="sket lokasi"/>
      <sheetName val="Sheet12"/>
      <sheetName val="Gb.1.1."/>
      <sheetName val="Sheet9"/>
      <sheetName val="Gb.2.1."/>
      <sheetName val="Gb.2.8."/>
      <sheetName val="Gb.2.17."/>
      <sheetName val="Gb.2.18."/>
      <sheetName val="Undpass"/>
      <sheetName val="024.1"/>
      <sheetName val="AKS_KTP"/>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RG BHN"/>
      <sheetName val="ANALS ARS"/>
      <sheetName val="ANALS KY"/>
      <sheetName val="ANALS ME"/>
      <sheetName val="CONTOH RAB"/>
    </sheetNames>
    <sheetDataSet>
      <sheetData sheetId="0" refreshError="1">
        <row r="13">
          <cell r="G13">
            <v>85000</v>
          </cell>
        </row>
        <row r="61">
          <cell r="G61">
            <v>1700000</v>
          </cell>
        </row>
        <row r="435">
          <cell r="G435">
            <v>25000</v>
          </cell>
        </row>
        <row r="437">
          <cell r="G437">
            <v>30000</v>
          </cell>
        </row>
        <row r="441">
          <cell r="G441">
            <v>37000</v>
          </cell>
        </row>
      </sheetData>
      <sheetData sheetId="1" refreshError="1"/>
      <sheetData sheetId="2" refreshError="1"/>
      <sheetData sheetId="3" refreshError="1"/>
      <sheetData sheetId="4" refreshError="1"/>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CEDULE"/>
      <sheetName val="REKAP TOTAL"/>
      <sheetName val="REKAP STR"/>
      <sheetName val="BQ-Struktur MB"/>
      <sheetName val="REKAP ARS"/>
      <sheetName val="Rekap A. Emergency"/>
      <sheetName val="A. Emergency"/>
      <sheetName val="Rekap B. Laboratory"/>
      <sheetName val="B. Laboratory"/>
      <sheetName val="Rekap C. Radiology"/>
      <sheetName val="C. Radiology"/>
      <sheetName val="Rekap D. Main Entrance"/>
      <sheetName val="D. Main Entrance"/>
      <sheetName val="Rekap E. Fisiotherapy"/>
      <sheetName val="E. Fisiotherapy"/>
      <sheetName val="Rekap F. Polyclinic"/>
      <sheetName val="F. Polyclinic"/>
      <sheetName val="Rekap G. Operating Room &amp; ICU"/>
      <sheetName val="G. Operating Room &amp; ICU"/>
      <sheetName val="Rekap H. Hemodialisa"/>
      <sheetName val="H. Hemodialisa"/>
      <sheetName val="Rekap I. Medical Record"/>
      <sheetName val="I. Medical Record"/>
      <sheetName val="Rekap J. Obgyn"/>
      <sheetName val="J. Obgyn"/>
      <sheetName val="Rekap K. Commercial Area"/>
      <sheetName val="K. Commercial Area"/>
      <sheetName val="Rekap L. Gen  Administration"/>
      <sheetName val="L. General Administration"/>
      <sheetName val="Rekap M. Auditorium"/>
      <sheetName val="M. Auditorium"/>
      <sheetName val="Rekap N. Pekerjaan Lain2"/>
      <sheetName val="N. Pekerjaan Lain2"/>
      <sheetName val="Str SUP"/>
      <sheetName val="rekap ME"/>
      <sheetName val="RAB MK all MB rofiq"/>
      <sheetName val="ELECTRIC-MB"/>
      <sheetName val="MEKANIKAL MB"/>
      <sheetName val="RAB ELEKTRIKAL rofiq"/>
      <sheetName val="Upah"/>
      <sheetName val="Bahan"/>
      <sheetName val="Alat-P"/>
      <sheetName val="A"/>
      <sheetName val="upahbahan"/>
      <sheetName val="pek baja"/>
      <sheetName val="An. Pek Pasangan"/>
      <sheetName val="An. Pek Beton"/>
      <sheetName val="An. Pek Tanah"/>
      <sheetName val="RAB Arsitektur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sheetData sheetId="40"/>
      <sheetData sheetId="41"/>
      <sheetData sheetId="42" refreshError="1"/>
      <sheetData sheetId="43">
        <row r="14">
          <cell r="I14">
            <v>65000</v>
          </cell>
        </row>
      </sheetData>
      <sheetData sheetId="44" refreshError="1"/>
      <sheetData sheetId="45" refreshError="1"/>
      <sheetData sheetId="46" refreshError="1"/>
      <sheetData sheetId="47" refreshError="1"/>
      <sheetData sheetId="48"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S-Rutin"/>
      <sheetName val="Kuantitas"/>
      <sheetName val="Analisa HSP"/>
    </sheetNames>
    <sheetDataSet>
      <sheetData sheetId="0"/>
      <sheetData sheetId="1"/>
      <sheetData sheetId="2">
        <row r="51">
          <cell r="U51">
            <v>76528.324453071182</v>
          </cell>
        </row>
        <row r="231">
          <cell r="U231">
            <v>400774.30473057937</v>
          </cell>
        </row>
        <row r="410">
          <cell r="U410">
            <v>305646.15927019424</v>
          </cell>
        </row>
        <row r="589">
          <cell r="U589">
            <v>325990.31353598455</v>
          </cell>
        </row>
        <row r="768">
          <cell r="U768">
            <v>2177.2375893913218</v>
          </cell>
        </row>
      </sheetData>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PAH&amp;BAHAN"/>
      <sheetName val="HS I"/>
      <sheetName val="RAB"/>
      <sheetName val="REKAP"/>
      <sheetName val="VOLUME"/>
    </sheetNames>
    <sheetDataSet>
      <sheetData sheetId="0">
        <row r="9">
          <cell r="B9" t="str">
            <v>U P A H</v>
          </cell>
        </row>
        <row r="10">
          <cell r="B10" t="str">
            <v>Mandor</v>
          </cell>
        </row>
        <row r="11">
          <cell r="B11" t="str">
            <v>Kepala Tukang</v>
          </cell>
        </row>
        <row r="12">
          <cell r="B12" t="str">
            <v>Tukang batu</v>
          </cell>
        </row>
        <row r="13">
          <cell r="B13" t="str">
            <v>Tukang besi</v>
          </cell>
        </row>
        <row r="14">
          <cell r="B14" t="str">
            <v>Tukang kayu</v>
          </cell>
        </row>
        <row r="15">
          <cell r="B15" t="str">
            <v>Tukang cat</v>
          </cell>
        </row>
        <row r="16">
          <cell r="B16" t="str">
            <v>Tukang listrik</v>
          </cell>
        </row>
        <row r="17">
          <cell r="B17" t="str">
            <v>Tukang pipa</v>
          </cell>
        </row>
        <row r="18">
          <cell r="B18" t="str">
            <v>Pekerja</v>
          </cell>
        </row>
        <row r="19">
          <cell r="B19" t="str">
            <v>Buruh Tak Trampil</v>
          </cell>
        </row>
        <row r="21">
          <cell r="B21" t="str">
            <v>B A H A N</v>
          </cell>
        </row>
        <row r="22">
          <cell r="B22" t="str">
            <v>Pasir Urug</v>
          </cell>
        </row>
        <row r="23">
          <cell r="B23" t="str">
            <v>Pasir Beton/Cor</v>
          </cell>
        </row>
        <row r="24">
          <cell r="B24" t="str">
            <v>Pasir Pasang</v>
          </cell>
        </row>
        <row r="25">
          <cell r="B25" t="str">
            <v>Pasir Plester</v>
          </cell>
        </row>
        <row r="26">
          <cell r="B26" t="str">
            <v>Sirtu</v>
          </cell>
        </row>
        <row r="27">
          <cell r="B27" t="str">
            <v>Batu pecah  2-3</v>
          </cell>
        </row>
        <row r="28">
          <cell r="B28" t="str">
            <v>Tanah Urug</v>
          </cell>
        </row>
        <row r="29">
          <cell r="B29" t="str">
            <v>Batu Gunung</v>
          </cell>
        </row>
        <row r="30">
          <cell r="B30" t="str">
            <v>Batu Karang</v>
          </cell>
        </row>
        <row r="31">
          <cell r="B31" t="str">
            <v>Batu Merah</v>
          </cell>
        </row>
        <row r="32">
          <cell r="B32" t="str">
            <v>Batu Tela 10x20x30</v>
          </cell>
        </row>
        <row r="33">
          <cell r="B33" t="str">
            <v>Semen 50 kg</v>
          </cell>
        </row>
        <row r="34">
          <cell r="B34" t="str">
            <v>Semen Putih</v>
          </cell>
        </row>
        <row r="35">
          <cell r="B35" t="str">
            <v>Kayu Kelas I</v>
          </cell>
        </row>
        <row r="36">
          <cell r="B36" t="str">
            <v>Kayu Kelas II</v>
          </cell>
        </row>
        <row r="37">
          <cell r="B37" t="str">
            <v>Kayu 5/5 Kelas I/ Usuk</v>
          </cell>
        </row>
        <row r="38">
          <cell r="B38" t="str">
            <v>Kayu 5/5 Kelas II/ Usuk</v>
          </cell>
        </row>
        <row r="39">
          <cell r="B39" t="str">
            <v>Papan Kayu Kelas I/ Reng 3/4</v>
          </cell>
        </row>
        <row r="40">
          <cell r="B40" t="str">
            <v>Papan Kayu Kelas II</v>
          </cell>
        </row>
        <row r="41">
          <cell r="B41" t="str">
            <v>Kayu Putih/ campur</v>
          </cell>
        </row>
        <row r="42">
          <cell r="B42" t="str">
            <v>Kayu Mangi-mangi kecil</v>
          </cell>
        </row>
        <row r="43">
          <cell r="B43" t="str">
            <v>Kayu Mangi-mangi Besar Ø15</v>
          </cell>
        </row>
        <row r="44">
          <cell r="B44" t="str">
            <v>Kayu Lis Profil</v>
          </cell>
        </row>
        <row r="45">
          <cell r="B45" t="str">
            <v>Lambisering Kayu</v>
          </cell>
        </row>
        <row r="46">
          <cell r="B46" t="str">
            <v>Lis Profil Gipsum</v>
          </cell>
        </row>
        <row r="47">
          <cell r="B47" t="str">
            <v>Lis Profil Gipsum Besar</v>
          </cell>
        </row>
        <row r="48">
          <cell r="B48" t="str">
            <v>Gipsum board</v>
          </cell>
        </row>
        <row r="49">
          <cell r="B49" t="str">
            <v>Tripleks 4 mm</v>
          </cell>
        </row>
        <row r="50">
          <cell r="B50" t="str">
            <v>Tripleks 9 mm</v>
          </cell>
        </row>
        <row r="51">
          <cell r="B51" t="str">
            <v>Tripleks 12 mm</v>
          </cell>
        </row>
        <row r="52">
          <cell r="B52" t="str">
            <v>Teak Wood Ukuran 122 x 244</v>
          </cell>
        </row>
        <row r="53">
          <cell r="B53" t="str">
            <v>Paku Campur</v>
          </cell>
        </row>
        <row r="54">
          <cell r="B54" t="str">
            <v>Paku Tripleks</v>
          </cell>
        </row>
        <row r="55">
          <cell r="B55" t="str">
            <v>Paku Untuk Atap</v>
          </cell>
        </row>
        <row r="56">
          <cell r="B56" t="str">
            <v>Besi Beton</v>
          </cell>
        </row>
        <row r="57">
          <cell r="B57" t="str">
            <v>Kawat Beton</v>
          </cell>
        </row>
        <row r="58">
          <cell r="B58" t="str">
            <v>Kawat Duri</v>
          </cell>
        </row>
        <row r="59">
          <cell r="B59" t="str">
            <v>Pipa PVC 4 "</v>
          </cell>
        </row>
        <row r="60">
          <cell r="B60" t="str">
            <v>Pipa PVC 3"</v>
          </cell>
        </row>
        <row r="61">
          <cell r="B61" t="str">
            <v>Pipa GIV 2"</v>
          </cell>
        </row>
        <row r="62">
          <cell r="B62" t="str">
            <v xml:space="preserve">Pipa PVC 3/4" </v>
          </cell>
        </row>
        <row r="63">
          <cell r="B63" t="str">
            <v xml:space="preserve">Pipa PVC 1/2" </v>
          </cell>
        </row>
        <row r="64">
          <cell r="B64" t="str">
            <v>Closed Jongkok Standar</v>
          </cell>
        </row>
        <row r="65">
          <cell r="B65" t="str">
            <v>Closed Duduk Porselin KIA</v>
          </cell>
        </row>
        <row r="66">
          <cell r="B66" t="str">
            <v>Bak cuci stainless 1 Lubang</v>
          </cell>
        </row>
        <row r="67">
          <cell r="B67" t="str">
            <v>Washtafel lengkap dan Kaca</v>
          </cell>
        </row>
        <row r="68">
          <cell r="B68" t="str">
            <v>Bak Fiberglass 1 m3</v>
          </cell>
        </row>
        <row r="69">
          <cell r="B69" t="str">
            <v>Shower Dinding Lengkap</v>
          </cell>
        </row>
        <row r="70">
          <cell r="B70" t="str">
            <v>Tempat Sabun Tanam</v>
          </cell>
        </row>
        <row r="71">
          <cell r="B71" t="str">
            <v>Urinoir Lengkap</v>
          </cell>
        </row>
        <row r="72">
          <cell r="B72" t="str">
            <v>Kaca Riben 5 MM'</v>
          </cell>
        </row>
        <row r="73">
          <cell r="B73" t="str">
            <v>Kaca Bening 5 MM'</v>
          </cell>
        </row>
        <row r="74">
          <cell r="B74" t="str">
            <v>Kunci Tanam 2 Slaag</v>
          </cell>
        </row>
        <row r="75">
          <cell r="B75" t="str">
            <v>Kunci Silinder</v>
          </cell>
        </row>
        <row r="76">
          <cell r="B76" t="str">
            <v>Door Stoper</v>
          </cell>
        </row>
        <row r="77">
          <cell r="B77" t="str">
            <v>Engsel Pintu</v>
          </cell>
        </row>
        <row r="78">
          <cell r="B78" t="str">
            <v>Engsel Jendela</v>
          </cell>
        </row>
        <row r="79">
          <cell r="B79" t="str">
            <v xml:space="preserve">Grendel Pintu </v>
          </cell>
        </row>
        <row r="80">
          <cell r="B80" t="str">
            <v>Grendel  Jendela</v>
          </cell>
        </row>
        <row r="81">
          <cell r="B81" t="str">
            <v>Hak Angin</v>
          </cell>
        </row>
        <row r="82">
          <cell r="B82" t="str">
            <v>Tarikan Jendela</v>
          </cell>
        </row>
        <row r="83">
          <cell r="B83" t="str">
            <v>Pintu Fiber Untuk KM/WC</v>
          </cell>
        </row>
        <row r="84">
          <cell r="B84" t="str">
            <v>Cat Tembok Metrolite</v>
          </cell>
        </row>
        <row r="85">
          <cell r="B85" t="str">
            <v>Cat Tembok Biasa</v>
          </cell>
        </row>
        <row r="86">
          <cell r="B86" t="str">
            <v>Cat kayu</v>
          </cell>
        </row>
        <row r="87">
          <cell r="B87" t="str">
            <v>Cat Besi</v>
          </cell>
        </row>
        <row r="88">
          <cell r="B88" t="str">
            <v>Cat Atap</v>
          </cell>
        </row>
        <row r="89">
          <cell r="B89" t="str">
            <v>Residu</v>
          </cell>
        </row>
        <row r="90">
          <cell r="B90" t="str">
            <v>Meni Kayu</v>
          </cell>
        </row>
        <row r="91">
          <cell r="B91" t="str">
            <v>Meni Besi</v>
          </cell>
        </row>
        <row r="92">
          <cell r="B92" t="str">
            <v xml:space="preserve">Dempul </v>
          </cell>
        </row>
        <row r="93">
          <cell r="B93" t="str">
            <v>Minyak Cat/ Thinner</v>
          </cell>
        </row>
        <row r="94">
          <cell r="B94" t="str">
            <v>Kertas Gosok</v>
          </cell>
        </row>
        <row r="95">
          <cell r="B95" t="str">
            <v>Teak Oil</v>
          </cell>
        </row>
        <row r="96">
          <cell r="B96" t="str">
            <v xml:space="preserve">Handel Pintu </v>
          </cell>
        </row>
        <row r="97">
          <cell r="B97" t="str">
            <v>Kran Air</v>
          </cell>
        </row>
        <row r="98">
          <cell r="B98" t="str">
            <v>Floor Drain + Saringan</v>
          </cell>
        </row>
        <row r="99">
          <cell r="B99" t="str">
            <v>Kuas</v>
          </cell>
        </row>
        <row r="100">
          <cell r="B100" t="str">
            <v>Kuas Rol</v>
          </cell>
        </row>
        <row r="101">
          <cell r="B101" t="str">
            <v>Plamur Tembok</v>
          </cell>
        </row>
        <row r="102">
          <cell r="B102" t="str">
            <v>Plamur Kayu</v>
          </cell>
        </row>
        <row r="103">
          <cell r="B103" t="str">
            <v>Keramik 20 x 20 (25/DOZ)</v>
          </cell>
        </row>
        <row r="104">
          <cell r="B104" t="str">
            <v>Keramik 20 x 25 (20/DOZ)</v>
          </cell>
        </row>
        <row r="105">
          <cell r="B105" t="str">
            <v>Keramik 30 x 30 Polos (11/DOZ)</v>
          </cell>
        </row>
        <row r="106">
          <cell r="B106" t="str">
            <v>Keramik 40 x 40 (6/DOZ) Broken Wait Bermotif</v>
          </cell>
        </row>
        <row r="107">
          <cell r="B107" t="str">
            <v xml:space="preserve">Lampu TL 2 x 20 W Tanam </v>
          </cell>
        </row>
        <row r="108">
          <cell r="B108" t="str">
            <v>Lampu TL 1 x 20 W biasa</v>
          </cell>
        </row>
        <row r="109">
          <cell r="B109" t="str">
            <v>Lampu SL 23 W+ Fitting biasa</v>
          </cell>
        </row>
        <row r="110">
          <cell r="B110" t="str">
            <v>Lampu Pijar 40 W+Fitting biasa</v>
          </cell>
        </row>
        <row r="111">
          <cell r="B111" t="str">
            <v>Lampu SL 23 W+ Fitting tanam</v>
          </cell>
        </row>
        <row r="112">
          <cell r="B112" t="str">
            <v>Lampu Pijar 40 W+Fitting tanam</v>
          </cell>
        </row>
        <row r="113">
          <cell r="B113" t="str">
            <v>Lampu Baret</v>
          </cell>
        </row>
        <row r="114">
          <cell r="B114" t="str">
            <v>Fitting lampu</v>
          </cell>
        </row>
        <row r="115">
          <cell r="B115" t="str">
            <v xml:space="preserve">Fitting lampu tanam </v>
          </cell>
        </row>
        <row r="116">
          <cell r="B116" t="str">
            <v>Stop Kontak Broco Warna Coklat Tua</v>
          </cell>
        </row>
        <row r="117">
          <cell r="B117" t="str">
            <v>Stop Kontak AC</v>
          </cell>
        </row>
        <row r="118">
          <cell r="B118" t="str">
            <v>Saklar Tunggal  Broco</v>
          </cell>
        </row>
        <row r="119">
          <cell r="B119" t="str">
            <v>Saklar Ganda Broco</v>
          </cell>
        </row>
        <row r="120">
          <cell r="B120" t="str">
            <v>Box MCB</v>
          </cell>
        </row>
        <row r="121">
          <cell r="B121" t="str">
            <v>MCB</v>
          </cell>
        </row>
        <row r="122">
          <cell r="B122" t="str">
            <v xml:space="preserve">AC Split </v>
          </cell>
        </row>
        <row r="123">
          <cell r="B123" t="str">
            <v>Pipa Listrik 5/8"</v>
          </cell>
        </row>
        <row r="124">
          <cell r="B124" t="str">
            <v>Kabel NYM 4 mm Eterna</v>
          </cell>
        </row>
        <row r="125">
          <cell r="B125" t="str">
            <v>Kabel NYM 2.5 mm Eterna</v>
          </cell>
        </row>
        <row r="126">
          <cell r="B126" t="str">
            <v>Lem Putih</v>
          </cell>
        </row>
        <row r="127">
          <cell r="B127" t="str">
            <v xml:space="preserve">Plat Aluminium 0,3 mm' </v>
          </cell>
        </row>
        <row r="128">
          <cell r="B128" t="str">
            <v xml:space="preserve">Seng Plat BJLS 30 </v>
          </cell>
        </row>
        <row r="129">
          <cell r="B129" t="str">
            <v>Mur - Baut</v>
          </cell>
        </row>
        <row r="130">
          <cell r="B130" t="str">
            <v>Nako + tralis</v>
          </cell>
        </row>
        <row r="131">
          <cell r="B131" t="str">
            <v>Atap Trimdeck</v>
          </cell>
        </row>
        <row r="132">
          <cell r="B132" t="str">
            <v>Seng Rol BJLS 30 (Utk Talang)</v>
          </cell>
        </row>
        <row r="133">
          <cell r="B133" t="str">
            <v>Paving Block 10 x 20 x8</v>
          </cell>
        </row>
        <row r="134">
          <cell r="B134" t="str">
            <v>Glass Block</v>
          </cell>
        </row>
        <row r="135">
          <cell r="B135" t="str">
            <v>Buis beton dia 60 cm</v>
          </cell>
        </row>
        <row r="136">
          <cell r="B136" t="str">
            <v>Sakura Roof 0,3</v>
          </cell>
        </row>
        <row r="137">
          <cell r="B137" t="str">
            <v>Nok Sakura Roof 0,3</v>
          </cell>
        </row>
        <row r="138">
          <cell r="B138" t="str">
            <v>Paku Genteng</v>
          </cell>
        </row>
        <row r="139">
          <cell r="B139" t="str">
            <v>Batang Spililitzen / air terminal</v>
          </cell>
        </row>
        <row r="140">
          <cell r="B140" t="str">
            <v>Kabel BC  50 mm 2</v>
          </cell>
        </row>
        <row r="141">
          <cell r="B141" t="str">
            <v>Solar</v>
          </cell>
        </row>
        <row r="142">
          <cell r="B142" t="str">
            <v>Minyak begisting</v>
          </cell>
        </row>
        <row r="143">
          <cell r="B143" t="str">
            <v>Handrail Stainless Steel</v>
          </cell>
        </row>
      </sheetData>
      <sheetData sheetId="1"/>
      <sheetData sheetId="2" refreshError="1"/>
      <sheetData sheetId="3" refreshError="1"/>
      <sheetData sheetId="4" refreshError="1"/>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OUTROOM"/>
      <sheetName val="bahan"/>
      <sheetName val="duct"/>
      <sheetName val="listrik"/>
      <sheetName val="pipa"/>
      <sheetName val="MU"/>
      <sheetName val="OUTROOM"/>
      <sheetName val="REK-INROOM"/>
      <sheetName val="INROOM"/>
    </sheetNames>
    <sheetDataSet>
      <sheetData sheetId="0"/>
      <sheetData sheetId="1">
        <row r="13">
          <cell r="E13" t="str">
            <v>Balancing Valve FCU</v>
          </cell>
          <cell r="H13" t="str">
            <v>AC-01</v>
          </cell>
          <cell r="I13" t="str">
            <v>nos</v>
          </cell>
          <cell r="J13">
            <v>35</v>
          </cell>
          <cell r="K13">
            <v>478816.875</v>
          </cell>
        </row>
        <row r="14">
          <cell r="E14" t="str">
            <v>Bypass valve AC 4"</v>
          </cell>
          <cell r="H14" t="str">
            <v>AC-01</v>
          </cell>
          <cell r="I14" t="str">
            <v>nos</v>
          </cell>
          <cell r="J14">
            <v>21</v>
          </cell>
          <cell r="K14">
            <v>4788168.75</v>
          </cell>
        </row>
        <row r="15">
          <cell r="E15" t="str">
            <v>Central Airco Central Control system</v>
          </cell>
          <cell r="H15" t="str">
            <v>AC-00</v>
          </cell>
          <cell r="I15" t="str">
            <v>lot</v>
          </cell>
          <cell r="J15">
            <v>1</v>
          </cell>
          <cell r="K15">
            <v>1149160500</v>
          </cell>
        </row>
        <row r="16">
          <cell r="E16" t="str">
            <v>Control Valve FCU</v>
          </cell>
          <cell r="H16" t="str">
            <v>AC-04</v>
          </cell>
          <cell r="I16" t="str">
            <v>nos</v>
          </cell>
          <cell r="J16">
            <v>5</v>
          </cell>
          <cell r="K16">
            <v>478816.875</v>
          </cell>
        </row>
        <row r="17">
          <cell r="E17" t="str">
            <v>Cable from Power Panel to Outdoor AC</v>
          </cell>
          <cell r="H17" t="str">
            <v>AC-01</v>
          </cell>
          <cell r="I17" t="str">
            <v>m</v>
          </cell>
          <cell r="J17">
            <v>50000</v>
          </cell>
          <cell r="K17">
            <v>46924.053749999999</v>
          </cell>
        </row>
        <row r="18">
          <cell r="E18" t="str">
            <v>Cap 24,000 btu/h (583 cfm)</v>
          </cell>
          <cell r="H18" t="str">
            <v>AC-01</v>
          </cell>
          <cell r="I18" t="str">
            <v>unit</v>
          </cell>
          <cell r="J18">
            <v>500</v>
          </cell>
          <cell r="K18">
            <v>12008727.225</v>
          </cell>
        </row>
        <row r="19">
          <cell r="E19" t="str">
            <v>Check Valve AC dia. 150 mm</v>
          </cell>
          <cell r="H19" t="str">
            <v>AC-00</v>
          </cell>
          <cell r="I19" t="str">
            <v>nos</v>
          </cell>
          <cell r="J19">
            <v>4</v>
          </cell>
          <cell r="K19">
            <v>4081293.3</v>
          </cell>
        </row>
        <row r="20">
          <cell r="E20" t="str">
            <v>Chiller Cap 350 TR</v>
          </cell>
          <cell r="H20" t="str">
            <v>AC-00</v>
          </cell>
          <cell r="I20" t="str">
            <v>unit</v>
          </cell>
          <cell r="J20">
            <v>4</v>
          </cell>
          <cell r="K20">
            <v>1220025397.5</v>
          </cell>
        </row>
        <row r="21">
          <cell r="E21" t="str">
            <v>Chiller water Pump</v>
          </cell>
          <cell r="H21" t="str">
            <v>AC-00</v>
          </cell>
          <cell r="I21" t="str">
            <v>unit</v>
          </cell>
          <cell r="J21">
            <v>4</v>
          </cell>
          <cell r="K21">
            <v>70609528.5</v>
          </cell>
        </row>
        <row r="22">
          <cell r="E22" t="str">
            <v>Control VaLve AC 4"</v>
          </cell>
          <cell r="H22" t="str">
            <v>AC-01</v>
          </cell>
          <cell r="I22" t="str">
            <v>nos</v>
          </cell>
          <cell r="J22">
            <v>21</v>
          </cell>
          <cell r="K22">
            <v>4788168.75</v>
          </cell>
        </row>
        <row r="23">
          <cell r="E23" t="str">
            <v>Control Valve FCU</v>
          </cell>
          <cell r="H23" t="str">
            <v>AC-02</v>
          </cell>
          <cell r="I23" t="str">
            <v>nos</v>
          </cell>
          <cell r="J23">
            <v>4</v>
          </cell>
          <cell r="K23">
            <v>478816.875</v>
          </cell>
        </row>
        <row r="24">
          <cell r="E24" t="str">
            <v>Control VaLve FCU</v>
          </cell>
          <cell r="H24" t="str">
            <v>AC-03</v>
          </cell>
          <cell r="I24" t="str">
            <v>nos</v>
          </cell>
          <cell r="J24">
            <v>4</v>
          </cell>
          <cell r="K24">
            <v>478816.875</v>
          </cell>
        </row>
        <row r="25">
          <cell r="E25" t="str">
            <v>Control Valve FCU</v>
          </cell>
          <cell r="H25" t="str">
            <v>AC-04</v>
          </cell>
          <cell r="I25" t="str">
            <v>nos</v>
          </cell>
          <cell r="J25">
            <v>5</v>
          </cell>
          <cell r="K25">
            <v>478816.875</v>
          </cell>
        </row>
        <row r="26">
          <cell r="E26" t="str">
            <v>Control Vlave FCU</v>
          </cell>
          <cell r="H26" t="str">
            <v>AC-01</v>
          </cell>
          <cell r="I26" t="str">
            <v>nos</v>
          </cell>
          <cell r="J26">
            <v>17</v>
          </cell>
          <cell r="K26">
            <v>478816.875</v>
          </cell>
        </row>
        <row r="27">
          <cell r="E27" t="str">
            <v>Diffuser 200 x 200mmm</v>
          </cell>
          <cell r="H27" t="str">
            <v>AC-01</v>
          </cell>
          <cell r="I27" t="str">
            <v>nos</v>
          </cell>
          <cell r="J27">
            <v>466</v>
          </cell>
          <cell r="K27">
            <v>173967.20250000001</v>
          </cell>
        </row>
        <row r="28">
          <cell r="E28" t="str">
            <v>Diffuser 500 x 500mmm</v>
          </cell>
          <cell r="H28" t="str">
            <v>AC-01</v>
          </cell>
          <cell r="I28" t="str">
            <v>nos</v>
          </cell>
          <cell r="J28">
            <v>18</v>
          </cell>
          <cell r="K28">
            <v>352087.08</v>
          </cell>
        </row>
        <row r="29">
          <cell r="E29" t="str">
            <v>Ducting RETURN size : 400x400mm</v>
          </cell>
          <cell r="H29" t="str">
            <v>AC-01</v>
          </cell>
          <cell r="I29" t="str">
            <v>m</v>
          </cell>
          <cell r="J29">
            <v>66</v>
          </cell>
          <cell r="K29">
            <v>154242.87599999999</v>
          </cell>
        </row>
        <row r="30">
          <cell r="E30" t="str">
            <v>Ducting RETURN size : 600x600mm</v>
          </cell>
          <cell r="H30" t="str">
            <v>AC-01</v>
          </cell>
          <cell r="I30" t="str">
            <v>m</v>
          </cell>
          <cell r="J30">
            <v>35</v>
          </cell>
          <cell r="K30">
            <v>216680.59650000001</v>
          </cell>
        </row>
        <row r="31">
          <cell r="E31" t="str">
            <v>Ducting RETURN size : 800x800mm</v>
          </cell>
          <cell r="H31" t="str">
            <v>AC-01</v>
          </cell>
          <cell r="I31" t="str">
            <v>m</v>
          </cell>
          <cell r="J31">
            <v>25</v>
          </cell>
          <cell r="K31">
            <v>299420.15250000003</v>
          </cell>
        </row>
        <row r="32">
          <cell r="E32" t="str">
            <v>Ducting SUPPLY size : 1000x1000mm</v>
          </cell>
          <cell r="H32" t="str">
            <v>AC-01</v>
          </cell>
          <cell r="I32" t="str">
            <v>m</v>
          </cell>
          <cell r="J32">
            <v>33</v>
          </cell>
          <cell r="K32">
            <v>368114.41350000002</v>
          </cell>
        </row>
        <row r="33">
          <cell r="E33" t="str">
            <v>Ducting SUPPLY size : 200x200mm</v>
          </cell>
          <cell r="H33" t="str">
            <v>AC-01</v>
          </cell>
          <cell r="I33" t="str">
            <v>m</v>
          </cell>
          <cell r="J33">
            <v>1344</v>
          </cell>
          <cell r="K33">
            <v>91677.471000000005</v>
          </cell>
        </row>
        <row r="34">
          <cell r="E34" t="str">
            <v>Ducting SUPPLY size : 250x250mm</v>
          </cell>
          <cell r="H34" t="str">
            <v>AC-01</v>
          </cell>
          <cell r="I34" t="str">
            <v>m</v>
          </cell>
          <cell r="J34">
            <v>225</v>
          </cell>
          <cell r="K34">
            <v>107382.6645</v>
          </cell>
        </row>
        <row r="35">
          <cell r="E35" t="str">
            <v>Ducting SUPPLY size : 300x300mm</v>
          </cell>
          <cell r="H35" t="str">
            <v>AC-01</v>
          </cell>
          <cell r="I35" t="str">
            <v>m</v>
          </cell>
          <cell r="J35">
            <v>273</v>
          </cell>
          <cell r="K35">
            <v>112362.36</v>
          </cell>
        </row>
        <row r="36">
          <cell r="E36" t="str">
            <v>Ducting SUPPLY size : 400x400mm</v>
          </cell>
          <cell r="H36" t="str">
            <v>AC-01</v>
          </cell>
          <cell r="I36" t="str">
            <v>m</v>
          </cell>
          <cell r="J36">
            <v>172</v>
          </cell>
          <cell r="K36">
            <v>154242.87599999999</v>
          </cell>
        </row>
        <row r="37">
          <cell r="E37" t="str">
            <v>Ducting SUPPLY size : 600x600mm</v>
          </cell>
          <cell r="H37" t="str">
            <v>AC-01</v>
          </cell>
          <cell r="I37" t="str">
            <v>m</v>
          </cell>
          <cell r="J37">
            <v>297</v>
          </cell>
          <cell r="K37">
            <v>216680.59650000001</v>
          </cell>
        </row>
        <row r="38">
          <cell r="E38" t="str">
            <v>Ducting SUPPLY size : 800x800mm</v>
          </cell>
          <cell r="H38" t="str">
            <v>AC-01</v>
          </cell>
          <cell r="I38" t="str">
            <v>m</v>
          </cell>
          <cell r="J38">
            <v>294</v>
          </cell>
          <cell r="K38">
            <v>279246.00150000001</v>
          </cell>
        </row>
        <row r="39">
          <cell r="E39" t="str">
            <v>Exhaust Fan Badmiton court cap. 6000 cfm</v>
          </cell>
          <cell r="H39" t="str">
            <v>AC-01</v>
          </cell>
          <cell r="I39" t="str">
            <v>unit</v>
          </cell>
          <cell r="J39">
            <v>4</v>
          </cell>
          <cell r="K39">
            <v>8251163.9167499999</v>
          </cell>
        </row>
        <row r="40">
          <cell r="E40" t="str">
            <v>Exhaust Fan Bar &amp; Toilet bar  cap.6000 cfm</v>
          </cell>
          <cell r="H40" t="str">
            <v>AC-01</v>
          </cell>
          <cell r="I40" t="str">
            <v>unit</v>
          </cell>
          <cell r="J40">
            <v>1</v>
          </cell>
          <cell r="K40">
            <v>5910515.5049999999</v>
          </cell>
        </row>
        <row r="41">
          <cell r="E41" t="str">
            <v>Exhaust Fan cap 400 cfm</v>
          </cell>
          <cell r="H41" t="str">
            <v>AC-01</v>
          </cell>
          <cell r="I41" t="str">
            <v>unit</v>
          </cell>
          <cell r="J41">
            <v>500</v>
          </cell>
          <cell r="K41">
            <v>1511146.0575000001</v>
          </cell>
        </row>
        <row r="42">
          <cell r="E42" t="str">
            <v>Exhaust Fan Pantry cap.3000 cfm</v>
          </cell>
          <cell r="H42" t="str">
            <v>AC-02</v>
          </cell>
          <cell r="I42" t="str">
            <v>unit</v>
          </cell>
          <cell r="J42">
            <v>2</v>
          </cell>
          <cell r="K42">
            <v>5910515.5049999999</v>
          </cell>
        </row>
        <row r="43">
          <cell r="E43" t="str">
            <v>Exhaust Fan Toilet  room cap.2500 cfm</v>
          </cell>
          <cell r="H43" t="str">
            <v>AC-01</v>
          </cell>
          <cell r="I43" t="str">
            <v>unit</v>
          </cell>
          <cell r="J43">
            <v>1</v>
          </cell>
          <cell r="K43">
            <v>6726227.9332499998</v>
          </cell>
        </row>
        <row r="44">
          <cell r="E44" t="str">
            <v>Exhaust Fan Toilet cap. 1500 cfm</v>
          </cell>
          <cell r="H44" t="str">
            <v>AC-03</v>
          </cell>
          <cell r="I44" t="str">
            <v>unit</v>
          </cell>
          <cell r="J44">
            <v>2</v>
          </cell>
          <cell r="K44">
            <v>550639.40625</v>
          </cell>
        </row>
        <row r="45">
          <cell r="E45" t="str">
            <v>Exhaust Fan Toilet cap. 2500 cfm</v>
          </cell>
          <cell r="H45" t="str">
            <v>AC-04</v>
          </cell>
          <cell r="I45" t="str">
            <v>unit</v>
          </cell>
          <cell r="J45">
            <v>2</v>
          </cell>
          <cell r="K45">
            <v>4294125.4983750004</v>
          </cell>
        </row>
        <row r="46">
          <cell r="E46" t="str">
            <v>Exhaust Fan Toilet cap. 3000 cfm</v>
          </cell>
          <cell r="H46" t="str">
            <v>AC-02</v>
          </cell>
          <cell r="I46" t="str">
            <v>unit</v>
          </cell>
          <cell r="J46">
            <v>1</v>
          </cell>
          <cell r="K46">
            <v>5910515.5049999999</v>
          </cell>
        </row>
        <row r="47">
          <cell r="E47" t="str">
            <v>Exhaust Fan Toilet cap. 6000 cfm</v>
          </cell>
          <cell r="H47" t="str">
            <v>AC-03</v>
          </cell>
          <cell r="I47" t="str">
            <v>unit</v>
          </cell>
          <cell r="J47">
            <v>2</v>
          </cell>
          <cell r="K47">
            <v>2058912.5625</v>
          </cell>
        </row>
        <row r="48">
          <cell r="E48" t="str">
            <v>Exhaust Fan Toilet cap. 800 cfm</v>
          </cell>
          <cell r="H48" t="str">
            <v>AC-04</v>
          </cell>
          <cell r="I48" t="str">
            <v>unit</v>
          </cell>
          <cell r="J48">
            <v>2</v>
          </cell>
          <cell r="K48">
            <v>4294125.4983750004</v>
          </cell>
        </row>
        <row r="49">
          <cell r="E49" t="str">
            <v>Exhaust Fan Toilet cap.1500 cfm</v>
          </cell>
          <cell r="H49" t="str">
            <v>AC-02</v>
          </cell>
          <cell r="I49" t="str">
            <v>unit</v>
          </cell>
          <cell r="J49">
            <v>2</v>
          </cell>
          <cell r="K49">
            <v>4294125.4983750004</v>
          </cell>
        </row>
        <row r="50">
          <cell r="E50" t="str">
            <v>Exhaust Fan Toilet cap.2000 cfm</v>
          </cell>
          <cell r="H50" t="str">
            <v>AC-02</v>
          </cell>
          <cell r="I50" t="str">
            <v>unit</v>
          </cell>
          <cell r="J50">
            <v>2</v>
          </cell>
          <cell r="K50">
            <v>4294125.4983750004</v>
          </cell>
        </row>
        <row r="51">
          <cell r="E51" t="str">
            <v>Exhaust Fan Toilet cap.4000 cfm</v>
          </cell>
          <cell r="H51" t="str">
            <v>AC-02</v>
          </cell>
          <cell r="I51" t="str">
            <v>unit</v>
          </cell>
          <cell r="J51">
            <v>1</v>
          </cell>
          <cell r="K51">
            <v>5910515.5049999999</v>
          </cell>
        </row>
        <row r="52">
          <cell r="E52" t="str">
            <v>Exhaust Fan Toilet chines rest.  room cap. 2000   cfm</v>
          </cell>
          <cell r="H52" t="str">
            <v>AC-01</v>
          </cell>
          <cell r="I52" t="str">
            <v>unit</v>
          </cell>
          <cell r="J52">
            <v>1</v>
          </cell>
          <cell r="K52">
            <v>3432638.1768749999</v>
          </cell>
        </row>
        <row r="53">
          <cell r="E53" t="str">
            <v>Exhaust Fan Toilet room cap. 5000 cfm</v>
          </cell>
          <cell r="H53" t="str">
            <v>AC-02</v>
          </cell>
          <cell r="I53" t="str">
            <v>unit</v>
          </cell>
          <cell r="J53">
            <v>3</v>
          </cell>
          <cell r="K53">
            <v>5910515.5049999999</v>
          </cell>
        </row>
        <row r="54">
          <cell r="E54" t="str">
            <v>Flexible Joint AC 4"</v>
          </cell>
          <cell r="H54" t="str">
            <v>AC-01</v>
          </cell>
          <cell r="I54" t="str">
            <v>nos</v>
          </cell>
          <cell r="J54">
            <v>42</v>
          </cell>
          <cell r="K54">
            <v>616196.02500000002</v>
          </cell>
        </row>
        <row r="55">
          <cell r="E55" t="str">
            <v>Flexible Joint AC dia.150 mm</v>
          </cell>
          <cell r="H55" t="str">
            <v>AC-00</v>
          </cell>
          <cell r="I55" t="str">
            <v>nos</v>
          </cell>
          <cell r="J55">
            <v>8</v>
          </cell>
          <cell r="K55">
            <v>1004096.85</v>
          </cell>
        </row>
        <row r="56">
          <cell r="E56" t="str">
            <v>Flow Switch AC</v>
          </cell>
          <cell r="H56" t="str">
            <v>AC-00</v>
          </cell>
          <cell r="I56" t="str">
            <v>nos</v>
          </cell>
          <cell r="J56">
            <v>4</v>
          </cell>
          <cell r="K56">
            <v>1493908.65</v>
          </cell>
        </row>
        <row r="57">
          <cell r="E57" t="str">
            <v>Galvanized Steel Pipe dia.100 mm</v>
          </cell>
          <cell r="H57" t="str">
            <v>AC-01</v>
          </cell>
          <cell r="I57" t="str">
            <v>m</v>
          </cell>
          <cell r="J57">
            <v>120</v>
          </cell>
          <cell r="K57">
            <v>285502.54200000002</v>
          </cell>
        </row>
        <row r="58">
          <cell r="E58" t="str">
            <v>Galvanized Steel Pipe dia.150 mm</v>
          </cell>
          <cell r="H58" t="str">
            <v>AC-00</v>
          </cell>
          <cell r="I58" t="str">
            <v>m</v>
          </cell>
          <cell r="J58">
            <v>50</v>
          </cell>
          <cell r="K58">
            <v>414719.25599999999</v>
          </cell>
        </row>
        <row r="59">
          <cell r="E59" t="str">
            <v>Galvanized Steel Pipe dia.20 mm</v>
          </cell>
          <cell r="H59" t="str">
            <v>AC-01</v>
          </cell>
          <cell r="I59" t="str">
            <v>m</v>
          </cell>
          <cell r="J59">
            <v>234</v>
          </cell>
          <cell r="K59">
            <v>61160.875500000002</v>
          </cell>
        </row>
        <row r="60">
          <cell r="E60" t="str">
            <v>Galvanized Steel Pipe dia.25 mm</v>
          </cell>
          <cell r="H60" t="str">
            <v>AC-01</v>
          </cell>
          <cell r="I60" t="str">
            <v>m</v>
          </cell>
          <cell r="J60">
            <v>250</v>
          </cell>
          <cell r="K60">
            <v>84399.454500000007</v>
          </cell>
        </row>
        <row r="61">
          <cell r="E61" t="str">
            <v>Galvanized Steel Pipe dia.32 mm</v>
          </cell>
          <cell r="H61" t="str">
            <v>AC-01</v>
          </cell>
          <cell r="I61" t="str">
            <v>m</v>
          </cell>
          <cell r="J61">
            <v>230</v>
          </cell>
          <cell r="K61">
            <v>123726.28049999999</v>
          </cell>
        </row>
        <row r="62">
          <cell r="E62" t="str">
            <v>Galvanized Steel Pipe dia.40 mm</v>
          </cell>
          <cell r="H62" t="str">
            <v>AC-01</v>
          </cell>
          <cell r="I62" t="str">
            <v>m</v>
          </cell>
          <cell r="J62">
            <v>300</v>
          </cell>
          <cell r="K62">
            <v>123726.28049999999</v>
          </cell>
        </row>
        <row r="63">
          <cell r="E63" t="str">
            <v>Galvanized Steel Pipe dia.50 mm</v>
          </cell>
          <cell r="H63" t="str">
            <v>AC-01</v>
          </cell>
          <cell r="I63" t="str">
            <v>m</v>
          </cell>
          <cell r="J63">
            <v>550</v>
          </cell>
          <cell r="K63">
            <v>149518.54949999999</v>
          </cell>
        </row>
        <row r="64">
          <cell r="E64" t="str">
            <v>Galvanized Steel Pipe dia.65 mm</v>
          </cell>
          <cell r="H64" t="str">
            <v>AC-01</v>
          </cell>
          <cell r="I64" t="str">
            <v>m</v>
          </cell>
          <cell r="J64">
            <v>600</v>
          </cell>
          <cell r="K64">
            <v>189356.11350000001</v>
          </cell>
        </row>
        <row r="65">
          <cell r="E65" t="str">
            <v>Galvanized Steel Pipe dia.80 mm</v>
          </cell>
          <cell r="H65" t="str">
            <v>AC-01</v>
          </cell>
          <cell r="I65" t="str">
            <v>m</v>
          </cell>
          <cell r="J65">
            <v>270</v>
          </cell>
          <cell r="K65">
            <v>218468.1795</v>
          </cell>
        </row>
        <row r="66">
          <cell r="E66" t="str">
            <v>Gate Valve AC 4"</v>
          </cell>
          <cell r="H66" t="str">
            <v>AC-01</v>
          </cell>
          <cell r="I66" t="str">
            <v>nos</v>
          </cell>
          <cell r="J66">
            <v>21</v>
          </cell>
          <cell r="K66">
            <v>1079052.3374999999</v>
          </cell>
        </row>
        <row r="67">
          <cell r="E67" t="str">
            <v>Gate Valve AC dia. 150 mm</v>
          </cell>
          <cell r="H67" t="str">
            <v>AC-00</v>
          </cell>
          <cell r="I67" t="str">
            <v>nos</v>
          </cell>
          <cell r="J67">
            <v>16</v>
          </cell>
          <cell r="K67">
            <v>1808509.2</v>
          </cell>
        </row>
        <row r="68">
          <cell r="E68" t="str">
            <v>Gate Valve FCU</v>
          </cell>
          <cell r="H68" t="str">
            <v>AC-01</v>
          </cell>
          <cell r="I68" t="str">
            <v>nos</v>
          </cell>
          <cell r="J68">
            <v>30</v>
          </cell>
          <cell r="K68">
            <v>718225.3125</v>
          </cell>
        </row>
        <row r="69">
          <cell r="E69" t="str">
            <v>Header dia.300mm</v>
          </cell>
          <cell r="H69" t="str">
            <v>AC-00</v>
          </cell>
          <cell r="I69" t="str">
            <v>m</v>
          </cell>
          <cell r="J69">
            <v>18</v>
          </cell>
          <cell r="K69">
            <v>659362.75800000003</v>
          </cell>
        </row>
        <row r="70">
          <cell r="E70" t="str">
            <v>installation Chiller</v>
          </cell>
          <cell r="H70" t="str">
            <v>AC-00</v>
          </cell>
          <cell r="I70" t="str">
            <v>unit</v>
          </cell>
          <cell r="J70">
            <v>4</v>
          </cell>
          <cell r="K70">
            <v>12768450</v>
          </cell>
        </row>
        <row r="71">
          <cell r="E71" t="str">
            <v>installation Chiller Pump</v>
          </cell>
          <cell r="H71" t="str">
            <v>AC-00</v>
          </cell>
          <cell r="I71" t="str">
            <v>unit</v>
          </cell>
          <cell r="J71">
            <v>4</v>
          </cell>
          <cell r="K71">
            <v>3192112.5</v>
          </cell>
        </row>
        <row r="72">
          <cell r="E72" t="str">
            <v>Jet Nozle</v>
          </cell>
          <cell r="H72" t="str">
            <v>AC-02</v>
          </cell>
          <cell r="I72" t="str">
            <v>unit</v>
          </cell>
          <cell r="J72">
            <v>72</v>
          </cell>
          <cell r="K72">
            <v>478816.875</v>
          </cell>
        </row>
        <row r="73">
          <cell r="E73" t="str">
            <v>Pressure Differential Transmitter AC</v>
          </cell>
          <cell r="H73" t="str">
            <v>AC-00</v>
          </cell>
          <cell r="I73" t="str">
            <v>nos</v>
          </cell>
          <cell r="J73">
            <v>1</v>
          </cell>
          <cell r="K73">
            <v>14939086.5</v>
          </cell>
        </row>
        <row r="74">
          <cell r="E74" t="str">
            <v>Pressure Gauge AC</v>
          </cell>
          <cell r="H74" t="str">
            <v>AC-00</v>
          </cell>
          <cell r="I74" t="str">
            <v>nos</v>
          </cell>
          <cell r="J74">
            <v>47</v>
          </cell>
          <cell r="K74">
            <v>108531.825</v>
          </cell>
        </row>
        <row r="75">
          <cell r="E75" t="str">
            <v>Pressure Switch AC</v>
          </cell>
          <cell r="H75" t="str">
            <v>AC-00</v>
          </cell>
          <cell r="I75" t="str">
            <v>nos</v>
          </cell>
          <cell r="J75">
            <v>4</v>
          </cell>
          <cell r="K75">
            <v>1493908.65</v>
          </cell>
        </row>
        <row r="76">
          <cell r="E76" t="str">
            <v>Pressure Transmitter AC</v>
          </cell>
          <cell r="H76" t="str">
            <v>AC-00</v>
          </cell>
          <cell r="I76" t="str">
            <v>nos</v>
          </cell>
          <cell r="J76">
            <v>1</v>
          </cell>
          <cell r="K76">
            <v>7469543.25</v>
          </cell>
        </row>
        <row r="77">
          <cell r="E77" t="str">
            <v>Strainer AC 4"</v>
          </cell>
          <cell r="H77" t="str">
            <v>AC-01</v>
          </cell>
          <cell r="I77" t="str">
            <v>nos</v>
          </cell>
          <cell r="J77">
            <v>21</v>
          </cell>
          <cell r="K77">
            <v>498470.91600000003</v>
          </cell>
        </row>
        <row r="78">
          <cell r="E78" t="str">
            <v>Strainer AC dia. 150 mm</v>
          </cell>
          <cell r="H78" t="str">
            <v>AC-00</v>
          </cell>
          <cell r="I78" t="str">
            <v>nos</v>
          </cell>
          <cell r="J78">
            <v>4</v>
          </cell>
          <cell r="K78">
            <v>908588.84400000004</v>
          </cell>
        </row>
        <row r="79">
          <cell r="E79" t="str">
            <v>Strainer FCU</v>
          </cell>
          <cell r="H79" t="str">
            <v>AC-01</v>
          </cell>
          <cell r="I79" t="str">
            <v>nos</v>
          </cell>
          <cell r="J79">
            <v>30</v>
          </cell>
          <cell r="K79">
            <v>478816.875</v>
          </cell>
        </row>
        <row r="80">
          <cell r="E80" t="str">
            <v>Temperature Switch AC</v>
          </cell>
          <cell r="H80" t="str">
            <v>AC-01</v>
          </cell>
          <cell r="I80" t="str">
            <v>nos</v>
          </cell>
          <cell r="J80">
            <v>42</v>
          </cell>
          <cell r="K80">
            <v>4788168.75</v>
          </cell>
        </row>
        <row r="81">
          <cell r="E81" t="str">
            <v>Galvanized Steel Pipe dia.150 mm</v>
          </cell>
          <cell r="H81" t="str">
            <v>AC-00</v>
          </cell>
          <cell r="I81" t="str">
            <v>m</v>
          </cell>
          <cell r="J81">
            <v>500</v>
          </cell>
          <cell r="K81">
            <v>414719.25599999999</v>
          </cell>
        </row>
        <row r="82">
          <cell r="E82" t="str">
            <v>Galvanized Steel Pipe dia.20 mm</v>
          </cell>
          <cell r="H82" t="str">
            <v>AC-04</v>
          </cell>
          <cell r="I82" t="str">
            <v>m</v>
          </cell>
          <cell r="J82">
            <v>36</v>
          </cell>
          <cell r="K82">
            <v>61160.875500000002</v>
          </cell>
        </row>
        <row r="83">
          <cell r="E83" t="str">
            <v>Galvanized Steel Pipe dia.200 mm</v>
          </cell>
          <cell r="H83" t="str">
            <v>AC-00</v>
          </cell>
          <cell r="I83" t="str">
            <v>m</v>
          </cell>
          <cell r="J83">
            <v>300</v>
          </cell>
          <cell r="K83">
            <v>285502.54200000002</v>
          </cell>
        </row>
        <row r="84">
          <cell r="E84" t="str">
            <v>Galvanized Steel Pipe dia.25 mm</v>
          </cell>
          <cell r="H84" t="str">
            <v>AC-04</v>
          </cell>
          <cell r="I84" t="str">
            <v>m</v>
          </cell>
          <cell r="J84">
            <v>70</v>
          </cell>
          <cell r="K84">
            <v>84399.454500000007</v>
          </cell>
        </row>
        <row r="85">
          <cell r="E85" t="str">
            <v>Galvanized Steel Pipe dia.250 mm</v>
          </cell>
          <cell r="H85" t="str">
            <v>AC-00</v>
          </cell>
          <cell r="I85" t="str">
            <v>m</v>
          </cell>
          <cell r="J85">
            <v>100</v>
          </cell>
          <cell r="K85">
            <v>580070.68350000004</v>
          </cell>
        </row>
        <row r="86">
          <cell r="E86" t="str">
            <v>Galvanized Steel Pipe dia.32 mm</v>
          </cell>
          <cell r="H86" t="str">
            <v>AC-04</v>
          </cell>
          <cell r="I86" t="str">
            <v>m</v>
          </cell>
          <cell r="J86">
            <v>20</v>
          </cell>
          <cell r="K86">
            <v>123726.28049999999</v>
          </cell>
        </row>
        <row r="87">
          <cell r="E87" t="str">
            <v>Galvanized Steel Pipe dia.32 mm</v>
          </cell>
          <cell r="H87" t="str">
            <v>AC-04</v>
          </cell>
          <cell r="I87" t="str">
            <v>m</v>
          </cell>
          <cell r="J87">
            <v>20</v>
          </cell>
          <cell r="K87">
            <v>123726.28049999999</v>
          </cell>
        </row>
        <row r="88">
          <cell r="E88" t="str">
            <v>Galvanized Steel Pipe dia.40 mm</v>
          </cell>
          <cell r="H88" t="str">
            <v>AC-04</v>
          </cell>
          <cell r="I88" t="str">
            <v>m</v>
          </cell>
          <cell r="J88">
            <v>50</v>
          </cell>
          <cell r="K88">
            <v>123726.28049999999</v>
          </cell>
        </row>
        <row r="89">
          <cell r="E89" t="str">
            <v>Galvanized Steel Pipe dia.50 mm</v>
          </cell>
          <cell r="H89" t="str">
            <v>AC-04</v>
          </cell>
          <cell r="I89" t="str">
            <v>m</v>
          </cell>
          <cell r="J89">
            <v>150</v>
          </cell>
          <cell r="K89">
            <v>149518.54949999999</v>
          </cell>
        </row>
        <row r="90">
          <cell r="E90" t="str">
            <v>Galvanized Steel Pipe dia.65 mm</v>
          </cell>
          <cell r="H90" t="str">
            <v>AC-04</v>
          </cell>
          <cell r="I90" t="str">
            <v>m</v>
          </cell>
          <cell r="J90">
            <v>100</v>
          </cell>
          <cell r="K90">
            <v>189356.11350000001</v>
          </cell>
        </row>
        <row r="91">
          <cell r="E91" t="str">
            <v>Gate Valve FCU</v>
          </cell>
          <cell r="H91" t="str">
            <v>AC-04</v>
          </cell>
          <cell r="I91" t="str">
            <v>nos</v>
          </cell>
          <cell r="J91">
            <v>5</v>
          </cell>
          <cell r="K91">
            <v>718225.3125</v>
          </cell>
        </row>
        <row r="92">
          <cell r="E92" t="str">
            <v>Strainer FCU</v>
          </cell>
          <cell r="H92" t="str">
            <v>AC-04</v>
          </cell>
          <cell r="I92" t="str">
            <v>nos</v>
          </cell>
          <cell r="J92">
            <v>5</v>
          </cell>
          <cell r="K92">
            <v>478816.875</v>
          </cell>
        </row>
        <row r="93">
          <cell r="E93" t="str">
            <v>Billiard</v>
          </cell>
          <cell r="F93" t="str">
            <v>AHU</v>
          </cell>
          <cell r="G93">
            <v>129.6</v>
          </cell>
          <cell r="H93" t="str">
            <v>AC-01</v>
          </cell>
          <cell r="I93" t="str">
            <v>unit</v>
          </cell>
          <cell r="J93">
            <v>1</v>
          </cell>
          <cell r="K93">
            <v>16370126.494312501</v>
          </cell>
        </row>
        <row r="94">
          <cell r="E94" t="str">
            <v>Bowling alley</v>
          </cell>
          <cell r="F94" t="str">
            <v>AHU</v>
          </cell>
          <cell r="G94">
            <v>576</v>
          </cell>
          <cell r="H94" t="str">
            <v>AC-01</v>
          </cell>
          <cell r="I94" t="str">
            <v>unit</v>
          </cell>
          <cell r="J94">
            <v>1</v>
          </cell>
          <cell r="K94">
            <v>37428013.839937501</v>
          </cell>
        </row>
        <row r="95">
          <cell r="E95" t="str">
            <v>Chinees Restaurant, Kitchen &amp; Corr.Lift Left</v>
          </cell>
          <cell r="F95" t="str">
            <v>AHU</v>
          </cell>
          <cell r="G95">
            <v>516</v>
          </cell>
          <cell r="H95" t="str">
            <v>AC-01</v>
          </cell>
          <cell r="I95" t="str">
            <v>unit</v>
          </cell>
          <cell r="J95">
            <v>1</v>
          </cell>
          <cell r="K95">
            <v>37406850.134062499</v>
          </cell>
        </row>
        <row r="96">
          <cell r="E96" t="str">
            <v>Cofee shop and Kitchen</v>
          </cell>
          <cell r="F96" t="str">
            <v>AHU</v>
          </cell>
          <cell r="G96">
            <v>650.4</v>
          </cell>
          <cell r="H96" t="str">
            <v>AC-01</v>
          </cell>
          <cell r="I96" t="str">
            <v>unit</v>
          </cell>
          <cell r="J96">
            <v>1</v>
          </cell>
          <cell r="K96">
            <v>43226869.2496875</v>
          </cell>
        </row>
        <row r="97">
          <cell r="E97" t="str">
            <v>Grand Ball Room left &amp; Pantry</v>
          </cell>
          <cell r="F97" t="str">
            <v>AHU</v>
          </cell>
          <cell r="G97">
            <v>921.6</v>
          </cell>
          <cell r="H97" t="str">
            <v>AC-02</v>
          </cell>
          <cell r="I97" t="str">
            <v>unit</v>
          </cell>
          <cell r="J97">
            <v>1</v>
          </cell>
          <cell r="K97">
            <v>60052015.420312501</v>
          </cell>
        </row>
        <row r="98">
          <cell r="E98" t="str">
            <v>Grand Ball Room right &amp; Pantry</v>
          </cell>
          <cell r="F98" t="str">
            <v>AHU</v>
          </cell>
          <cell r="G98">
            <v>921.6</v>
          </cell>
          <cell r="H98" t="str">
            <v>AC-02</v>
          </cell>
          <cell r="I98" t="str">
            <v>unit</v>
          </cell>
          <cell r="J98">
            <v>1</v>
          </cell>
          <cell r="K98">
            <v>60052015.420312501</v>
          </cell>
        </row>
        <row r="99">
          <cell r="E99" t="str">
            <v>House Keeping Continental Restaurant</v>
          </cell>
          <cell r="F99" t="str">
            <v>AHU</v>
          </cell>
          <cell r="G99">
            <v>844.8</v>
          </cell>
          <cell r="H99" t="str">
            <v>AC-01</v>
          </cell>
          <cell r="I99" t="str">
            <v>unit</v>
          </cell>
          <cell r="J99">
            <v>1</v>
          </cell>
          <cell r="K99">
            <v>58242518.568000004</v>
          </cell>
        </row>
        <row r="100">
          <cell r="E100" t="str">
            <v>Japanese Restaurant, Kitchen &amp; Corr.Lift Right</v>
          </cell>
          <cell r="F100" t="str">
            <v>AHU</v>
          </cell>
          <cell r="G100">
            <v>516</v>
          </cell>
          <cell r="H100" t="str">
            <v>AC-01</v>
          </cell>
          <cell r="I100" t="str">
            <v>unit</v>
          </cell>
          <cell r="J100">
            <v>1</v>
          </cell>
          <cell r="K100">
            <v>38327471.339625001</v>
          </cell>
        </row>
        <row r="101">
          <cell r="E101" t="str">
            <v>Main Kitchen,Eng.&amp;Maintenance off.shop</v>
          </cell>
          <cell r="F101" t="str">
            <v>AHU</v>
          </cell>
          <cell r="G101">
            <v>844.8</v>
          </cell>
          <cell r="H101" t="str">
            <v>AC-01</v>
          </cell>
          <cell r="I101" t="str">
            <v>unit</v>
          </cell>
          <cell r="J101">
            <v>1</v>
          </cell>
          <cell r="K101">
            <v>57004441.774312504</v>
          </cell>
        </row>
        <row r="102">
          <cell r="E102" t="str">
            <v>Women's Lockers, Womaen's Locker &amp;</v>
          </cell>
          <cell r="F102" t="str">
            <v>AHU</v>
          </cell>
          <cell r="G102">
            <v>384</v>
          </cell>
          <cell r="H102" t="str">
            <v>AC-01</v>
          </cell>
          <cell r="I102" t="str">
            <v>unit</v>
          </cell>
          <cell r="J102">
            <v>1</v>
          </cell>
          <cell r="K102">
            <v>28190056.225499999</v>
          </cell>
        </row>
        <row r="103">
          <cell r="E103" t="str">
            <v>Bar room 1</v>
          </cell>
          <cell r="F103" t="str">
            <v>FCU</v>
          </cell>
          <cell r="G103">
            <v>41.6</v>
          </cell>
          <cell r="H103" t="str">
            <v>AC-01</v>
          </cell>
          <cell r="I103" t="str">
            <v>unit</v>
          </cell>
          <cell r="J103">
            <v>1</v>
          </cell>
          <cell r="K103">
            <v>3195719.5871250001</v>
          </cell>
        </row>
        <row r="104">
          <cell r="E104" t="str">
            <v>Bar room 2</v>
          </cell>
          <cell r="F104" t="str">
            <v>FCU</v>
          </cell>
          <cell r="G104">
            <v>41.6</v>
          </cell>
          <cell r="H104" t="str">
            <v>AC-01</v>
          </cell>
          <cell r="I104" t="str">
            <v>unit</v>
          </cell>
          <cell r="J104">
            <v>1</v>
          </cell>
          <cell r="K104">
            <v>3195719.5871250001</v>
          </cell>
        </row>
        <row r="105">
          <cell r="E105" t="str">
            <v>Bar room 3</v>
          </cell>
          <cell r="F105" t="str">
            <v>FCU</v>
          </cell>
          <cell r="G105">
            <v>41.6</v>
          </cell>
          <cell r="H105" t="str">
            <v>AC-01</v>
          </cell>
          <cell r="I105" t="str">
            <v>unit</v>
          </cell>
          <cell r="J105">
            <v>1</v>
          </cell>
          <cell r="K105">
            <v>3195719.5871250001</v>
          </cell>
        </row>
        <row r="106">
          <cell r="E106" t="str">
            <v>Baverage Food Storage</v>
          </cell>
          <cell r="F106" t="str">
            <v>FCU</v>
          </cell>
          <cell r="G106">
            <v>38.4</v>
          </cell>
          <cell r="H106" t="str">
            <v>AC-01</v>
          </cell>
          <cell r="I106" t="str">
            <v>unit</v>
          </cell>
          <cell r="J106">
            <v>1</v>
          </cell>
          <cell r="K106">
            <v>3121646.6165625001</v>
          </cell>
        </row>
        <row r="107">
          <cell r="E107" t="str">
            <v>Baverage Storage</v>
          </cell>
          <cell r="F107" t="str">
            <v>FCU</v>
          </cell>
          <cell r="G107">
            <v>19.2</v>
          </cell>
          <cell r="H107" t="str">
            <v>AC-01</v>
          </cell>
          <cell r="I107" t="str">
            <v>unit</v>
          </cell>
          <cell r="J107">
            <v>1</v>
          </cell>
          <cell r="K107">
            <v>1862406.1170000001</v>
          </cell>
        </row>
        <row r="108">
          <cell r="E108" t="str">
            <v>Bussinus Center 1</v>
          </cell>
          <cell r="F108" t="str">
            <v>FCU</v>
          </cell>
          <cell r="G108">
            <v>100.8</v>
          </cell>
          <cell r="H108" t="str">
            <v>AC-03</v>
          </cell>
          <cell r="I108" t="str">
            <v>unit</v>
          </cell>
          <cell r="J108">
            <v>1</v>
          </cell>
          <cell r="K108">
            <v>10454870.70225</v>
          </cell>
        </row>
        <row r="109">
          <cell r="E109" t="str">
            <v>Bussinus Center 2</v>
          </cell>
          <cell r="F109" t="str">
            <v>FCU</v>
          </cell>
          <cell r="G109">
            <v>100.8</v>
          </cell>
          <cell r="H109" t="str">
            <v>AC-03</v>
          </cell>
          <cell r="I109" t="str">
            <v>unit</v>
          </cell>
          <cell r="J109">
            <v>1</v>
          </cell>
          <cell r="K109">
            <v>10454870.70225</v>
          </cell>
        </row>
        <row r="110">
          <cell r="E110" t="str">
            <v>China Silver Ware Storage</v>
          </cell>
          <cell r="F110" t="str">
            <v>FCU</v>
          </cell>
          <cell r="G110">
            <v>19.2</v>
          </cell>
          <cell r="H110" t="str">
            <v>AC-01</v>
          </cell>
          <cell r="I110" t="str">
            <v>unit</v>
          </cell>
          <cell r="J110">
            <v>1</v>
          </cell>
          <cell r="K110">
            <v>1862406.1170000001</v>
          </cell>
        </row>
        <row r="111">
          <cell r="E111" t="str">
            <v>Control Room 1</v>
          </cell>
          <cell r="F111" t="str">
            <v>FCU</v>
          </cell>
          <cell r="G111">
            <v>57.6</v>
          </cell>
          <cell r="H111" t="str">
            <v>AC-01</v>
          </cell>
          <cell r="I111" t="str">
            <v>unit</v>
          </cell>
          <cell r="J111">
            <v>2</v>
          </cell>
          <cell r="K111">
            <v>4846488.6453750003</v>
          </cell>
        </row>
        <row r="112">
          <cell r="E112" t="str">
            <v>Control Room 2</v>
          </cell>
          <cell r="F112" t="str">
            <v>FCU</v>
          </cell>
          <cell r="G112">
            <v>57.6</v>
          </cell>
          <cell r="H112" t="str">
            <v>AC-01</v>
          </cell>
          <cell r="I112" t="str">
            <v>unit</v>
          </cell>
          <cell r="J112">
            <v>2</v>
          </cell>
          <cell r="K112">
            <v>4846488.6453750003</v>
          </cell>
        </row>
        <row r="113">
          <cell r="E113" t="str">
            <v>Corridor Lift Left 1</v>
          </cell>
          <cell r="F113" t="str">
            <v>FCU</v>
          </cell>
          <cell r="G113">
            <v>57.6</v>
          </cell>
          <cell r="H113" t="str">
            <v>AC-01</v>
          </cell>
          <cell r="I113" t="str">
            <v>unit</v>
          </cell>
          <cell r="J113">
            <v>1</v>
          </cell>
          <cell r="K113">
            <v>4846488.6453750003</v>
          </cell>
        </row>
        <row r="114">
          <cell r="E114" t="str">
            <v>Corridor Lift Left 1</v>
          </cell>
          <cell r="F114" t="str">
            <v>FCU</v>
          </cell>
          <cell r="G114">
            <v>21.6</v>
          </cell>
          <cell r="H114" t="str">
            <v>AC-02</v>
          </cell>
          <cell r="I114" t="str">
            <v>unit</v>
          </cell>
          <cell r="J114">
            <v>4</v>
          </cell>
          <cell r="K114">
            <v>1999970.2051875</v>
          </cell>
        </row>
        <row r="115">
          <cell r="E115" t="str">
            <v>Corridor Lift Left 2</v>
          </cell>
          <cell r="F115" t="str">
            <v>FCU</v>
          </cell>
          <cell r="G115">
            <v>57.6</v>
          </cell>
          <cell r="H115" t="str">
            <v>AC-01</v>
          </cell>
          <cell r="I115" t="str">
            <v>unit</v>
          </cell>
          <cell r="J115">
            <v>1</v>
          </cell>
          <cell r="K115">
            <v>4846488.6453750003</v>
          </cell>
        </row>
        <row r="116">
          <cell r="E116" t="str">
            <v>Corridor Lift Left 2</v>
          </cell>
          <cell r="F116" t="str">
            <v>FCU</v>
          </cell>
          <cell r="G116">
            <v>21.6</v>
          </cell>
          <cell r="H116" t="str">
            <v>AC-02</v>
          </cell>
          <cell r="I116" t="str">
            <v>unit</v>
          </cell>
          <cell r="J116">
            <v>4</v>
          </cell>
          <cell r="K116">
            <v>1999970.2051875</v>
          </cell>
        </row>
        <row r="117">
          <cell r="E117" t="str">
            <v>Corridor Lift Left 3</v>
          </cell>
          <cell r="F117" t="str">
            <v>FCU</v>
          </cell>
          <cell r="G117">
            <v>57.6</v>
          </cell>
          <cell r="H117" t="str">
            <v>AC-01</v>
          </cell>
          <cell r="I117" t="str">
            <v>unit</v>
          </cell>
          <cell r="J117">
            <v>1</v>
          </cell>
          <cell r="K117">
            <v>4846488.6453750003</v>
          </cell>
        </row>
        <row r="118">
          <cell r="E118" t="str">
            <v>Corridor Lift Left 3</v>
          </cell>
          <cell r="F118" t="str">
            <v>FCU</v>
          </cell>
          <cell r="G118">
            <v>21.6</v>
          </cell>
          <cell r="H118" t="str">
            <v>AC-02</v>
          </cell>
          <cell r="I118" t="str">
            <v>unit</v>
          </cell>
          <cell r="J118">
            <v>4</v>
          </cell>
          <cell r="K118">
            <v>1999970.2051875</v>
          </cell>
        </row>
        <row r="119">
          <cell r="E119" t="str">
            <v>Corridor Lift Left 4</v>
          </cell>
          <cell r="F119" t="str">
            <v>FCU</v>
          </cell>
          <cell r="G119">
            <v>21.6</v>
          </cell>
          <cell r="H119" t="str">
            <v>AC-02</v>
          </cell>
          <cell r="I119" t="str">
            <v>unit</v>
          </cell>
          <cell r="J119">
            <v>4</v>
          </cell>
          <cell r="K119">
            <v>1999970.2051875</v>
          </cell>
        </row>
        <row r="120">
          <cell r="E120" t="str">
            <v>Corridor Lift Left 5</v>
          </cell>
          <cell r="F120" t="str">
            <v>FCU</v>
          </cell>
          <cell r="G120">
            <v>21.6</v>
          </cell>
          <cell r="H120" t="str">
            <v>AC-03</v>
          </cell>
          <cell r="I120" t="str">
            <v>unit</v>
          </cell>
          <cell r="J120">
            <v>3</v>
          </cell>
          <cell r="K120">
            <v>1999970.2051875</v>
          </cell>
        </row>
        <row r="121">
          <cell r="E121" t="str">
            <v>Corridor Lift Right 1</v>
          </cell>
          <cell r="F121" t="str">
            <v>FCU</v>
          </cell>
          <cell r="G121">
            <v>57.6</v>
          </cell>
          <cell r="H121" t="str">
            <v>AC-01</v>
          </cell>
          <cell r="I121" t="str">
            <v>unit</v>
          </cell>
          <cell r="J121">
            <v>1</v>
          </cell>
          <cell r="K121">
            <v>4846488.6453750003</v>
          </cell>
        </row>
        <row r="122">
          <cell r="E122" t="str">
            <v>Corridor Lift Right 1</v>
          </cell>
          <cell r="F122" t="str">
            <v>FCU</v>
          </cell>
          <cell r="G122">
            <v>21.6</v>
          </cell>
          <cell r="H122" t="str">
            <v>AC-02</v>
          </cell>
          <cell r="I122" t="str">
            <v>unit</v>
          </cell>
          <cell r="J122">
            <v>4</v>
          </cell>
          <cell r="K122">
            <v>1999970.2051875</v>
          </cell>
        </row>
        <row r="123">
          <cell r="E123" t="str">
            <v>Corridor Lift Right 2</v>
          </cell>
          <cell r="F123" t="str">
            <v>FCU</v>
          </cell>
          <cell r="G123">
            <v>57.6</v>
          </cell>
          <cell r="H123" t="str">
            <v>AC-01</v>
          </cell>
          <cell r="I123" t="str">
            <v>unit</v>
          </cell>
          <cell r="J123">
            <v>1</v>
          </cell>
          <cell r="K123">
            <v>4846488.6453750003</v>
          </cell>
        </row>
        <row r="124">
          <cell r="E124" t="str">
            <v>Corridor Lift Right 2</v>
          </cell>
          <cell r="F124" t="str">
            <v>FCU</v>
          </cell>
          <cell r="G124">
            <v>21.6</v>
          </cell>
          <cell r="H124" t="str">
            <v>AC-02</v>
          </cell>
          <cell r="I124" t="str">
            <v>unit</v>
          </cell>
          <cell r="J124">
            <v>4</v>
          </cell>
          <cell r="K124">
            <v>1999970.2051875</v>
          </cell>
        </row>
        <row r="125">
          <cell r="E125" t="str">
            <v>Corridor Lift Right 3</v>
          </cell>
          <cell r="F125" t="str">
            <v>FCU</v>
          </cell>
          <cell r="G125">
            <v>57.6</v>
          </cell>
          <cell r="H125" t="str">
            <v>AC-01</v>
          </cell>
          <cell r="I125" t="str">
            <v>unit</v>
          </cell>
          <cell r="J125">
            <v>1</v>
          </cell>
          <cell r="K125">
            <v>4846488.6453750003</v>
          </cell>
        </row>
        <row r="126">
          <cell r="E126" t="str">
            <v>Corridor Lift Right 3</v>
          </cell>
          <cell r="F126" t="str">
            <v>FCU</v>
          </cell>
          <cell r="G126">
            <v>21.6</v>
          </cell>
          <cell r="H126" t="str">
            <v>AC-02</v>
          </cell>
          <cell r="I126" t="str">
            <v>unit</v>
          </cell>
          <cell r="J126">
            <v>4</v>
          </cell>
          <cell r="K126">
            <v>1999970.2051875</v>
          </cell>
        </row>
        <row r="127">
          <cell r="E127" t="str">
            <v>Corridor Lift Right 4</v>
          </cell>
          <cell r="F127" t="str">
            <v>FCU</v>
          </cell>
          <cell r="G127">
            <v>21.6</v>
          </cell>
          <cell r="H127" t="str">
            <v>AC-02</v>
          </cell>
          <cell r="I127" t="str">
            <v>unit</v>
          </cell>
          <cell r="J127">
            <v>4</v>
          </cell>
          <cell r="K127">
            <v>1999970.2051875</v>
          </cell>
        </row>
        <row r="128">
          <cell r="E128" t="str">
            <v>Corridor Lift Right 5</v>
          </cell>
          <cell r="F128" t="str">
            <v>FCU</v>
          </cell>
          <cell r="G128">
            <v>21.6</v>
          </cell>
          <cell r="H128" t="str">
            <v>AC-03</v>
          </cell>
          <cell r="I128" t="str">
            <v>unit</v>
          </cell>
          <cell r="J128">
            <v>3</v>
          </cell>
          <cell r="K128">
            <v>1999970.2051875</v>
          </cell>
        </row>
        <row r="129">
          <cell r="E129" t="str">
            <v>Dry Food Storage</v>
          </cell>
          <cell r="F129" t="str">
            <v>FCU</v>
          </cell>
          <cell r="G129">
            <v>57.6</v>
          </cell>
          <cell r="H129" t="str">
            <v>AC-01</v>
          </cell>
          <cell r="I129" t="str">
            <v>unit</v>
          </cell>
          <cell r="J129">
            <v>1</v>
          </cell>
          <cell r="K129">
            <v>4846488.6453750003</v>
          </cell>
        </row>
        <row r="130">
          <cell r="E130" t="str">
            <v>Front Office left</v>
          </cell>
          <cell r="F130" t="str">
            <v>FCU</v>
          </cell>
          <cell r="G130">
            <v>96</v>
          </cell>
          <cell r="H130" t="str">
            <v>AC-02</v>
          </cell>
          <cell r="I130" t="str">
            <v>unit</v>
          </cell>
          <cell r="J130">
            <v>1</v>
          </cell>
          <cell r="K130">
            <v>6042238.0273125004</v>
          </cell>
        </row>
        <row r="131">
          <cell r="E131" t="str">
            <v>Front Office right</v>
          </cell>
          <cell r="F131" t="str">
            <v>FCU</v>
          </cell>
          <cell r="G131">
            <v>96</v>
          </cell>
          <cell r="H131" t="str">
            <v>AC-02</v>
          </cell>
          <cell r="I131" t="str">
            <v>unit</v>
          </cell>
          <cell r="J131">
            <v>1</v>
          </cell>
          <cell r="K131">
            <v>6042238.0273125004</v>
          </cell>
        </row>
        <row r="132">
          <cell r="E132" t="str">
            <v>General Storage 1</v>
          </cell>
          <cell r="F132" t="str">
            <v>FCU</v>
          </cell>
          <cell r="G132">
            <v>57.6</v>
          </cell>
          <cell r="H132" t="str">
            <v>AC-01</v>
          </cell>
          <cell r="I132" t="str">
            <v>unit</v>
          </cell>
          <cell r="J132">
            <v>1</v>
          </cell>
          <cell r="K132">
            <v>4846488.6453750003</v>
          </cell>
        </row>
        <row r="133">
          <cell r="E133" t="str">
            <v>General Storage 2</v>
          </cell>
          <cell r="F133" t="str">
            <v>FCU</v>
          </cell>
          <cell r="G133">
            <v>57.6</v>
          </cell>
          <cell r="H133" t="str">
            <v>AC-01</v>
          </cell>
          <cell r="I133" t="str">
            <v>unit</v>
          </cell>
          <cell r="J133">
            <v>1</v>
          </cell>
          <cell r="K133">
            <v>4846488.6453750003</v>
          </cell>
        </row>
        <row r="134">
          <cell r="E134" t="str">
            <v>Genset Room</v>
          </cell>
          <cell r="F134" t="str">
            <v>FCU</v>
          </cell>
          <cell r="G134">
            <v>76.8</v>
          </cell>
          <cell r="H134" t="str">
            <v>AC-01</v>
          </cell>
          <cell r="I134" t="str">
            <v>unit</v>
          </cell>
          <cell r="J134">
            <v>1</v>
          </cell>
          <cell r="K134">
            <v>5618963.9098124998</v>
          </cell>
        </row>
        <row r="135">
          <cell r="E135" t="str">
            <v>Glass Storage</v>
          </cell>
          <cell r="F135" t="str">
            <v>FCU</v>
          </cell>
          <cell r="G135">
            <v>9.6</v>
          </cell>
          <cell r="H135" t="str">
            <v>AC-01</v>
          </cell>
          <cell r="I135" t="str">
            <v>unit</v>
          </cell>
          <cell r="J135">
            <v>1</v>
          </cell>
          <cell r="K135">
            <v>1640187.2053125</v>
          </cell>
        </row>
        <row r="136">
          <cell r="E136" t="str">
            <v>Hair Salon</v>
          </cell>
          <cell r="F136" t="str">
            <v>FCU</v>
          </cell>
          <cell r="G136">
            <v>28.8</v>
          </cell>
          <cell r="H136" t="str">
            <v>AC-01</v>
          </cell>
          <cell r="I136" t="str">
            <v>unit</v>
          </cell>
          <cell r="J136">
            <v>1</v>
          </cell>
          <cell r="K136">
            <v>2698372.4990625</v>
          </cell>
        </row>
        <row r="137">
          <cell r="E137" t="str">
            <v>Louggage Left</v>
          </cell>
          <cell r="F137" t="str">
            <v>FCU</v>
          </cell>
          <cell r="G137">
            <v>19.2</v>
          </cell>
          <cell r="H137" t="str">
            <v>AC-02</v>
          </cell>
          <cell r="I137" t="str">
            <v>unit</v>
          </cell>
          <cell r="J137">
            <v>1</v>
          </cell>
          <cell r="K137">
            <v>1862406.1170000001</v>
          </cell>
        </row>
        <row r="138">
          <cell r="E138" t="str">
            <v>Louggage Right</v>
          </cell>
          <cell r="F138" t="str">
            <v>FCU</v>
          </cell>
          <cell r="G138">
            <v>19.2</v>
          </cell>
          <cell r="H138" t="str">
            <v>AC-02</v>
          </cell>
          <cell r="I138" t="str">
            <v>unit</v>
          </cell>
          <cell r="J138">
            <v>1</v>
          </cell>
          <cell r="K138">
            <v>1862406.1170000001</v>
          </cell>
        </row>
        <row r="139">
          <cell r="E139" t="str">
            <v>Low Voltage Room</v>
          </cell>
          <cell r="F139" t="str">
            <v>FCU</v>
          </cell>
          <cell r="G139">
            <v>76.8</v>
          </cell>
          <cell r="H139" t="str">
            <v>AC-01</v>
          </cell>
          <cell r="I139" t="str">
            <v>unit</v>
          </cell>
          <cell r="J139">
            <v>1</v>
          </cell>
          <cell r="K139">
            <v>5618963.9098124998</v>
          </cell>
        </row>
        <row r="140">
          <cell r="E140" t="str">
            <v>Maid's Room Left</v>
          </cell>
          <cell r="F140" t="str">
            <v>FCU</v>
          </cell>
          <cell r="G140">
            <v>134.4</v>
          </cell>
          <cell r="H140" t="str">
            <v>AC-02</v>
          </cell>
          <cell r="I140" t="str">
            <v>unit</v>
          </cell>
          <cell r="J140">
            <v>1</v>
          </cell>
          <cell r="K140">
            <v>10708835.17275</v>
          </cell>
        </row>
        <row r="141">
          <cell r="E141" t="str">
            <v>Maid's Room Right</v>
          </cell>
          <cell r="F141" t="str">
            <v>FCU</v>
          </cell>
          <cell r="G141">
            <v>134.4</v>
          </cell>
          <cell r="H141" t="str">
            <v>AC-02</v>
          </cell>
          <cell r="I141" t="str">
            <v>unit</v>
          </cell>
          <cell r="J141">
            <v>1</v>
          </cell>
          <cell r="K141">
            <v>10708835.17275</v>
          </cell>
        </row>
        <row r="142">
          <cell r="E142" t="str">
            <v>Medium Voltage Room</v>
          </cell>
          <cell r="F142" t="str">
            <v>FCU</v>
          </cell>
          <cell r="G142">
            <v>28.8</v>
          </cell>
          <cell r="H142" t="str">
            <v>AC-01</v>
          </cell>
          <cell r="I142" t="str">
            <v>unit</v>
          </cell>
          <cell r="J142">
            <v>1</v>
          </cell>
          <cell r="K142">
            <v>2698372.4990625</v>
          </cell>
        </row>
        <row r="143">
          <cell r="E143" t="str">
            <v>Meeting room Left</v>
          </cell>
          <cell r="F143" t="str">
            <v>FCU</v>
          </cell>
          <cell r="G143">
            <v>19.2</v>
          </cell>
          <cell r="H143" t="str">
            <v>AC-03</v>
          </cell>
          <cell r="I143" t="str">
            <v>unit</v>
          </cell>
          <cell r="J143">
            <v>1</v>
          </cell>
          <cell r="K143">
            <v>1862406.1170000001</v>
          </cell>
        </row>
        <row r="144">
          <cell r="E144" t="str">
            <v>Meeting room Right</v>
          </cell>
          <cell r="F144" t="str">
            <v>FCU</v>
          </cell>
          <cell r="G144">
            <v>19.2</v>
          </cell>
          <cell r="H144" t="str">
            <v>AC-03</v>
          </cell>
          <cell r="I144" t="str">
            <v>unit</v>
          </cell>
          <cell r="J144">
            <v>1</v>
          </cell>
          <cell r="K144">
            <v>1862406.1170000001</v>
          </cell>
        </row>
        <row r="145">
          <cell r="E145" t="str">
            <v>Men's Change Room</v>
          </cell>
          <cell r="F145" t="str">
            <v>FCU</v>
          </cell>
          <cell r="G145">
            <v>28.8</v>
          </cell>
          <cell r="H145" t="str">
            <v>AC-01</v>
          </cell>
          <cell r="I145" t="str">
            <v>unit</v>
          </cell>
          <cell r="J145">
            <v>1</v>
          </cell>
          <cell r="K145">
            <v>2698372.4990625</v>
          </cell>
        </row>
        <row r="146">
          <cell r="E146" t="str">
            <v>Office</v>
          </cell>
          <cell r="F146" t="str">
            <v>FCU</v>
          </cell>
          <cell r="G146">
            <v>9.6</v>
          </cell>
          <cell r="H146" t="str">
            <v>AC-01</v>
          </cell>
          <cell r="I146" t="str">
            <v>unit</v>
          </cell>
          <cell r="J146">
            <v>1</v>
          </cell>
          <cell r="K146">
            <v>1640187.2053125</v>
          </cell>
        </row>
        <row r="147">
          <cell r="E147" t="str">
            <v>Office Left 1</v>
          </cell>
          <cell r="F147" t="str">
            <v>FCU</v>
          </cell>
          <cell r="G147">
            <v>33.6</v>
          </cell>
          <cell r="H147" t="str">
            <v>AC-02</v>
          </cell>
          <cell r="I147" t="str">
            <v>unit</v>
          </cell>
          <cell r="J147">
            <v>1</v>
          </cell>
          <cell r="K147">
            <v>2973500.6754375002</v>
          </cell>
        </row>
        <row r="148">
          <cell r="E148" t="str">
            <v>Office Left 2</v>
          </cell>
          <cell r="F148" t="str">
            <v>FCU</v>
          </cell>
          <cell r="G148">
            <v>14.4</v>
          </cell>
          <cell r="H148" t="str">
            <v>AC-02</v>
          </cell>
          <cell r="I148" t="str">
            <v>unit</v>
          </cell>
          <cell r="J148">
            <v>1</v>
          </cell>
          <cell r="K148">
            <v>1862406.1170000001</v>
          </cell>
        </row>
        <row r="149">
          <cell r="E149" t="str">
            <v>Office Right 1</v>
          </cell>
          <cell r="F149" t="str">
            <v>FCU</v>
          </cell>
          <cell r="G149">
            <v>14.4</v>
          </cell>
          <cell r="H149" t="str">
            <v>AC-02</v>
          </cell>
          <cell r="I149" t="str">
            <v>unit</v>
          </cell>
          <cell r="J149">
            <v>1</v>
          </cell>
          <cell r="K149">
            <v>1862406.1170000001</v>
          </cell>
        </row>
        <row r="150">
          <cell r="E150" t="str">
            <v>Office Right 2</v>
          </cell>
          <cell r="F150" t="str">
            <v>FCU</v>
          </cell>
          <cell r="G150">
            <v>33.6</v>
          </cell>
          <cell r="H150" t="str">
            <v>AC-02</v>
          </cell>
          <cell r="I150" t="str">
            <v>unit</v>
          </cell>
          <cell r="J150">
            <v>1</v>
          </cell>
          <cell r="K150">
            <v>2973500.6754375002</v>
          </cell>
        </row>
        <row r="151">
          <cell r="E151" t="str">
            <v xml:space="preserve">Office room Center Below </v>
          </cell>
          <cell r="F151" t="str">
            <v>FCU</v>
          </cell>
          <cell r="G151">
            <v>115.2</v>
          </cell>
          <cell r="H151" t="str">
            <v>AC-04</v>
          </cell>
          <cell r="I151" t="str">
            <v>unit</v>
          </cell>
          <cell r="J151">
            <v>1</v>
          </cell>
          <cell r="K151">
            <v>10454870.70225</v>
          </cell>
        </row>
        <row r="152">
          <cell r="E152" t="str">
            <v xml:space="preserve">Office room Center Upper </v>
          </cell>
          <cell r="F152" t="str">
            <v>FCU</v>
          </cell>
          <cell r="G152">
            <v>115.2</v>
          </cell>
          <cell r="H152" t="str">
            <v>AC-04</v>
          </cell>
          <cell r="I152" t="str">
            <v>unit</v>
          </cell>
          <cell r="J152">
            <v>1</v>
          </cell>
          <cell r="K152">
            <v>10454870.70225</v>
          </cell>
        </row>
        <row r="153">
          <cell r="E153" t="str">
            <v>Office room Left</v>
          </cell>
          <cell r="F153" t="str">
            <v>FCU</v>
          </cell>
          <cell r="G153">
            <v>19.2</v>
          </cell>
          <cell r="H153" t="str">
            <v>AC-03</v>
          </cell>
          <cell r="I153" t="str">
            <v>unit</v>
          </cell>
          <cell r="J153">
            <v>1</v>
          </cell>
          <cell r="K153">
            <v>1862406.1170000001</v>
          </cell>
        </row>
        <row r="154">
          <cell r="E154" t="str">
            <v>Office room Left 1</v>
          </cell>
          <cell r="F154" t="str">
            <v>FCU</v>
          </cell>
          <cell r="G154">
            <v>38.4</v>
          </cell>
          <cell r="H154" t="str">
            <v>AC-04</v>
          </cell>
          <cell r="I154" t="str">
            <v>unit</v>
          </cell>
          <cell r="J154">
            <v>1</v>
          </cell>
          <cell r="K154">
            <v>3121646.6165625001</v>
          </cell>
        </row>
        <row r="155">
          <cell r="E155" t="str">
            <v>Office room Left 2</v>
          </cell>
          <cell r="F155" t="str">
            <v>FCU</v>
          </cell>
          <cell r="G155">
            <v>38.4</v>
          </cell>
          <cell r="H155" t="str">
            <v>AC-04</v>
          </cell>
          <cell r="I155" t="str">
            <v>unit</v>
          </cell>
          <cell r="J155">
            <v>1</v>
          </cell>
          <cell r="K155">
            <v>3121646.6165625001</v>
          </cell>
        </row>
        <row r="156">
          <cell r="E156" t="str">
            <v>Office room Left 3</v>
          </cell>
          <cell r="F156" t="str">
            <v>FCU</v>
          </cell>
          <cell r="G156">
            <v>38.4</v>
          </cell>
          <cell r="H156" t="str">
            <v>AC-04</v>
          </cell>
          <cell r="I156" t="str">
            <v>unit</v>
          </cell>
          <cell r="J156">
            <v>1</v>
          </cell>
          <cell r="K156">
            <v>3121646.6165625001</v>
          </cell>
        </row>
        <row r="157">
          <cell r="E157" t="str">
            <v>Office room Left 4</v>
          </cell>
          <cell r="F157" t="str">
            <v>FCU</v>
          </cell>
          <cell r="G157">
            <v>38.4</v>
          </cell>
          <cell r="H157" t="str">
            <v>AC-04</v>
          </cell>
          <cell r="I157" t="str">
            <v>unit</v>
          </cell>
          <cell r="J157">
            <v>1</v>
          </cell>
          <cell r="K157">
            <v>3121646.6165625001</v>
          </cell>
        </row>
        <row r="158">
          <cell r="E158" t="str">
            <v>Office room Left 5</v>
          </cell>
          <cell r="F158" t="str">
            <v>FCU</v>
          </cell>
          <cell r="G158">
            <v>14.4</v>
          </cell>
          <cell r="H158" t="str">
            <v>AC-04</v>
          </cell>
          <cell r="I158" t="str">
            <v>unit</v>
          </cell>
          <cell r="J158">
            <v>1</v>
          </cell>
          <cell r="K158">
            <v>3121646.6165625001</v>
          </cell>
        </row>
        <row r="159">
          <cell r="E159" t="str">
            <v>Office room Right</v>
          </cell>
          <cell r="F159" t="str">
            <v>FCU</v>
          </cell>
          <cell r="G159">
            <v>19.2</v>
          </cell>
          <cell r="H159" t="str">
            <v>AC-03</v>
          </cell>
          <cell r="I159" t="str">
            <v>unit</v>
          </cell>
          <cell r="J159">
            <v>1</v>
          </cell>
          <cell r="K159">
            <v>1862406.1170000001</v>
          </cell>
        </row>
        <row r="160">
          <cell r="E160" t="str">
            <v>Office room Right 1</v>
          </cell>
          <cell r="F160" t="str">
            <v>FCU</v>
          </cell>
          <cell r="G160">
            <v>38.4</v>
          </cell>
          <cell r="H160" t="str">
            <v>AC-04</v>
          </cell>
          <cell r="I160" t="str">
            <v>unit</v>
          </cell>
          <cell r="J160">
            <v>1</v>
          </cell>
          <cell r="K160">
            <v>3121646.6165625001</v>
          </cell>
        </row>
        <row r="161">
          <cell r="E161" t="str">
            <v>Office room Right 2</v>
          </cell>
          <cell r="F161" t="str">
            <v>FCU</v>
          </cell>
          <cell r="G161">
            <v>38.4</v>
          </cell>
          <cell r="H161" t="str">
            <v>AC-04</v>
          </cell>
          <cell r="I161" t="str">
            <v>unit</v>
          </cell>
          <cell r="J161">
            <v>1</v>
          </cell>
          <cell r="K161">
            <v>3121646.6165625001</v>
          </cell>
        </row>
        <row r="162">
          <cell r="E162" t="str">
            <v>Office room Right 3</v>
          </cell>
          <cell r="F162" t="str">
            <v>FCU</v>
          </cell>
          <cell r="G162">
            <v>38.4</v>
          </cell>
          <cell r="H162" t="str">
            <v>AC-04</v>
          </cell>
          <cell r="I162" t="str">
            <v>unit</v>
          </cell>
          <cell r="J162">
            <v>1</v>
          </cell>
          <cell r="K162">
            <v>3121646.6165625001</v>
          </cell>
        </row>
        <row r="163">
          <cell r="E163" t="str">
            <v>Office room Right 4</v>
          </cell>
          <cell r="F163" t="str">
            <v>FCU</v>
          </cell>
          <cell r="G163">
            <v>38.4</v>
          </cell>
          <cell r="H163" t="str">
            <v>AC-04</v>
          </cell>
          <cell r="I163" t="str">
            <v>unit</v>
          </cell>
          <cell r="J163">
            <v>1</v>
          </cell>
          <cell r="K163">
            <v>3121646.6165625001</v>
          </cell>
        </row>
        <row r="164">
          <cell r="E164" t="str">
            <v>Personnel off.&amp; Training school 1</v>
          </cell>
          <cell r="F164" t="str">
            <v>FCU</v>
          </cell>
          <cell r="G164">
            <v>76.8</v>
          </cell>
          <cell r="H164" t="str">
            <v>AC-01</v>
          </cell>
          <cell r="I164" t="str">
            <v>unit</v>
          </cell>
          <cell r="J164">
            <v>1</v>
          </cell>
          <cell r="K164">
            <v>5618963.9098124998</v>
          </cell>
        </row>
        <row r="165">
          <cell r="E165" t="str">
            <v>Personnel off.&amp; Training school 2</v>
          </cell>
          <cell r="F165" t="str">
            <v>FCU</v>
          </cell>
          <cell r="G165">
            <v>76.8</v>
          </cell>
          <cell r="H165" t="str">
            <v>AC-01</v>
          </cell>
          <cell r="I165" t="str">
            <v>unit</v>
          </cell>
          <cell r="J165">
            <v>1</v>
          </cell>
          <cell r="K165">
            <v>5618963.9098124998</v>
          </cell>
        </row>
        <row r="166">
          <cell r="E166" t="str">
            <v>Purchasing Office</v>
          </cell>
          <cell r="F166" t="str">
            <v>FCU</v>
          </cell>
          <cell r="G166">
            <v>9.6</v>
          </cell>
          <cell r="H166" t="str">
            <v>AC-01</v>
          </cell>
          <cell r="I166" t="str">
            <v>unit</v>
          </cell>
          <cell r="J166">
            <v>1</v>
          </cell>
          <cell r="K166">
            <v>1640187.2053125</v>
          </cell>
        </row>
        <row r="167">
          <cell r="E167" t="str">
            <v>Rec. Office</v>
          </cell>
          <cell r="F167" t="str">
            <v>FCU</v>
          </cell>
          <cell r="G167">
            <v>12</v>
          </cell>
          <cell r="H167" t="str">
            <v>AC-01</v>
          </cell>
          <cell r="I167" t="str">
            <v>unit</v>
          </cell>
          <cell r="J167">
            <v>1</v>
          </cell>
          <cell r="K167">
            <v>1767169.4405624999</v>
          </cell>
        </row>
        <row r="168">
          <cell r="E168" t="str">
            <v>Refrigerated Food Storage</v>
          </cell>
          <cell r="F168" t="str">
            <v>FCU</v>
          </cell>
          <cell r="G168">
            <v>57.6</v>
          </cell>
          <cell r="H168" t="str">
            <v>AC-01</v>
          </cell>
          <cell r="I168" t="str">
            <v>unit</v>
          </cell>
          <cell r="J168">
            <v>1</v>
          </cell>
          <cell r="K168">
            <v>4846488.6453750003</v>
          </cell>
        </row>
        <row r="169">
          <cell r="E169" t="str">
            <v>Rent Room Left 1</v>
          </cell>
          <cell r="F169" t="str">
            <v>FCU</v>
          </cell>
          <cell r="G169">
            <v>38.4</v>
          </cell>
          <cell r="H169" t="str">
            <v>AC-03</v>
          </cell>
          <cell r="I169" t="str">
            <v>unit</v>
          </cell>
          <cell r="J169">
            <v>3</v>
          </cell>
          <cell r="K169">
            <v>3121646.6165625001</v>
          </cell>
        </row>
        <row r="170">
          <cell r="E170" t="str">
            <v>Rent Room Left 10</v>
          </cell>
          <cell r="F170" t="str">
            <v>FCU</v>
          </cell>
          <cell r="G170">
            <v>38.4</v>
          </cell>
          <cell r="H170" t="str">
            <v>AC-03</v>
          </cell>
          <cell r="I170" t="str">
            <v>unit</v>
          </cell>
          <cell r="J170">
            <v>3</v>
          </cell>
          <cell r="K170">
            <v>3121646.6165625001</v>
          </cell>
        </row>
        <row r="171">
          <cell r="E171" t="str">
            <v>Rent Room Left 2</v>
          </cell>
          <cell r="F171" t="str">
            <v>FCU</v>
          </cell>
          <cell r="G171">
            <v>38.4</v>
          </cell>
          <cell r="H171" t="str">
            <v>AC-03</v>
          </cell>
          <cell r="I171" t="str">
            <v>unit</v>
          </cell>
          <cell r="J171">
            <v>3</v>
          </cell>
          <cell r="K171">
            <v>3121646.6165625001</v>
          </cell>
        </row>
        <row r="172">
          <cell r="E172" t="str">
            <v>Rent Room Left 3</v>
          </cell>
          <cell r="F172" t="str">
            <v>FCU</v>
          </cell>
          <cell r="G172">
            <v>38.4</v>
          </cell>
          <cell r="H172" t="str">
            <v>AC-03</v>
          </cell>
          <cell r="I172" t="str">
            <v>unit</v>
          </cell>
          <cell r="J172">
            <v>3</v>
          </cell>
          <cell r="K172">
            <v>3121646.6165625001</v>
          </cell>
        </row>
        <row r="173">
          <cell r="E173" t="str">
            <v>Rent Room Left 4</v>
          </cell>
          <cell r="F173" t="str">
            <v>FCU</v>
          </cell>
          <cell r="G173">
            <v>38.4</v>
          </cell>
          <cell r="H173" t="str">
            <v>AC-03</v>
          </cell>
          <cell r="I173" t="str">
            <v>unit</v>
          </cell>
          <cell r="J173">
            <v>3</v>
          </cell>
          <cell r="K173">
            <v>3121646.6165625001</v>
          </cell>
        </row>
        <row r="174">
          <cell r="E174" t="str">
            <v>Rent Room Left 5</v>
          </cell>
          <cell r="F174" t="str">
            <v>FCU</v>
          </cell>
          <cell r="G174">
            <v>38.4</v>
          </cell>
          <cell r="H174" t="str">
            <v>AC-03</v>
          </cell>
          <cell r="I174" t="str">
            <v>unit</v>
          </cell>
          <cell r="J174">
            <v>3</v>
          </cell>
          <cell r="K174">
            <v>3121646.6165625001</v>
          </cell>
        </row>
        <row r="175">
          <cell r="E175" t="str">
            <v>Rent Room Left 6</v>
          </cell>
          <cell r="F175" t="str">
            <v>FCU</v>
          </cell>
          <cell r="G175">
            <v>38.4</v>
          </cell>
          <cell r="H175" t="str">
            <v>AC-03</v>
          </cell>
          <cell r="I175" t="str">
            <v>unit</v>
          </cell>
          <cell r="J175">
            <v>3</v>
          </cell>
          <cell r="K175">
            <v>3121646.6165625001</v>
          </cell>
        </row>
        <row r="176">
          <cell r="E176" t="str">
            <v>Rent Room Left 7</v>
          </cell>
          <cell r="F176" t="str">
            <v>FCU</v>
          </cell>
          <cell r="G176">
            <v>38.4</v>
          </cell>
          <cell r="H176" t="str">
            <v>AC-03</v>
          </cell>
          <cell r="I176" t="str">
            <v>unit</v>
          </cell>
          <cell r="J176">
            <v>3</v>
          </cell>
          <cell r="K176">
            <v>3121646.6165625001</v>
          </cell>
        </row>
        <row r="177">
          <cell r="E177" t="str">
            <v>Rent Room Left 8</v>
          </cell>
          <cell r="F177" t="str">
            <v>FCU</v>
          </cell>
          <cell r="G177">
            <v>38.4</v>
          </cell>
          <cell r="H177" t="str">
            <v>AC-03</v>
          </cell>
          <cell r="I177" t="str">
            <v>unit</v>
          </cell>
          <cell r="J177">
            <v>3</v>
          </cell>
          <cell r="K177">
            <v>3121646.6165625001</v>
          </cell>
        </row>
        <row r="178">
          <cell r="E178" t="str">
            <v>Rent Room Left 9</v>
          </cell>
          <cell r="F178" t="str">
            <v>FCU</v>
          </cell>
          <cell r="G178">
            <v>38.4</v>
          </cell>
          <cell r="H178" t="str">
            <v>AC-03</v>
          </cell>
          <cell r="I178" t="str">
            <v>unit</v>
          </cell>
          <cell r="J178">
            <v>3</v>
          </cell>
          <cell r="K178">
            <v>3121646.6165625001</v>
          </cell>
        </row>
        <row r="179">
          <cell r="E179" t="str">
            <v>Rent Room Right 1</v>
          </cell>
          <cell r="F179" t="str">
            <v>FCU</v>
          </cell>
          <cell r="G179">
            <v>38.4</v>
          </cell>
          <cell r="H179" t="str">
            <v>AC-03</v>
          </cell>
          <cell r="I179" t="str">
            <v>unit</v>
          </cell>
          <cell r="J179">
            <v>3</v>
          </cell>
          <cell r="K179">
            <v>3121646.6165625001</v>
          </cell>
        </row>
        <row r="180">
          <cell r="E180" t="str">
            <v>Rent Room Right 10</v>
          </cell>
          <cell r="F180" t="str">
            <v>FCU</v>
          </cell>
          <cell r="G180">
            <v>38.4</v>
          </cell>
          <cell r="H180" t="str">
            <v>AC-03</v>
          </cell>
          <cell r="I180" t="str">
            <v>unit</v>
          </cell>
          <cell r="J180">
            <v>3</v>
          </cell>
          <cell r="K180">
            <v>3121646.6165625001</v>
          </cell>
        </row>
        <row r="181">
          <cell r="E181" t="str">
            <v>Rent Room Right 2</v>
          </cell>
          <cell r="F181" t="str">
            <v>FCU</v>
          </cell>
          <cell r="G181">
            <v>38.4</v>
          </cell>
          <cell r="H181" t="str">
            <v>AC-03</v>
          </cell>
          <cell r="I181" t="str">
            <v>unit</v>
          </cell>
          <cell r="J181">
            <v>3</v>
          </cell>
          <cell r="K181">
            <v>3121646.6165625001</v>
          </cell>
        </row>
        <row r="182">
          <cell r="E182" t="str">
            <v>Rent Room Right 3</v>
          </cell>
          <cell r="F182" t="str">
            <v>FCU</v>
          </cell>
          <cell r="G182">
            <v>38.4</v>
          </cell>
          <cell r="H182" t="str">
            <v>AC-03</v>
          </cell>
          <cell r="I182" t="str">
            <v>unit</v>
          </cell>
          <cell r="J182">
            <v>3</v>
          </cell>
          <cell r="K182">
            <v>3121646.6165625001</v>
          </cell>
        </row>
        <row r="183">
          <cell r="E183" t="str">
            <v>Rent Room Right 4</v>
          </cell>
          <cell r="F183" t="str">
            <v>FCU</v>
          </cell>
          <cell r="G183">
            <v>38.4</v>
          </cell>
          <cell r="H183" t="str">
            <v>AC-03</v>
          </cell>
          <cell r="I183" t="str">
            <v>unit</v>
          </cell>
          <cell r="J183">
            <v>3</v>
          </cell>
          <cell r="K183">
            <v>3121646.6165625001</v>
          </cell>
        </row>
        <row r="184">
          <cell r="E184" t="str">
            <v>Rent Room Right 5</v>
          </cell>
          <cell r="F184" t="str">
            <v>FCU</v>
          </cell>
          <cell r="G184">
            <v>38.4</v>
          </cell>
          <cell r="H184" t="str">
            <v>AC-03</v>
          </cell>
          <cell r="I184" t="str">
            <v>unit</v>
          </cell>
          <cell r="J184">
            <v>3</v>
          </cell>
          <cell r="K184">
            <v>3121646.6165625001</v>
          </cell>
        </row>
        <row r="185">
          <cell r="E185" t="str">
            <v>Rent Room Right 6</v>
          </cell>
          <cell r="F185" t="str">
            <v>FCU</v>
          </cell>
          <cell r="G185">
            <v>38.4</v>
          </cell>
          <cell r="H185" t="str">
            <v>AC-03</v>
          </cell>
          <cell r="I185" t="str">
            <v>unit</v>
          </cell>
          <cell r="J185">
            <v>3</v>
          </cell>
          <cell r="K185">
            <v>3121646.6165625001</v>
          </cell>
        </row>
        <row r="186">
          <cell r="E186" t="str">
            <v>Rent Room Right 7</v>
          </cell>
          <cell r="F186" t="str">
            <v>FCU</v>
          </cell>
          <cell r="G186">
            <v>38.4</v>
          </cell>
          <cell r="H186" t="str">
            <v>AC-03</v>
          </cell>
          <cell r="I186" t="str">
            <v>unit</v>
          </cell>
          <cell r="J186">
            <v>3</v>
          </cell>
          <cell r="K186">
            <v>3121646.6165625001</v>
          </cell>
        </row>
        <row r="187">
          <cell r="E187" t="str">
            <v>Rent Room Right 8</v>
          </cell>
          <cell r="F187" t="str">
            <v>FCU</v>
          </cell>
          <cell r="G187">
            <v>38.4</v>
          </cell>
          <cell r="H187" t="str">
            <v>AC-03</v>
          </cell>
          <cell r="I187" t="str">
            <v>unit</v>
          </cell>
          <cell r="J187">
            <v>3</v>
          </cell>
          <cell r="K187">
            <v>3121646.6165625001</v>
          </cell>
        </row>
        <row r="188">
          <cell r="E188" t="str">
            <v>Rent Room Right 9</v>
          </cell>
          <cell r="F188" t="str">
            <v>FCU</v>
          </cell>
          <cell r="G188">
            <v>38.4</v>
          </cell>
          <cell r="H188" t="str">
            <v>AC-03</v>
          </cell>
          <cell r="I188" t="str">
            <v>unit</v>
          </cell>
          <cell r="J188">
            <v>3</v>
          </cell>
          <cell r="K188">
            <v>3121646.6165625001</v>
          </cell>
        </row>
        <row r="189">
          <cell r="E189" t="str">
            <v>Security</v>
          </cell>
          <cell r="F189" t="str">
            <v>FCU</v>
          </cell>
          <cell r="G189">
            <v>9.6</v>
          </cell>
          <cell r="H189" t="str">
            <v>AC-01</v>
          </cell>
          <cell r="I189" t="str">
            <v>unit</v>
          </cell>
          <cell r="J189">
            <v>1</v>
          </cell>
          <cell r="K189">
            <v>1640187.2053125</v>
          </cell>
        </row>
        <row r="190">
          <cell r="E190" t="str">
            <v>Security Directur</v>
          </cell>
          <cell r="F190" t="str">
            <v>FCU</v>
          </cell>
          <cell r="G190">
            <v>7.2</v>
          </cell>
          <cell r="H190" t="str">
            <v>AC-01</v>
          </cell>
          <cell r="I190" t="str">
            <v>unit</v>
          </cell>
          <cell r="J190">
            <v>1</v>
          </cell>
          <cell r="K190">
            <v>1640187.2053125</v>
          </cell>
        </row>
        <row r="191">
          <cell r="E191" t="str">
            <v>shop</v>
          </cell>
          <cell r="F191" t="str">
            <v>FCU</v>
          </cell>
          <cell r="G191">
            <v>28.8</v>
          </cell>
          <cell r="H191" t="str">
            <v>AC-01</v>
          </cell>
          <cell r="I191" t="str">
            <v>unit</v>
          </cell>
          <cell r="J191">
            <v>1</v>
          </cell>
          <cell r="K191">
            <v>1862406.1170000001</v>
          </cell>
        </row>
        <row r="192">
          <cell r="E192" t="str">
            <v>shop</v>
          </cell>
          <cell r="F192" t="str">
            <v>FCU</v>
          </cell>
          <cell r="G192">
            <v>16.2</v>
          </cell>
          <cell r="H192" t="str">
            <v>AC-01</v>
          </cell>
          <cell r="I192" t="str">
            <v>unit</v>
          </cell>
          <cell r="J192">
            <v>2</v>
          </cell>
          <cell r="K192">
            <v>1862406.1170000001</v>
          </cell>
        </row>
        <row r="193">
          <cell r="E193" t="str">
            <v>shop</v>
          </cell>
          <cell r="F193" t="str">
            <v>FCU</v>
          </cell>
          <cell r="G193">
            <v>32.4</v>
          </cell>
          <cell r="H193" t="str">
            <v>AC-01</v>
          </cell>
          <cell r="I193" t="str">
            <v>unit</v>
          </cell>
          <cell r="J193">
            <v>1</v>
          </cell>
          <cell r="K193">
            <v>3121646.6165625001</v>
          </cell>
        </row>
        <row r="194">
          <cell r="E194" t="str">
            <v>shop</v>
          </cell>
          <cell r="F194" t="str">
            <v>FCU</v>
          </cell>
          <cell r="G194">
            <v>57.6</v>
          </cell>
          <cell r="H194" t="str">
            <v>AC-01</v>
          </cell>
          <cell r="I194" t="str">
            <v>unit</v>
          </cell>
          <cell r="J194">
            <v>1</v>
          </cell>
          <cell r="K194">
            <v>4846488.6453750003</v>
          </cell>
        </row>
        <row r="195">
          <cell r="E195" t="str">
            <v>Storage Left 1</v>
          </cell>
          <cell r="F195" t="str">
            <v>FCU</v>
          </cell>
          <cell r="G195">
            <v>48</v>
          </cell>
          <cell r="H195" t="str">
            <v>AC-02</v>
          </cell>
          <cell r="I195" t="str">
            <v>unit</v>
          </cell>
          <cell r="J195">
            <v>1</v>
          </cell>
          <cell r="K195">
            <v>3195719.5871250001</v>
          </cell>
        </row>
        <row r="196">
          <cell r="E196" t="str">
            <v>Storage Left 2</v>
          </cell>
          <cell r="F196" t="str">
            <v>FCU</v>
          </cell>
          <cell r="G196">
            <v>48</v>
          </cell>
          <cell r="H196" t="str">
            <v>AC-02</v>
          </cell>
          <cell r="I196" t="str">
            <v>unit</v>
          </cell>
          <cell r="J196">
            <v>1</v>
          </cell>
          <cell r="K196">
            <v>3195719.5871250001</v>
          </cell>
        </row>
        <row r="197">
          <cell r="E197" t="str">
            <v>Storage Left 3</v>
          </cell>
          <cell r="F197" t="str">
            <v>FCU</v>
          </cell>
          <cell r="G197">
            <v>76.8</v>
          </cell>
          <cell r="H197" t="str">
            <v>AC-02</v>
          </cell>
          <cell r="I197" t="str">
            <v>unit</v>
          </cell>
          <cell r="J197">
            <v>1</v>
          </cell>
          <cell r="K197">
            <v>5618963.9098124998</v>
          </cell>
        </row>
        <row r="198">
          <cell r="E198" t="str">
            <v>Storage Left 4</v>
          </cell>
          <cell r="F198" t="str">
            <v>FCU</v>
          </cell>
          <cell r="G198">
            <v>21.6</v>
          </cell>
          <cell r="H198" t="str">
            <v>AC-02</v>
          </cell>
          <cell r="I198" t="str">
            <v>unit</v>
          </cell>
          <cell r="J198">
            <v>1</v>
          </cell>
          <cell r="K198">
            <v>1999970.2051875</v>
          </cell>
        </row>
        <row r="199">
          <cell r="E199" t="str">
            <v>Storage Right 1</v>
          </cell>
          <cell r="F199" t="str">
            <v>FCU</v>
          </cell>
          <cell r="G199">
            <v>48</v>
          </cell>
          <cell r="H199" t="str">
            <v>AC-02</v>
          </cell>
          <cell r="I199" t="str">
            <v>unit</v>
          </cell>
          <cell r="J199">
            <v>1</v>
          </cell>
          <cell r="K199">
            <v>3195719.5871250001</v>
          </cell>
        </row>
        <row r="200">
          <cell r="E200" t="str">
            <v>Storage Right 2</v>
          </cell>
          <cell r="F200" t="str">
            <v>FCU</v>
          </cell>
          <cell r="G200">
            <v>48</v>
          </cell>
          <cell r="H200" t="str">
            <v>AC-02</v>
          </cell>
          <cell r="I200" t="str">
            <v>unit</v>
          </cell>
          <cell r="J200">
            <v>1</v>
          </cell>
          <cell r="K200">
            <v>3195719.5871250001</v>
          </cell>
        </row>
        <row r="201">
          <cell r="E201" t="str">
            <v>Storage Right 3</v>
          </cell>
          <cell r="F201" t="str">
            <v>FCU</v>
          </cell>
          <cell r="G201">
            <v>76.8</v>
          </cell>
          <cell r="H201" t="str">
            <v>AC-02</v>
          </cell>
          <cell r="I201" t="str">
            <v>unit</v>
          </cell>
          <cell r="J201">
            <v>1</v>
          </cell>
          <cell r="K201">
            <v>5618963.9098124998</v>
          </cell>
        </row>
        <row r="202">
          <cell r="E202" t="str">
            <v>Storage Right 4</v>
          </cell>
          <cell r="F202" t="str">
            <v>FCU</v>
          </cell>
          <cell r="G202">
            <v>21.6</v>
          </cell>
          <cell r="H202" t="str">
            <v>AC-02</v>
          </cell>
          <cell r="I202" t="str">
            <v>unit</v>
          </cell>
          <cell r="J202">
            <v>1</v>
          </cell>
          <cell r="K202">
            <v>1999970.2051875</v>
          </cell>
        </row>
        <row r="203">
          <cell r="E203" t="str">
            <v>Transformer Room</v>
          </cell>
          <cell r="F203" t="str">
            <v>FCU</v>
          </cell>
          <cell r="G203">
            <v>76.8</v>
          </cell>
          <cell r="H203" t="str">
            <v>AC-01</v>
          </cell>
          <cell r="I203" t="str">
            <v>unit</v>
          </cell>
          <cell r="J203">
            <v>1</v>
          </cell>
          <cell r="K203">
            <v>5618963.9098124998</v>
          </cell>
        </row>
        <row r="204">
          <cell r="E204" t="str">
            <v>Vacation Club 1</v>
          </cell>
          <cell r="F204" t="str">
            <v>FCU</v>
          </cell>
          <cell r="G204">
            <v>100.8</v>
          </cell>
          <cell r="H204" t="str">
            <v>AC-03</v>
          </cell>
          <cell r="I204" t="str">
            <v>unit</v>
          </cell>
          <cell r="J204">
            <v>1</v>
          </cell>
          <cell r="K204">
            <v>10454870.70225</v>
          </cell>
        </row>
        <row r="205">
          <cell r="E205" t="str">
            <v>Vacation Club 2</v>
          </cell>
          <cell r="F205" t="str">
            <v>FCU</v>
          </cell>
          <cell r="G205">
            <v>100.8</v>
          </cell>
          <cell r="H205" t="str">
            <v>AC-03</v>
          </cell>
          <cell r="I205" t="str">
            <v>unit</v>
          </cell>
          <cell r="J205">
            <v>1</v>
          </cell>
          <cell r="K205">
            <v>10454870.70225</v>
          </cell>
        </row>
        <row r="206">
          <cell r="E206" t="str">
            <v>Women's Change Room</v>
          </cell>
          <cell r="F206" t="str">
            <v>FCU</v>
          </cell>
          <cell r="G206">
            <v>28.8</v>
          </cell>
          <cell r="H206" t="str">
            <v>AC-01</v>
          </cell>
          <cell r="I206" t="str">
            <v>unit</v>
          </cell>
          <cell r="J206">
            <v>1</v>
          </cell>
          <cell r="K206">
            <v>2698372.4990625</v>
          </cell>
        </row>
        <row r="207">
          <cell r="E207" t="str">
            <v>2 unit steam boiler cap.</v>
          </cell>
          <cell r="H207" t="str">
            <v>-</v>
          </cell>
          <cell r="I207" t="str">
            <v>unit</v>
          </cell>
          <cell r="J207">
            <v>2</v>
          </cell>
          <cell r="K207">
            <v>413493612.48449999</v>
          </cell>
        </row>
        <row r="208">
          <cell r="E208" t="str">
            <v>Compact Filter</v>
          </cell>
          <cell r="H208" t="str">
            <v>-</v>
          </cell>
          <cell r="I208" t="str">
            <v>unit</v>
          </cell>
          <cell r="J208">
            <v>1</v>
          </cell>
          <cell r="K208">
            <v>19190118.479625002</v>
          </cell>
        </row>
        <row r="209">
          <cell r="E209" t="str">
            <v>Swimming Pool C/W Accessories</v>
          </cell>
          <cell r="H209" t="str">
            <v>-</v>
          </cell>
          <cell r="I209" t="str">
            <v>unit</v>
          </cell>
          <cell r="J209">
            <v>1</v>
          </cell>
          <cell r="K209">
            <v>204694980.16949999</v>
          </cell>
        </row>
        <row r="210">
          <cell r="E210" t="str">
            <v>Water heater cap. 50 l</v>
          </cell>
          <cell r="H210" t="str">
            <v>-</v>
          </cell>
          <cell r="I210" t="str">
            <v>unit</v>
          </cell>
          <cell r="J210">
            <v>500</v>
          </cell>
          <cell r="K210">
            <v>1695011.7375</v>
          </cell>
        </row>
        <row r="211">
          <cell r="E211" t="str">
            <v>Alarm Bell</v>
          </cell>
          <cell r="H211" t="str">
            <v>E-01,02,03,04&amp;05</v>
          </cell>
          <cell r="I211" t="str">
            <v>ttk</v>
          </cell>
          <cell r="J211">
            <v>93</v>
          </cell>
          <cell r="K211">
            <v>220921.71299999999</v>
          </cell>
        </row>
        <row r="212">
          <cell r="E212" t="str">
            <v>Fix Temperature Detector</v>
          </cell>
          <cell r="H212" t="str">
            <v>E-01,02,03,04&amp;05</v>
          </cell>
          <cell r="I212" t="str">
            <v>nos</v>
          </cell>
          <cell r="J212">
            <v>55</v>
          </cell>
          <cell r="K212">
            <v>183382.47</v>
          </cell>
        </row>
        <row r="213">
          <cell r="E213" t="str">
            <v>Flash Light</v>
          </cell>
          <cell r="H213" t="str">
            <v>E-01,02,03,04&amp;05</v>
          </cell>
          <cell r="I213" t="str">
            <v>unit</v>
          </cell>
          <cell r="J213">
            <v>93</v>
          </cell>
          <cell r="K213">
            <v>1041422.31</v>
          </cell>
        </row>
        <row r="214">
          <cell r="E214" t="str">
            <v>Installation</v>
          </cell>
          <cell r="H214" t="str">
            <v>E-01,02,03,04&amp;05</v>
          </cell>
          <cell r="I214" t="str">
            <v>ttk</v>
          </cell>
          <cell r="J214">
            <v>296</v>
          </cell>
          <cell r="K214">
            <v>175055.44949999999</v>
          </cell>
        </row>
        <row r="215">
          <cell r="E215" t="str">
            <v>Junction Box FA</v>
          </cell>
          <cell r="H215" t="str">
            <v>E-01,02,03,04&amp;05</v>
          </cell>
          <cell r="I215" t="str">
            <v>unit</v>
          </cell>
          <cell r="J215">
            <v>20</v>
          </cell>
          <cell r="K215">
            <v>446895.75</v>
          </cell>
        </row>
        <row r="216">
          <cell r="E216" t="str">
            <v>Main Equipment to consist of:</v>
          </cell>
          <cell r="I216" t="str">
            <v>ls</v>
          </cell>
          <cell r="J216">
            <v>1</v>
          </cell>
          <cell r="K216">
            <v>359304183</v>
          </cell>
        </row>
        <row r="217">
          <cell r="E217" t="str">
            <v>Manual Call Point</v>
          </cell>
          <cell r="H217" t="str">
            <v>E-01,02,03,04&amp;05</v>
          </cell>
          <cell r="I217" t="str">
            <v>nos</v>
          </cell>
          <cell r="J217">
            <v>93</v>
          </cell>
          <cell r="K217">
            <v>269186.45400000003</v>
          </cell>
        </row>
        <row r="218">
          <cell r="E218" t="str">
            <v>Phone Jack</v>
          </cell>
          <cell r="H218" t="str">
            <v>E-01,02,03,04&amp;05</v>
          </cell>
          <cell r="I218" t="str">
            <v>nos</v>
          </cell>
          <cell r="J218">
            <v>93</v>
          </cell>
          <cell r="K218">
            <v>183382.47</v>
          </cell>
        </row>
        <row r="219">
          <cell r="E219" t="str">
            <v>ROR Heat Detector</v>
          </cell>
          <cell r="H219" t="str">
            <v>E-01,02,03,04&amp;05</v>
          </cell>
          <cell r="I219" t="str">
            <v>nos</v>
          </cell>
          <cell r="J219">
            <v>2246</v>
          </cell>
          <cell r="K219">
            <v>172656.97200000001</v>
          </cell>
        </row>
        <row r="220">
          <cell r="E220" t="str">
            <v>Genset Cap.3000 kVA</v>
          </cell>
          <cell r="I220" t="str">
            <v>unit</v>
          </cell>
          <cell r="J220">
            <v>1</v>
          </cell>
          <cell r="K220">
            <v>3056766930</v>
          </cell>
        </row>
        <row r="221">
          <cell r="E221" t="str">
            <v>Genset Cap.2500 kVA</v>
          </cell>
          <cell r="I221" t="str">
            <v>unit</v>
          </cell>
          <cell r="J221">
            <v>1</v>
          </cell>
          <cell r="K221">
            <v>2547305775</v>
          </cell>
        </row>
        <row r="222">
          <cell r="E222" t="str">
            <v>Genset Cap.2000 kVA</v>
          </cell>
          <cell r="I222" t="str">
            <v>unit</v>
          </cell>
          <cell r="J222">
            <v>1</v>
          </cell>
          <cell r="K222">
            <v>2037844620</v>
          </cell>
        </row>
        <row r="223">
          <cell r="E223" t="str">
            <v>Panel Kontrol Genset 3000 kVA</v>
          </cell>
          <cell r="I223" t="str">
            <v>unit</v>
          </cell>
          <cell r="J223">
            <v>1</v>
          </cell>
          <cell r="K223">
            <v>702264750</v>
          </cell>
        </row>
        <row r="224">
          <cell r="E224" t="str">
            <v>Panel Kontrol Genset 2500 kVA</v>
          </cell>
          <cell r="I224" t="str">
            <v>unit</v>
          </cell>
          <cell r="J224">
            <v>1</v>
          </cell>
          <cell r="K224">
            <v>542659125</v>
          </cell>
        </row>
        <row r="225">
          <cell r="E225" t="str">
            <v>Panel Kontrol Genset 2000 kVA</v>
          </cell>
          <cell r="I225" t="str">
            <v>unit</v>
          </cell>
          <cell r="J225">
            <v>1</v>
          </cell>
          <cell r="K225">
            <v>414974625</v>
          </cell>
        </row>
        <row r="226">
          <cell r="E226" t="str">
            <v>Check valve HYD dia.8"</v>
          </cell>
          <cell r="H226" t="str">
            <v>FF-00</v>
          </cell>
          <cell r="I226" t="str">
            <v>no</v>
          </cell>
          <cell r="J226">
            <v>1</v>
          </cell>
          <cell r="K226">
            <v>9263747.0999999996</v>
          </cell>
        </row>
        <row r="227">
          <cell r="E227" t="str">
            <v>Check valve HYDdia.2.5"</v>
          </cell>
          <cell r="H227" t="str">
            <v>FF-00</v>
          </cell>
          <cell r="I227" t="str">
            <v>no</v>
          </cell>
          <cell r="J227">
            <v>2</v>
          </cell>
          <cell r="K227">
            <v>4179746.25</v>
          </cell>
        </row>
        <row r="228">
          <cell r="E228" t="str">
            <v xml:space="preserve">Check Valve ø 150 mm </v>
          </cell>
          <cell r="H228" t="str">
            <v>FF-05</v>
          </cell>
          <cell r="I228" t="str">
            <v>m</v>
          </cell>
          <cell r="J228">
            <v>2</v>
          </cell>
          <cell r="K228">
            <v>2306478.75</v>
          </cell>
        </row>
        <row r="229">
          <cell r="E229" t="str">
            <v>Flexible joint HYD dia.2.5"</v>
          </cell>
          <cell r="H229" t="str">
            <v>FF-00</v>
          </cell>
          <cell r="I229" t="str">
            <v>no</v>
          </cell>
          <cell r="J229">
            <v>2</v>
          </cell>
          <cell r="K229">
            <v>342827.02500000002</v>
          </cell>
        </row>
        <row r="230">
          <cell r="E230" t="str">
            <v>Flexible joint HYD dia.8"</v>
          </cell>
          <cell r="H230" t="str">
            <v>FF-00</v>
          </cell>
          <cell r="I230" t="str">
            <v>no</v>
          </cell>
          <cell r="J230">
            <v>4</v>
          </cell>
          <cell r="K230">
            <v>1342839.1425000001</v>
          </cell>
        </row>
        <row r="231">
          <cell r="E231" t="str">
            <v>Flow Switch</v>
          </cell>
          <cell r="H231" t="str">
            <v>FF-01</v>
          </cell>
          <cell r="I231" t="str">
            <v>nos</v>
          </cell>
          <cell r="J231">
            <v>20</v>
          </cell>
          <cell r="K231">
            <v>890599.38749999995</v>
          </cell>
        </row>
        <row r="232">
          <cell r="E232" t="str">
            <v>foot-valve HYD dia.8"</v>
          </cell>
          <cell r="H232" t="str">
            <v>FF-00</v>
          </cell>
          <cell r="I232" t="str">
            <v>no</v>
          </cell>
          <cell r="J232">
            <v>2</v>
          </cell>
          <cell r="K232">
            <v>4437273</v>
          </cell>
        </row>
        <row r="233">
          <cell r="E233" t="str">
            <v>Gate Valve (drain)  Dia. 50 mm</v>
          </cell>
          <cell r="H233" t="str">
            <v>FF-01</v>
          </cell>
          <cell r="I233" t="str">
            <v>nos</v>
          </cell>
          <cell r="J233">
            <v>40</v>
          </cell>
          <cell r="K233">
            <v>2064398.31</v>
          </cell>
        </row>
        <row r="234">
          <cell r="E234" t="str">
            <v>Gate valve HYD dia.2.5"</v>
          </cell>
          <cell r="H234" t="str">
            <v>FF-00</v>
          </cell>
          <cell r="I234" t="str">
            <v>no</v>
          </cell>
          <cell r="J234">
            <v>2</v>
          </cell>
          <cell r="K234">
            <v>2533893.0449999999</v>
          </cell>
        </row>
        <row r="235">
          <cell r="E235" t="str">
            <v>Gate valve HYD dia.8"</v>
          </cell>
          <cell r="H235" t="str">
            <v>FF-00</v>
          </cell>
          <cell r="I235" t="str">
            <v>no</v>
          </cell>
          <cell r="J235">
            <v>4</v>
          </cell>
          <cell r="K235">
            <v>7755793.1550000003</v>
          </cell>
        </row>
        <row r="236">
          <cell r="E236" t="str">
            <v xml:space="preserve">Gate Valve ø 100 mm </v>
          </cell>
          <cell r="H236" t="str">
            <v>FF-02</v>
          </cell>
          <cell r="I236" t="str">
            <v>nos</v>
          </cell>
          <cell r="J236">
            <v>24</v>
          </cell>
          <cell r="K236">
            <v>4050909.0750000002</v>
          </cell>
        </row>
        <row r="237">
          <cell r="E237" t="str">
            <v xml:space="preserve">Gate Valve ø 150 mm </v>
          </cell>
          <cell r="H237" t="str">
            <v>FF-01</v>
          </cell>
          <cell r="I237" t="str">
            <v>nos</v>
          </cell>
          <cell r="J237">
            <v>8</v>
          </cell>
          <cell r="K237">
            <v>6137013.75</v>
          </cell>
        </row>
        <row r="238">
          <cell r="E238" t="str">
            <v>Head Sprinkler Upright Type</v>
          </cell>
          <cell r="H238" t="str">
            <v>FF-01</v>
          </cell>
          <cell r="I238" t="str">
            <v>nos</v>
          </cell>
          <cell r="J238">
            <v>2178</v>
          </cell>
          <cell r="K238">
            <v>41376.876479999999</v>
          </cell>
        </row>
        <row r="239">
          <cell r="E239" t="str">
            <v>Head Sprinkler Wall Type</v>
          </cell>
          <cell r="H239" t="str">
            <v>FF-01</v>
          </cell>
          <cell r="I239" t="str">
            <v>nos</v>
          </cell>
          <cell r="J239">
            <v>500</v>
          </cell>
          <cell r="K239">
            <v>45483.21</v>
          </cell>
        </row>
        <row r="240">
          <cell r="E240" t="str">
            <v>Header discharge HYD dia.10" @6 meter</v>
          </cell>
          <cell r="H240" t="str">
            <v>FF-00</v>
          </cell>
          <cell r="I240" t="str">
            <v>unit</v>
          </cell>
          <cell r="J240">
            <v>1</v>
          </cell>
          <cell r="K240">
            <v>5938350.7259999998</v>
          </cell>
        </row>
        <row r="241">
          <cell r="E241" t="str">
            <v>Header pipe dia.10"for supply hydrant box @6meter</v>
          </cell>
          <cell r="H241" t="str">
            <v>FF-00</v>
          </cell>
          <cell r="I241" t="str">
            <v>unit</v>
          </cell>
          <cell r="J241">
            <v>1</v>
          </cell>
          <cell r="K241">
            <v>5938350.7259999998</v>
          </cell>
        </row>
        <row r="242">
          <cell r="E242" t="str">
            <v>Header pipe dia.10"for supply sprinkler sys. @6meter</v>
          </cell>
          <cell r="H242" t="str">
            <v>FF-00</v>
          </cell>
          <cell r="I242" t="str">
            <v>unit</v>
          </cell>
          <cell r="J242">
            <v>1</v>
          </cell>
          <cell r="K242">
            <v>5938350.7259999998</v>
          </cell>
        </row>
        <row r="243">
          <cell r="E243" t="str">
            <v>Header suction HYD dia.10" @6 meter</v>
          </cell>
          <cell r="H243" t="str">
            <v>FF-00</v>
          </cell>
          <cell r="I243" t="str">
            <v>unit</v>
          </cell>
          <cell r="J243">
            <v>1</v>
          </cell>
          <cell r="K243">
            <v>5938350.7259999998</v>
          </cell>
        </row>
        <row r="244">
          <cell r="E244" t="str">
            <v xml:space="preserve">Hydrant Pillar </v>
          </cell>
          <cell r="H244" t="str">
            <v>FF-05</v>
          </cell>
          <cell r="I244" t="str">
            <v>m</v>
          </cell>
          <cell r="J244">
            <v>2</v>
          </cell>
          <cell r="K244">
            <v>1309336.017</v>
          </cell>
        </row>
        <row r="245">
          <cell r="E245" t="str">
            <v>Indoor Hydrant Box</v>
          </cell>
          <cell r="H245" t="str">
            <v>FF-01</v>
          </cell>
          <cell r="I245" t="str">
            <v>nos</v>
          </cell>
          <cell r="J245">
            <v>30</v>
          </cell>
          <cell r="K245">
            <v>1438808.1</v>
          </cell>
        </row>
        <row r="246">
          <cell r="E246" t="str">
            <v>Instrument HYD</v>
          </cell>
          <cell r="H246" t="str">
            <v>FF-00</v>
          </cell>
          <cell r="I246" t="str">
            <v>lot</v>
          </cell>
          <cell r="J246">
            <v>1</v>
          </cell>
          <cell r="K246">
            <v>8343575.5736250002</v>
          </cell>
        </row>
        <row r="247">
          <cell r="E247" t="str">
            <v>Manual supply valve dia.8"</v>
          </cell>
          <cell r="H247" t="str">
            <v>FF-00</v>
          </cell>
          <cell r="I247" t="str">
            <v>no</v>
          </cell>
          <cell r="J247">
            <v>10</v>
          </cell>
          <cell r="K247">
            <v>11199239.416125</v>
          </cell>
        </row>
        <row r="248">
          <cell r="E248" t="str">
            <v>Pipa BS dia. 100 mm</v>
          </cell>
          <cell r="H248" t="str">
            <v>FF-01</v>
          </cell>
          <cell r="I248" t="str">
            <v>m</v>
          </cell>
          <cell r="J248">
            <v>1798</v>
          </cell>
          <cell r="K248">
            <v>239025.38399999999</v>
          </cell>
        </row>
        <row r="249">
          <cell r="E249" t="str">
            <v>Pipa BS dia. 150 mm</v>
          </cell>
          <cell r="H249" t="str">
            <v>FF-01</v>
          </cell>
          <cell r="I249" t="str">
            <v>m</v>
          </cell>
          <cell r="J249">
            <v>187</v>
          </cell>
          <cell r="K249">
            <v>409867.245</v>
          </cell>
        </row>
        <row r="250">
          <cell r="E250" t="str">
            <v>Pipa BS dia. 200 mm</v>
          </cell>
          <cell r="H250" t="str">
            <v>FF-01</v>
          </cell>
          <cell r="I250" t="str">
            <v>m</v>
          </cell>
          <cell r="J250">
            <v>495</v>
          </cell>
          <cell r="K250">
            <v>607267.48199999996</v>
          </cell>
        </row>
        <row r="251">
          <cell r="E251" t="str">
            <v>Pipa BS dia. 25 mm</v>
          </cell>
          <cell r="H251" t="str">
            <v>FF-01</v>
          </cell>
          <cell r="I251" t="str">
            <v>m</v>
          </cell>
          <cell r="J251">
            <v>6602</v>
          </cell>
          <cell r="K251">
            <v>42518.938500000004</v>
          </cell>
        </row>
        <row r="252">
          <cell r="E252" t="str">
            <v>Pipa BS dia. 40 mm</v>
          </cell>
          <cell r="H252" t="str">
            <v>FF-01</v>
          </cell>
          <cell r="I252" t="str">
            <v>m</v>
          </cell>
          <cell r="J252">
            <v>1088</v>
          </cell>
          <cell r="K252">
            <v>66012.886499999993</v>
          </cell>
        </row>
        <row r="253">
          <cell r="E253" t="str">
            <v>Pipa BS dia. 50 mm</v>
          </cell>
          <cell r="H253" t="str">
            <v>FF-01</v>
          </cell>
          <cell r="I253" t="str">
            <v>m</v>
          </cell>
          <cell r="J253">
            <v>1580</v>
          </cell>
          <cell r="K253">
            <v>87719.251499999998</v>
          </cell>
        </row>
        <row r="254">
          <cell r="E254" t="str">
            <v>Pipa BS dia. 65 mm</v>
          </cell>
          <cell r="H254" t="str">
            <v>FF-01</v>
          </cell>
          <cell r="I254" t="str">
            <v>m</v>
          </cell>
          <cell r="J254">
            <v>1475</v>
          </cell>
          <cell r="K254">
            <v>132408.8265</v>
          </cell>
        </row>
        <row r="255">
          <cell r="E255" t="str">
            <v>Pipa BS dia. 80 mm</v>
          </cell>
          <cell r="H255" t="str">
            <v>FF-01</v>
          </cell>
          <cell r="I255" t="str">
            <v>m</v>
          </cell>
          <cell r="J255">
            <v>585</v>
          </cell>
          <cell r="K255">
            <v>170331.12299999999</v>
          </cell>
        </row>
        <row r="256">
          <cell r="E256" t="str">
            <v>Pipe HYD dia.2.5"</v>
          </cell>
          <cell r="H256" t="str">
            <v>FF-00</v>
          </cell>
          <cell r="I256" t="str">
            <v>lot</v>
          </cell>
          <cell r="J256">
            <v>1</v>
          </cell>
          <cell r="K256">
            <v>5006126.1914999997</v>
          </cell>
        </row>
        <row r="257">
          <cell r="E257" t="str">
            <v>Pipe HYD dia.8"</v>
          </cell>
          <cell r="H257" t="str">
            <v>FF-00</v>
          </cell>
          <cell r="I257" t="str">
            <v>lot</v>
          </cell>
          <cell r="J257">
            <v>1</v>
          </cell>
          <cell r="K257">
            <v>8343575.5736250002</v>
          </cell>
        </row>
        <row r="258">
          <cell r="E258" t="str">
            <v xml:space="preserve">Pressure Fire Extinguisher, Dry Chemical 25Kg </v>
          </cell>
          <cell r="H258" t="str">
            <v>FF-01</v>
          </cell>
          <cell r="I258" t="str">
            <v>nos</v>
          </cell>
          <cell r="J258">
            <v>1</v>
          </cell>
          <cell r="K258">
            <v>1410913.7250000001</v>
          </cell>
        </row>
        <row r="259">
          <cell r="E259" t="str">
            <v xml:space="preserve">Pressure Fire Extinguisher, Dry Chemical 5Kg </v>
          </cell>
          <cell r="H259" t="str">
            <v>FF-01</v>
          </cell>
          <cell r="I259" t="str">
            <v>nos</v>
          </cell>
          <cell r="J259">
            <v>69</v>
          </cell>
          <cell r="K259">
            <v>471155.80499999999</v>
          </cell>
        </row>
        <row r="260">
          <cell r="E260" t="str">
            <v>Pressure gauge HYD</v>
          </cell>
          <cell r="H260" t="str">
            <v>FF-00</v>
          </cell>
          <cell r="I260" t="str">
            <v>no</v>
          </cell>
          <cell r="J260">
            <v>8</v>
          </cell>
          <cell r="K260">
            <v>109170.2475</v>
          </cell>
        </row>
        <row r="261">
          <cell r="E261" t="str">
            <v>Pressure switch HYD</v>
          </cell>
          <cell r="H261" t="str">
            <v>FF-00</v>
          </cell>
          <cell r="I261" t="str">
            <v>no</v>
          </cell>
          <cell r="J261">
            <v>4</v>
          </cell>
          <cell r="K261">
            <v>617673.76875000005</v>
          </cell>
        </row>
        <row r="262">
          <cell r="E262" t="str">
            <v>Pressure tank diafragma type c/w press.savety vlv.</v>
          </cell>
          <cell r="H262" t="str">
            <v>FF-00</v>
          </cell>
          <cell r="I262" t="str">
            <v>unit</v>
          </cell>
          <cell r="J262">
            <v>1</v>
          </cell>
          <cell r="K262">
            <v>19152675</v>
          </cell>
        </row>
        <row r="263">
          <cell r="E263" t="str">
            <v>Riser pipe dia.8" for hyd.box left wing building</v>
          </cell>
          <cell r="H263" t="str">
            <v>FF-00</v>
          </cell>
          <cell r="I263" t="str">
            <v>m</v>
          </cell>
          <cell r="J263">
            <v>250</v>
          </cell>
          <cell r="K263">
            <v>607267.48199999996</v>
          </cell>
        </row>
        <row r="264">
          <cell r="E264" t="str">
            <v>Riser pipe dia.8" for hyd.box main left building</v>
          </cell>
          <cell r="H264" t="str">
            <v>FF-00</v>
          </cell>
          <cell r="I264" t="str">
            <v>m</v>
          </cell>
          <cell r="J264">
            <v>150</v>
          </cell>
          <cell r="K264">
            <v>607267.48199999996</v>
          </cell>
        </row>
        <row r="265">
          <cell r="E265" t="str">
            <v>Riser pipe dia.8" for hyd.box main right building</v>
          </cell>
          <cell r="H265" t="str">
            <v>FF-00</v>
          </cell>
          <cell r="I265" t="str">
            <v>m</v>
          </cell>
          <cell r="J265">
            <v>200</v>
          </cell>
          <cell r="K265">
            <v>607267.48199999996</v>
          </cell>
        </row>
        <row r="266">
          <cell r="E266" t="str">
            <v>Riser pipe dia.8" for hyd.box right wing building</v>
          </cell>
          <cell r="H266" t="str">
            <v>FF-00</v>
          </cell>
          <cell r="I266" t="str">
            <v>m</v>
          </cell>
          <cell r="J266">
            <v>300</v>
          </cell>
          <cell r="K266">
            <v>607267.48199999996</v>
          </cell>
        </row>
        <row r="267">
          <cell r="E267" t="str">
            <v>Riser pipe dia.8" for sprink.syst. left wing building</v>
          </cell>
          <cell r="H267" t="str">
            <v>FF-00</v>
          </cell>
          <cell r="I267" t="str">
            <v>m</v>
          </cell>
          <cell r="J267">
            <v>250</v>
          </cell>
          <cell r="K267">
            <v>607267.48199999996</v>
          </cell>
        </row>
        <row r="268">
          <cell r="E268" t="str">
            <v>Riser pipe dia.8" for sprink.syst. Main left building</v>
          </cell>
          <cell r="H268" t="str">
            <v>FF-00</v>
          </cell>
          <cell r="I268" t="str">
            <v>m</v>
          </cell>
          <cell r="J268">
            <v>150</v>
          </cell>
          <cell r="K268">
            <v>607267.48199999996</v>
          </cell>
        </row>
        <row r="269">
          <cell r="E269" t="str">
            <v>Riser pipe dia.8" for sprink.syst. main right building</v>
          </cell>
          <cell r="H269" t="str">
            <v>FF-00</v>
          </cell>
          <cell r="I269" t="str">
            <v>m</v>
          </cell>
          <cell r="J269">
            <v>200</v>
          </cell>
          <cell r="K269">
            <v>607267.48199999996</v>
          </cell>
        </row>
        <row r="270">
          <cell r="E270" t="str">
            <v>Riser pipe dia.8" for sprink.syst.right wing building</v>
          </cell>
          <cell r="H270" t="str">
            <v>FF-00</v>
          </cell>
          <cell r="I270" t="str">
            <v>m</v>
          </cell>
          <cell r="J270">
            <v>300</v>
          </cell>
          <cell r="K270">
            <v>607267.48199999996</v>
          </cell>
        </row>
        <row r="271">
          <cell r="E271" t="str">
            <v>Siammese Connection</v>
          </cell>
          <cell r="H271" t="str">
            <v>FF-05</v>
          </cell>
          <cell r="I271" t="str">
            <v>m</v>
          </cell>
          <cell r="J271">
            <v>2</v>
          </cell>
          <cell r="K271">
            <v>1322295.9937499999</v>
          </cell>
        </row>
        <row r="272">
          <cell r="E272" t="str">
            <v>Sight Glass</v>
          </cell>
          <cell r="H272" t="str">
            <v>FF-01</v>
          </cell>
          <cell r="I272" t="str">
            <v>nos</v>
          </cell>
          <cell r="J272">
            <v>20</v>
          </cell>
          <cell r="K272">
            <v>933597.14287500002</v>
          </cell>
        </row>
        <row r="273">
          <cell r="E273" t="str">
            <v>Suction pipe HYD dia.8" @10 meter</v>
          </cell>
          <cell r="H273" t="str">
            <v>FF-00</v>
          </cell>
          <cell r="I273" t="str">
            <v>unit</v>
          </cell>
          <cell r="J273">
            <v>2</v>
          </cell>
          <cell r="K273">
            <v>8091526.3706250004</v>
          </cell>
        </row>
        <row r="274">
          <cell r="E274" t="str">
            <v>Diesel pump cap.1500GPM,head 120 meter</v>
          </cell>
          <cell r="H274" t="str">
            <v>FF-00</v>
          </cell>
          <cell r="I274" t="str">
            <v>unit</v>
          </cell>
          <cell r="J274">
            <v>1</v>
          </cell>
          <cell r="K274">
            <v>428716230</v>
          </cell>
        </row>
        <row r="275">
          <cell r="E275" t="str">
            <v>Electrical pump cap.1500GPM,head 120 meter</v>
          </cell>
          <cell r="H275" t="str">
            <v>FF-00</v>
          </cell>
          <cell r="I275" t="str">
            <v>unit</v>
          </cell>
          <cell r="J275">
            <v>1</v>
          </cell>
          <cell r="K275">
            <v>182436990</v>
          </cell>
        </row>
        <row r="276">
          <cell r="E276" t="str">
            <v>Jockey pump cap.50GPM,head 120 meter</v>
          </cell>
          <cell r="H276" t="str">
            <v>FF-00</v>
          </cell>
          <cell r="I276" t="str">
            <v>unit</v>
          </cell>
          <cell r="J276">
            <v>1</v>
          </cell>
          <cell r="K276">
            <v>64967250</v>
          </cell>
        </row>
        <row r="277">
          <cell r="E277" t="str">
            <v>Feeder cable NYY 4x185mm²</v>
          </cell>
          <cell r="H277" t="str">
            <v>FF-00</v>
          </cell>
          <cell r="I277" t="str">
            <v>m</v>
          </cell>
          <cell r="J277">
            <v>100</v>
          </cell>
          <cell r="K277">
            <v>414642.35129999998</v>
          </cell>
        </row>
        <row r="278">
          <cell r="E278" t="str">
            <v>Feeder cable NYY 4x50mm²</v>
          </cell>
          <cell r="H278" t="str">
            <v>FF-00</v>
          </cell>
          <cell r="I278" t="str">
            <v>m</v>
          </cell>
          <cell r="J278">
            <v>100</v>
          </cell>
          <cell r="K278">
            <v>113717.80680000001</v>
          </cell>
        </row>
        <row r="279">
          <cell r="E279" t="str">
            <v>N2XSEFGbY 3x95mm2</v>
          </cell>
          <cell r="I279" t="str">
            <v>m</v>
          </cell>
          <cell r="J279">
            <v>180</v>
          </cell>
          <cell r="K279">
            <v>232207.95375000002</v>
          </cell>
        </row>
        <row r="280">
          <cell r="E280" t="str">
            <v>NYY 2(4x120)mm2</v>
          </cell>
          <cell r="I280" t="str">
            <v>m</v>
          </cell>
          <cell r="J280">
            <v>625</v>
          </cell>
          <cell r="K280">
            <v>542254.98450000002</v>
          </cell>
        </row>
        <row r="281">
          <cell r="E281" t="str">
            <v>NYY 2(4x35)mm2</v>
          </cell>
          <cell r="I281" t="str">
            <v>m</v>
          </cell>
          <cell r="J281">
            <v>1320</v>
          </cell>
          <cell r="K281">
            <v>174634.32449999999</v>
          </cell>
        </row>
        <row r="282">
          <cell r="E282" t="str">
            <v>NYY 2(4x70)mm2</v>
          </cell>
          <cell r="I282" t="str">
            <v>m</v>
          </cell>
          <cell r="J282">
            <v>710</v>
          </cell>
          <cell r="K282">
            <v>318458.37914999999</v>
          </cell>
        </row>
        <row r="283">
          <cell r="E283" t="str">
            <v>NYY 2(4x95)mm2</v>
          </cell>
          <cell r="I283" t="str">
            <v>m</v>
          </cell>
          <cell r="J283">
            <v>1550</v>
          </cell>
          <cell r="K283">
            <v>433146.58815000003</v>
          </cell>
        </row>
        <row r="284">
          <cell r="E284" t="str">
            <v>NYY 3X4mm2</v>
          </cell>
          <cell r="I284" t="str">
            <v>m</v>
          </cell>
          <cell r="J284">
            <v>13400</v>
          </cell>
          <cell r="K284">
            <v>10811.42145</v>
          </cell>
        </row>
        <row r="285">
          <cell r="E285" t="str">
            <v>NYY 4x16 mm2</v>
          </cell>
          <cell r="I285" t="str">
            <v>m</v>
          </cell>
          <cell r="J285">
            <v>8480</v>
          </cell>
          <cell r="K285">
            <v>42862.280850000003</v>
          </cell>
        </row>
        <row r="286">
          <cell r="E286" t="str">
            <v>NYY 8(4x300)MM2</v>
          </cell>
          <cell r="I286" t="str">
            <v>m</v>
          </cell>
          <cell r="J286">
            <v>75</v>
          </cell>
          <cell r="K286">
            <v>5045082.6053999998</v>
          </cell>
        </row>
        <row r="287">
          <cell r="E287" t="str">
            <v>NYY 10 (4x300) mm2</v>
          </cell>
          <cell r="I287" t="str">
            <v>m</v>
          </cell>
          <cell r="J287">
            <v>75</v>
          </cell>
          <cell r="K287">
            <v>5406353.2567499997</v>
          </cell>
        </row>
        <row r="288">
          <cell r="E288" t="str">
            <v>NYY 9 (4x300) mm2</v>
          </cell>
          <cell r="I288" t="str">
            <v>m</v>
          </cell>
          <cell r="J288">
            <v>75</v>
          </cell>
          <cell r="K288">
            <v>4865717.9310750002</v>
          </cell>
        </row>
        <row r="289">
          <cell r="E289" t="str">
            <v>NYY 7 (4x300) mm2</v>
          </cell>
          <cell r="I289" t="str">
            <v>m</v>
          </cell>
          <cell r="J289">
            <v>75</v>
          </cell>
          <cell r="K289">
            <v>3784447.2797249998</v>
          </cell>
        </row>
        <row r="290">
          <cell r="E290" t="str">
            <v>DO NOT DISTURBE SWITCH C/W BELLCHIME &amp;</v>
          </cell>
          <cell r="H290" t="str">
            <v>E-01,02,03,04&amp;05</v>
          </cell>
          <cell r="I290" t="str">
            <v>unit</v>
          </cell>
          <cell r="J290">
            <v>500</v>
          </cell>
          <cell r="K290">
            <v>303405.90000000002</v>
          </cell>
        </row>
        <row r="291">
          <cell r="E291" t="str">
            <v>KEY TAG</v>
          </cell>
          <cell r="H291" t="str">
            <v>E-01,02,03,04&amp;05</v>
          </cell>
          <cell r="I291" t="str">
            <v>unit</v>
          </cell>
          <cell r="J291">
            <v>500</v>
          </cell>
          <cell r="K291">
            <v>478972.08750000002</v>
          </cell>
        </row>
        <row r="292">
          <cell r="E292" t="str">
            <v>MASTER SWITCH BEDSIDE</v>
          </cell>
          <cell r="H292" t="str">
            <v>E-01,02,03,04&amp;05</v>
          </cell>
          <cell r="I292" t="str">
            <v>unit</v>
          </cell>
          <cell r="J292">
            <v>500</v>
          </cell>
          <cell r="K292">
            <v>303405.90000000002</v>
          </cell>
        </row>
        <row r="293">
          <cell r="E293" t="str">
            <v xml:space="preserve">MASTER SWITCH ENTRANCE  </v>
          </cell>
          <cell r="H293" t="str">
            <v>E-01,02,03,04&amp;05</v>
          </cell>
          <cell r="I293" t="str">
            <v>unit</v>
          </cell>
          <cell r="J293">
            <v>500</v>
          </cell>
          <cell r="K293">
            <v>233179.42499999999</v>
          </cell>
        </row>
        <row r="294">
          <cell r="E294" t="str">
            <v>ROOM CONTROL UNIT DISTRIBUTION</v>
          </cell>
          <cell r="H294" t="str">
            <v>E-01,02,03,04&amp;05</v>
          </cell>
          <cell r="I294" t="str">
            <v>unit</v>
          </cell>
          <cell r="J294">
            <v>500</v>
          </cell>
          <cell r="K294">
            <v>2394084.375</v>
          </cell>
        </row>
        <row r="295">
          <cell r="E295" t="str">
            <v>Cable Ladder 100 mm</v>
          </cell>
          <cell r="H295" t="str">
            <v>E-01,02,03,04&amp;05</v>
          </cell>
          <cell r="I295" t="str">
            <v>m</v>
          </cell>
          <cell r="J295">
            <v>100</v>
          </cell>
          <cell r="K295">
            <v>122563.940625</v>
          </cell>
        </row>
        <row r="296">
          <cell r="E296" t="str">
            <v>Cable Ladder 300 mm</v>
          </cell>
          <cell r="H296" t="str">
            <v>E-01,02,03,04&amp;05</v>
          </cell>
          <cell r="I296" t="str">
            <v>m</v>
          </cell>
          <cell r="J296">
            <v>150</v>
          </cell>
          <cell r="K296">
            <v>160071.26250000001</v>
          </cell>
        </row>
        <row r="297">
          <cell r="E297" t="str">
            <v>Cable Ladder 600 mm</v>
          </cell>
          <cell r="H297" t="str">
            <v>E-01,02,03,04&amp;05</v>
          </cell>
          <cell r="I297" t="str">
            <v>m</v>
          </cell>
          <cell r="J297">
            <v>800</v>
          </cell>
          <cell r="K297">
            <v>177627.88125000001</v>
          </cell>
        </row>
        <row r="298">
          <cell r="E298" t="str">
            <v>Cable Tray 100</v>
          </cell>
          <cell r="H298" t="str">
            <v>E-01,02,03,04&amp;05</v>
          </cell>
          <cell r="I298" t="str">
            <v>m</v>
          </cell>
          <cell r="J298">
            <v>2000</v>
          </cell>
          <cell r="K298">
            <v>122404.33499999999</v>
          </cell>
        </row>
        <row r="299">
          <cell r="E299" t="str">
            <v>Cable Tray 200</v>
          </cell>
          <cell r="H299" t="str">
            <v>E-01,02,03,04&amp;05</v>
          </cell>
          <cell r="I299" t="str">
            <v>m</v>
          </cell>
          <cell r="J299">
            <v>1500</v>
          </cell>
          <cell r="K299">
            <v>122404.33499999999</v>
          </cell>
        </row>
        <row r="300">
          <cell r="E300" t="str">
            <v>Cable tray 300mm</v>
          </cell>
          <cell r="H300" t="str">
            <v>PB-00</v>
          </cell>
          <cell r="I300" t="str">
            <v>m</v>
          </cell>
          <cell r="J300">
            <v>50</v>
          </cell>
          <cell r="K300">
            <v>135396.23287499999</v>
          </cell>
        </row>
        <row r="301">
          <cell r="E301" t="str">
            <v>Cable Tray 400</v>
          </cell>
          <cell r="H301" t="str">
            <v>E-01,02,03,04&amp;05</v>
          </cell>
          <cell r="I301" t="str">
            <v>m</v>
          </cell>
          <cell r="J301">
            <v>750</v>
          </cell>
          <cell r="K301">
            <v>148132.76175000001</v>
          </cell>
        </row>
        <row r="302">
          <cell r="E302" t="str">
            <v>Cable try 300mm</v>
          </cell>
          <cell r="H302" t="str">
            <v>FF-00</v>
          </cell>
          <cell r="I302" t="str">
            <v>m</v>
          </cell>
          <cell r="J302">
            <v>40</v>
          </cell>
          <cell r="K302">
            <v>135396.23287499999</v>
          </cell>
        </row>
        <row r="303">
          <cell r="E303" t="str">
            <v>Installation cable Ladder</v>
          </cell>
          <cell r="H303" t="str">
            <v>E-01,02,03,04&amp;05</v>
          </cell>
          <cell r="I303" t="str">
            <v>m</v>
          </cell>
          <cell r="J303">
            <v>790</v>
          </cell>
          <cell r="K303">
            <v>0</v>
          </cell>
        </row>
        <row r="304">
          <cell r="E304" t="str">
            <v>Installation cable Tray</v>
          </cell>
          <cell r="H304" t="str">
            <v>E-01,02,03,04&amp;05</v>
          </cell>
          <cell r="I304" t="str">
            <v>m</v>
          </cell>
          <cell r="J304">
            <v>830</v>
          </cell>
          <cell r="K304">
            <v>0</v>
          </cell>
        </row>
        <row r="305">
          <cell r="E305" t="str">
            <v>Ladder 600mm</v>
          </cell>
          <cell r="H305" t="str">
            <v>E-01,02,03,04&amp;05</v>
          </cell>
          <cell r="I305" t="str">
            <v>m</v>
          </cell>
          <cell r="J305">
            <v>800</v>
          </cell>
          <cell r="K305">
            <v>177627.88125000001</v>
          </cell>
        </row>
        <row r="306">
          <cell r="E306" t="str">
            <v>Baret Lamp 1x18 W</v>
          </cell>
          <cell r="H306" t="str">
            <v>E-01</v>
          </cell>
          <cell r="I306" t="str">
            <v>nos</v>
          </cell>
          <cell r="J306">
            <v>1578</v>
          </cell>
          <cell r="K306">
            <v>238447.875</v>
          </cell>
        </row>
        <row r="307">
          <cell r="E307" t="str">
            <v>Cristall Lamp 250 W</v>
          </cell>
          <cell r="H307" t="str">
            <v>E-02</v>
          </cell>
          <cell r="I307" t="str">
            <v>nos</v>
          </cell>
          <cell r="J307">
            <v>16</v>
          </cell>
          <cell r="K307">
            <v>1420768.0396499999</v>
          </cell>
        </row>
        <row r="308">
          <cell r="E308" t="str">
            <v>Decoration Ornamend Roof Lamp</v>
          </cell>
          <cell r="I308" t="str">
            <v>unit</v>
          </cell>
          <cell r="J308">
            <v>4</v>
          </cell>
          <cell r="K308">
            <v>23955843.75</v>
          </cell>
        </row>
        <row r="309">
          <cell r="E309" t="str">
            <v>Double Switch</v>
          </cell>
          <cell r="H309" t="str">
            <v>E-01</v>
          </cell>
          <cell r="I309" t="str">
            <v>nos</v>
          </cell>
          <cell r="J309">
            <v>1072</v>
          </cell>
          <cell r="K309">
            <v>41303.006999999998</v>
          </cell>
        </row>
        <row r="310">
          <cell r="E310" t="str">
            <v>Emergency Lamp Down Light 13W+Battery</v>
          </cell>
          <cell r="H310" t="str">
            <v>E-01</v>
          </cell>
          <cell r="I310" t="str">
            <v>nos</v>
          </cell>
          <cell r="J310">
            <v>500</v>
          </cell>
          <cell r="K310">
            <v>792598.60499999998</v>
          </cell>
        </row>
        <row r="311">
          <cell r="E311" t="str">
            <v>Exit Lamp 10 W c/w battery</v>
          </cell>
          <cell r="H311" t="str">
            <v>E-01</v>
          </cell>
          <cell r="I311" t="str">
            <v>nos</v>
          </cell>
          <cell r="J311">
            <v>105</v>
          </cell>
          <cell r="K311">
            <v>760039.0575</v>
          </cell>
        </row>
        <row r="312">
          <cell r="E312" t="str">
            <v>Flourescent 2x36 W TKI</v>
          </cell>
          <cell r="H312" t="str">
            <v>E-01</v>
          </cell>
          <cell r="I312" t="str">
            <v>nos</v>
          </cell>
          <cell r="J312">
            <v>1107</v>
          </cell>
          <cell r="K312">
            <v>399330.34500000003</v>
          </cell>
        </row>
        <row r="313">
          <cell r="E313" t="str">
            <v>Flourescent 2x36 W TKO</v>
          </cell>
          <cell r="H313" t="str">
            <v>E-01</v>
          </cell>
          <cell r="I313" t="str">
            <v>nos</v>
          </cell>
          <cell r="J313">
            <v>4453</v>
          </cell>
          <cell r="K313">
            <v>286967.98499999999</v>
          </cell>
        </row>
        <row r="314">
          <cell r="E314" t="str">
            <v>Flourescent,  1 x 18 W Washbasin</v>
          </cell>
          <cell r="H314" t="str">
            <v>E-01</v>
          </cell>
          <cell r="I314" t="str">
            <v>nos</v>
          </cell>
          <cell r="J314">
            <v>1334</v>
          </cell>
          <cell r="K314">
            <v>200142.52499999999</v>
          </cell>
        </row>
        <row r="315">
          <cell r="E315" t="str">
            <v>GMS, battery 18 W (Ladder)</v>
          </cell>
          <cell r="H315" t="str">
            <v>E-01</v>
          </cell>
          <cell r="I315" t="str">
            <v>nos</v>
          </cell>
          <cell r="J315">
            <v>129</v>
          </cell>
          <cell r="K315">
            <v>838565.02500000002</v>
          </cell>
        </row>
        <row r="316">
          <cell r="E316" t="str">
            <v>Grid Switch</v>
          </cell>
          <cell r="H316" t="str">
            <v>E-01</v>
          </cell>
          <cell r="I316" t="str">
            <v>nos</v>
          </cell>
          <cell r="J316">
            <v>66</v>
          </cell>
          <cell r="K316">
            <v>329103.87</v>
          </cell>
        </row>
        <row r="317">
          <cell r="E317" t="str">
            <v>Industrial Lamp 250 W</v>
          </cell>
          <cell r="H317" t="str">
            <v>E-01</v>
          </cell>
          <cell r="I317" t="str">
            <v>nos</v>
          </cell>
          <cell r="J317">
            <v>32</v>
          </cell>
          <cell r="K317">
            <v>317612.26500000001</v>
          </cell>
        </row>
        <row r="318">
          <cell r="E318" t="str">
            <v>Industrial Lamp 500 W</v>
          </cell>
          <cell r="H318" t="str">
            <v>E-01</v>
          </cell>
          <cell r="I318" t="str">
            <v>nos</v>
          </cell>
          <cell r="J318">
            <v>28</v>
          </cell>
          <cell r="K318">
            <v>694281.54</v>
          </cell>
        </row>
        <row r="319">
          <cell r="E319" t="str">
            <v>RMI 4x18 W</v>
          </cell>
          <cell r="H319" t="str">
            <v>E-01</v>
          </cell>
          <cell r="I319" t="str">
            <v>nos</v>
          </cell>
          <cell r="J319">
            <v>305</v>
          </cell>
          <cell r="K319">
            <v>658529.88</v>
          </cell>
        </row>
        <row r="320">
          <cell r="E320" t="str">
            <v>Single Switch</v>
          </cell>
          <cell r="H320" t="str">
            <v>E-01</v>
          </cell>
          <cell r="I320" t="str">
            <v>nos</v>
          </cell>
          <cell r="J320">
            <v>1165</v>
          </cell>
          <cell r="K320">
            <v>25342.444499999998</v>
          </cell>
        </row>
        <row r="321">
          <cell r="E321" t="str">
            <v>Socket Outlet 200 VA</v>
          </cell>
          <cell r="H321" t="str">
            <v>E-01</v>
          </cell>
          <cell r="I321" t="str">
            <v>nos</v>
          </cell>
          <cell r="J321">
            <v>2709</v>
          </cell>
          <cell r="K321">
            <v>41558.376000000004</v>
          </cell>
        </row>
        <row r="322">
          <cell r="E322" t="str">
            <v>Socket Outlet 3ph</v>
          </cell>
          <cell r="H322" t="str">
            <v>E-01</v>
          </cell>
          <cell r="I322" t="str">
            <v>nos</v>
          </cell>
          <cell r="J322">
            <v>151</v>
          </cell>
          <cell r="K322">
            <v>111784.851</v>
          </cell>
        </row>
        <row r="323">
          <cell r="E323" t="str">
            <v xml:space="preserve">Socket Outlet Shaver </v>
          </cell>
          <cell r="H323" t="str">
            <v>E-01</v>
          </cell>
          <cell r="I323" t="str">
            <v>nos</v>
          </cell>
          <cell r="J323">
            <v>1000</v>
          </cell>
          <cell r="K323">
            <v>325273.33500000002</v>
          </cell>
        </row>
        <row r="324">
          <cell r="E324" t="str">
            <v>Standing Lamp 75 W</v>
          </cell>
          <cell r="H324" t="str">
            <v>E-01</v>
          </cell>
          <cell r="I324" t="str">
            <v>nos</v>
          </cell>
          <cell r="J324">
            <v>500</v>
          </cell>
          <cell r="K324">
            <v>403160.88</v>
          </cell>
        </row>
        <row r="325">
          <cell r="E325" t="str">
            <v>Table lamp 40 w</v>
          </cell>
          <cell r="H325" t="str">
            <v>E-01</v>
          </cell>
          <cell r="I325" t="str">
            <v>nos</v>
          </cell>
          <cell r="J325">
            <v>676</v>
          </cell>
          <cell r="K325">
            <v>390913.38276000001</v>
          </cell>
        </row>
        <row r="326">
          <cell r="E326" t="str">
            <v>Wall Lamp 40 W</v>
          </cell>
          <cell r="H326" t="str">
            <v>E-01</v>
          </cell>
          <cell r="I326" t="str">
            <v>nos</v>
          </cell>
          <cell r="J326">
            <v>1000</v>
          </cell>
          <cell r="K326">
            <v>203436.78510000001</v>
          </cell>
        </row>
        <row r="327">
          <cell r="E327" t="str">
            <v>Installation Cable NYM 3 x 2.5 mm²</v>
          </cell>
          <cell r="H327" t="str">
            <v>E-01</v>
          </cell>
          <cell r="I327" t="str">
            <v>nos</v>
          </cell>
          <cell r="J327">
            <v>1</v>
          </cell>
          <cell r="K327">
            <v>96274.112999999998</v>
          </cell>
        </row>
        <row r="328">
          <cell r="E328" t="str">
            <v>Escalator</v>
          </cell>
          <cell r="H328" t="str">
            <v>-</v>
          </cell>
          <cell r="I328" t="str">
            <v>unit</v>
          </cell>
          <cell r="J328">
            <v>12</v>
          </cell>
          <cell r="K328">
            <v>206352452.664</v>
          </cell>
        </row>
        <row r="329">
          <cell r="E329" t="str">
            <v xml:space="preserve">Gondola </v>
          </cell>
          <cell r="H329" t="str">
            <v>-</v>
          </cell>
          <cell r="I329" t="str">
            <v>unit</v>
          </cell>
          <cell r="J329">
            <v>3</v>
          </cell>
          <cell r="K329">
            <v>113766889.5</v>
          </cell>
        </row>
        <row r="330">
          <cell r="E330" t="str">
            <v>Guest Lift</v>
          </cell>
          <cell r="H330" t="str">
            <v>-</v>
          </cell>
          <cell r="I330" t="str">
            <v>unit</v>
          </cell>
          <cell r="J330">
            <v>14</v>
          </cell>
          <cell r="K330">
            <v>294731513.81774998</v>
          </cell>
        </row>
        <row r="331">
          <cell r="E331" t="str">
            <v>Lift Dumb Waiter</v>
          </cell>
          <cell r="H331" t="str">
            <v>-</v>
          </cell>
          <cell r="I331" t="str">
            <v>unit</v>
          </cell>
          <cell r="J331">
            <v>2</v>
          </cell>
          <cell r="K331">
            <v>294731513.81774998</v>
          </cell>
        </row>
        <row r="332">
          <cell r="E332" t="str">
            <v>Lift Service</v>
          </cell>
          <cell r="H332" t="str">
            <v>-</v>
          </cell>
          <cell r="I332" t="str">
            <v>unit</v>
          </cell>
          <cell r="J332">
            <v>10</v>
          </cell>
          <cell r="K332">
            <v>294731513.81774998</v>
          </cell>
        </row>
        <row r="333">
          <cell r="E333" t="str">
            <v>Installation TV</v>
          </cell>
          <cell r="H333" t="str">
            <v>E-01,02,03,04&amp;05</v>
          </cell>
          <cell r="I333" t="str">
            <v>ttk</v>
          </cell>
          <cell r="J333">
            <v>500</v>
          </cell>
          <cell r="K333">
            <v>189228.429</v>
          </cell>
        </row>
        <row r="334">
          <cell r="E334" t="str">
            <v>Main Equipment to consist of:</v>
          </cell>
          <cell r="I334" t="str">
            <v>ls</v>
          </cell>
          <cell r="J334">
            <v>1</v>
          </cell>
          <cell r="K334">
            <v>148275413.208</v>
          </cell>
        </row>
        <row r="335">
          <cell r="E335" t="str">
            <v>Monitoring Control System</v>
          </cell>
          <cell r="H335" t="str">
            <v>E-01,02,03,04&amp;05</v>
          </cell>
          <cell r="I335" t="str">
            <v>LS</v>
          </cell>
          <cell r="J335">
            <v>1</v>
          </cell>
          <cell r="K335">
            <v>1915267500</v>
          </cell>
        </row>
        <row r="336">
          <cell r="E336" t="str">
            <v>Outlet for TV</v>
          </cell>
          <cell r="H336" t="str">
            <v>E-01,02,03,04&amp;05</v>
          </cell>
          <cell r="I336" t="str">
            <v>nos</v>
          </cell>
          <cell r="J336">
            <v>510</v>
          </cell>
          <cell r="K336">
            <v>55220.6175</v>
          </cell>
        </row>
        <row r="337">
          <cell r="E337" t="str">
            <v>Spliter</v>
          </cell>
          <cell r="H337" t="str">
            <v>E-01,02,03,04&amp;05</v>
          </cell>
          <cell r="I337" t="str">
            <v>unit</v>
          </cell>
          <cell r="J337">
            <v>20</v>
          </cell>
          <cell r="K337">
            <v>206082.783</v>
          </cell>
        </row>
        <row r="338">
          <cell r="E338" t="str">
            <v>Television 20"</v>
          </cell>
          <cell r="H338" t="str">
            <v>E-01,02,03,04&amp;05</v>
          </cell>
          <cell r="I338" t="str">
            <v>nos</v>
          </cell>
          <cell r="J338">
            <v>10</v>
          </cell>
          <cell r="K338">
            <v>4660484.25</v>
          </cell>
        </row>
        <row r="339">
          <cell r="E339" t="str">
            <v>Television 20"</v>
          </cell>
          <cell r="H339" t="str">
            <v>E-01,02,03,04&amp;05</v>
          </cell>
          <cell r="I339" t="str">
            <v>nos</v>
          </cell>
          <cell r="J339">
            <v>500</v>
          </cell>
          <cell r="K339">
            <v>4660484.25</v>
          </cell>
        </row>
        <row r="340">
          <cell r="E340" t="str">
            <v>1 (one) unit panel arrester</v>
          </cell>
          <cell r="H340" t="str">
            <v>E-01</v>
          </cell>
          <cell r="I340" t="str">
            <v>unit</v>
          </cell>
          <cell r="J340">
            <v>1</v>
          </cell>
          <cell r="K340">
            <v>105642231</v>
          </cell>
        </row>
        <row r="341">
          <cell r="E341" t="str">
            <v>1 (one) unit panel incomming c/w metering syst</v>
          </cell>
          <cell r="H341" t="str">
            <v>E-01</v>
          </cell>
          <cell r="I341" t="str">
            <v>unit</v>
          </cell>
          <cell r="J341">
            <v>1</v>
          </cell>
          <cell r="K341">
            <v>123446557.68000001</v>
          </cell>
        </row>
        <row r="342">
          <cell r="E342" t="str">
            <v>3 (three) unit panel outgoing</v>
          </cell>
          <cell r="H342" t="str">
            <v>E-01</v>
          </cell>
          <cell r="I342" t="str">
            <v>unit</v>
          </cell>
          <cell r="J342">
            <v>3</v>
          </cell>
          <cell r="K342">
            <v>141465394.31999999</v>
          </cell>
        </row>
        <row r="343">
          <cell r="E343" t="str">
            <v>Installation</v>
          </cell>
          <cell r="H343" t="str">
            <v>E-01,02,03,04&amp;05</v>
          </cell>
          <cell r="I343" t="str">
            <v>unit</v>
          </cell>
          <cell r="J343">
            <v>3</v>
          </cell>
          <cell r="K343">
            <v>0</v>
          </cell>
        </row>
        <row r="344">
          <cell r="E344" t="str">
            <v>Installation LV</v>
          </cell>
          <cell r="H344" t="str">
            <v>E-01</v>
          </cell>
          <cell r="I344" t="str">
            <v>ls</v>
          </cell>
          <cell r="J344">
            <v>1</v>
          </cell>
          <cell r="K344">
            <v>0</v>
          </cell>
        </row>
        <row r="345">
          <cell r="E345" t="str">
            <v>Installation MV</v>
          </cell>
          <cell r="H345" t="str">
            <v>E-01</v>
          </cell>
          <cell r="I345" t="str">
            <v>ls</v>
          </cell>
          <cell r="J345">
            <v>1</v>
          </cell>
          <cell r="K345">
            <v>0</v>
          </cell>
        </row>
        <row r="346">
          <cell r="E346" t="str">
            <v>Installation SDP</v>
          </cell>
          <cell r="H346" t="str">
            <v>E-01</v>
          </cell>
          <cell r="I346" t="str">
            <v>unit</v>
          </cell>
          <cell r="J346">
            <v>93</v>
          </cell>
          <cell r="K346">
            <v>0</v>
          </cell>
        </row>
        <row r="347">
          <cell r="E347" t="str">
            <v>Installation Transformer</v>
          </cell>
          <cell r="H347" t="str">
            <v>E-01</v>
          </cell>
          <cell r="I347" t="str">
            <v>ls</v>
          </cell>
          <cell r="J347">
            <v>1</v>
          </cell>
          <cell r="K347">
            <v>0</v>
          </cell>
        </row>
        <row r="348">
          <cell r="E348" t="str">
            <v>LVMDP 1 2000 kVA</v>
          </cell>
          <cell r="H348" t="str">
            <v>E-01</v>
          </cell>
          <cell r="I348" t="str">
            <v>unit</v>
          </cell>
          <cell r="J348">
            <v>1</v>
          </cell>
          <cell r="K348">
            <v>127643308.395</v>
          </cell>
        </row>
        <row r="349">
          <cell r="E349" t="str">
            <v>LVMDP 1 2500 kVA</v>
          </cell>
          <cell r="H349" t="str">
            <v>E-01</v>
          </cell>
          <cell r="I349" t="str">
            <v>unit</v>
          </cell>
          <cell r="J349">
            <v>1</v>
          </cell>
          <cell r="K349">
            <v>149302916.98500001</v>
          </cell>
        </row>
        <row r="350">
          <cell r="E350" t="str">
            <v>LVMDP 1 3000 kVA</v>
          </cell>
          <cell r="H350" t="str">
            <v>E-01</v>
          </cell>
          <cell r="I350" t="str">
            <v>unit</v>
          </cell>
          <cell r="J350">
            <v>1</v>
          </cell>
          <cell r="K350">
            <v>279781708.74000001</v>
          </cell>
        </row>
        <row r="351">
          <cell r="E351" t="str">
            <v>Panel buster pump</v>
          </cell>
          <cell r="H351" t="str">
            <v>PB-00</v>
          </cell>
          <cell r="I351" t="str">
            <v>unit</v>
          </cell>
          <cell r="J351">
            <v>2</v>
          </cell>
          <cell r="K351">
            <v>8092005.1875</v>
          </cell>
        </row>
        <row r="352">
          <cell r="E352" t="str">
            <v>Panel distribution low voltage ground to fourth floor</v>
          </cell>
          <cell r="H352" t="str">
            <v>E-01,02,03,04&amp;05</v>
          </cell>
          <cell r="I352" t="str">
            <v>ls</v>
          </cell>
          <cell r="J352">
            <v>1</v>
          </cell>
          <cell r="K352">
            <v>206848890</v>
          </cell>
        </row>
        <row r="353">
          <cell r="E353" t="str">
            <v>Panel electrical pump</v>
          </cell>
          <cell r="H353" t="str">
            <v>FF-00</v>
          </cell>
          <cell r="I353" t="str">
            <v>unit</v>
          </cell>
          <cell r="J353">
            <v>1</v>
          </cell>
          <cell r="K353">
            <v>29327533.59375</v>
          </cell>
        </row>
        <row r="354">
          <cell r="E354" t="str">
            <v>Panel Engine Diesel pump</v>
          </cell>
          <cell r="H354" t="str">
            <v>FF-00</v>
          </cell>
          <cell r="I354" t="str">
            <v>unit</v>
          </cell>
          <cell r="J354">
            <v>1</v>
          </cell>
          <cell r="K354">
            <v>0</v>
          </cell>
        </row>
        <row r="355">
          <cell r="E355" t="str">
            <v>PANEL ESCALATOR 25 kVA</v>
          </cell>
          <cell r="H355" t="str">
            <v>E-01,02,03,04&amp;05</v>
          </cell>
          <cell r="I355" t="str">
            <v>unit</v>
          </cell>
          <cell r="J355">
            <v>12</v>
          </cell>
          <cell r="K355">
            <v>9576337.5</v>
          </cell>
        </row>
        <row r="356">
          <cell r="E356" t="str">
            <v>Panel jockey pump</v>
          </cell>
          <cell r="H356" t="str">
            <v>FF-00</v>
          </cell>
          <cell r="I356" t="str">
            <v>unit</v>
          </cell>
          <cell r="J356">
            <v>1</v>
          </cell>
          <cell r="K356">
            <v>0</v>
          </cell>
        </row>
        <row r="357">
          <cell r="E357" t="str">
            <v>PANEL LIFT MAIN LEFT 25 kVA</v>
          </cell>
          <cell r="H357" t="str">
            <v>E-01,02,03,04&amp;05</v>
          </cell>
          <cell r="I357" t="str">
            <v>unit</v>
          </cell>
          <cell r="J357">
            <v>11</v>
          </cell>
          <cell r="K357">
            <v>9576337.5</v>
          </cell>
        </row>
        <row r="358">
          <cell r="E358" t="str">
            <v>PANEL LIFT MAIN RIGHT 25 kVA</v>
          </cell>
          <cell r="H358" t="str">
            <v>E-01,02,03,04&amp;05</v>
          </cell>
          <cell r="I358" t="str">
            <v>unit</v>
          </cell>
          <cell r="J358">
            <v>11</v>
          </cell>
          <cell r="K358">
            <v>9576337.5</v>
          </cell>
        </row>
        <row r="359">
          <cell r="E359" t="str">
            <v>PANEL LIFT WING LEFT 25 kVA</v>
          </cell>
          <cell r="H359" t="str">
            <v>E-01,02,03,04&amp;05</v>
          </cell>
          <cell r="I359" t="str">
            <v>unit</v>
          </cell>
          <cell r="J359">
            <v>2</v>
          </cell>
          <cell r="K359">
            <v>9576337.5</v>
          </cell>
        </row>
        <row r="360">
          <cell r="E360" t="str">
            <v>PANEL LIFT WING RIGHT 25 kVA</v>
          </cell>
          <cell r="H360" t="str">
            <v>E-01,02,03,04&amp;05</v>
          </cell>
          <cell r="I360" t="str">
            <v>unit</v>
          </cell>
          <cell r="J360">
            <v>2</v>
          </cell>
          <cell r="K360">
            <v>9576337.5</v>
          </cell>
        </row>
        <row r="361">
          <cell r="E361" t="str">
            <v>Panel transfer pump</v>
          </cell>
          <cell r="H361" t="str">
            <v>PB-00</v>
          </cell>
          <cell r="I361" t="str">
            <v>unit</v>
          </cell>
          <cell r="J361">
            <v>1</v>
          </cell>
          <cell r="K361">
            <v>8092005.1875</v>
          </cell>
        </row>
        <row r="362">
          <cell r="E362" t="str">
            <v>SDP-AHU &amp; CHILD WATER PUMP SYSTEM 200 kVA</v>
          </cell>
          <cell r="H362" t="str">
            <v>E-01</v>
          </cell>
          <cell r="I362" t="str">
            <v>unit</v>
          </cell>
          <cell r="J362">
            <v>1</v>
          </cell>
          <cell r="K362">
            <v>28729012.5</v>
          </cell>
        </row>
        <row r="363">
          <cell r="E363" t="str">
            <v>SDP-CENT MAIN ROOM 200 kVA</v>
          </cell>
          <cell r="H363" t="str">
            <v>E-03</v>
          </cell>
          <cell r="I363" t="str">
            <v>unit</v>
          </cell>
          <cell r="J363">
            <v>1</v>
          </cell>
          <cell r="K363">
            <v>28729012.5</v>
          </cell>
        </row>
        <row r="364">
          <cell r="E364" t="str">
            <v>SDP-CENT MAIN ROOM 200 kVA</v>
          </cell>
          <cell r="H364" t="str">
            <v>E-03</v>
          </cell>
          <cell r="I364" t="str">
            <v>unit</v>
          </cell>
          <cell r="J364">
            <v>1</v>
          </cell>
          <cell r="K364">
            <v>28729012.5</v>
          </cell>
        </row>
        <row r="365">
          <cell r="E365" t="str">
            <v>SDP-CHILLER SYSTEM 2000 kVA</v>
          </cell>
          <cell r="H365" t="str">
            <v>E-01</v>
          </cell>
          <cell r="I365" t="str">
            <v>unit</v>
          </cell>
          <cell r="J365">
            <v>1</v>
          </cell>
          <cell r="K365">
            <v>210679425</v>
          </cell>
        </row>
        <row r="366">
          <cell r="E366" t="str">
            <v>SDP-GRAND BALL ROOM LEFT 300 kVA</v>
          </cell>
          <cell r="H366" t="str">
            <v>E-02</v>
          </cell>
          <cell r="I366" t="str">
            <v>unit</v>
          </cell>
          <cell r="J366">
            <v>1</v>
          </cell>
          <cell r="K366">
            <v>52669856.25</v>
          </cell>
        </row>
        <row r="367">
          <cell r="E367" t="str">
            <v>SDP-GRAND BALL ROOM RIGHT 300 kVA</v>
          </cell>
          <cell r="H367" t="str">
            <v>E-02</v>
          </cell>
          <cell r="I367" t="str">
            <v>unit</v>
          </cell>
          <cell r="J367">
            <v>1</v>
          </cell>
          <cell r="K367">
            <v>52669856.25</v>
          </cell>
        </row>
        <row r="368">
          <cell r="E368" t="str">
            <v>SDP-HYDRANT &amp; TRANSFER PUMP SYSTEM 300 kVA</v>
          </cell>
          <cell r="H368" t="str">
            <v>E-01</v>
          </cell>
          <cell r="I368" t="str">
            <v>unit</v>
          </cell>
          <cell r="J368">
            <v>1</v>
          </cell>
          <cell r="K368">
            <v>52669856.25</v>
          </cell>
        </row>
        <row r="369">
          <cell r="E369" t="str">
            <v>SDP-LOBBY HOTEL 300 kVA</v>
          </cell>
          <cell r="H369" t="str">
            <v>E-02</v>
          </cell>
          <cell r="I369" t="str">
            <v>unit</v>
          </cell>
          <cell r="J369">
            <v>1</v>
          </cell>
          <cell r="K369">
            <v>52669856.25</v>
          </cell>
        </row>
        <row r="370">
          <cell r="E370" t="str">
            <v>SDP-POWER AHU LEFT 250 kVA</v>
          </cell>
          <cell r="H370" t="str">
            <v>E-02</v>
          </cell>
          <cell r="I370" t="str">
            <v>unit</v>
          </cell>
          <cell r="J370">
            <v>1</v>
          </cell>
          <cell r="K370">
            <v>33517181.25</v>
          </cell>
        </row>
        <row r="371">
          <cell r="E371" t="str">
            <v>SDP-POWER AHU LEFT 250 kVA</v>
          </cell>
          <cell r="H371" t="str">
            <v>E-03</v>
          </cell>
          <cell r="I371" t="str">
            <v>unit</v>
          </cell>
          <cell r="J371">
            <v>1</v>
          </cell>
          <cell r="K371">
            <v>33517181.25</v>
          </cell>
        </row>
        <row r="372">
          <cell r="E372" t="str">
            <v>SDP-POWER AHU LEFT 250 kVA</v>
          </cell>
          <cell r="H372" t="str">
            <v>E-04</v>
          </cell>
          <cell r="I372" t="str">
            <v>unit</v>
          </cell>
          <cell r="J372">
            <v>1</v>
          </cell>
          <cell r="K372">
            <v>33517181.25</v>
          </cell>
        </row>
        <row r="373">
          <cell r="E373" t="str">
            <v>SDP-POWER AHU LEFT 250 kVA</v>
          </cell>
          <cell r="H373" t="str">
            <v>E-05</v>
          </cell>
          <cell r="I373" t="str">
            <v>unit</v>
          </cell>
          <cell r="J373">
            <v>1</v>
          </cell>
          <cell r="K373">
            <v>33517181.25</v>
          </cell>
        </row>
        <row r="374">
          <cell r="E374" t="str">
            <v>SDP-POWER AHU RIGHT 250 kVA</v>
          </cell>
          <cell r="H374" t="str">
            <v>E-02</v>
          </cell>
          <cell r="I374" t="str">
            <v>unit</v>
          </cell>
          <cell r="J374">
            <v>1</v>
          </cell>
          <cell r="K374">
            <v>33517181.25</v>
          </cell>
        </row>
        <row r="375">
          <cell r="E375" t="str">
            <v>SDP-POWER AHU RIGHT 250 kVA</v>
          </cell>
          <cell r="H375" t="str">
            <v>E-03</v>
          </cell>
          <cell r="I375" t="str">
            <v>unit</v>
          </cell>
          <cell r="J375">
            <v>1</v>
          </cell>
          <cell r="K375">
            <v>33517181.25</v>
          </cell>
        </row>
        <row r="376">
          <cell r="E376" t="str">
            <v>SDP-POWER AHU RIGHT 250 kVA</v>
          </cell>
          <cell r="H376" t="str">
            <v>E-04</v>
          </cell>
          <cell r="I376" t="str">
            <v>unit</v>
          </cell>
          <cell r="J376">
            <v>1</v>
          </cell>
          <cell r="K376">
            <v>33517181.25</v>
          </cell>
        </row>
        <row r="377">
          <cell r="E377" t="str">
            <v>SDP-POWER AHU RIGHT 250 kVA</v>
          </cell>
          <cell r="H377" t="str">
            <v>E-05</v>
          </cell>
          <cell r="I377" t="str">
            <v>unit</v>
          </cell>
          <cell r="J377">
            <v>1</v>
          </cell>
          <cell r="K377">
            <v>33517181.25</v>
          </cell>
        </row>
        <row r="378">
          <cell r="E378" t="str">
            <v>SDP-RENT ROOM &amp; BALL ROOM LEFT 100 kVA</v>
          </cell>
          <cell r="H378" t="str">
            <v>E-03</v>
          </cell>
          <cell r="I378" t="str">
            <v>unit</v>
          </cell>
          <cell r="J378">
            <v>1</v>
          </cell>
          <cell r="K378">
            <v>23940843.75</v>
          </cell>
        </row>
        <row r="379">
          <cell r="E379" t="str">
            <v>SDP-RENT ROOM &amp; BALL ROOM LEFT 100 kVA</v>
          </cell>
          <cell r="H379" t="str">
            <v>E-04</v>
          </cell>
          <cell r="I379" t="str">
            <v>unit</v>
          </cell>
          <cell r="J379">
            <v>1</v>
          </cell>
          <cell r="K379">
            <v>23940843.75</v>
          </cell>
        </row>
        <row r="380">
          <cell r="E380" t="str">
            <v>SDP-RENT ROOM &amp; BALL ROOM RIGHT 100 kVA</v>
          </cell>
          <cell r="H380" t="str">
            <v>E-03</v>
          </cell>
          <cell r="I380" t="str">
            <v>unit</v>
          </cell>
          <cell r="J380">
            <v>1</v>
          </cell>
          <cell r="K380">
            <v>23940843.75</v>
          </cell>
        </row>
        <row r="381">
          <cell r="E381" t="str">
            <v>SDP-RENT ROOM &amp; BALL ROOM RIGHT 100 kVA</v>
          </cell>
          <cell r="H381" t="str">
            <v>E-04</v>
          </cell>
          <cell r="I381" t="str">
            <v>unit</v>
          </cell>
          <cell r="J381">
            <v>1</v>
          </cell>
          <cell r="K381">
            <v>23940843.75</v>
          </cell>
        </row>
        <row r="382">
          <cell r="E382" t="str">
            <v>SDP-RENT ROOM &amp; BALL ROOM RIGHT 100 kVA</v>
          </cell>
          <cell r="H382" t="str">
            <v>E-05</v>
          </cell>
          <cell r="I382" t="str">
            <v>unit</v>
          </cell>
          <cell r="J382">
            <v>1</v>
          </cell>
          <cell r="K382">
            <v>23940843.75</v>
          </cell>
        </row>
        <row r="383">
          <cell r="E383" t="str">
            <v>SDP-RENT ROOM FACILITY LEFT 100 kVA</v>
          </cell>
          <cell r="H383" t="str">
            <v>E-05</v>
          </cell>
          <cell r="I383" t="str">
            <v>unit</v>
          </cell>
          <cell r="J383">
            <v>1</v>
          </cell>
          <cell r="K383">
            <v>23940843.75</v>
          </cell>
        </row>
        <row r="384">
          <cell r="E384" t="str">
            <v>SDP-RENT ROOM FACILITY RIGHT 100 kVA</v>
          </cell>
          <cell r="H384" t="str">
            <v>E-05</v>
          </cell>
          <cell r="I384" t="str">
            <v>unit</v>
          </cell>
          <cell r="J384">
            <v>1</v>
          </cell>
          <cell r="K384">
            <v>23940843.75</v>
          </cell>
        </row>
        <row r="385">
          <cell r="E385" t="str">
            <v>SDP-RESTAURANT &amp; KITCHEN 250 kVA</v>
          </cell>
          <cell r="H385" t="str">
            <v>E-01</v>
          </cell>
          <cell r="I385" t="str">
            <v>unit</v>
          </cell>
          <cell r="J385">
            <v>1</v>
          </cell>
          <cell r="K385">
            <v>33517181.25</v>
          </cell>
        </row>
        <row r="386">
          <cell r="E386" t="str">
            <v>SDP-ROOM HOTEL LEFT 25 kVA</v>
          </cell>
          <cell r="H386" t="str">
            <v>E-01</v>
          </cell>
          <cell r="I386" t="str">
            <v>unit</v>
          </cell>
          <cell r="J386">
            <v>1</v>
          </cell>
          <cell r="K386">
            <v>9576337.5</v>
          </cell>
        </row>
        <row r="387">
          <cell r="E387" t="str">
            <v>SDP-ROOM HOTEL LEFT 25 kVA</v>
          </cell>
          <cell r="H387" t="str">
            <v>E-02</v>
          </cell>
          <cell r="I387" t="str">
            <v>unit</v>
          </cell>
          <cell r="J387">
            <v>1</v>
          </cell>
          <cell r="K387">
            <v>9576337.5</v>
          </cell>
        </row>
        <row r="388">
          <cell r="E388" t="str">
            <v>SDP-ROOM HOTEL LEFT 25 kVA</v>
          </cell>
          <cell r="H388" t="str">
            <v>E-02</v>
          </cell>
          <cell r="I388" t="str">
            <v>unit</v>
          </cell>
          <cell r="J388">
            <v>1</v>
          </cell>
          <cell r="K388">
            <v>9576337.5</v>
          </cell>
        </row>
        <row r="389">
          <cell r="E389" t="str">
            <v>SDP-ROOM HOTEL LEFT 25 kVA</v>
          </cell>
          <cell r="H389" t="str">
            <v>E-03</v>
          </cell>
          <cell r="I389" t="str">
            <v>unit</v>
          </cell>
          <cell r="J389">
            <v>1</v>
          </cell>
          <cell r="K389">
            <v>9576337.5</v>
          </cell>
        </row>
        <row r="390">
          <cell r="E390" t="str">
            <v>SDP-ROOM HOTEL LEFT 25 kVA</v>
          </cell>
          <cell r="H390" t="str">
            <v>E-03</v>
          </cell>
          <cell r="I390" t="str">
            <v>unit</v>
          </cell>
          <cell r="J390">
            <v>1</v>
          </cell>
          <cell r="K390">
            <v>9576337.5</v>
          </cell>
        </row>
        <row r="391">
          <cell r="E391" t="str">
            <v>SDP-ROOM HOTEL LEFT 25 kVA</v>
          </cell>
          <cell r="H391" t="str">
            <v>E-04</v>
          </cell>
          <cell r="I391" t="str">
            <v>unit</v>
          </cell>
          <cell r="J391">
            <v>1</v>
          </cell>
          <cell r="K391">
            <v>9576337.5</v>
          </cell>
        </row>
        <row r="392">
          <cell r="E392" t="str">
            <v>SDP-ROOM HOTEL LEFT 25 kVA</v>
          </cell>
          <cell r="H392" t="str">
            <v>E-04</v>
          </cell>
          <cell r="I392" t="str">
            <v>unit</v>
          </cell>
          <cell r="J392">
            <v>1</v>
          </cell>
          <cell r="K392">
            <v>9576337.5</v>
          </cell>
        </row>
        <row r="393">
          <cell r="E393" t="str">
            <v>SDP-ROOM HOTEL LEFT 25 kVA</v>
          </cell>
          <cell r="H393" t="str">
            <v>E-05</v>
          </cell>
          <cell r="I393" t="str">
            <v>unit</v>
          </cell>
          <cell r="J393">
            <v>1</v>
          </cell>
          <cell r="K393">
            <v>9576337.5</v>
          </cell>
        </row>
        <row r="394">
          <cell r="E394" t="str">
            <v>SDP-ROOM HOTEL LEFT 25 kVA</v>
          </cell>
          <cell r="H394" t="str">
            <v>E-05</v>
          </cell>
          <cell r="I394" t="str">
            <v>unit</v>
          </cell>
          <cell r="J394">
            <v>1</v>
          </cell>
          <cell r="K394">
            <v>9576337.5</v>
          </cell>
        </row>
        <row r="395">
          <cell r="E395" t="str">
            <v>SDP-ROOM HOTEL RIGHT 25 kVA</v>
          </cell>
          <cell r="H395" t="str">
            <v>E-01</v>
          </cell>
          <cell r="I395" t="str">
            <v>unit</v>
          </cell>
          <cell r="J395">
            <v>1</v>
          </cell>
          <cell r="K395">
            <v>9576337.5</v>
          </cell>
        </row>
        <row r="396">
          <cell r="E396" t="str">
            <v>SDP-ROOM HOTEL RIGHT 25 kVA</v>
          </cell>
          <cell r="H396" t="str">
            <v>E-02</v>
          </cell>
          <cell r="I396" t="str">
            <v>unit</v>
          </cell>
          <cell r="J396">
            <v>1</v>
          </cell>
          <cell r="K396">
            <v>9576337.5</v>
          </cell>
        </row>
        <row r="397">
          <cell r="E397" t="str">
            <v>SDP-ROOM HOTEL RIGHT 25 kVA</v>
          </cell>
          <cell r="H397" t="str">
            <v>E-02</v>
          </cell>
          <cell r="I397" t="str">
            <v>unit</v>
          </cell>
          <cell r="J397">
            <v>1</v>
          </cell>
          <cell r="K397">
            <v>9576337.5</v>
          </cell>
        </row>
        <row r="398">
          <cell r="E398" t="str">
            <v>SDP-ROOM HOTEL RIGHT 25 kVA</v>
          </cell>
          <cell r="H398" t="str">
            <v>E-03</v>
          </cell>
          <cell r="I398" t="str">
            <v>unit</v>
          </cell>
          <cell r="J398">
            <v>1</v>
          </cell>
          <cell r="K398">
            <v>9576337.5</v>
          </cell>
        </row>
        <row r="399">
          <cell r="E399" t="str">
            <v>SDP-ROOM HOTEL RIGHT 25 kVA</v>
          </cell>
          <cell r="H399" t="str">
            <v>E-03</v>
          </cell>
          <cell r="I399" t="str">
            <v>unit</v>
          </cell>
          <cell r="J399">
            <v>1</v>
          </cell>
          <cell r="K399">
            <v>9576337.5</v>
          </cell>
        </row>
        <row r="400">
          <cell r="E400" t="str">
            <v>SDP-ROOM HOTEL RIGHT 25 kVA</v>
          </cell>
          <cell r="H400" t="str">
            <v>E-04</v>
          </cell>
          <cell r="I400" t="str">
            <v>unit</v>
          </cell>
          <cell r="J400">
            <v>1</v>
          </cell>
          <cell r="K400">
            <v>9576337.5</v>
          </cell>
        </row>
        <row r="401">
          <cell r="E401" t="str">
            <v>SDP-ROOM HOTEL RIGHT 25 kVA</v>
          </cell>
          <cell r="H401" t="str">
            <v>E-04</v>
          </cell>
          <cell r="I401" t="str">
            <v>unit</v>
          </cell>
          <cell r="J401">
            <v>1</v>
          </cell>
          <cell r="K401">
            <v>9576337.5</v>
          </cell>
        </row>
        <row r="402">
          <cell r="E402" t="str">
            <v>SDP-ROOM HOTEL RIGHT 25 kVA</v>
          </cell>
          <cell r="H402" t="str">
            <v>E-05</v>
          </cell>
          <cell r="I402" t="str">
            <v>unit</v>
          </cell>
          <cell r="J402">
            <v>1</v>
          </cell>
          <cell r="K402">
            <v>9576337.5</v>
          </cell>
        </row>
        <row r="403">
          <cell r="E403" t="str">
            <v>SDP-ROOM HOTEL RIGHT 25 kVA</v>
          </cell>
          <cell r="H403" t="str">
            <v>E-05</v>
          </cell>
          <cell r="I403" t="str">
            <v>unit</v>
          </cell>
          <cell r="J403">
            <v>1</v>
          </cell>
          <cell r="K403">
            <v>9576337.5</v>
          </cell>
        </row>
        <row r="404">
          <cell r="E404" t="str">
            <v>SDP-SPORT FACILITY 200 kVA</v>
          </cell>
          <cell r="H404" t="str">
            <v>E-01</v>
          </cell>
          <cell r="I404" t="str">
            <v>unit</v>
          </cell>
          <cell r="J404">
            <v>1</v>
          </cell>
          <cell r="K404">
            <v>28729012.5</v>
          </cell>
        </row>
        <row r="405">
          <cell r="E405" t="str">
            <v>Transformer Cap.2500 kVA</v>
          </cell>
          <cell r="H405" t="str">
            <v>E-01</v>
          </cell>
          <cell r="I405" t="str">
            <v>unit</v>
          </cell>
          <cell r="J405">
            <v>1</v>
          </cell>
          <cell r="K405">
            <v>260320406.22</v>
          </cell>
        </row>
        <row r="406">
          <cell r="E406" t="str">
            <v>Transformer Cap.3000 kVA</v>
          </cell>
          <cell r="H406" t="str">
            <v>E-01</v>
          </cell>
          <cell r="I406" t="str">
            <v>unit</v>
          </cell>
          <cell r="J406">
            <v>1</v>
          </cell>
          <cell r="K406">
            <v>320936529.69</v>
          </cell>
        </row>
        <row r="407">
          <cell r="E407" t="str">
            <v>Transformer Cap.3500 kVA</v>
          </cell>
          <cell r="H407" t="str">
            <v>E-01</v>
          </cell>
          <cell r="I407" t="str">
            <v>unit</v>
          </cell>
          <cell r="J407">
            <v>1</v>
          </cell>
          <cell r="K407">
            <v>380612868.29999995</v>
          </cell>
        </row>
        <row r="408">
          <cell r="E408" t="str">
            <v>Lightining Protection System</v>
          </cell>
          <cell r="H408" t="str">
            <v>E-05</v>
          </cell>
          <cell r="I408" t="str">
            <v>Ls</v>
          </cell>
          <cell r="J408">
            <v>1</v>
          </cell>
          <cell r="K408">
            <v>19152675</v>
          </cell>
        </row>
        <row r="409">
          <cell r="E409" t="str">
            <v>Butterfly Valve dia.2.5"</v>
          </cell>
          <cell r="H409" t="str">
            <v>PB-05</v>
          </cell>
          <cell r="I409" t="str">
            <v>nos</v>
          </cell>
          <cell r="J409">
            <v>4</v>
          </cell>
          <cell r="K409">
            <v>693959.4</v>
          </cell>
        </row>
        <row r="410">
          <cell r="E410" t="str">
            <v>Butterfly Valve dia.4"</v>
          </cell>
          <cell r="H410" t="str">
            <v>PB-00</v>
          </cell>
          <cell r="I410" t="str">
            <v>nos</v>
          </cell>
          <cell r="J410">
            <v>6</v>
          </cell>
          <cell r="K410">
            <v>1066922.31</v>
          </cell>
        </row>
        <row r="411">
          <cell r="E411" t="str">
            <v>Check Valve dia.2.5"</v>
          </cell>
          <cell r="H411" t="str">
            <v>PB-05</v>
          </cell>
          <cell r="I411" t="str">
            <v>nos</v>
          </cell>
          <cell r="J411">
            <v>4</v>
          </cell>
          <cell r="K411">
            <v>1938883.2749999999</v>
          </cell>
        </row>
        <row r="412">
          <cell r="E412" t="str">
            <v>Check Valve dia.4"</v>
          </cell>
          <cell r="H412" t="str">
            <v>PB-00</v>
          </cell>
          <cell r="I412" t="str">
            <v>nos</v>
          </cell>
          <cell r="J412">
            <v>3</v>
          </cell>
          <cell r="K412">
            <v>2975805.585</v>
          </cell>
        </row>
        <row r="413">
          <cell r="E413" t="str">
            <v>Clean Out Dia.100 mm</v>
          </cell>
          <cell r="H413" t="str">
            <v>PB-01</v>
          </cell>
          <cell r="I413" t="str">
            <v>bh</v>
          </cell>
          <cell r="J413">
            <v>545</v>
          </cell>
          <cell r="K413">
            <v>35113.237500000003</v>
          </cell>
        </row>
        <row r="414">
          <cell r="E414" t="str">
            <v>Discharge Pipe dia.2.5" @ 12 meter</v>
          </cell>
          <cell r="H414" t="str">
            <v>PB-05</v>
          </cell>
          <cell r="I414" t="str">
            <v>lot</v>
          </cell>
          <cell r="J414">
            <v>1</v>
          </cell>
          <cell r="K414">
            <v>1908883.2749999999</v>
          </cell>
        </row>
        <row r="415">
          <cell r="E415" t="str">
            <v>Discharge pipe dia.4" @ 12meter</v>
          </cell>
          <cell r="H415" t="str">
            <v>PB-00</v>
          </cell>
          <cell r="I415" t="str">
            <v>lot</v>
          </cell>
          <cell r="J415">
            <v>1</v>
          </cell>
          <cell r="K415">
            <v>3494086.3424999998</v>
          </cell>
        </row>
        <row r="416">
          <cell r="E416" t="str">
            <v>Fexible Joint dia.2.5"</v>
          </cell>
          <cell r="H416" t="str">
            <v>PB-05</v>
          </cell>
          <cell r="I416" t="str">
            <v>nos</v>
          </cell>
          <cell r="J416">
            <v>8</v>
          </cell>
          <cell r="K416">
            <v>426843.42599999998</v>
          </cell>
        </row>
        <row r="417">
          <cell r="E417" t="str">
            <v>Fexible Joint dia.4"</v>
          </cell>
          <cell r="H417" t="str">
            <v>PB-00</v>
          </cell>
          <cell r="I417" t="str">
            <v>nos</v>
          </cell>
          <cell r="J417">
            <v>6</v>
          </cell>
          <cell r="K417">
            <v>616451.39399999997</v>
          </cell>
        </row>
        <row r="418">
          <cell r="E418" t="str">
            <v>Floor Drain Dia.80 mm</v>
          </cell>
          <cell r="H418" t="str">
            <v>PB-01</v>
          </cell>
          <cell r="I418" t="str">
            <v>bh</v>
          </cell>
          <cell r="J418">
            <v>574</v>
          </cell>
          <cell r="K418">
            <v>140452.95000000001</v>
          </cell>
        </row>
        <row r="419">
          <cell r="E419" t="str">
            <v>Foot-valve dia.4"</v>
          </cell>
          <cell r="H419" t="str">
            <v>PB-00</v>
          </cell>
          <cell r="I419" t="str">
            <v>nos</v>
          </cell>
          <cell r="J419">
            <v>1</v>
          </cell>
          <cell r="K419">
            <v>3434192.94</v>
          </cell>
        </row>
        <row r="420">
          <cell r="E420" t="str">
            <v>Gate Valve dia.2.5"</v>
          </cell>
          <cell r="H420" t="str">
            <v>PB-05</v>
          </cell>
          <cell r="I420" t="str">
            <v>nos</v>
          </cell>
          <cell r="J420">
            <v>4</v>
          </cell>
          <cell r="K420">
            <v>694980.87600000005</v>
          </cell>
        </row>
        <row r="421">
          <cell r="E421" t="str">
            <v>Gate Valve dia.3"</v>
          </cell>
          <cell r="H421" t="str">
            <v>PB-01</v>
          </cell>
          <cell r="I421" t="str">
            <v>m</v>
          </cell>
          <cell r="J421">
            <v>365</v>
          </cell>
          <cell r="K421">
            <v>765333.86400000006</v>
          </cell>
        </row>
        <row r="422">
          <cell r="E422" t="str">
            <v>Gate Valve dia.4"</v>
          </cell>
          <cell r="H422" t="str">
            <v>PB-00</v>
          </cell>
          <cell r="I422" t="str">
            <v>nos</v>
          </cell>
          <cell r="J422">
            <v>60</v>
          </cell>
          <cell r="K422">
            <v>1066922.31</v>
          </cell>
        </row>
        <row r="423">
          <cell r="E423" t="str">
            <v>Header discharge dia.3" @ 3meter</v>
          </cell>
          <cell r="H423" t="str">
            <v>PB-05</v>
          </cell>
          <cell r="I423" t="str">
            <v>unit</v>
          </cell>
          <cell r="J423">
            <v>1</v>
          </cell>
          <cell r="K423">
            <v>759978.14399999997</v>
          </cell>
        </row>
        <row r="424">
          <cell r="E424" t="str">
            <v>Header discharge dia.8" @ 6meter</v>
          </cell>
          <cell r="H424" t="str">
            <v>PB-00</v>
          </cell>
          <cell r="I424" t="str">
            <v>unit</v>
          </cell>
          <cell r="J424">
            <v>1</v>
          </cell>
          <cell r="K424">
            <v>1671134.736</v>
          </cell>
        </row>
        <row r="425">
          <cell r="E425" t="str">
            <v>Header suction dia.3" @ 3meter</v>
          </cell>
          <cell r="H425" t="str">
            <v>PB-05</v>
          </cell>
          <cell r="I425" t="str">
            <v>unit</v>
          </cell>
          <cell r="J425">
            <v>1</v>
          </cell>
          <cell r="K425">
            <v>759978.14399999997</v>
          </cell>
        </row>
        <row r="426">
          <cell r="E426" t="str">
            <v>Header suction dia.8" @ 6meter</v>
          </cell>
          <cell r="H426" t="str">
            <v>PB-00</v>
          </cell>
          <cell r="I426" t="str">
            <v>unit</v>
          </cell>
          <cell r="J426">
            <v>1</v>
          </cell>
          <cell r="K426">
            <v>1671134.736</v>
          </cell>
        </row>
        <row r="427">
          <cell r="E427" t="str">
            <v>Level Switch</v>
          </cell>
          <cell r="H427" t="str">
            <v>PB-00</v>
          </cell>
          <cell r="I427" t="str">
            <v>unit</v>
          </cell>
          <cell r="J427">
            <v>12</v>
          </cell>
          <cell r="K427">
            <v>446895.75</v>
          </cell>
        </row>
        <row r="428">
          <cell r="E428" t="str">
            <v>Pipa GIP dia.1 1/2"</v>
          </cell>
          <cell r="H428" t="str">
            <v>PB-01</v>
          </cell>
          <cell r="I428" t="str">
            <v>m</v>
          </cell>
          <cell r="J428">
            <v>1500</v>
          </cell>
          <cell r="K428">
            <v>83888.716499999995</v>
          </cell>
        </row>
        <row r="429">
          <cell r="E429" t="str">
            <v>Pipa GIP dia.1"</v>
          </cell>
          <cell r="H429" t="str">
            <v>PB-01</v>
          </cell>
          <cell r="I429" t="str">
            <v>m</v>
          </cell>
          <cell r="J429">
            <v>2291</v>
          </cell>
          <cell r="K429">
            <v>58479.501000000004</v>
          </cell>
        </row>
        <row r="430">
          <cell r="E430" t="str">
            <v>Pipa GIP dia.1/2"</v>
          </cell>
          <cell r="H430" t="str">
            <v>PB-01</v>
          </cell>
          <cell r="I430" t="str">
            <v>m</v>
          </cell>
          <cell r="J430">
            <v>3818</v>
          </cell>
          <cell r="K430">
            <v>26686.0605</v>
          </cell>
        </row>
        <row r="431">
          <cell r="E431" t="str">
            <v>Pipa GIP dia.2 1/2"</v>
          </cell>
          <cell r="H431" t="str">
            <v>PB-01</v>
          </cell>
          <cell r="I431" t="str">
            <v>m</v>
          </cell>
          <cell r="J431">
            <v>1550</v>
          </cell>
          <cell r="K431">
            <v>146837.17499999999</v>
          </cell>
        </row>
        <row r="432">
          <cell r="E432" t="str">
            <v>Pipa GIP dia.2"</v>
          </cell>
          <cell r="H432" t="str">
            <v>PB-01</v>
          </cell>
          <cell r="I432" t="str">
            <v>m</v>
          </cell>
          <cell r="J432">
            <v>1485</v>
          </cell>
          <cell r="K432">
            <v>116065.2105</v>
          </cell>
        </row>
        <row r="433">
          <cell r="E433" t="str">
            <v>Pipa GIP dia.3"</v>
          </cell>
          <cell r="H433" t="str">
            <v>PB-01</v>
          </cell>
          <cell r="I433" t="str">
            <v>m</v>
          </cell>
          <cell r="J433">
            <v>1165</v>
          </cell>
          <cell r="K433">
            <v>189994.53599999999</v>
          </cell>
        </row>
        <row r="434">
          <cell r="E434" t="str">
            <v>Pipa GIP dia.3/4"</v>
          </cell>
          <cell r="H434" t="str">
            <v>PB-01</v>
          </cell>
          <cell r="I434" t="str">
            <v>m</v>
          </cell>
          <cell r="J434">
            <v>1200</v>
          </cell>
          <cell r="K434">
            <v>39326.826000000001</v>
          </cell>
        </row>
        <row r="435">
          <cell r="E435" t="str">
            <v>Pipa GIP Riser dia.4´</v>
          </cell>
          <cell r="H435" t="str">
            <v>PB-05</v>
          </cell>
          <cell r="I435" t="str">
            <v>m</v>
          </cell>
          <cell r="J435">
            <v>1620</v>
          </cell>
          <cell r="K435">
            <v>268775.8725</v>
          </cell>
        </row>
        <row r="436">
          <cell r="E436" t="str">
            <v>Pipa GIP Transfer dia.4´</v>
          </cell>
          <cell r="H436" t="str">
            <v>PB-05</v>
          </cell>
          <cell r="I436" t="str">
            <v>m</v>
          </cell>
          <cell r="J436">
            <v>250</v>
          </cell>
          <cell r="K436">
            <v>268775.8725</v>
          </cell>
        </row>
        <row r="437">
          <cell r="E437" t="str">
            <v>Pressure gauge</v>
          </cell>
          <cell r="H437" t="str">
            <v>PB-00</v>
          </cell>
          <cell r="I437" t="str">
            <v>unit</v>
          </cell>
          <cell r="J437">
            <v>3</v>
          </cell>
          <cell r="K437">
            <v>108531.825</v>
          </cell>
        </row>
        <row r="438">
          <cell r="E438" t="str">
            <v>PVC dia. 100 mm</v>
          </cell>
          <cell r="H438" t="str">
            <v>PB-01</v>
          </cell>
          <cell r="I438" t="str">
            <v>m</v>
          </cell>
          <cell r="J438">
            <v>2716</v>
          </cell>
          <cell r="K438">
            <v>48647.794500000004</v>
          </cell>
        </row>
        <row r="439">
          <cell r="E439" t="str">
            <v>PVC dia. 150 mm</v>
          </cell>
          <cell r="H439" t="str">
            <v>PB-01</v>
          </cell>
          <cell r="I439" t="str">
            <v>m</v>
          </cell>
          <cell r="J439">
            <v>4275</v>
          </cell>
          <cell r="K439">
            <v>97295.589000000007</v>
          </cell>
        </row>
        <row r="440">
          <cell r="E440" t="str">
            <v>PVC dia. 200 mm</v>
          </cell>
          <cell r="H440" t="str">
            <v>PB-01</v>
          </cell>
          <cell r="I440" t="str">
            <v>m</v>
          </cell>
          <cell r="J440">
            <v>601</v>
          </cell>
          <cell r="K440">
            <v>162031.6305</v>
          </cell>
        </row>
        <row r="441">
          <cell r="E441" t="str">
            <v>PVC dia. 250 mm</v>
          </cell>
          <cell r="I441" t="str">
            <v>m</v>
          </cell>
          <cell r="J441">
            <v>400</v>
          </cell>
          <cell r="K441">
            <v>353558.38050000003</v>
          </cell>
        </row>
        <row r="442">
          <cell r="E442" t="str">
            <v>PVC dia. 50 mm</v>
          </cell>
          <cell r="H442" t="str">
            <v>PB-01</v>
          </cell>
          <cell r="I442" t="str">
            <v>m</v>
          </cell>
          <cell r="J442">
            <v>1810</v>
          </cell>
          <cell r="K442">
            <v>19535.728500000001</v>
          </cell>
        </row>
        <row r="443">
          <cell r="E443" t="str">
            <v>PVC dia. 80 mm</v>
          </cell>
          <cell r="H443" t="str">
            <v>PB-01</v>
          </cell>
          <cell r="I443" t="str">
            <v>m</v>
          </cell>
          <cell r="J443">
            <v>3415</v>
          </cell>
          <cell r="K443">
            <v>32942.601000000002</v>
          </cell>
        </row>
        <row r="444">
          <cell r="E444" t="str">
            <v>Roof Drain Dia.150mm</v>
          </cell>
          <cell r="H444" t="str">
            <v>PB-05</v>
          </cell>
          <cell r="I444" t="str">
            <v>bh</v>
          </cell>
          <cell r="J444">
            <v>135</v>
          </cell>
          <cell r="K444">
            <v>542659.125</v>
          </cell>
        </row>
        <row r="445">
          <cell r="E445" t="str">
            <v>Strainer</v>
          </cell>
          <cell r="H445" t="str">
            <v>PB-00</v>
          </cell>
          <cell r="I445" t="str">
            <v>nos</v>
          </cell>
          <cell r="J445">
            <v>7</v>
          </cell>
          <cell r="K445">
            <v>1972725.5249999999</v>
          </cell>
        </row>
        <row r="446">
          <cell r="E446" t="str">
            <v>Suction Pipe dia.2.5" @ 12 meter</v>
          </cell>
          <cell r="H446" t="str">
            <v>PB-05</v>
          </cell>
          <cell r="I446" t="str">
            <v>lot</v>
          </cell>
          <cell r="J446">
            <v>1</v>
          </cell>
          <cell r="K446">
            <v>1908883.2749999999</v>
          </cell>
        </row>
        <row r="447">
          <cell r="E447" t="str">
            <v>Suction pipe dia.4" @ 12meter</v>
          </cell>
          <cell r="H447" t="str">
            <v>PB-00</v>
          </cell>
          <cell r="I447" t="str">
            <v>unit</v>
          </cell>
          <cell r="J447">
            <v>1</v>
          </cell>
          <cell r="K447">
            <v>3494086.3424999998</v>
          </cell>
        </row>
        <row r="448">
          <cell r="E448" t="str">
            <v>Sumpit system</v>
          </cell>
          <cell r="H448" t="str">
            <v>PB-01</v>
          </cell>
          <cell r="I448" t="str">
            <v>ls</v>
          </cell>
          <cell r="J448">
            <v>1</v>
          </cell>
          <cell r="K448">
            <v>297983829.55949998</v>
          </cell>
        </row>
        <row r="449">
          <cell r="E449" t="str">
            <v>Roof Tank cap.50 m³</v>
          </cell>
          <cell r="H449" t="str">
            <v>PB-00</v>
          </cell>
          <cell r="I449" t="str">
            <v>unit</v>
          </cell>
          <cell r="J449">
            <v>6</v>
          </cell>
          <cell r="K449">
            <v>45814575</v>
          </cell>
        </row>
        <row r="450">
          <cell r="E450" t="str">
            <v>Booster Pump cap.40 m³ / hr,head 60 meter</v>
          </cell>
          <cell r="H450" t="str">
            <v>PB-00</v>
          </cell>
          <cell r="I450" t="str">
            <v>unit</v>
          </cell>
          <cell r="J450">
            <v>4</v>
          </cell>
          <cell r="K450">
            <v>84119925</v>
          </cell>
        </row>
        <row r="451">
          <cell r="E451" t="str">
            <v>Transfer Pump cap.40 m³ / hr,head 80 meter</v>
          </cell>
          <cell r="H451" t="str">
            <v>PB-00</v>
          </cell>
          <cell r="I451" t="str">
            <v>unit</v>
          </cell>
          <cell r="J451">
            <v>3</v>
          </cell>
          <cell r="K451">
            <v>95763375</v>
          </cell>
        </row>
        <row r="452">
          <cell r="E452" t="str">
            <v>Analog line module (8 line per module)</v>
          </cell>
          <cell r="H452" t="str">
            <v>E-01,02,03,04&amp;05</v>
          </cell>
          <cell r="I452" t="str">
            <v>nos</v>
          </cell>
          <cell r="J452">
            <v>60</v>
          </cell>
          <cell r="K452">
            <v>5235064.5</v>
          </cell>
        </row>
        <row r="453">
          <cell r="E453" t="str">
            <v>Base Central Box</v>
          </cell>
          <cell r="H453" t="str">
            <v>E-01,02,03,04&amp;05</v>
          </cell>
          <cell r="I453" t="str">
            <v>unit</v>
          </cell>
          <cell r="J453">
            <v>1</v>
          </cell>
          <cell r="K453">
            <v>13406872.5</v>
          </cell>
        </row>
        <row r="454">
          <cell r="E454" t="str">
            <v>Co line module (4 line per module )</v>
          </cell>
          <cell r="H454" t="str">
            <v>E-01,02,03,04&amp;05</v>
          </cell>
          <cell r="I454" t="str">
            <v>unit</v>
          </cell>
          <cell r="J454">
            <v>5</v>
          </cell>
          <cell r="K454">
            <v>3511323.75</v>
          </cell>
        </row>
        <row r="455">
          <cell r="E455" t="str">
            <v>Control Processor unit 1 (4 ports DTMF +8 DTMF port lincense)</v>
          </cell>
          <cell r="H455" t="str">
            <v>E-01,02,03,04&amp;05</v>
          </cell>
          <cell r="I455" t="str">
            <v>unit</v>
          </cell>
          <cell r="J455">
            <v>1</v>
          </cell>
          <cell r="K455">
            <v>11331999.375</v>
          </cell>
        </row>
        <row r="456">
          <cell r="E456" t="str">
            <v>Control Processor unit 1 (64 ports)</v>
          </cell>
          <cell r="H456" t="str">
            <v>E-01,02,03,04&amp;05</v>
          </cell>
          <cell r="I456" t="str">
            <v>unit</v>
          </cell>
          <cell r="J456">
            <v>1</v>
          </cell>
          <cell r="K456">
            <v>7980281.25</v>
          </cell>
        </row>
        <row r="457">
          <cell r="E457" t="str">
            <v>DDSS3060 (60-button digital direct selection console)</v>
          </cell>
          <cell r="H457" t="str">
            <v>E-01,02,03,04&amp;05</v>
          </cell>
          <cell r="I457" t="str">
            <v>unit</v>
          </cell>
          <cell r="J457">
            <v>1</v>
          </cell>
          <cell r="K457">
            <v>3160191.375</v>
          </cell>
        </row>
        <row r="458">
          <cell r="E458" t="str">
            <v>Digital Extention module (16 line piggy-back)</v>
          </cell>
          <cell r="H458" t="str">
            <v>E-01,02,03,04&amp;05</v>
          </cell>
          <cell r="I458" t="str">
            <v>unit</v>
          </cell>
          <cell r="J458">
            <v>3</v>
          </cell>
          <cell r="K458">
            <v>2681374.5</v>
          </cell>
        </row>
        <row r="459">
          <cell r="E459" t="str">
            <v>DKT3010C-S (10-button set with speaker phone)</v>
          </cell>
          <cell r="H459" t="str">
            <v>E-01,02,03,04&amp;05</v>
          </cell>
          <cell r="I459" t="str">
            <v>unit</v>
          </cell>
          <cell r="J459">
            <v>47</v>
          </cell>
          <cell r="K459">
            <v>1608824.7</v>
          </cell>
        </row>
        <row r="460">
          <cell r="E460" t="str">
            <v>DKT3020SD (20-button set with speaker phone &amp; LCD)</v>
          </cell>
          <cell r="H460" t="str">
            <v>E-01,02,03,04&amp;05</v>
          </cell>
          <cell r="I460" t="str">
            <v>unit</v>
          </cell>
          <cell r="J460">
            <v>1</v>
          </cell>
          <cell r="K460">
            <v>2757985.2</v>
          </cell>
        </row>
        <row r="461">
          <cell r="E461" t="str">
            <v>Expansion Central Box</v>
          </cell>
          <cell r="H461" t="str">
            <v>E-01,02,03,04&amp;05</v>
          </cell>
          <cell r="I461" t="str">
            <v>unit</v>
          </cell>
          <cell r="J461">
            <v>6</v>
          </cell>
          <cell r="K461">
            <v>13406872.5</v>
          </cell>
        </row>
        <row r="462">
          <cell r="E462" t="str">
            <v>Expansion memory unit CTX 670</v>
          </cell>
          <cell r="H462" t="str">
            <v>E-01,02,03,04&amp;05</v>
          </cell>
          <cell r="I462" t="str">
            <v>unit</v>
          </cell>
          <cell r="J462">
            <v>1</v>
          </cell>
          <cell r="K462">
            <v>4022061.75</v>
          </cell>
        </row>
        <row r="463">
          <cell r="E463" t="str">
            <v>Expansion switching module CTX 670</v>
          </cell>
          <cell r="H463" t="str">
            <v>E-01,02,03,04&amp;05</v>
          </cell>
          <cell r="I463" t="str">
            <v>unit</v>
          </cell>
          <cell r="J463">
            <v>1</v>
          </cell>
          <cell r="K463">
            <v>5171222.25</v>
          </cell>
        </row>
        <row r="464">
          <cell r="E464" t="str">
            <v>Hand set analog</v>
          </cell>
          <cell r="H464" t="str">
            <v>E-01,02,03,04&amp;05</v>
          </cell>
          <cell r="I464" t="str">
            <v>nos</v>
          </cell>
          <cell r="J464">
            <v>300</v>
          </cell>
          <cell r="K464">
            <v>446895.75</v>
          </cell>
        </row>
        <row r="465">
          <cell r="E465" t="str">
            <v>Instalasi Telepon</v>
          </cell>
          <cell r="H465" t="str">
            <v>E-01,02,03,04&amp;05</v>
          </cell>
          <cell r="I465" t="str">
            <v>points</v>
          </cell>
          <cell r="J465">
            <v>308</v>
          </cell>
          <cell r="K465">
            <v>117342.0555</v>
          </cell>
        </row>
        <row r="466">
          <cell r="E466" t="str">
            <v>Junction Box Telepon</v>
          </cell>
          <cell r="H466" t="str">
            <v>E-01,02,03,04&amp;05</v>
          </cell>
          <cell r="I466" t="str">
            <v>unit</v>
          </cell>
          <cell r="J466">
            <v>10</v>
          </cell>
          <cell r="K466">
            <v>446895.75</v>
          </cell>
        </row>
        <row r="467">
          <cell r="E467" t="str">
            <v>Lightning arrester</v>
          </cell>
          <cell r="H467" t="str">
            <v>E-01,02,03,04&amp;05</v>
          </cell>
          <cell r="I467" t="str">
            <v>unit</v>
          </cell>
          <cell r="J467">
            <v>1</v>
          </cell>
          <cell r="K467">
            <v>34474815</v>
          </cell>
        </row>
        <row r="468">
          <cell r="E468" t="str">
            <v>Lincense CTX670 (4 ports/license)</v>
          </cell>
          <cell r="H468" t="str">
            <v>E-01,02,03,04&amp;05</v>
          </cell>
          <cell r="I468" t="str">
            <v>nos</v>
          </cell>
          <cell r="J468">
            <v>125</v>
          </cell>
          <cell r="K468">
            <v>827395.56</v>
          </cell>
        </row>
        <row r="469">
          <cell r="E469" t="str">
            <v xml:space="preserve">Main Distribution Frame (MDF) </v>
          </cell>
          <cell r="H469" t="str">
            <v>E-01,02,03,04&amp;05</v>
          </cell>
          <cell r="I469" t="str">
            <v>unit</v>
          </cell>
          <cell r="J469">
            <v>1</v>
          </cell>
          <cell r="K469">
            <v>19152675</v>
          </cell>
        </row>
        <row r="470">
          <cell r="E470" t="str">
            <v>sub co line module (16 line per module)</v>
          </cell>
          <cell r="H470" t="str">
            <v>E-01,02,03,04&amp;05</v>
          </cell>
          <cell r="I470" t="str">
            <v>unit</v>
          </cell>
          <cell r="J470">
            <v>5</v>
          </cell>
          <cell r="K470">
            <v>2700527.1749999998</v>
          </cell>
        </row>
        <row r="471">
          <cell r="E471" t="str">
            <v>Telephone outlet</v>
          </cell>
          <cell r="H471" t="str">
            <v>E-01,02,03,04&amp;05</v>
          </cell>
          <cell r="I471" t="str">
            <v>points</v>
          </cell>
          <cell r="J471">
            <v>324</v>
          </cell>
          <cell r="K471">
            <v>77246.193750000006</v>
          </cell>
        </row>
        <row r="472">
          <cell r="E472" t="str">
            <v>Hand set analog</v>
          </cell>
          <cell r="H472" t="str">
            <v>E-01,02,03,04&amp;05</v>
          </cell>
          <cell r="I472" t="str">
            <v>nos</v>
          </cell>
          <cell r="J472">
            <v>500</v>
          </cell>
          <cell r="K472">
            <v>446895.75</v>
          </cell>
        </row>
        <row r="473">
          <cell r="E473" t="str">
            <v>Instalasi Telepon</v>
          </cell>
          <cell r="H473" t="str">
            <v>E-01,02,03,04&amp;05</v>
          </cell>
          <cell r="I473" t="str">
            <v>points</v>
          </cell>
          <cell r="J473">
            <v>824</v>
          </cell>
          <cell r="K473">
            <v>117342.0555</v>
          </cell>
        </row>
        <row r="474">
          <cell r="E474" t="str">
            <v>Telephone outlet</v>
          </cell>
          <cell r="H474" t="str">
            <v>E-01,02,03,04&amp;05</v>
          </cell>
          <cell r="I474" t="str">
            <v>points</v>
          </cell>
          <cell r="J474">
            <v>500</v>
          </cell>
          <cell r="K474">
            <v>62246.193749999999</v>
          </cell>
        </row>
        <row r="475">
          <cell r="E475" t="str">
            <v xml:space="preserve">Ceiling and Horn speaker installation </v>
          </cell>
          <cell r="H475" t="str">
            <v>E-01,02,03,04&amp;05</v>
          </cell>
          <cell r="I475" t="str">
            <v>ttk</v>
          </cell>
          <cell r="J475">
            <v>2153</v>
          </cell>
          <cell r="K475">
            <v>116065.2105</v>
          </cell>
        </row>
        <row r="476">
          <cell r="E476" t="str">
            <v>Ceiling speaker 3 watt</v>
          </cell>
          <cell r="H476" t="str">
            <v>E-01,02,03,04&amp;05</v>
          </cell>
          <cell r="I476" t="str">
            <v>nos</v>
          </cell>
          <cell r="J476">
            <v>1496</v>
          </cell>
          <cell r="K476">
            <v>91419.173250000007</v>
          </cell>
        </row>
        <row r="477">
          <cell r="E477" t="str">
            <v>Junction box</v>
          </cell>
          <cell r="H477" t="str">
            <v>E-01,02,03,04&amp;05</v>
          </cell>
          <cell r="I477" t="str">
            <v>nos</v>
          </cell>
          <cell r="J477">
            <v>20</v>
          </cell>
          <cell r="K477">
            <v>446895.75</v>
          </cell>
        </row>
        <row r="478">
          <cell r="E478" t="str">
            <v>Main Equipments to consist of:</v>
          </cell>
          <cell r="I478" t="str">
            <v>ls</v>
          </cell>
          <cell r="J478">
            <v>1</v>
          </cell>
          <cell r="K478">
            <v>387590768.70749998</v>
          </cell>
        </row>
        <row r="479">
          <cell r="E479" t="str">
            <v>Wall speaker 10 watt</v>
          </cell>
          <cell r="H479" t="str">
            <v>E-01,02,03,04&amp;05</v>
          </cell>
          <cell r="I479" t="str">
            <v>nos</v>
          </cell>
          <cell r="J479">
            <v>45</v>
          </cell>
          <cell r="K479">
            <v>709925.82</v>
          </cell>
        </row>
        <row r="480">
          <cell r="E480" t="str">
            <v>Bracket</v>
          </cell>
          <cell r="H480" t="str">
            <v>E-01,02,03,04&amp;05</v>
          </cell>
          <cell r="I480" t="str">
            <v>unit</v>
          </cell>
          <cell r="J480">
            <v>58</v>
          </cell>
          <cell r="K480">
            <v>254539.05074999999</v>
          </cell>
        </row>
        <row r="481">
          <cell r="E481" t="str">
            <v>Bracket for pant/tilt</v>
          </cell>
          <cell r="H481" t="str">
            <v>E-01,02,03,04&amp;05</v>
          </cell>
          <cell r="I481" t="str">
            <v>unit</v>
          </cell>
          <cell r="J481">
            <v>2</v>
          </cell>
          <cell r="K481">
            <v>556864.02562500001</v>
          </cell>
        </row>
        <row r="482">
          <cell r="E482" t="str">
            <v>Clem Pipe</v>
          </cell>
          <cell r="H482" t="str">
            <v>E-01,02,03,04&amp;05</v>
          </cell>
          <cell r="I482" t="str">
            <v>nos</v>
          </cell>
          <cell r="J482">
            <v>9000</v>
          </cell>
          <cell r="K482">
            <v>957.63374999999996</v>
          </cell>
        </row>
        <row r="483">
          <cell r="E483" t="str">
            <v>Coaxial Cable belden RG 590 P/N 9100, 1 rool 300 m</v>
          </cell>
          <cell r="H483" t="str">
            <v>E-01,02,03,04&amp;05</v>
          </cell>
          <cell r="I483" t="str">
            <v>roll</v>
          </cell>
          <cell r="J483">
            <v>20</v>
          </cell>
          <cell r="K483">
            <v>2127574.9023750001</v>
          </cell>
        </row>
        <row r="484">
          <cell r="E484" t="str">
            <v>Colour Monitor 14" (back up)</v>
          </cell>
          <cell r="H484" t="str">
            <v>E-01,02,03,04&amp;05</v>
          </cell>
          <cell r="I484" t="str">
            <v>unit</v>
          </cell>
          <cell r="J484">
            <v>4</v>
          </cell>
          <cell r="K484">
            <v>7955733.904875</v>
          </cell>
        </row>
        <row r="485">
          <cell r="E485" t="str">
            <v>Colour Monitor 21"</v>
          </cell>
          <cell r="H485" t="str">
            <v>E-01,02,03,04&amp;05</v>
          </cell>
          <cell r="I485" t="str">
            <v>unit</v>
          </cell>
          <cell r="J485">
            <v>4</v>
          </cell>
          <cell r="K485">
            <v>15354508.020749999</v>
          </cell>
        </row>
        <row r="486">
          <cell r="E486" t="str">
            <v>Control Cable 12 x 1,5 mm, 1 roll = 100 m</v>
          </cell>
          <cell r="H486" t="str">
            <v>E-01,02,03,04&amp;05</v>
          </cell>
          <cell r="I486" t="str">
            <v>roll</v>
          </cell>
          <cell r="J486">
            <v>4</v>
          </cell>
          <cell r="K486">
            <v>500650.92450000002</v>
          </cell>
        </row>
        <row r="487">
          <cell r="E487" t="str">
            <v>Controller 5 chanel</v>
          </cell>
          <cell r="H487" t="str">
            <v>E-01,02,03,04&amp;05</v>
          </cell>
          <cell r="I487" t="str">
            <v>unit</v>
          </cell>
          <cell r="J487">
            <v>1</v>
          </cell>
          <cell r="K487">
            <v>4773421.19025</v>
          </cell>
        </row>
        <row r="488">
          <cell r="E488" t="str">
            <v>Fexible 20 m, 1 roll = 50 m</v>
          </cell>
          <cell r="H488" t="str">
            <v>E-01,02,03,04&amp;05</v>
          </cell>
          <cell r="I488" t="str">
            <v>nos</v>
          </cell>
          <cell r="J488">
            <v>500</v>
          </cell>
          <cell r="K488">
            <v>175246.97625000001</v>
          </cell>
        </row>
        <row r="489">
          <cell r="E489" t="str">
            <v xml:space="preserve">Fisder nut </v>
          </cell>
          <cell r="H489" t="str">
            <v>E-01,02,03,04&amp;05</v>
          </cell>
          <cell r="I489" t="str">
            <v>nos</v>
          </cell>
          <cell r="J489">
            <v>3000</v>
          </cell>
          <cell r="K489">
            <v>574.58024999999998</v>
          </cell>
        </row>
        <row r="490">
          <cell r="E490" t="str">
            <v>Indoor pant/tilt</v>
          </cell>
          <cell r="H490" t="str">
            <v>E-01,02,03,04&amp;05</v>
          </cell>
          <cell r="I490" t="str">
            <v>unit</v>
          </cell>
          <cell r="J490">
            <v>2</v>
          </cell>
          <cell r="K490">
            <v>3102733.35</v>
          </cell>
        </row>
        <row r="491">
          <cell r="E491" t="str">
            <v>Isolasi</v>
          </cell>
          <cell r="H491" t="str">
            <v>E-01,02,03,04&amp;05</v>
          </cell>
          <cell r="I491" t="str">
            <v>nos</v>
          </cell>
          <cell r="J491">
            <v>30</v>
          </cell>
          <cell r="K491">
            <v>8714.4671249999992</v>
          </cell>
        </row>
        <row r="492">
          <cell r="E492" t="str">
            <v xml:space="preserve">Jack BNC </v>
          </cell>
          <cell r="H492" t="str">
            <v>E-01,02,03,04&amp;05</v>
          </cell>
          <cell r="I492" t="str">
            <v>nos</v>
          </cell>
          <cell r="J492">
            <v>150</v>
          </cell>
          <cell r="K492">
            <v>10055.154375</v>
          </cell>
        </row>
        <row r="493">
          <cell r="E493" t="str">
            <v>Lens standard f = 8 mm</v>
          </cell>
          <cell r="H493" t="str">
            <v>E-01,02,03,04&amp;05</v>
          </cell>
          <cell r="I493" t="str">
            <v>unit</v>
          </cell>
          <cell r="J493">
            <v>38</v>
          </cell>
          <cell r="K493">
            <v>1352466.145125</v>
          </cell>
        </row>
        <row r="494">
          <cell r="E494" t="str">
            <v>Lens wide-angle f = 4 mm</v>
          </cell>
          <cell r="H494" t="str">
            <v>E-01,02,03,04&amp;05</v>
          </cell>
          <cell r="I494" t="str">
            <v>unit</v>
          </cell>
          <cell r="J494">
            <v>20</v>
          </cell>
          <cell r="K494">
            <v>1432045.50975</v>
          </cell>
        </row>
        <row r="495">
          <cell r="E495" t="str">
            <v>Lens x6 motorized zoom f=6,3-38 mm</v>
          </cell>
          <cell r="H495" t="str">
            <v>E-01,02,03,04&amp;05</v>
          </cell>
          <cell r="I495" t="str">
            <v>unit</v>
          </cell>
          <cell r="J495">
            <v>2</v>
          </cell>
          <cell r="K495">
            <v>12092711.704875</v>
          </cell>
        </row>
        <row r="496">
          <cell r="E496" t="str">
            <v>Multiplexer 16 chanel</v>
          </cell>
          <cell r="H496" t="str">
            <v>E-01,02,03,04&amp;05</v>
          </cell>
          <cell r="I496" t="str">
            <v>unit</v>
          </cell>
          <cell r="J496">
            <v>4</v>
          </cell>
          <cell r="K496">
            <v>22275997.475625001</v>
          </cell>
        </row>
        <row r="497">
          <cell r="E497" t="str">
            <v>Power Cable NYM 3 x 2,5 mm, 1 roll = 100 m</v>
          </cell>
          <cell r="H497" t="str">
            <v>E-01,02,03,04&amp;05</v>
          </cell>
          <cell r="I497" t="str">
            <v>roll</v>
          </cell>
          <cell r="J497">
            <v>55</v>
          </cell>
          <cell r="K497">
            <v>600723.65137500002</v>
          </cell>
        </row>
        <row r="498">
          <cell r="E498" t="str">
            <v>PVC Pipe 20 mm</v>
          </cell>
          <cell r="H498" t="str">
            <v>E-01,02,03,04&amp;05</v>
          </cell>
          <cell r="I498" t="str">
            <v>m</v>
          </cell>
          <cell r="J498">
            <v>9000</v>
          </cell>
          <cell r="K498">
            <v>10438.207875</v>
          </cell>
        </row>
        <row r="499">
          <cell r="E499" t="str">
            <v>Sock 20 mm</v>
          </cell>
          <cell r="H499" t="str">
            <v>E-01,02,03,04&amp;05</v>
          </cell>
          <cell r="I499" t="str">
            <v>nos</v>
          </cell>
          <cell r="J499">
            <v>4000</v>
          </cell>
          <cell r="K499">
            <v>957.63374999999996</v>
          </cell>
        </row>
        <row r="500">
          <cell r="E500" t="str">
            <v xml:space="preserve">Standard colour Camera </v>
          </cell>
          <cell r="H500" t="str">
            <v>E-01,02,03,04&amp;05</v>
          </cell>
          <cell r="I500" t="str">
            <v>unit</v>
          </cell>
          <cell r="J500">
            <v>60</v>
          </cell>
          <cell r="K500">
            <v>3500534.4097500001</v>
          </cell>
        </row>
        <row r="501">
          <cell r="E501" t="str">
            <v>Steker</v>
          </cell>
          <cell r="H501" t="str">
            <v>E-01,02,03,04&amp;05</v>
          </cell>
          <cell r="I501" t="str">
            <v>nos</v>
          </cell>
          <cell r="J501">
            <v>20</v>
          </cell>
          <cell r="K501">
            <v>10821.261375</v>
          </cell>
        </row>
        <row r="502">
          <cell r="E502" t="str">
            <v>Stop Kontak 1 L</v>
          </cell>
          <cell r="H502" t="str">
            <v>E-01,02,03,04&amp;05</v>
          </cell>
          <cell r="I502" t="str">
            <v>nos</v>
          </cell>
          <cell r="J502">
            <v>60</v>
          </cell>
          <cell r="K502">
            <v>7469.5432499999997</v>
          </cell>
        </row>
        <row r="503">
          <cell r="E503" t="str">
            <v>Stop Kontak 4 L</v>
          </cell>
          <cell r="H503" t="str">
            <v>E-01,02,03,04&amp;05</v>
          </cell>
          <cell r="I503" t="str">
            <v>nos</v>
          </cell>
          <cell r="J503">
            <v>10</v>
          </cell>
          <cell r="K503">
            <v>20876.41575</v>
          </cell>
        </row>
        <row r="504">
          <cell r="E504" t="str">
            <v>T Doos</v>
          </cell>
          <cell r="H504" t="str">
            <v>E-01,02,03,04&amp;05</v>
          </cell>
          <cell r="I504" t="str">
            <v>nos</v>
          </cell>
          <cell r="J504">
            <v>200</v>
          </cell>
          <cell r="K504">
            <v>6703.4362499999997</v>
          </cell>
        </row>
        <row r="505">
          <cell r="E505" t="str">
            <v>T50R</v>
          </cell>
          <cell r="H505" t="str">
            <v>E-01,02,03,04&amp;05</v>
          </cell>
          <cell r="I505" t="str">
            <v>pack</v>
          </cell>
          <cell r="J505">
            <v>30</v>
          </cell>
          <cell r="K505">
            <v>27579.851999999999</v>
          </cell>
        </row>
        <row r="506">
          <cell r="E506" t="str">
            <v>Time Lapse (VCR)</v>
          </cell>
          <cell r="H506" t="str">
            <v>E-01,02,03,04&amp;05</v>
          </cell>
          <cell r="I506" t="str">
            <v>unit</v>
          </cell>
          <cell r="J506">
            <v>4</v>
          </cell>
          <cell r="K506">
            <v>8751336.024375001</v>
          </cell>
        </row>
        <row r="507">
          <cell r="E507" t="str">
            <v>Video Amplifier</v>
          </cell>
          <cell r="H507" t="str">
            <v>E-01,02,03,04&amp;05</v>
          </cell>
          <cell r="I507" t="str">
            <v>unit</v>
          </cell>
          <cell r="J507">
            <v>24</v>
          </cell>
          <cell r="K507">
            <v>1988909.535375</v>
          </cell>
        </row>
        <row r="508">
          <cell r="E508" t="str">
            <v>Video Distributor</v>
          </cell>
          <cell r="H508" t="str">
            <v>E-01,02,03,04&amp;05</v>
          </cell>
          <cell r="I508" t="str">
            <v>unit</v>
          </cell>
          <cell r="J508">
            <v>4</v>
          </cell>
          <cell r="K508">
            <v>1591108.475625</v>
          </cell>
        </row>
      </sheetData>
      <sheetData sheetId="2"/>
      <sheetData sheetId="3"/>
      <sheetData sheetId="4"/>
      <sheetData sheetId="5"/>
      <sheetData sheetId="6"/>
      <sheetData sheetId="7"/>
      <sheetData sheetId="8"/>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 Pek Persiapan"/>
      <sheetName val="An. Pek Tanah"/>
      <sheetName val="An. Pek Pondasi"/>
      <sheetName val="An. Pek Beton"/>
      <sheetName val="An. Pek Baja"/>
      <sheetName val="An. Pek Pasangan"/>
      <sheetName val="An. Pek Penutup Lt &amp; Dinding"/>
      <sheetName val="An. Pek Sanitair"/>
      <sheetName val="An. Pek Mekanikal"/>
      <sheetName val="A"/>
      <sheetName val="an.bhn"/>
      <sheetName val="upahbahan"/>
      <sheetName val="analisa"/>
      <sheetName val="fin-kab"/>
      <sheetName val="DAFTAR BESI"/>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14">
          <cell r="I14">
            <v>61000</v>
          </cell>
        </row>
        <row r="15">
          <cell r="I15">
            <v>65000</v>
          </cell>
        </row>
        <row r="16">
          <cell r="I16">
            <v>60000</v>
          </cell>
        </row>
        <row r="17">
          <cell r="I17">
            <v>37500</v>
          </cell>
        </row>
        <row r="19">
          <cell r="I19">
            <v>45000</v>
          </cell>
        </row>
        <row r="20">
          <cell r="I20">
            <v>40000</v>
          </cell>
        </row>
        <row r="21">
          <cell r="I21">
            <v>37500</v>
          </cell>
        </row>
        <row r="22">
          <cell r="I22">
            <v>50000</v>
          </cell>
        </row>
        <row r="23">
          <cell r="I23">
            <v>55000</v>
          </cell>
        </row>
        <row r="28">
          <cell r="L28">
            <v>4525</v>
          </cell>
        </row>
        <row r="43">
          <cell r="L43">
            <v>65800</v>
          </cell>
        </row>
      </sheetData>
      <sheetData sheetId="12" refreshError="1"/>
      <sheetData sheetId="13" refreshError="1"/>
      <sheetData sheetId="14" refreshError="1"/>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ap total"/>
      <sheetName val="tidak.."/>
      <sheetName val="tidak."/>
      <sheetName val="tidak"/>
      <sheetName val="Rekap Biaya ."/>
      <sheetName val="Deo jalan. (2)"/>
      <sheetName val="DEO taman"/>
      <sheetName val="Deo jalan."/>
      <sheetName val="Rab "/>
      <sheetName val="PERHIT jalan "/>
      <sheetName val="PERHIT trotoar"/>
      <sheetName val="Jembatan Sementara"/>
      <sheetName val="Agregat Kelas A"/>
      <sheetName val="Agregat Kelas B"/>
      <sheetName val="Agregat Kelas C"/>
      <sheetName val="Analisa Quarry"/>
      <sheetName val="Agregat Halus &amp; Kasar"/>
      <sheetName val="Basic Price"/>
      <sheetName val="Peralatan"/>
      <sheetName val="Mobilisasi"/>
      <sheetName val="DEVI 2"/>
      <sheetName val="rumput"/>
      <sheetName val="DEVI 3"/>
      <sheetName val="DEVI 3 (2)"/>
      <sheetName val="DEVI 4"/>
      <sheetName val="DEVI 5"/>
      <sheetName val="DEVI 6"/>
      <sheetName val="DEVI 7"/>
      <sheetName val="DEVI 7 (2)"/>
      <sheetName val="DEVI 7 Paving"/>
      <sheetName val="DEVI 8"/>
      <sheetName val="DEVI 9"/>
      <sheetName val="DEV 10"/>
      <sheetName val="LS-Rutin"/>
      <sheetName val="Kuantitas"/>
      <sheetName val="Sheet1"/>
      <sheetName val="Sheet2"/>
      <sheetName val="Sheet3"/>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row r="1">
          <cell r="A1" t="str">
            <v>HARGA &amp; JARAK RATA-RATA</v>
          </cell>
        </row>
        <row r="2">
          <cell r="A2" t="str">
            <v>DARI SUMBER BAHAN (QUARRY)</v>
          </cell>
        </row>
        <row r="4">
          <cell r="F4" t="str">
            <v>HARGA</v>
          </cell>
          <cell r="G4" t="str">
            <v>JARAK</v>
          </cell>
        </row>
        <row r="5">
          <cell r="A5" t="str">
            <v>No.</v>
          </cell>
          <cell r="B5" t="str">
            <v>U R A I A N</v>
          </cell>
          <cell r="E5" t="str">
            <v>SATUAN</v>
          </cell>
          <cell r="F5" t="str">
            <v>ROYALTY</v>
          </cell>
          <cell r="G5" t="str">
            <v>QUARRY</v>
          </cell>
          <cell r="H5" t="str">
            <v>KET.</v>
          </cell>
        </row>
        <row r="6">
          <cell r="F6" t="str">
            <v>(Rp)</v>
          </cell>
          <cell r="G6" t="str">
            <v>( Km )</v>
          </cell>
        </row>
        <row r="8">
          <cell r="A8" t="str">
            <v>1.</v>
          </cell>
          <cell r="C8" t="str">
            <v>M01  -  P a s i r</v>
          </cell>
          <cell r="E8" t="str">
            <v>M3</v>
          </cell>
          <cell r="F8">
            <v>200000</v>
          </cell>
          <cell r="G8">
            <v>7</v>
          </cell>
          <cell r="H8" t="str">
            <v xml:space="preserve"> Ke Base Camp</v>
          </cell>
        </row>
        <row r="10">
          <cell r="A10" t="str">
            <v>2.</v>
          </cell>
          <cell r="C10" t="str">
            <v>M02  -  Batu Kali</v>
          </cell>
          <cell r="E10" t="str">
            <v>M3</v>
          </cell>
          <cell r="F10">
            <v>300000</v>
          </cell>
          <cell r="G10">
            <v>7</v>
          </cell>
          <cell r="H10" t="str">
            <v xml:space="preserve"> Ke Lokasi Pek.</v>
          </cell>
        </row>
        <row r="12">
          <cell r="A12" t="str">
            <v>3.</v>
          </cell>
          <cell r="C12" t="str">
            <v>M06  -  Batu Quarry Besar</v>
          </cell>
          <cell r="E12" t="str">
            <v>M3</v>
          </cell>
          <cell r="F12">
            <v>295000</v>
          </cell>
          <cell r="G12">
            <v>7</v>
          </cell>
          <cell r="H12" t="str">
            <v xml:space="preserve"> Ke Lokasi Pek.</v>
          </cell>
        </row>
        <row r="14">
          <cell r="A14" t="str">
            <v>4.</v>
          </cell>
          <cell r="C14" t="str">
            <v>M07  -  G r a v e l</v>
          </cell>
          <cell r="E14" t="str">
            <v>M3</v>
          </cell>
          <cell r="F14">
            <v>300000</v>
          </cell>
          <cell r="G14">
            <v>7</v>
          </cell>
          <cell r="H14" t="str">
            <v xml:space="preserve"> Ke Base Camp</v>
          </cell>
        </row>
        <row r="16">
          <cell r="A16" t="str">
            <v>5.</v>
          </cell>
          <cell r="C16" t="str">
            <v>M10  -  Aspal Cement (Pelabuhan)</v>
          </cell>
          <cell r="E16" t="str">
            <v>KG</v>
          </cell>
          <cell r="F16">
            <v>8000</v>
          </cell>
          <cell r="G16">
            <v>7</v>
          </cell>
          <cell r="H16" t="str">
            <v xml:space="preserve"> Ke Base Camp</v>
          </cell>
        </row>
        <row r="18">
          <cell r="A18" t="str">
            <v>6.</v>
          </cell>
          <cell r="C18" t="str">
            <v>M16  -  S i r t u</v>
          </cell>
          <cell r="E18" t="str">
            <v>M3</v>
          </cell>
          <cell r="F18">
            <v>60000</v>
          </cell>
          <cell r="G18">
            <v>24</v>
          </cell>
          <cell r="H18" t="str">
            <v xml:space="preserve"> Ke Lokasi Pek.</v>
          </cell>
        </row>
        <row r="20">
          <cell r="A20" t="str">
            <v>7.</v>
          </cell>
          <cell r="C20" t="str">
            <v>M44  -  Pasir Urug</v>
          </cell>
          <cell r="E20" t="str">
            <v>M3</v>
          </cell>
          <cell r="F20">
            <v>120000</v>
          </cell>
          <cell r="G20">
            <v>7</v>
          </cell>
          <cell r="H20" t="str">
            <v xml:space="preserve"> Ke Lokasi Pek.</v>
          </cell>
        </row>
        <row r="24">
          <cell r="A24" t="str">
            <v>ANALISA HARGA DASAR SATUAN BAHAN</v>
          </cell>
        </row>
        <row r="26">
          <cell r="A26" t="str">
            <v>Jenis</v>
          </cell>
          <cell r="B26" t="str">
            <v>:</v>
          </cell>
          <cell r="C26" t="str">
            <v>M01 -  Pasir</v>
          </cell>
        </row>
        <row r="27">
          <cell r="A27" t="str">
            <v>Lokasi</v>
          </cell>
          <cell r="B27" t="str">
            <v>:</v>
          </cell>
          <cell r="C27" t="str">
            <v>Quarry</v>
          </cell>
        </row>
        <row r="28">
          <cell r="A28" t="str">
            <v>Tujuan</v>
          </cell>
          <cell r="B28" t="str">
            <v>:</v>
          </cell>
          <cell r="C28" t="str">
            <v>Base Camp</v>
          </cell>
        </row>
        <row r="31">
          <cell r="H31" t="str">
            <v>HARGA</v>
          </cell>
        </row>
        <row r="32">
          <cell r="A32" t="str">
            <v>No.</v>
          </cell>
          <cell r="B32" t="str">
            <v>URAIAN</v>
          </cell>
          <cell r="E32" t="str">
            <v>KODE</v>
          </cell>
          <cell r="F32" t="str">
            <v>KOEF.</v>
          </cell>
          <cell r="G32" t="str">
            <v>SATUAN</v>
          </cell>
          <cell r="H32" t="str">
            <v>SATUAN</v>
          </cell>
        </row>
        <row r="33">
          <cell r="H33" t="str">
            <v>(Rp.)</v>
          </cell>
        </row>
        <row r="35">
          <cell r="A35" t="str">
            <v>I.</v>
          </cell>
          <cell r="C35" t="str">
            <v>ASUMSI</v>
          </cell>
        </row>
        <row r="36">
          <cell r="A36">
            <v>1</v>
          </cell>
          <cell r="C36" t="str">
            <v>Menggunakan alat berat</v>
          </cell>
        </row>
        <row r="37">
          <cell r="A37">
            <v>2</v>
          </cell>
          <cell r="C37" t="str">
            <v>Kondisi Jalan   :  sedang / baik</v>
          </cell>
        </row>
        <row r="38">
          <cell r="A38">
            <v>3</v>
          </cell>
          <cell r="C38" t="str">
            <v>Jarak Quarry ke lokasi Base Camp</v>
          </cell>
          <cell r="E38" t="str">
            <v>L</v>
          </cell>
          <cell r="F38">
            <v>7</v>
          </cell>
          <cell r="G38" t="str">
            <v>Km</v>
          </cell>
        </row>
        <row r="39">
          <cell r="A39">
            <v>4</v>
          </cell>
          <cell r="C39" t="str">
            <v>Harga satuan pasir di Quarry</v>
          </cell>
          <cell r="E39" t="str">
            <v>RpM01</v>
          </cell>
          <cell r="F39">
            <v>1</v>
          </cell>
          <cell r="G39" t="str">
            <v>M3</v>
          </cell>
          <cell r="H39">
            <v>200000</v>
          </cell>
        </row>
        <row r="40">
          <cell r="A40">
            <v>5</v>
          </cell>
          <cell r="C40" t="str">
            <v>Harga Satuan Dasar Excavator</v>
          </cell>
          <cell r="E40" t="str">
            <v>RpE10</v>
          </cell>
          <cell r="F40">
            <v>1</v>
          </cell>
          <cell r="G40" t="str">
            <v>Jam</v>
          </cell>
          <cell r="H40">
            <v>410153.7802469515</v>
          </cell>
        </row>
        <row r="41">
          <cell r="A41">
            <v>6</v>
          </cell>
          <cell r="C41" t="str">
            <v>Harga Satuan Dasar Dump Truck</v>
          </cell>
          <cell r="E41" t="str">
            <v>RpE08</v>
          </cell>
          <cell r="F41">
            <v>1</v>
          </cell>
          <cell r="G41" t="str">
            <v>Jam</v>
          </cell>
          <cell r="H41">
            <v>203162.35947722453</v>
          </cell>
        </row>
        <row r="43">
          <cell r="A43" t="str">
            <v>II.</v>
          </cell>
          <cell r="C43" t="str">
            <v>URUTAN KERJA</v>
          </cell>
        </row>
        <row r="44">
          <cell r="A44">
            <v>1</v>
          </cell>
          <cell r="C44" t="str">
            <v>Pasir digali dengan Excavator</v>
          </cell>
        </row>
        <row r="45">
          <cell r="A45">
            <v>2</v>
          </cell>
          <cell r="C45" t="str">
            <v>Excavator sekaligus memuat pasir hasil</v>
          </cell>
        </row>
        <row r="46">
          <cell r="C46" t="str">
            <v>galian ke dalam Dump Truck</v>
          </cell>
        </row>
        <row r="47">
          <cell r="A47">
            <v>3</v>
          </cell>
          <cell r="C47" t="str">
            <v>Dump Truck mengangkut pasir ke lokasi</v>
          </cell>
        </row>
        <row r="48">
          <cell r="C48" t="str">
            <v>Base Camp</v>
          </cell>
        </row>
        <row r="50">
          <cell r="A50" t="str">
            <v>III.</v>
          </cell>
          <cell r="C50" t="str">
            <v>PERHITUNGAN</v>
          </cell>
        </row>
        <row r="52">
          <cell r="C52" t="str">
            <v>EXCAVATOR</v>
          </cell>
          <cell r="E52" t="str">
            <v>(E10)</v>
          </cell>
        </row>
        <row r="53">
          <cell r="C53" t="str">
            <v>Kapasitas Bucket</v>
          </cell>
          <cell r="E53" t="str">
            <v>V</v>
          </cell>
          <cell r="F53">
            <v>0.5</v>
          </cell>
          <cell r="G53" t="str">
            <v>M3</v>
          </cell>
        </row>
        <row r="54">
          <cell r="C54" t="str">
            <v>Faktor Bucket</v>
          </cell>
          <cell r="E54" t="str">
            <v>Fb</v>
          </cell>
          <cell r="F54">
            <v>0.9</v>
          </cell>
          <cell r="G54" t="str">
            <v>-</v>
          </cell>
        </row>
        <row r="55">
          <cell r="C55" t="str">
            <v>Faktor  Efisiensi alat</v>
          </cell>
          <cell r="E55" t="str">
            <v>Fa</v>
          </cell>
          <cell r="F55">
            <v>0.83</v>
          </cell>
          <cell r="G55" t="str">
            <v>-</v>
          </cell>
        </row>
        <row r="56">
          <cell r="C56" t="str">
            <v>Waktu siklus</v>
          </cell>
          <cell r="E56" t="str">
            <v>Ts1</v>
          </cell>
        </row>
        <row r="57">
          <cell r="C57" t="str">
            <v>- Menggali / memuat</v>
          </cell>
          <cell r="E57" t="str">
            <v>T1</v>
          </cell>
          <cell r="F57">
            <v>0.5</v>
          </cell>
          <cell r="G57" t="str">
            <v>menit</v>
          </cell>
        </row>
        <row r="58">
          <cell r="C58" t="str">
            <v>- Lain-lain</v>
          </cell>
          <cell r="E58" t="str">
            <v>T2</v>
          </cell>
          <cell r="F58">
            <v>0.5</v>
          </cell>
          <cell r="G58" t="str">
            <v>menit</v>
          </cell>
        </row>
        <row r="59">
          <cell r="E59" t="str">
            <v>Ts1</v>
          </cell>
          <cell r="F59">
            <v>1</v>
          </cell>
          <cell r="G59" t="str">
            <v>menit</v>
          </cell>
        </row>
        <row r="60">
          <cell r="C60" t="str">
            <v>Kap. Prod. / jam =</v>
          </cell>
        </row>
        <row r="61">
          <cell r="C61" t="str">
            <v>V  x Fb x Fa x 60</v>
          </cell>
          <cell r="E61" t="str">
            <v>Q1</v>
          </cell>
          <cell r="F61">
            <v>22.41</v>
          </cell>
          <cell r="G61" t="str">
            <v>M3 / Jam</v>
          </cell>
        </row>
        <row r="62">
          <cell r="C62" t="str">
            <v>Ts1</v>
          </cell>
        </row>
        <row r="64">
          <cell r="C64" t="str">
            <v>Biaya Excavator / M3  =  (1 : Q1) x RpE10</v>
          </cell>
          <cell r="E64" t="str">
            <v>Rp1</v>
          </cell>
          <cell r="F64">
            <v>18302.265963719386</v>
          </cell>
          <cell r="G64" t="str">
            <v>Rupiah</v>
          </cell>
        </row>
        <row r="67">
          <cell r="C67" t="str">
            <v>DUMP TRUCK</v>
          </cell>
          <cell r="E67" t="str">
            <v>(E08)</v>
          </cell>
        </row>
        <row r="68">
          <cell r="C68" t="str">
            <v>Kapasitas bak</v>
          </cell>
          <cell r="E68" t="str">
            <v>V</v>
          </cell>
          <cell r="F68">
            <v>4</v>
          </cell>
          <cell r="G68" t="str">
            <v>M3</v>
          </cell>
        </row>
        <row r="69">
          <cell r="C69" t="str">
            <v>Faktor  efisiensi alat</v>
          </cell>
          <cell r="E69" t="str">
            <v>Fa</v>
          </cell>
          <cell r="F69">
            <v>0.83</v>
          </cell>
          <cell r="G69" t="str">
            <v>-</v>
          </cell>
        </row>
        <row r="70">
          <cell r="C70" t="str">
            <v>Kecepatan rata-rata bermuatan</v>
          </cell>
          <cell r="E70" t="str">
            <v>v1</v>
          </cell>
          <cell r="F70">
            <v>40</v>
          </cell>
          <cell r="G70" t="str">
            <v>KM/Jam</v>
          </cell>
        </row>
        <row r="71">
          <cell r="C71" t="str">
            <v>Kecepatan rata-rata kosong</v>
          </cell>
          <cell r="E71" t="str">
            <v>v2</v>
          </cell>
          <cell r="F71">
            <v>50</v>
          </cell>
          <cell r="G71" t="str">
            <v>KM/Jam</v>
          </cell>
        </row>
        <row r="72">
          <cell r="C72" t="str">
            <v>Waktu  siklus</v>
          </cell>
          <cell r="E72" t="str">
            <v>Ts2</v>
          </cell>
        </row>
        <row r="73">
          <cell r="C73" t="str">
            <v>- Waktu tempuh isi  =  (L/v1) x 60</v>
          </cell>
          <cell r="E73" t="str">
            <v>T1</v>
          </cell>
          <cell r="F73">
            <v>10.5</v>
          </cell>
          <cell r="G73" t="str">
            <v>menit</v>
          </cell>
        </row>
        <row r="74">
          <cell r="C74" t="str">
            <v>- Waktu tempuh kosong  =  (L/v2) x 60</v>
          </cell>
          <cell r="E74" t="str">
            <v>T2</v>
          </cell>
          <cell r="F74">
            <v>8.4</v>
          </cell>
          <cell r="G74" t="str">
            <v>menit</v>
          </cell>
        </row>
        <row r="75">
          <cell r="C75" t="str">
            <v>- Muat   =  (V/Q1) x 60</v>
          </cell>
          <cell r="E75" t="str">
            <v>T3</v>
          </cell>
          <cell r="F75">
            <v>10.7095046854083</v>
          </cell>
          <cell r="G75" t="str">
            <v>menit</v>
          </cell>
        </row>
        <row r="76">
          <cell r="C76" t="str">
            <v>- Lain-lain</v>
          </cell>
          <cell r="E76" t="str">
            <v>T4</v>
          </cell>
          <cell r="F76">
            <v>1</v>
          </cell>
          <cell r="G76" t="str">
            <v>menit</v>
          </cell>
        </row>
        <row r="77">
          <cell r="E77" t="str">
            <v>Ts2</v>
          </cell>
          <cell r="F77">
            <v>30.609504685408297</v>
          </cell>
          <cell r="G77" t="str">
            <v>menit</v>
          </cell>
        </row>
        <row r="79">
          <cell r="H79" t="str">
            <v xml:space="preserve">Bersambung  </v>
          </cell>
        </row>
        <row r="80">
          <cell r="A80" t="str">
            <v>ANALISA HARGA DASAR SATUAN BAHAN</v>
          </cell>
        </row>
        <row r="82">
          <cell r="A82" t="str">
            <v>Jenis</v>
          </cell>
          <cell r="B82" t="str">
            <v>:</v>
          </cell>
          <cell r="C82" t="str">
            <v>M01 -  Pasir</v>
          </cell>
        </row>
        <row r="83">
          <cell r="A83" t="str">
            <v>Lokasi</v>
          </cell>
          <cell r="B83" t="str">
            <v>:</v>
          </cell>
          <cell r="C83" t="str">
            <v>Quarry</v>
          </cell>
        </row>
        <row r="84">
          <cell r="A84" t="str">
            <v>Tujuan</v>
          </cell>
          <cell r="B84" t="str">
            <v>:</v>
          </cell>
          <cell r="C84" t="str">
            <v>Base Camp</v>
          </cell>
        </row>
        <row r="86">
          <cell r="H86" t="str">
            <v xml:space="preserve">Lanjutan  </v>
          </cell>
        </row>
        <row r="87">
          <cell r="H87" t="str">
            <v>HARGA</v>
          </cell>
        </row>
        <row r="88">
          <cell r="A88" t="str">
            <v>No.</v>
          </cell>
          <cell r="B88" t="str">
            <v>URAIAN</v>
          </cell>
          <cell r="E88" t="str">
            <v>KODE</v>
          </cell>
          <cell r="F88" t="str">
            <v>KOEF.</v>
          </cell>
          <cell r="G88" t="str">
            <v>SATUAN</v>
          </cell>
          <cell r="H88" t="str">
            <v>SATUAN</v>
          </cell>
        </row>
        <row r="89">
          <cell r="H89" t="str">
            <v>(Rp.)</v>
          </cell>
        </row>
        <row r="91">
          <cell r="C91" t="str">
            <v>Kapasitas Produksi / Jam   =</v>
          </cell>
        </row>
        <row r="92">
          <cell r="C92" t="str">
            <v>V x Fa x 60</v>
          </cell>
          <cell r="E92" t="str">
            <v>Q2</v>
          </cell>
          <cell r="F92">
            <v>6.5077825351077836</v>
          </cell>
          <cell r="G92" t="str">
            <v>M3 / Jam</v>
          </cell>
        </row>
        <row r="93">
          <cell r="C93" t="str">
            <v>Ts2</v>
          </cell>
        </row>
        <row r="95">
          <cell r="C95" t="str">
            <v>Biaya Dump Truck / M3  =  (1 : Q2) x RpE08</v>
          </cell>
          <cell r="E95" t="str">
            <v>Rp2</v>
          </cell>
          <cell r="F95">
            <v>31218.369449381069</v>
          </cell>
          <cell r="G95" t="str">
            <v>Rupiah</v>
          </cell>
        </row>
        <row r="98">
          <cell r="A98" t="str">
            <v>IV.</v>
          </cell>
          <cell r="C98" t="str">
            <v>HARGA SATUAN DASAR BAHAN</v>
          </cell>
        </row>
        <row r="99">
          <cell r="C99" t="str">
            <v>DI LOKASI BASE CAMP</v>
          </cell>
        </row>
        <row r="101">
          <cell r="C101" t="str">
            <v>Harga Satuan Dasar Pasir   =</v>
          </cell>
        </row>
        <row r="103">
          <cell r="C103" t="str">
            <v>(  RpM01  +  Rp1  +  Rp2  )</v>
          </cell>
          <cell r="E103" t="str">
            <v>M01</v>
          </cell>
          <cell r="F103">
            <v>249520.63541310048</v>
          </cell>
          <cell r="G103" t="str">
            <v>Rupiah</v>
          </cell>
        </row>
        <row r="105">
          <cell r="C105" t="str">
            <v>Dibulatkan   :</v>
          </cell>
          <cell r="E105" t="str">
            <v>M01</v>
          </cell>
          <cell r="F105">
            <v>249500</v>
          </cell>
          <cell r="G105" t="str">
            <v>Rupiah</v>
          </cell>
        </row>
        <row r="109">
          <cell r="A109" t="str">
            <v>ANALISA HARGA DASAR SATUAN BAHAN</v>
          </cell>
        </row>
        <row r="111">
          <cell r="A111" t="str">
            <v>Jenis</v>
          </cell>
          <cell r="B111" t="str">
            <v>:</v>
          </cell>
          <cell r="C111" t="str">
            <v>M02  -  Batu Kali</v>
          </cell>
        </row>
        <row r="112">
          <cell r="A112" t="str">
            <v>Lokasi</v>
          </cell>
          <cell r="B112" t="str">
            <v>:</v>
          </cell>
          <cell r="C112" t="str">
            <v>Quarry</v>
          </cell>
        </row>
        <row r="113">
          <cell r="A113" t="str">
            <v>Tujuan</v>
          </cell>
          <cell r="B113" t="str">
            <v>:</v>
          </cell>
          <cell r="C113" t="str">
            <v>Lokasi Pekerjaan</v>
          </cell>
        </row>
        <row r="116">
          <cell r="H116" t="str">
            <v>HARGA</v>
          </cell>
        </row>
        <row r="117">
          <cell r="A117" t="str">
            <v>No.</v>
          </cell>
          <cell r="B117" t="str">
            <v>URAIAN</v>
          </cell>
          <cell r="E117" t="str">
            <v>KODE</v>
          </cell>
          <cell r="F117" t="str">
            <v>KOEF.</v>
          </cell>
          <cell r="G117" t="str">
            <v>SATUAN</v>
          </cell>
          <cell r="H117" t="str">
            <v>SATUAN</v>
          </cell>
        </row>
        <row r="118">
          <cell r="H118" t="str">
            <v>(Rp.)</v>
          </cell>
        </row>
        <row r="120">
          <cell r="A120" t="str">
            <v>I.</v>
          </cell>
          <cell r="C120" t="str">
            <v>ASUMSI</v>
          </cell>
        </row>
        <row r="121">
          <cell r="A121">
            <v>1</v>
          </cell>
          <cell r="C121" t="str">
            <v>Menggunakan alat berat</v>
          </cell>
        </row>
        <row r="122">
          <cell r="A122">
            <v>2</v>
          </cell>
          <cell r="C122" t="str">
            <v>Kondisi Jalan   :  sedang / baik</v>
          </cell>
        </row>
        <row r="123">
          <cell r="A123">
            <v>3</v>
          </cell>
          <cell r="C123" t="str">
            <v>Jarak Quarry ke Lokasi Pekerjaan</v>
          </cell>
          <cell r="E123" t="str">
            <v>L</v>
          </cell>
          <cell r="F123">
            <v>19</v>
          </cell>
          <cell r="G123" t="str">
            <v>Km</v>
          </cell>
        </row>
        <row r="124">
          <cell r="A124">
            <v>4</v>
          </cell>
          <cell r="C124" t="str">
            <v>Harga satuan batu kali di Quarry</v>
          </cell>
          <cell r="E124" t="str">
            <v>RpM02</v>
          </cell>
          <cell r="F124">
            <v>1</v>
          </cell>
          <cell r="G124" t="str">
            <v>M3</v>
          </cell>
          <cell r="H124">
            <v>300000</v>
          </cell>
        </row>
        <row r="125">
          <cell r="A125">
            <v>5</v>
          </cell>
          <cell r="C125" t="str">
            <v>Harga Satuan Dasar Excavator</v>
          </cell>
          <cell r="E125" t="str">
            <v>RpE10</v>
          </cell>
        </row>
        <row r="126">
          <cell r="A126">
            <v>6</v>
          </cell>
          <cell r="C126" t="str">
            <v>Harga Satuan Dasar Dump Truck</v>
          </cell>
          <cell r="E126" t="str">
            <v>RpE08</v>
          </cell>
          <cell r="F126">
            <v>1</v>
          </cell>
          <cell r="G126" t="str">
            <v>Jam</v>
          </cell>
          <cell r="H126">
            <v>203162.35947722453</v>
          </cell>
        </row>
        <row r="128">
          <cell r="A128" t="str">
            <v>II.</v>
          </cell>
          <cell r="C128" t="str">
            <v>URUTAN KERJA</v>
          </cell>
        </row>
        <row r="129">
          <cell r="A129">
            <v>1</v>
          </cell>
          <cell r="C129" t="str">
            <v>Batu kali digali dengan Excavator</v>
          </cell>
        </row>
        <row r="130">
          <cell r="A130">
            <v>2</v>
          </cell>
          <cell r="C130" t="str">
            <v>Excavator sekaligus memuat batu kali</v>
          </cell>
        </row>
        <row r="131">
          <cell r="C131" t="str">
            <v>hasil galian ke dalam Dump Truck</v>
          </cell>
        </row>
        <row r="132">
          <cell r="A132">
            <v>3</v>
          </cell>
          <cell r="C132" t="str">
            <v>Dump Truck mengangkut batu kali ke</v>
          </cell>
        </row>
        <row r="133">
          <cell r="C133" t="str">
            <v>lokasi pekerjaan</v>
          </cell>
        </row>
        <row r="135">
          <cell r="A135" t="str">
            <v>III.</v>
          </cell>
          <cell r="C135" t="str">
            <v>PERHITUNGAN</v>
          </cell>
        </row>
        <row r="137">
          <cell r="C137" t="str">
            <v>EXCAVATOR</v>
          </cell>
          <cell r="E137" t="str">
            <v>(E10)</v>
          </cell>
        </row>
        <row r="138">
          <cell r="C138" t="str">
            <v>Kapasitas Bucket</v>
          </cell>
          <cell r="E138" t="str">
            <v>V</v>
          </cell>
          <cell r="F138">
            <v>0.5</v>
          </cell>
          <cell r="G138" t="str">
            <v>M3</v>
          </cell>
        </row>
        <row r="139">
          <cell r="C139" t="str">
            <v>Faktor Bucket</v>
          </cell>
          <cell r="E139" t="str">
            <v>Fb</v>
          </cell>
          <cell r="F139">
            <v>0.75</v>
          </cell>
          <cell r="G139" t="str">
            <v>-</v>
          </cell>
        </row>
        <row r="140">
          <cell r="C140" t="str">
            <v>Faktor  Efisiensi alat</v>
          </cell>
          <cell r="E140" t="str">
            <v>Fa</v>
          </cell>
          <cell r="F140">
            <v>0.83</v>
          </cell>
          <cell r="G140" t="str">
            <v>-</v>
          </cell>
        </row>
        <row r="141">
          <cell r="C141" t="str">
            <v>Waktu siklus</v>
          </cell>
          <cell r="E141" t="str">
            <v>Ts1</v>
          </cell>
        </row>
        <row r="142">
          <cell r="C142" t="str">
            <v>- Menggali / memuat</v>
          </cell>
          <cell r="E142" t="str">
            <v>T1</v>
          </cell>
          <cell r="F142">
            <v>0.75</v>
          </cell>
          <cell r="G142" t="str">
            <v>menit</v>
          </cell>
        </row>
        <row r="143">
          <cell r="C143" t="str">
            <v>- Lain-lain</v>
          </cell>
          <cell r="E143" t="str">
            <v>T2</v>
          </cell>
          <cell r="F143">
            <v>0.5</v>
          </cell>
          <cell r="G143" t="str">
            <v>menit</v>
          </cell>
        </row>
        <row r="144">
          <cell r="E144" t="str">
            <v>Ts1</v>
          </cell>
          <cell r="F144">
            <v>1.25</v>
          </cell>
          <cell r="G144" t="str">
            <v>menit</v>
          </cell>
        </row>
        <row r="145">
          <cell r="C145" t="str">
            <v>Kap. Prod. / jam =</v>
          </cell>
        </row>
        <row r="146">
          <cell r="C146" t="str">
            <v>V  x Fb x Fa x 60</v>
          </cell>
          <cell r="E146" t="str">
            <v>Q1</v>
          </cell>
          <cell r="F146">
            <v>14.939999999999998</v>
          </cell>
          <cell r="G146" t="str">
            <v>M3 / Jam</v>
          </cell>
        </row>
        <row r="147">
          <cell r="C147" t="str">
            <v>Ts1</v>
          </cell>
        </row>
        <row r="149">
          <cell r="C149" t="str">
            <v>Biaya Excavator / M3  =  (1 : Q1) x RpE10</v>
          </cell>
          <cell r="E149" t="str">
            <v>Rp1</v>
          </cell>
          <cell r="F149">
            <v>0</v>
          </cell>
          <cell r="G149" t="str">
            <v>Rupiah</v>
          </cell>
        </row>
        <row r="152">
          <cell r="C152" t="str">
            <v>DUMP TRUCK</v>
          </cell>
          <cell r="E152" t="str">
            <v>(E08)</v>
          </cell>
        </row>
        <row r="153">
          <cell r="C153" t="str">
            <v>Kapasitas bak</v>
          </cell>
          <cell r="E153" t="str">
            <v>V</v>
          </cell>
          <cell r="F153">
            <v>3.333333333333333</v>
          </cell>
          <cell r="G153" t="str">
            <v>M3</v>
          </cell>
        </row>
        <row r="154">
          <cell r="C154" t="str">
            <v>Faktor  efisiensi alat</v>
          </cell>
          <cell r="E154" t="str">
            <v>Fa</v>
          </cell>
          <cell r="F154">
            <v>0.83</v>
          </cell>
          <cell r="G154" t="str">
            <v>-</v>
          </cell>
        </row>
        <row r="155">
          <cell r="C155" t="str">
            <v>Kecepatan rata-rata bermuatan</v>
          </cell>
          <cell r="E155" t="str">
            <v>v1</v>
          </cell>
          <cell r="F155">
            <v>40</v>
          </cell>
          <cell r="G155" t="str">
            <v>KM/Jam</v>
          </cell>
        </row>
        <row r="156">
          <cell r="C156" t="str">
            <v>Kecepatan rata-rata kosong</v>
          </cell>
          <cell r="E156" t="str">
            <v>v2</v>
          </cell>
          <cell r="F156">
            <v>50</v>
          </cell>
          <cell r="G156" t="str">
            <v>KM/Jam</v>
          </cell>
        </row>
        <row r="157">
          <cell r="C157" t="str">
            <v>Waktu  siklus</v>
          </cell>
          <cell r="E157" t="str">
            <v>Ts2</v>
          </cell>
        </row>
        <row r="158">
          <cell r="C158" t="str">
            <v>- Waktu tempuh isi  =  (L/v1) x 60</v>
          </cell>
          <cell r="E158" t="str">
            <v>T1</v>
          </cell>
          <cell r="F158">
            <v>28.5</v>
          </cell>
          <cell r="G158" t="str">
            <v>menit</v>
          </cell>
        </row>
        <row r="159">
          <cell r="C159" t="str">
            <v>- Waktu tempuh kosong  =  (L/v2) x 60</v>
          </cell>
          <cell r="E159" t="str">
            <v>T2</v>
          </cell>
          <cell r="F159">
            <v>22.8</v>
          </cell>
          <cell r="G159" t="str">
            <v>menit</v>
          </cell>
        </row>
        <row r="160">
          <cell r="C160" t="str">
            <v>- Muat   =  (V/Q1) x 60</v>
          </cell>
          <cell r="E160" t="str">
            <v>T3</v>
          </cell>
          <cell r="F160">
            <v>13.386880856760376</v>
          </cell>
          <cell r="G160" t="str">
            <v>menit</v>
          </cell>
        </row>
        <row r="161">
          <cell r="C161" t="str">
            <v>- Lain-lain</v>
          </cell>
          <cell r="E161" t="str">
            <v>T4</v>
          </cell>
          <cell r="F161">
            <v>1</v>
          </cell>
          <cell r="G161" t="str">
            <v>menit</v>
          </cell>
        </row>
        <row r="162">
          <cell r="E162" t="str">
            <v>Ts2</v>
          </cell>
          <cell r="F162">
            <v>65.686880856760368</v>
          </cell>
          <cell r="G162" t="str">
            <v>menit</v>
          </cell>
        </row>
        <row r="164">
          <cell r="H164" t="str">
            <v xml:space="preserve">Bersambung  </v>
          </cell>
        </row>
        <row r="165">
          <cell r="A165" t="str">
            <v>ANALISA HARGA DASAR SATUAN BAHAN</v>
          </cell>
        </row>
        <row r="167">
          <cell r="A167" t="str">
            <v>Jenis</v>
          </cell>
          <cell r="B167" t="str">
            <v>:</v>
          </cell>
          <cell r="C167" t="str">
            <v>M02  -  Batu Kali</v>
          </cell>
        </row>
        <row r="168">
          <cell r="A168" t="str">
            <v>Lokasi</v>
          </cell>
          <cell r="B168" t="str">
            <v>:</v>
          </cell>
          <cell r="C168" t="str">
            <v>Quarry</v>
          </cell>
        </row>
        <row r="169">
          <cell r="A169" t="str">
            <v>Tujuan</v>
          </cell>
          <cell r="B169" t="str">
            <v>:</v>
          </cell>
          <cell r="C169" t="str">
            <v>Lokasi Pekerjaan</v>
          </cell>
        </row>
        <row r="171">
          <cell r="H171" t="str">
            <v xml:space="preserve">Lanjutan  </v>
          </cell>
        </row>
        <row r="172">
          <cell r="H172" t="str">
            <v>HARGA</v>
          </cell>
        </row>
        <row r="173">
          <cell r="A173" t="str">
            <v>No.</v>
          </cell>
          <cell r="B173" t="str">
            <v>URAIAN</v>
          </cell>
          <cell r="E173" t="str">
            <v>KODE</v>
          </cell>
          <cell r="F173" t="str">
            <v>KOEF.</v>
          </cell>
          <cell r="G173" t="str">
            <v>SATUAN</v>
          </cell>
          <cell r="H173" t="str">
            <v>SATUAN</v>
          </cell>
        </row>
        <row r="174">
          <cell r="H174" t="str">
            <v>(Rp.)</v>
          </cell>
        </row>
        <row r="176">
          <cell r="C176" t="str">
            <v>Kapasitas Produksi / Jam   =</v>
          </cell>
        </row>
        <row r="177">
          <cell r="C177" t="str">
            <v>V x Fa x 60</v>
          </cell>
          <cell r="E177" t="str">
            <v>Q2</v>
          </cell>
          <cell r="F177">
            <v>2.5271408511843743</v>
          </cell>
          <cell r="G177" t="str">
            <v>M3 / Jam</v>
          </cell>
        </row>
        <row r="178">
          <cell r="C178" t="str">
            <v>Ts2</v>
          </cell>
        </row>
        <row r="180">
          <cell r="C180" t="str">
            <v>Biaya Dump Truck / M3  =  (1 : Q2) x RpE08</v>
          </cell>
          <cell r="E180" t="str">
            <v>Rp2</v>
          </cell>
          <cell r="F180">
            <v>80392.178925052838</v>
          </cell>
          <cell r="G180" t="str">
            <v>Rupiah</v>
          </cell>
        </row>
        <row r="183">
          <cell r="A183" t="str">
            <v>IV.</v>
          </cell>
          <cell r="C183" t="str">
            <v>HARGA SATUAN DASAR BAHAN</v>
          </cell>
        </row>
        <row r="184">
          <cell r="C184" t="str">
            <v>DI LOKASI PEKERJAAN</v>
          </cell>
        </row>
        <row r="186">
          <cell r="C186" t="str">
            <v>Harga Satuan Dasar Batu kali   =</v>
          </cell>
        </row>
        <row r="188">
          <cell r="C188" t="str">
            <v>(  RpM02  +  Rp1  +  Rp2  )</v>
          </cell>
          <cell r="E188" t="str">
            <v>M02</v>
          </cell>
          <cell r="F188">
            <v>380392.17892505287</v>
          </cell>
          <cell r="G188" t="str">
            <v>Rupiah</v>
          </cell>
        </row>
        <row r="190">
          <cell r="C190" t="str">
            <v>Dibulatkan   :</v>
          </cell>
          <cell r="E190" t="str">
            <v>M02</v>
          </cell>
          <cell r="F190">
            <v>380400</v>
          </cell>
          <cell r="G190" t="str">
            <v>Rupiah</v>
          </cell>
        </row>
        <row r="194">
          <cell r="A194" t="str">
            <v>ANALISA HARGA DASAR SATUAN BAHAN</v>
          </cell>
        </row>
        <row r="196">
          <cell r="A196" t="str">
            <v>Jenis</v>
          </cell>
          <cell r="B196" t="str">
            <v>:</v>
          </cell>
          <cell r="C196" t="str">
            <v>M06  -  Batu Belah</v>
          </cell>
        </row>
        <row r="197">
          <cell r="A197" t="str">
            <v>Lokasi</v>
          </cell>
          <cell r="B197" t="str">
            <v>:</v>
          </cell>
          <cell r="C197" t="str">
            <v>Quarry</v>
          </cell>
        </row>
        <row r="198">
          <cell r="A198" t="str">
            <v>Tujuan</v>
          </cell>
          <cell r="B198" t="str">
            <v>:</v>
          </cell>
          <cell r="C198" t="str">
            <v>Lokasi Pekerjaan</v>
          </cell>
        </row>
        <row r="201">
          <cell r="H201" t="str">
            <v>HARGA</v>
          </cell>
        </row>
        <row r="202">
          <cell r="A202" t="str">
            <v>No.</v>
          </cell>
          <cell r="B202" t="str">
            <v>URAIAN</v>
          </cell>
          <cell r="E202" t="str">
            <v>KODE</v>
          </cell>
          <cell r="F202" t="str">
            <v>KOEF.</v>
          </cell>
          <cell r="G202" t="str">
            <v>SATUAN</v>
          </cell>
          <cell r="H202" t="str">
            <v>SATUAN</v>
          </cell>
        </row>
        <row r="203">
          <cell r="H203" t="str">
            <v>(Rp.)</v>
          </cell>
        </row>
        <row r="205">
          <cell r="A205" t="str">
            <v>I.</v>
          </cell>
          <cell r="C205" t="str">
            <v>ASUMSI</v>
          </cell>
        </row>
        <row r="206">
          <cell r="A206">
            <v>1</v>
          </cell>
          <cell r="C206" t="str">
            <v>Menggunakan alat berat</v>
          </cell>
        </row>
        <row r="207">
          <cell r="A207">
            <v>2</v>
          </cell>
          <cell r="C207" t="str">
            <v>Kondisi Jalan   :  sedang / baik</v>
          </cell>
        </row>
        <row r="208">
          <cell r="A208">
            <v>3</v>
          </cell>
          <cell r="C208" t="str">
            <v>Jarak Quarry ke Lokasi Pekerjaan</v>
          </cell>
          <cell r="E208" t="str">
            <v>L</v>
          </cell>
          <cell r="F208">
            <v>19</v>
          </cell>
          <cell r="G208" t="str">
            <v>Km</v>
          </cell>
        </row>
        <row r="209">
          <cell r="A209">
            <v>4</v>
          </cell>
          <cell r="C209" t="str">
            <v>Harga satuan batu kali di Quarry</v>
          </cell>
          <cell r="E209" t="str">
            <v>RpM06</v>
          </cell>
          <cell r="F209">
            <v>1</v>
          </cell>
          <cell r="G209" t="str">
            <v>M3</v>
          </cell>
          <cell r="H209">
            <v>295000</v>
          </cell>
        </row>
        <row r="210">
          <cell r="A210">
            <v>5</v>
          </cell>
          <cell r="C210" t="str">
            <v>Harga Satuan Dasar Excavator</v>
          </cell>
          <cell r="E210" t="str">
            <v>RpE10</v>
          </cell>
        </row>
        <row r="211">
          <cell r="A211">
            <v>6</v>
          </cell>
          <cell r="C211" t="str">
            <v>Harga Satuan Dasar Dump Truck</v>
          </cell>
          <cell r="E211" t="str">
            <v>RpE08</v>
          </cell>
          <cell r="F211">
            <v>1</v>
          </cell>
          <cell r="G211" t="str">
            <v>Jam</v>
          </cell>
          <cell r="H211">
            <v>203162.35947722453</v>
          </cell>
        </row>
        <row r="212">
          <cell r="A212">
            <v>7</v>
          </cell>
          <cell r="C212" t="str">
            <v>Harga Satuan Dasar Wheel Loader</v>
          </cell>
          <cell r="E212" t="str">
            <v>RpE15</v>
          </cell>
        </row>
        <row r="213">
          <cell r="A213">
            <v>8</v>
          </cell>
          <cell r="C213" t="str">
            <v>Harga Satuan Upah Pekerja</v>
          </cell>
          <cell r="E213" t="str">
            <v>RpL01</v>
          </cell>
          <cell r="F213">
            <v>1</v>
          </cell>
          <cell r="G213" t="str">
            <v>Jam</v>
          </cell>
          <cell r="H213">
            <v>7142.8571428571431</v>
          </cell>
        </row>
        <row r="214">
          <cell r="A214" t="str">
            <v>II.</v>
          </cell>
          <cell r="C214" t="str">
            <v>URUTAN KERJA</v>
          </cell>
        </row>
        <row r="215">
          <cell r="A215">
            <v>1</v>
          </cell>
          <cell r="C215" t="str">
            <v>Batu kali digali dengan Excavator</v>
          </cell>
        </row>
        <row r="216">
          <cell r="A216">
            <v>2</v>
          </cell>
          <cell r="C216" t="str">
            <v>Batu kali dibelah oleh Pekerja</v>
          </cell>
        </row>
        <row r="217">
          <cell r="A217">
            <v>3</v>
          </cell>
          <cell r="C217" t="str">
            <v>Dengan Wheel Loader batu belah dimuat</v>
          </cell>
        </row>
        <row r="218">
          <cell r="C218" t="str">
            <v>ke Dump Truck yang mengangkut batu</v>
          </cell>
        </row>
        <row r="219">
          <cell r="C219" t="str">
            <v>belah ke lokasi pekerjaan</v>
          </cell>
        </row>
        <row r="220">
          <cell r="A220" t="str">
            <v>III.</v>
          </cell>
          <cell r="C220" t="str">
            <v>PERHITUNGAN</v>
          </cell>
        </row>
        <row r="222">
          <cell r="A222" t="str">
            <v xml:space="preserve">3.a  </v>
          </cell>
          <cell r="C222" t="str">
            <v>EXCAVATOR</v>
          </cell>
          <cell r="E222" t="str">
            <v>(E10)</v>
          </cell>
        </row>
        <row r="223">
          <cell r="C223" t="str">
            <v>Kapasitas Bucket</v>
          </cell>
          <cell r="E223" t="str">
            <v>V</v>
          </cell>
          <cell r="F223">
            <v>0.5</v>
          </cell>
          <cell r="G223" t="str">
            <v>M3</v>
          </cell>
        </row>
        <row r="224">
          <cell r="C224" t="str">
            <v>Faktor Bucket</v>
          </cell>
          <cell r="E224" t="str">
            <v>Fb</v>
          </cell>
          <cell r="F224">
            <v>0.75</v>
          </cell>
          <cell r="G224" t="str">
            <v>-</v>
          </cell>
        </row>
        <row r="225">
          <cell r="C225" t="str">
            <v>Faktor  Efisiensi alat</v>
          </cell>
          <cell r="E225" t="str">
            <v>Fa</v>
          </cell>
          <cell r="F225">
            <v>0.83</v>
          </cell>
          <cell r="G225" t="str">
            <v>-</v>
          </cell>
        </row>
        <row r="226">
          <cell r="C226" t="str">
            <v>Waktu siklus</v>
          </cell>
          <cell r="E226" t="str">
            <v>Ts1</v>
          </cell>
        </row>
        <row r="227">
          <cell r="C227" t="str">
            <v>- Menggali / memuat</v>
          </cell>
          <cell r="E227" t="str">
            <v>T1</v>
          </cell>
          <cell r="F227">
            <v>0.75</v>
          </cell>
          <cell r="G227" t="str">
            <v>menit</v>
          </cell>
        </row>
        <row r="228">
          <cell r="C228" t="str">
            <v>- Lain-lain</v>
          </cell>
          <cell r="E228" t="str">
            <v>T2</v>
          </cell>
          <cell r="F228">
            <v>0.5</v>
          </cell>
          <cell r="G228" t="str">
            <v>menit</v>
          </cell>
        </row>
        <row r="229">
          <cell r="E229" t="str">
            <v>Ts1</v>
          </cell>
          <cell r="F229">
            <v>1.25</v>
          </cell>
          <cell r="G229" t="str">
            <v>menit</v>
          </cell>
        </row>
        <row r="230">
          <cell r="C230" t="str">
            <v>Kap. Prod. / jam =</v>
          </cell>
        </row>
        <row r="231">
          <cell r="C231" t="str">
            <v>V  x Fb x Fa x 60</v>
          </cell>
          <cell r="E231" t="str">
            <v>Q1</v>
          </cell>
          <cell r="F231">
            <v>14.939999999999998</v>
          </cell>
          <cell r="G231" t="str">
            <v>M3 / Jam</v>
          </cell>
        </row>
        <row r="232">
          <cell r="C232" t="str">
            <v>Ts1</v>
          </cell>
        </row>
        <row r="234">
          <cell r="C234" t="str">
            <v>Biaya Excavator / M3  =  (1 : Q1) x RpE10</v>
          </cell>
          <cell r="E234" t="str">
            <v>Rp1</v>
          </cell>
          <cell r="F234">
            <v>0</v>
          </cell>
          <cell r="G234" t="str">
            <v>Rupiah</v>
          </cell>
        </row>
        <row r="236">
          <cell r="A236" t="str">
            <v xml:space="preserve">3.b  </v>
          </cell>
          <cell r="C236" t="str">
            <v>WHEEL  LOADER</v>
          </cell>
          <cell r="E236" t="str">
            <v>(E15)</v>
          </cell>
        </row>
        <row r="237">
          <cell r="C237" t="str">
            <v>Kapasitas  Bucket</v>
          </cell>
          <cell r="E237" t="str">
            <v>V</v>
          </cell>
          <cell r="F237">
            <v>1.5</v>
          </cell>
          <cell r="G237" t="str">
            <v>M3</v>
          </cell>
        </row>
        <row r="238">
          <cell r="C238" t="str">
            <v>Faktor Bucket</v>
          </cell>
          <cell r="E238" t="str">
            <v>Fb</v>
          </cell>
          <cell r="F238">
            <v>0.75</v>
          </cell>
          <cell r="G238" t="str">
            <v>-</v>
          </cell>
        </row>
        <row r="239">
          <cell r="C239" t="str">
            <v>Faktor Efisiensi Alat</v>
          </cell>
          <cell r="E239" t="str">
            <v>Fa</v>
          </cell>
          <cell r="F239">
            <v>0.83</v>
          </cell>
          <cell r="G239" t="str">
            <v>-</v>
          </cell>
        </row>
        <row r="240">
          <cell r="C240" t="str">
            <v>Waktu sklus</v>
          </cell>
          <cell r="E240" t="str">
            <v>Ts1</v>
          </cell>
        </row>
        <row r="241">
          <cell r="C241" t="str">
            <v>- Muat</v>
          </cell>
          <cell r="E241" t="str">
            <v>T1</v>
          </cell>
          <cell r="F241">
            <v>0.75</v>
          </cell>
          <cell r="G241" t="str">
            <v>menit</v>
          </cell>
        </row>
        <row r="242">
          <cell r="C242" t="str">
            <v>- Lain-lain</v>
          </cell>
          <cell r="E242" t="str">
            <v>T2</v>
          </cell>
          <cell r="F242">
            <v>0.5</v>
          </cell>
          <cell r="G242" t="str">
            <v>menit</v>
          </cell>
        </row>
        <row r="243">
          <cell r="E243" t="str">
            <v>Ts1</v>
          </cell>
          <cell r="F243">
            <v>1.25</v>
          </cell>
          <cell r="G243" t="str">
            <v>menit</v>
          </cell>
        </row>
        <row r="244">
          <cell r="C244" t="str">
            <v>Kapasitas Produksi / Jam =</v>
          </cell>
        </row>
        <row r="245">
          <cell r="C245" t="str">
            <v>V  x  Fb x Fa x 60</v>
          </cell>
          <cell r="E245" t="str">
            <v>Q2</v>
          </cell>
          <cell r="F245">
            <v>44.82</v>
          </cell>
          <cell r="G245" t="str">
            <v>M3 / Jam</v>
          </cell>
        </row>
        <row r="246">
          <cell r="C246" t="str">
            <v>Ts1</v>
          </cell>
        </row>
        <row r="247">
          <cell r="C247" t="str">
            <v>Biaya Excavator / M3  =  (1 : Q2) x RpE15</v>
          </cell>
          <cell r="E247" t="str">
            <v>Rp2</v>
          </cell>
          <cell r="F247">
            <v>0</v>
          </cell>
          <cell r="G247" t="str">
            <v>Rupiah</v>
          </cell>
        </row>
        <row r="249">
          <cell r="H249" t="str">
            <v xml:space="preserve">Bersambung  </v>
          </cell>
        </row>
        <row r="250">
          <cell r="A250" t="str">
            <v>ANALISA HARGA DASAR SATUAN BAHAN</v>
          </cell>
        </row>
        <row r="252">
          <cell r="A252" t="str">
            <v>Jenis</v>
          </cell>
          <cell r="B252" t="str">
            <v>:</v>
          </cell>
          <cell r="C252" t="str">
            <v>M06  -  Batu Belah</v>
          </cell>
        </row>
        <row r="253">
          <cell r="A253" t="str">
            <v>Lokasi</v>
          </cell>
          <cell r="B253" t="str">
            <v>:</v>
          </cell>
          <cell r="C253" t="str">
            <v>Quarry</v>
          </cell>
        </row>
        <row r="254">
          <cell r="A254" t="str">
            <v>Tujuan</v>
          </cell>
          <cell r="B254" t="str">
            <v>:</v>
          </cell>
          <cell r="C254" t="str">
            <v>Lokasi Pekerjaan</v>
          </cell>
        </row>
        <row r="256">
          <cell r="H256" t="str">
            <v xml:space="preserve">Lanjutan  </v>
          </cell>
        </row>
        <row r="257">
          <cell r="H257" t="str">
            <v>HARGA</v>
          </cell>
        </row>
        <row r="258">
          <cell r="A258" t="str">
            <v>No.</v>
          </cell>
          <cell r="B258" t="str">
            <v>URAIAN</v>
          </cell>
          <cell r="E258" t="str">
            <v>KODE</v>
          </cell>
          <cell r="F258" t="str">
            <v>KOEF.</v>
          </cell>
          <cell r="G258" t="str">
            <v>SATUAN</v>
          </cell>
          <cell r="H258" t="str">
            <v>SATUAN</v>
          </cell>
        </row>
        <row r="259">
          <cell r="H259" t="str">
            <v>(Rp.)</v>
          </cell>
        </row>
        <row r="261">
          <cell r="A261" t="str">
            <v xml:space="preserve">3.c  </v>
          </cell>
          <cell r="C261" t="str">
            <v>DUMP TRUCK</v>
          </cell>
          <cell r="E261" t="str">
            <v>(E08)</v>
          </cell>
        </row>
        <row r="262">
          <cell r="C262" t="str">
            <v>Kapasitas bak</v>
          </cell>
          <cell r="E262" t="str">
            <v>V</v>
          </cell>
          <cell r="F262">
            <v>3.333333333333333</v>
          </cell>
          <cell r="G262" t="str">
            <v>M3</v>
          </cell>
        </row>
        <row r="263">
          <cell r="C263" t="str">
            <v>Faktor  efisiensi alat</v>
          </cell>
          <cell r="E263" t="str">
            <v>Fa</v>
          </cell>
          <cell r="F263">
            <v>0.83</v>
          </cell>
          <cell r="G263" t="str">
            <v>-</v>
          </cell>
        </row>
        <row r="264">
          <cell r="C264" t="str">
            <v>Kecepatan rata-rata bermuatan</v>
          </cell>
          <cell r="E264" t="str">
            <v>v1</v>
          </cell>
          <cell r="F264">
            <v>40</v>
          </cell>
          <cell r="G264" t="str">
            <v>KM/Jam</v>
          </cell>
        </row>
        <row r="265">
          <cell r="C265" t="str">
            <v>Kecepatan rata-rata kosong</v>
          </cell>
          <cell r="E265" t="str">
            <v>v2</v>
          </cell>
          <cell r="F265">
            <v>50</v>
          </cell>
          <cell r="G265" t="str">
            <v>KM/Jam</v>
          </cell>
        </row>
        <row r="266">
          <cell r="C266" t="str">
            <v>Waktu  siklus</v>
          </cell>
          <cell r="E266" t="str">
            <v>Ts2</v>
          </cell>
        </row>
        <row r="267">
          <cell r="C267" t="str">
            <v>- Waktu tempuh isi  =  (L/v1) x 60</v>
          </cell>
          <cell r="E267" t="str">
            <v>T1</v>
          </cell>
          <cell r="F267">
            <v>28.5</v>
          </cell>
          <cell r="G267" t="str">
            <v>menit</v>
          </cell>
        </row>
        <row r="268">
          <cell r="C268" t="str">
            <v>- Waktu tempuh kosong  =  (L/v2) x 60</v>
          </cell>
          <cell r="E268" t="str">
            <v>T2</v>
          </cell>
          <cell r="F268">
            <v>22.8</v>
          </cell>
          <cell r="G268" t="str">
            <v>menit</v>
          </cell>
        </row>
        <row r="269">
          <cell r="C269" t="str">
            <v>- Muat   =  (V/Q2) x 60</v>
          </cell>
          <cell r="E269" t="str">
            <v>T3</v>
          </cell>
          <cell r="F269">
            <v>4.4622936189201248</v>
          </cell>
          <cell r="G269" t="str">
            <v>menit</v>
          </cell>
        </row>
        <row r="270">
          <cell r="C270" t="str">
            <v>- Lain-lain</v>
          </cell>
          <cell r="E270" t="str">
            <v>T4</v>
          </cell>
          <cell r="F270">
            <v>1</v>
          </cell>
          <cell r="G270" t="str">
            <v>menit</v>
          </cell>
        </row>
        <row r="271">
          <cell r="E271" t="str">
            <v>Ts2</v>
          </cell>
          <cell r="F271">
            <v>56.762293618920125</v>
          </cell>
          <cell r="G271" t="str">
            <v>menit</v>
          </cell>
        </row>
        <row r="273">
          <cell r="C273" t="str">
            <v>Kapasitas Produksi / Jam   =</v>
          </cell>
        </row>
        <row r="274">
          <cell r="C274" t="str">
            <v>V x Fa x 60</v>
          </cell>
          <cell r="E274" t="str">
            <v>Q3</v>
          </cell>
          <cell r="F274">
            <v>2.924476609674358</v>
          </cell>
          <cell r="G274" t="str">
            <v>M3 / Jam</v>
          </cell>
        </row>
        <row r="275">
          <cell r="C275" t="str">
            <v>Ts2</v>
          </cell>
        </row>
        <row r="277">
          <cell r="C277" t="str">
            <v>Biaya Dump Truck / M3  =  (1 : Q3) x RpE08</v>
          </cell>
          <cell r="E277" t="str">
            <v>Rp3</v>
          </cell>
          <cell r="F277">
            <v>69469.647596137467</v>
          </cell>
          <cell r="G277" t="str">
            <v>Rupiah</v>
          </cell>
        </row>
        <row r="279">
          <cell r="A279" t="str">
            <v xml:space="preserve">3.d  </v>
          </cell>
          <cell r="C279" t="str">
            <v>PEKERJA</v>
          </cell>
        </row>
        <row r="281">
          <cell r="C281" t="str">
            <v>Produksi menentukan : Excavator</v>
          </cell>
          <cell r="E281" t="str">
            <v>Q1</v>
          </cell>
          <cell r="F281">
            <v>14.939999999999998</v>
          </cell>
          <cell r="G281" t="str">
            <v>M3 / Jam</v>
          </cell>
        </row>
        <row r="282">
          <cell r="C282" t="str">
            <v>Hasil galian batu / hari  =  Q1 x 7 Jam</v>
          </cell>
          <cell r="E282" t="str">
            <v>Qt</v>
          </cell>
          <cell r="F282">
            <v>104.57999999999998</v>
          </cell>
          <cell r="G282" t="str">
            <v>M3 / 7 jam</v>
          </cell>
        </row>
        <row r="283">
          <cell r="C283" t="str">
            <v>Kebutuhan Pekerja</v>
          </cell>
          <cell r="E283" t="str">
            <v>P</v>
          </cell>
          <cell r="F283">
            <v>15</v>
          </cell>
          <cell r="G283" t="str">
            <v>Orang</v>
          </cell>
        </row>
        <row r="285">
          <cell r="C285" t="str">
            <v xml:space="preserve">Biaya Pekerja / M3  = </v>
          </cell>
        </row>
        <row r="286">
          <cell r="C286" t="str">
            <v>{ (7 Jam x P) : Qt } x RpL01</v>
          </cell>
          <cell r="E286" t="str">
            <v>Rp4</v>
          </cell>
          <cell r="F286">
            <v>7171.5433161216297</v>
          </cell>
          <cell r="G286" t="str">
            <v>Rupiah</v>
          </cell>
        </row>
        <row r="289">
          <cell r="A289" t="str">
            <v>IV.</v>
          </cell>
          <cell r="C289" t="str">
            <v>HARGA SATUAN DASAR BAHAN</v>
          </cell>
        </row>
        <row r="290">
          <cell r="C290" t="str">
            <v>DI LOKASI PEKERJAAN</v>
          </cell>
        </row>
        <row r="292">
          <cell r="C292" t="str">
            <v>Harga Satuan Dasar Batu belah   =</v>
          </cell>
        </row>
        <row r="294">
          <cell r="C294" t="str">
            <v>( RpM06 + Rp1 + Rp2 + Rp3 + Rp4 )</v>
          </cell>
          <cell r="E294" t="str">
            <v>M06</v>
          </cell>
          <cell r="F294">
            <v>371641.1909122591</v>
          </cell>
          <cell r="G294" t="str">
            <v>Rupiah</v>
          </cell>
        </row>
        <row r="296">
          <cell r="C296" t="str">
            <v>Dibulatkan   :</v>
          </cell>
          <cell r="E296" t="str">
            <v>M06</v>
          </cell>
          <cell r="F296">
            <v>371600</v>
          </cell>
          <cell r="G296" t="str">
            <v>Rupiah</v>
          </cell>
        </row>
        <row r="300">
          <cell r="A300" t="str">
            <v>ANALISA HARGA DASAR SATUAN BAHAN</v>
          </cell>
        </row>
        <row r="302">
          <cell r="A302" t="str">
            <v>Jenis</v>
          </cell>
          <cell r="B302" t="str">
            <v>:</v>
          </cell>
          <cell r="C302" t="str">
            <v>M07  -  Gravel</v>
          </cell>
        </row>
        <row r="303">
          <cell r="A303" t="str">
            <v>Lokasi</v>
          </cell>
          <cell r="B303" t="str">
            <v>:</v>
          </cell>
          <cell r="C303" t="str">
            <v>Quarry</v>
          </cell>
        </row>
        <row r="304">
          <cell r="A304" t="str">
            <v>Tujuan</v>
          </cell>
          <cell r="B304" t="str">
            <v>:</v>
          </cell>
          <cell r="C304" t="str">
            <v>Base Camp</v>
          </cell>
        </row>
        <row r="307">
          <cell r="H307" t="str">
            <v>HARGA</v>
          </cell>
        </row>
        <row r="308">
          <cell r="A308" t="str">
            <v>No.</v>
          </cell>
          <cell r="B308" t="str">
            <v>URAIAN</v>
          </cell>
          <cell r="E308" t="str">
            <v>KODE</v>
          </cell>
          <cell r="F308" t="str">
            <v>KOEF.</v>
          </cell>
          <cell r="G308" t="str">
            <v>SATUAN</v>
          </cell>
          <cell r="H308" t="str">
            <v>SATUAN</v>
          </cell>
        </row>
        <row r="309">
          <cell r="H309" t="str">
            <v>(Rp.)</v>
          </cell>
        </row>
        <row r="311">
          <cell r="A311" t="str">
            <v>I.</v>
          </cell>
          <cell r="C311" t="str">
            <v>ASUMSI</v>
          </cell>
        </row>
        <row r="312">
          <cell r="A312">
            <v>1</v>
          </cell>
          <cell r="C312" t="str">
            <v>Menggunakan alat berat</v>
          </cell>
        </row>
        <row r="313">
          <cell r="A313">
            <v>2</v>
          </cell>
          <cell r="C313" t="str">
            <v>Kondisi Jalan   :  sedang / baik</v>
          </cell>
        </row>
        <row r="314">
          <cell r="A314">
            <v>3</v>
          </cell>
          <cell r="C314" t="str">
            <v>Jarak Quarry ke Lokasi Pekerjaan</v>
          </cell>
          <cell r="E314" t="str">
            <v>L</v>
          </cell>
          <cell r="F314">
            <v>7</v>
          </cell>
          <cell r="G314" t="str">
            <v>Km</v>
          </cell>
        </row>
        <row r="315">
          <cell r="A315">
            <v>4</v>
          </cell>
          <cell r="C315" t="str">
            <v>Harga satuan Gravel di Quarry</v>
          </cell>
          <cell r="E315" t="str">
            <v>RpM07</v>
          </cell>
          <cell r="F315">
            <v>1</v>
          </cell>
          <cell r="G315" t="str">
            <v>M3</v>
          </cell>
          <cell r="H315">
            <v>300000</v>
          </cell>
        </row>
        <row r="316">
          <cell r="A316">
            <v>5</v>
          </cell>
          <cell r="C316" t="str">
            <v>Harga Satuan Dasar Excavator</v>
          </cell>
          <cell r="E316" t="str">
            <v>RpE10</v>
          </cell>
          <cell r="F316">
            <v>1</v>
          </cell>
          <cell r="G316" t="str">
            <v>Jam</v>
          </cell>
          <cell r="H316">
            <v>410153.7802469515</v>
          </cell>
        </row>
        <row r="317">
          <cell r="A317">
            <v>6</v>
          </cell>
          <cell r="C317" t="str">
            <v>Harga Satuan Dasar Dump Truck</v>
          </cell>
          <cell r="E317" t="str">
            <v>RpE08</v>
          </cell>
          <cell r="F317">
            <v>1</v>
          </cell>
          <cell r="G317" t="str">
            <v>Jam</v>
          </cell>
          <cell r="H317">
            <v>203162.35947722453</v>
          </cell>
        </row>
        <row r="319">
          <cell r="A319" t="str">
            <v>II.</v>
          </cell>
          <cell r="C319" t="str">
            <v>URUTAN KERJA</v>
          </cell>
        </row>
        <row r="320">
          <cell r="A320">
            <v>1</v>
          </cell>
          <cell r="C320" t="str">
            <v>Gravel digali dengan Excavator</v>
          </cell>
        </row>
        <row r="321">
          <cell r="A321">
            <v>2</v>
          </cell>
          <cell r="C321" t="str">
            <v>Excavator sekaligus memuat gravel</v>
          </cell>
        </row>
        <row r="322">
          <cell r="C322" t="str">
            <v>hasil galian ke dalam Dump Truck</v>
          </cell>
        </row>
        <row r="323">
          <cell r="A323">
            <v>3</v>
          </cell>
          <cell r="C323" t="str">
            <v>Dump Truck mengangkut gravel ke</v>
          </cell>
        </row>
        <row r="324">
          <cell r="C324" t="str">
            <v>lokasi pekerjaan</v>
          </cell>
        </row>
        <row r="326">
          <cell r="A326" t="str">
            <v>III.</v>
          </cell>
          <cell r="C326" t="str">
            <v>PERHITUNGAN</v>
          </cell>
        </row>
        <row r="328">
          <cell r="C328" t="str">
            <v>EXCAVATOR</v>
          </cell>
          <cell r="E328" t="str">
            <v>(E10)</v>
          </cell>
        </row>
        <row r="329">
          <cell r="C329" t="str">
            <v>Kapasitas Bucket</v>
          </cell>
          <cell r="E329" t="str">
            <v>V</v>
          </cell>
          <cell r="F329">
            <v>0.5</v>
          </cell>
          <cell r="G329" t="str">
            <v>M3</v>
          </cell>
        </row>
        <row r="330">
          <cell r="C330" t="str">
            <v>Faktor Bucket</v>
          </cell>
          <cell r="E330" t="str">
            <v>Fb</v>
          </cell>
          <cell r="F330">
            <v>0.75</v>
          </cell>
          <cell r="G330" t="str">
            <v>-</v>
          </cell>
        </row>
        <row r="331">
          <cell r="C331" t="str">
            <v>Faktor  Efisiensi alat</v>
          </cell>
          <cell r="E331" t="str">
            <v>Fa</v>
          </cell>
          <cell r="F331">
            <v>0.83</v>
          </cell>
          <cell r="G331" t="str">
            <v>-</v>
          </cell>
        </row>
        <row r="332">
          <cell r="C332" t="str">
            <v>Waktu siklus</v>
          </cell>
          <cell r="E332" t="str">
            <v>Ts1</v>
          </cell>
        </row>
        <row r="333">
          <cell r="C333" t="str">
            <v>- Menggali / memuat</v>
          </cell>
          <cell r="E333" t="str">
            <v>T1</v>
          </cell>
          <cell r="F333">
            <v>0.75</v>
          </cell>
          <cell r="G333" t="str">
            <v>menit</v>
          </cell>
        </row>
        <row r="334">
          <cell r="C334" t="str">
            <v>- Lain-lain</v>
          </cell>
          <cell r="E334" t="str">
            <v>T2</v>
          </cell>
          <cell r="F334">
            <v>0.5</v>
          </cell>
          <cell r="G334" t="str">
            <v>menit</v>
          </cell>
        </row>
        <row r="335">
          <cell r="E335" t="str">
            <v>Ts1</v>
          </cell>
          <cell r="F335">
            <v>1.25</v>
          </cell>
          <cell r="G335" t="str">
            <v>menit</v>
          </cell>
        </row>
        <row r="336">
          <cell r="C336" t="str">
            <v>Kap. Prod. / jam =</v>
          </cell>
        </row>
        <row r="337">
          <cell r="C337" t="str">
            <v>V  x Fb x Fa x 60</v>
          </cell>
          <cell r="E337" t="str">
            <v>Q1</v>
          </cell>
          <cell r="F337">
            <v>14.939999999999998</v>
          </cell>
          <cell r="G337" t="str">
            <v>M3 / Jam</v>
          </cell>
        </row>
        <row r="338">
          <cell r="C338" t="str">
            <v>Ts1</v>
          </cell>
        </row>
        <row r="340">
          <cell r="C340" t="str">
            <v>Biaya Excavator / M3  =  (1 : Q1) x RpE10</v>
          </cell>
          <cell r="E340" t="str">
            <v>Rp1</v>
          </cell>
          <cell r="F340">
            <v>27453.398945579087</v>
          </cell>
          <cell r="G340" t="str">
            <v>Rupiah</v>
          </cell>
        </row>
        <row r="343">
          <cell r="C343" t="str">
            <v>DUMP TRUCK</v>
          </cell>
          <cell r="E343" t="str">
            <v>(E08)</v>
          </cell>
        </row>
        <row r="344">
          <cell r="C344" t="str">
            <v>Kapasitas bak</v>
          </cell>
          <cell r="E344" t="str">
            <v>V</v>
          </cell>
          <cell r="F344">
            <v>3.333333333333333</v>
          </cell>
          <cell r="G344" t="str">
            <v>M3</v>
          </cell>
        </row>
        <row r="345">
          <cell r="C345" t="str">
            <v>Faktor  efisiensi alat</v>
          </cell>
          <cell r="E345" t="str">
            <v>Fa</v>
          </cell>
          <cell r="F345">
            <v>0.83</v>
          </cell>
          <cell r="G345" t="str">
            <v>-</v>
          </cell>
        </row>
        <row r="346">
          <cell r="C346" t="str">
            <v>Kecepatan rata-rata bermuatan</v>
          </cell>
          <cell r="E346" t="str">
            <v>v1</v>
          </cell>
          <cell r="F346">
            <v>40</v>
          </cell>
          <cell r="G346" t="str">
            <v>KM/Jam</v>
          </cell>
        </row>
        <row r="347">
          <cell r="C347" t="str">
            <v>Kecepatan rata-rata kosong</v>
          </cell>
          <cell r="E347" t="str">
            <v>v2</v>
          </cell>
          <cell r="F347">
            <v>50</v>
          </cell>
          <cell r="G347" t="str">
            <v>KM/Jam</v>
          </cell>
        </row>
        <row r="348">
          <cell r="C348" t="str">
            <v>Waktu  siklus</v>
          </cell>
          <cell r="E348" t="str">
            <v>Ts2</v>
          </cell>
        </row>
        <row r="349">
          <cell r="C349" t="str">
            <v>- Waktu tempuh isi  =  (L/v1) x 60</v>
          </cell>
          <cell r="E349" t="str">
            <v>T1</v>
          </cell>
          <cell r="F349">
            <v>10.5</v>
          </cell>
          <cell r="G349" t="str">
            <v>menit</v>
          </cell>
        </row>
        <row r="350">
          <cell r="C350" t="str">
            <v>- Waktu tempuh kosong  =  (L/v2) x 60</v>
          </cell>
          <cell r="E350" t="str">
            <v>T2</v>
          </cell>
          <cell r="F350">
            <v>8.4</v>
          </cell>
          <cell r="G350" t="str">
            <v>menit</v>
          </cell>
        </row>
        <row r="351">
          <cell r="C351" t="str">
            <v>- Muat   =  (V/Q1) x 60</v>
          </cell>
          <cell r="E351" t="str">
            <v>T3</v>
          </cell>
          <cell r="F351">
            <v>13.386880856760376</v>
          </cell>
          <cell r="G351" t="str">
            <v>menit</v>
          </cell>
        </row>
        <row r="352">
          <cell r="C352" t="str">
            <v>- Lain-lain</v>
          </cell>
          <cell r="E352" t="str">
            <v>T4</v>
          </cell>
          <cell r="F352">
            <v>1</v>
          </cell>
          <cell r="G352" t="str">
            <v>menit</v>
          </cell>
        </row>
        <row r="353">
          <cell r="E353" t="str">
            <v>Ts2</v>
          </cell>
          <cell r="F353">
            <v>33.286880856760376</v>
          </cell>
          <cell r="G353" t="str">
            <v>menit</v>
          </cell>
        </row>
        <row r="355">
          <cell r="H355" t="str">
            <v xml:space="preserve">Bersambung  </v>
          </cell>
        </row>
        <row r="356">
          <cell r="A356" t="str">
            <v>ANALISA HARGA DASAR SATUAN BAHAN</v>
          </cell>
        </row>
        <row r="358">
          <cell r="A358" t="str">
            <v>Jenis</v>
          </cell>
          <cell r="B358" t="str">
            <v>:</v>
          </cell>
          <cell r="C358" t="str">
            <v>M07  -  Gravel</v>
          </cell>
        </row>
        <row r="359">
          <cell r="A359" t="str">
            <v>Lokasi</v>
          </cell>
          <cell r="B359" t="str">
            <v>:</v>
          </cell>
          <cell r="C359" t="str">
            <v>Quarry</v>
          </cell>
        </row>
        <row r="360">
          <cell r="A360" t="str">
            <v>Tujuan</v>
          </cell>
          <cell r="B360" t="str">
            <v>:</v>
          </cell>
          <cell r="C360" t="str">
            <v>Base Camp</v>
          </cell>
        </row>
        <row r="362">
          <cell r="H362" t="str">
            <v xml:space="preserve">Lanjutan  </v>
          </cell>
        </row>
        <row r="363">
          <cell r="H363" t="str">
            <v>HARGA</v>
          </cell>
        </row>
        <row r="364">
          <cell r="A364" t="str">
            <v>No.</v>
          </cell>
          <cell r="B364" t="str">
            <v>URAIAN</v>
          </cell>
          <cell r="E364" t="str">
            <v>KODE</v>
          </cell>
          <cell r="F364" t="str">
            <v>KOEF.</v>
          </cell>
          <cell r="G364" t="str">
            <v>SATUAN</v>
          </cell>
          <cell r="H364" t="str">
            <v>SATUAN</v>
          </cell>
        </row>
        <row r="365">
          <cell r="H365" t="str">
            <v>(Rp.)</v>
          </cell>
        </row>
        <row r="367">
          <cell r="C367" t="str">
            <v>Kapasitas Produksi / Jam   =</v>
          </cell>
        </row>
        <row r="368">
          <cell r="C368" t="str">
            <v>V x Fa x 60</v>
          </cell>
          <cell r="E368" t="str">
            <v>Q2</v>
          </cell>
          <cell r="F368">
            <v>4.9869496849022523</v>
          </cell>
          <cell r="G368" t="str">
            <v>M3 / Jam</v>
          </cell>
        </row>
        <row r="369">
          <cell r="C369" t="str">
            <v>Ts2</v>
          </cell>
        </row>
        <row r="371">
          <cell r="C371" t="str">
            <v>Biaya Dump Truck / M3  =  (1 : Q2) x RpE08</v>
          </cell>
          <cell r="E371" t="str">
            <v>Rp2</v>
          </cell>
          <cell r="F371">
            <v>40738.802737931903</v>
          </cell>
          <cell r="G371" t="str">
            <v>Rupiah</v>
          </cell>
        </row>
        <row r="374">
          <cell r="A374" t="str">
            <v>IV.</v>
          </cell>
          <cell r="C374" t="str">
            <v>HARGA SATUAN DASAR BAHAN</v>
          </cell>
        </row>
        <row r="375">
          <cell r="C375" t="str">
            <v>DI LOKASI BASE CAMP</v>
          </cell>
        </row>
        <row r="377">
          <cell r="C377" t="str">
            <v>Harga Satuan Dasar Gravel   =</v>
          </cell>
        </row>
        <row r="379">
          <cell r="C379" t="str">
            <v>(  RpM07  +  Rp1  +  Rp2  )</v>
          </cell>
          <cell r="E379" t="str">
            <v>M07</v>
          </cell>
          <cell r="F379">
            <v>368192.20168351097</v>
          </cell>
          <cell r="G379" t="str">
            <v>Rupiah</v>
          </cell>
        </row>
        <row r="381">
          <cell r="C381" t="str">
            <v>Dibulatkan   :</v>
          </cell>
          <cell r="E381" t="str">
            <v>M07</v>
          </cell>
          <cell r="F381">
            <v>368200</v>
          </cell>
          <cell r="G381" t="str">
            <v>Rupiah</v>
          </cell>
        </row>
        <row r="385">
          <cell r="A385" t="str">
            <v>ANALISA HARGA DASAR SATUAN BAHAN</v>
          </cell>
        </row>
        <row r="387">
          <cell r="A387" t="str">
            <v>Jenis</v>
          </cell>
          <cell r="B387" t="str">
            <v>:</v>
          </cell>
          <cell r="C387" t="str">
            <v>M16 -  Sirtu</v>
          </cell>
        </row>
        <row r="388">
          <cell r="A388" t="str">
            <v>Lokasi</v>
          </cell>
          <cell r="B388" t="str">
            <v>:</v>
          </cell>
          <cell r="C388" t="str">
            <v>Quarry</v>
          </cell>
        </row>
        <row r="389">
          <cell r="A389" t="str">
            <v>Tujuan</v>
          </cell>
          <cell r="B389" t="str">
            <v>:</v>
          </cell>
          <cell r="C389" t="str">
            <v>Lokasi Pekerjaan</v>
          </cell>
        </row>
        <row r="392">
          <cell r="H392" t="str">
            <v>HARGA</v>
          </cell>
        </row>
        <row r="393">
          <cell r="A393" t="str">
            <v>No.</v>
          </cell>
          <cell r="B393" t="str">
            <v>URAIAN</v>
          </cell>
          <cell r="E393" t="str">
            <v>KODE</v>
          </cell>
          <cell r="F393" t="str">
            <v>KOEF.</v>
          </cell>
          <cell r="G393" t="str">
            <v>SATUAN</v>
          </cell>
          <cell r="H393" t="str">
            <v>SATUAN</v>
          </cell>
        </row>
        <row r="394">
          <cell r="H394" t="str">
            <v>(Rp.)</v>
          </cell>
        </row>
        <row r="396">
          <cell r="A396" t="str">
            <v>I.</v>
          </cell>
          <cell r="C396" t="str">
            <v>ASUMSI</v>
          </cell>
        </row>
        <row r="397">
          <cell r="A397">
            <v>1</v>
          </cell>
          <cell r="C397" t="str">
            <v>Menggunakan alat berat</v>
          </cell>
        </row>
        <row r="398">
          <cell r="A398">
            <v>2</v>
          </cell>
          <cell r="C398" t="str">
            <v>Kondisi Jalan   :  sedang / baik</v>
          </cell>
        </row>
        <row r="399">
          <cell r="A399">
            <v>3</v>
          </cell>
          <cell r="C399" t="str">
            <v>Jarak Quarry ke lokasi Base Camp</v>
          </cell>
          <cell r="E399" t="str">
            <v>L</v>
          </cell>
          <cell r="F399">
            <v>24</v>
          </cell>
          <cell r="G399" t="str">
            <v>Km</v>
          </cell>
        </row>
        <row r="400">
          <cell r="A400">
            <v>4</v>
          </cell>
          <cell r="C400" t="str">
            <v>Harga satuan Sirtu di Quarry</v>
          </cell>
          <cell r="E400" t="str">
            <v>RpM16</v>
          </cell>
          <cell r="F400">
            <v>1</v>
          </cell>
          <cell r="G400" t="str">
            <v>M3</v>
          </cell>
          <cell r="H400">
            <v>60000</v>
          </cell>
        </row>
        <row r="401">
          <cell r="A401">
            <v>5</v>
          </cell>
          <cell r="C401" t="str">
            <v>Harga Satuan Dasar Excavator</v>
          </cell>
          <cell r="E401" t="str">
            <v>RpE10</v>
          </cell>
          <cell r="F401">
            <v>1</v>
          </cell>
          <cell r="G401" t="str">
            <v>Jam</v>
          </cell>
          <cell r="H401">
            <v>410153.7802469515</v>
          </cell>
        </row>
        <row r="402">
          <cell r="A402">
            <v>6</v>
          </cell>
          <cell r="C402" t="str">
            <v>Harga Satuan Dasar Dump Truck</v>
          </cell>
          <cell r="E402" t="str">
            <v>RpE08</v>
          </cell>
          <cell r="F402">
            <v>1</v>
          </cell>
          <cell r="G402" t="str">
            <v>Jam</v>
          </cell>
          <cell r="H402">
            <v>203162.35947722453</v>
          </cell>
        </row>
        <row r="404">
          <cell r="A404" t="str">
            <v>II.</v>
          </cell>
          <cell r="C404" t="str">
            <v>URUTAN KERJA</v>
          </cell>
        </row>
        <row r="405">
          <cell r="A405">
            <v>1</v>
          </cell>
          <cell r="C405" t="str">
            <v>Sirtu digali dengan Excavator</v>
          </cell>
        </row>
        <row r="406">
          <cell r="A406">
            <v>2</v>
          </cell>
          <cell r="C406" t="str">
            <v>Excavator sekaligus memuat sirtu hasil</v>
          </cell>
        </row>
        <row r="407">
          <cell r="C407" t="str">
            <v>galian ke dalam Dump Truck</v>
          </cell>
        </row>
        <row r="408">
          <cell r="A408">
            <v>3</v>
          </cell>
          <cell r="C408" t="str">
            <v>Dump Truck mengangkut sirtu ke lokasi</v>
          </cell>
        </row>
        <row r="409">
          <cell r="C409" t="str">
            <v>Base Camp</v>
          </cell>
        </row>
        <row r="411">
          <cell r="A411" t="str">
            <v>III.</v>
          </cell>
          <cell r="C411" t="str">
            <v>PERHITUNGAN</v>
          </cell>
        </row>
        <row r="413">
          <cell r="C413" t="str">
            <v>EXCAVATOR</v>
          </cell>
          <cell r="E413" t="str">
            <v>(E10)</v>
          </cell>
        </row>
        <row r="414">
          <cell r="C414" t="str">
            <v>Kapasitas Bucket</v>
          </cell>
          <cell r="E414" t="str">
            <v>V</v>
          </cell>
          <cell r="F414">
            <v>0.5</v>
          </cell>
          <cell r="G414" t="str">
            <v>M3</v>
          </cell>
        </row>
        <row r="415">
          <cell r="C415" t="str">
            <v>Faktor Bucket</v>
          </cell>
          <cell r="E415" t="str">
            <v>Fb</v>
          </cell>
          <cell r="F415">
            <v>0.75</v>
          </cell>
          <cell r="G415" t="str">
            <v>-</v>
          </cell>
        </row>
        <row r="416">
          <cell r="C416" t="str">
            <v>Faktor  Efisiensi alat</v>
          </cell>
          <cell r="E416" t="str">
            <v>Fa</v>
          </cell>
          <cell r="F416">
            <v>0.83</v>
          </cell>
          <cell r="G416" t="str">
            <v>-</v>
          </cell>
        </row>
        <row r="417">
          <cell r="C417" t="str">
            <v>Waktu siklus</v>
          </cell>
          <cell r="E417" t="str">
            <v>Ts1</v>
          </cell>
        </row>
        <row r="418">
          <cell r="C418" t="str">
            <v>- Menggali / memuat</v>
          </cell>
          <cell r="E418" t="str">
            <v>T1</v>
          </cell>
          <cell r="F418">
            <v>0.75</v>
          </cell>
          <cell r="G418" t="str">
            <v>menit</v>
          </cell>
        </row>
        <row r="419">
          <cell r="C419" t="str">
            <v>- Lain-lain</v>
          </cell>
          <cell r="E419" t="str">
            <v>T2</v>
          </cell>
          <cell r="F419">
            <v>0.5</v>
          </cell>
          <cell r="G419" t="str">
            <v>menit</v>
          </cell>
        </row>
        <row r="420">
          <cell r="E420" t="str">
            <v>Ts1</v>
          </cell>
          <cell r="F420">
            <v>1.25</v>
          </cell>
          <cell r="G420" t="str">
            <v>menit</v>
          </cell>
        </row>
        <row r="421">
          <cell r="C421" t="str">
            <v>Kap. Prod. / jam =</v>
          </cell>
        </row>
        <row r="422">
          <cell r="C422" t="str">
            <v>V  x Fb x Fa x 60</v>
          </cell>
          <cell r="E422" t="str">
            <v>Q1</v>
          </cell>
          <cell r="F422">
            <v>14.939999999999998</v>
          </cell>
          <cell r="G422" t="str">
            <v>M3 / Jam</v>
          </cell>
        </row>
        <row r="423">
          <cell r="C423" t="str">
            <v>Ts1</v>
          </cell>
        </row>
        <row r="425">
          <cell r="C425" t="str">
            <v>Biaya Excavator / M3  =  (1 : Q1) x RpE10</v>
          </cell>
          <cell r="E425" t="str">
            <v>Rp1</v>
          </cell>
          <cell r="F425">
            <v>27453.398945579087</v>
          </cell>
          <cell r="G425" t="str">
            <v>Rupiah</v>
          </cell>
        </row>
        <row r="428">
          <cell r="C428" t="str">
            <v>DUMP TRUCK</v>
          </cell>
          <cell r="E428" t="str">
            <v>(E08)</v>
          </cell>
        </row>
        <row r="429">
          <cell r="C429" t="str">
            <v>Kapasitas bak</v>
          </cell>
          <cell r="E429" t="str">
            <v>V</v>
          </cell>
          <cell r="F429">
            <v>3.75</v>
          </cell>
          <cell r="G429" t="str">
            <v>M3</v>
          </cell>
        </row>
        <row r="430">
          <cell r="C430" t="str">
            <v>Faktor  efisiensi alat</v>
          </cell>
          <cell r="E430" t="str">
            <v>Fa</v>
          </cell>
          <cell r="F430">
            <v>0.83</v>
          </cell>
          <cell r="G430" t="str">
            <v>-</v>
          </cell>
        </row>
        <row r="431">
          <cell r="C431" t="str">
            <v>Kecepatan rata-rata bermuatan</v>
          </cell>
          <cell r="E431" t="str">
            <v>v1</v>
          </cell>
          <cell r="F431">
            <v>40</v>
          </cell>
          <cell r="G431" t="str">
            <v>KM/Jam</v>
          </cell>
        </row>
        <row r="432">
          <cell r="C432" t="str">
            <v>Kecepatan rata-rata kosong</v>
          </cell>
          <cell r="E432" t="str">
            <v>v2</v>
          </cell>
          <cell r="F432">
            <v>50</v>
          </cell>
          <cell r="G432" t="str">
            <v>KM/Jam</v>
          </cell>
        </row>
        <row r="433">
          <cell r="C433" t="str">
            <v>Waktu  siklus</v>
          </cell>
          <cell r="E433" t="str">
            <v>Ts2</v>
          </cell>
        </row>
        <row r="434">
          <cell r="C434" t="str">
            <v>- Waktu tempuh isi  =  (L/v1) x 60</v>
          </cell>
          <cell r="E434" t="str">
            <v>T1</v>
          </cell>
          <cell r="F434">
            <v>36</v>
          </cell>
          <cell r="G434" t="str">
            <v>menit</v>
          </cell>
        </row>
        <row r="435">
          <cell r="C435" t="str">
            <v>- Waktu tempuh kosong  =  (L/v2) x 60</v>
          </cell>
          <cell r="E435" t="str">
            <v>T2</v>
          </cell>
          <cell r="F435">
            <v>28.799999999999997</v>
          </cell>
          <cell r="G435" t="str">
            <v>menit</v>
          </cell>
        </row>
        <row r="436">
          <cell r="C436" t="str">
            <v>- Muat   =  (V/Q1) x 60</v>
          </cell>
          <cell r="E436" t="str">
            <v>T3</v>
          </cell>
          <cell r="F436">
            <v>15.060240963855422</v>
          </cell>
          <cell r="G436" t="str">
            <v>menit</v>
          </cell>
        </row>
        <row r="437">
          <cell r="C437" t="str">
            <v>- Lain-lain</v>
          </cell>
          <cell r="E437" t="str">
            <v>T4</v>
          </cell>
          <cell r="F437">
            <v>1</v>
          </cell>
          <cell r="G437" t="str">
            <v>menit</v>
          </cell>
        </row>
        <row r="438">
          <cell r="E438" t="str">
            <v>Ts2</v>
          </cell>
          <cell r="F438">
            <v>80.860240963855418</v>
          </cell>
          <cell r="G438" t="str">
            <v>menit</v>
          </cell>
        </row>
        <row r="440">
          <cell r="H440" t="str">
            <v xml:space="preserve">Bersambung  </v>
          </cell>
        </row>
        <row r="441">
          <cell r="A441" t="str">
            <v>ANALISA HARGA DASAR SATUAN BAHAN</v>
          </cell>
        </row>
        <row r="443">
          <cell r="A443" t="str">
            <v>Jenis</v>
          </cell>
          <cell r="B443" t="str">
            <v>:</v>
          </cell>
          <cell r="C443" t="str">
            <v>M16 -  Sirtu</v>
          </cell>
        </row>
        <row r="444">
          <cell r="A444" t="str">
            <v>Lokasi</v>
          </cell>
          <cell r="B444" t="str">
            <v>:</v>
          </cell>
          <cell r="C444" t="str">
            <v>Quarry</v>
          </cell>
        </row>
        <row r="445">
          <cell r="A445" t="str">
            <v>Tujuan</v>
          </cell>
          <cell r="B445" t="str">
            <v>:</v>
          </cell>
          <cell r="C445" t="str">
            <v>Lokasi Pekerjaan</v>
          </cell>
        </row>
        <row r="447">
          <cell r="H447" t="str">
            <v xml:space="preserve">Lanjutan  </v>
          </cell>
        </row>
        <row r="448">
          <cell r="H448" t="str">
            <v>HARGA</v>
          </cell>
        </row>
        <row r="449">
          <cell r="A449" t="str">
            <v>No.</v>
          </cell>
          <cell r="B449" t="str">
            <v>URAIAN</v>
          </cell>
          <cell r="E449" t="str">
            <v>KODE</v>
          </cell>
          <cell r="F449" t="str">
            <v>KOEF.</v>
          </cell>
          <cell r="G449" t="str">
            <v>SATUAN</v>
          </cell>
          <cell r="H449" t="str">
            <v>SATUAN</v>
          </cell>
        </row>
        <row r="450">
          <cell r="H450" t="str">
            <v>(Rp.)</v>
          </cell>
        </row>
        <row r="452">
          <cell r="C452" t="str">
            <v>Kapasitas Produksi / Jam   =</v>
          </cell>
        </row>
        <row r="453">
          <cell r="C453" t="str">
            <v>V x Fa x 60</v>
          </cell>
          <cell r="E453" t="str">
            <v>Q2</v>
          </cell>
          <cell r="F453">
            <v>2.3095404833566766</v>
          </cell>
          <cell r="G453" t="str">
            <v>M3 / Jam</v>
          </cell>
        </row>
        <row r="454">
          <cell r="C454" t="str">
            <v>Ts2</v>
          </cell>
        </row>
        <row r="456">
          <cell r="C456" t="str">
            <v>Biaya Dump Truck / M3  =  (1 : Q2) x RpE08</v>
          </cell>
          <cell r="E456" t="str">
            <v>Rp2</v>
          </cell>
          <cell r="F456">
            <v>87966.572113059126</v>
          </cell>
          <cell r="G456" t="str">
            <v>Rupiah</v>
          </cell>
        </row>
        <row r="459">
          <cell r="A459" t="str">
            <v>IV.</v>
          </cell>
          <cell r="C459" t="str">
            <v>HARGA SATUAN DASAR BAHAN</v>
          </cell>
        </row>
        <row r="460">
          <cell r="C460" t="str">
            <v>DI LOKASI PEKERJAAN</v>
          </cell>
        </row>
        <row r="462">
          <cell r="C462" t="str">
            <v>Harga Satuan Dasar Sirtu   =</v>
          </cell>
        </row>
        <row r="464">
          <cell r="C464" t="str">
            <v>(  RpM16  +  Rp1  +  Rp2  )</v>
          </cell>
          <cell r="E464" t="str">
            <v>M16</v>
          </cell>
          <cell r="F464">
            <v>175419.97105863821</v>
          </cell>
          <cell r="G464" t="str">
            <v>Rupiah</v>
          </cell>
        </row>
        <row r="466">
          <cell r="C466" t="str">
            <v>Dibulatkan   :</v>
          </cell>
          <cell r="E466" t="str">
            <v>M16</v>
          </cell>
          <cell r="F466">
            <v>175400</v>
          </cell>
          <cell r="G466" t="str">
            <v>Rupiah</v>
          </cell>
        </row>
        <row r="470">
          <cell r="A470" t="str">
            <v>ANALISA HARGA DASAR SATUAN BAHAN</v>
          </cell>
        </row>
        <row r="472">
          <cell r="A472" t="str">
            <v>Jenis</v>
          </cell>
          <cell r="B472" t="str">
            <v>:</v>
          </cell>
          <cell r="C472" t="str">
            <v>M44 -  Pasir Urug</v>
          </cell>
        </row>
        <row r="473">
          <cell r="A473" t="str">
            <v>Lokasi</v>
          </cell>
          <cell r="B473" t="str">
            <v>:</v>
          </cell>
          <cell r="C473" t="str">
            <v>Quarry</v>
          </cell>
        </row>
        <row r="474">
          <cell r="A474" t="str">
            <v>Tujuan</v>
          </cell>
          <cell r="B474" t="str">
            <v>:</v>
          </cell>
          <cell r="C474" t="str">
            <v>Lokasi Pekerjaan</v>
          </cell>
        </row>
        <row r="477">
          <cell r="H477" t="str">
            <v>HARGA</v>
          </cell>
        </row>
        <row r="478">
          <cell r="A478" t="str">
            <v>No.</v>
          </cell>
          <cell r="B478" t="str">
            <v>URAIAN</v>
          </cell>
          <cell r="E478" t="str">
            <v>KODE</v>
          </cell>
          <cell r="F478" t="str">
            <v>KOEF.</v>
          </cell>
          <cell r="G478" t="str">
            <v>SATUAN</v>
          </cell>
          <cell r="H478" t="str">
            <v>SATUAN</v>
          </cell>
        </row>
        <row r="479">
          <cell r="H479" t="str">
            <v>(Rp.)</v>
          </cell>
        </row>
        <row r="481">
          <cell r="A481" t="str">
            <v>I.</v>
          </cell>
          <cell r="C481" t="str">
            <v>ASUMSI</v>
          </cell>
        </row>
        <row r="482">
          <cell r="A482">
            <v>1</v>
          </cell>
          <cell r="C482" t="str">
            <v>Menggunakan Manual</v>
          </cell>
        </row>
        <row r="483">
          <cell r="A483">
            <v>2</v>
          </cell>
          <cell r="C483" t="str">
            <v>Kondisi Jalan   :  sedang / baik</v>
          </cell>
        </row>
        <row r="484">
          <cell r="A484">
            <v>3</v>
          </cell>
          <cell r="C484" t="str">
            <v>Jarak Quarry ke lokasi pekerjaan</v>
          </cell>
          <cell r="E484" t="str">
            <v>L</v>
          </cell>
          <cell r="F484">
            <v>7</v>
          </cell>
          <cell r="G484" t="str">
            <v>Km</v>
          </cell>
        </row>
        <row r="485">
          <cell r="A485">
            <v>4</v>
          </cell>
          <cell r="C485" t="str">
            <v>Harga satuan pasir urug di Quarry</v>
          </cell>
          <cell r="E485" t="str">
            <v>RpM44</v>
          </cell>
          <cell r="F485">
            <v>1</v>
          </cell>
          <cell r="G485" t="str">
            <v>M3</v>
          </cell>
          <cell r="H485">
            <v>120000</v>
          </cell>
        </row>
        <row r="486">
          <cell r="A486">
            <v>5</v>
          </cell>
          <cell r="C486" t="str">
            <v>Harga Satuan Dasar Manual</v>
          </cell>
          <cell r="E486" t="str">
            <v>RpE10</v>
          </cell>
          <cell r="F486">
            <v>1</v>
          </cell>
          <cell r="G486" t="str">
            <v>Jam</v>
          </cell>
          <cell r="H486">
            <v>7142.8571428571431</v>
          </cell>
        </row>
        <row r="487">
          <cell r="A487">
            <v>6</v>
          </cell>
          <cell r="C487" t="str">
            <v>Harga Satuan Dasar Dump Truck</v>
          </cell>
          <cell r="E487" t="str">
            <v>RpE08</v>
          </cell>
          <cell r="F487">
            <v>1</v>
          </cell>
          <cell r="G487" t="str">
            <v>Jam</v>
          </cell>
          <cell r="H487">
            <v>203162.35947722453</v>
          </cell>
        </row>
        <row r="489">
          <cell r="A489" t="str">
            <v>II.</v>
          </cell>
          <cell r="C489" t="str">
            <v>URUTAN KERJA</v>
          </cell>
        </row>
        <row r="490">
          <cell r="A490">
            <v>1</v>
          </cell>
          <cell r="C490" t="str">
            <v>pasir urug digali dengan Excavator</v>
          </cell>
        </row>
        <row r="491">
          <cell r="A491">
            <v>2</v>
          </cell>
          <cell r="C491" t="str">
            <v>Excavator sekaligus memuat pasir urug</v>
          </cell>
        </row>
        <row r="492">
          <cell r="C492" t="str">
            <v>hasil galian ke dalam Dump Truck</v>
          </cell>
        </row>
        <row r="493">
          <cell r="A493">
            <v>3</v>
          </cell>
          <cell r="C493" t="str">
            <v>Dump Truck mengangkut pasir urug</v>
          </cell>
        </row>
        <row r="494">
          <cell r="C494" t="str">
            <v>ke lokasi pekerjaan</v>
          </cell>
        </row>
        <row r="496">
          <cell r="A496" t="str">
            <v>III.</v>
          </cell>
          <cell r="C496" t="str">
            <v>PERHITUNGAN</v>
          </cell>
        </row>
        <row r="498">
          <cell r="C498" t="str">
            <v>EXCAVATOR</v>
          </cell>
          <cell r="E498" t="str">
            <v>(E10)</v>
          </cell>
        </row>
        <row r="499">
          <cell r="C499" t="str">
            <v>Kapasitas Bucket</v>
          </cell>
          <cell r="E499" t="str">
            <v>V</v>
          </cell>
          <cell r="F499">
            <v>0.5</v>
          </cell>
          <cell r="G499" t="str">
            <v>M3</v>
          </cell>
        </row>
        <row r="500">
          <cell r="C500" t="str">
            <v>Faktor Bucket</v>
          </cell>
          <cell r="E500" t="str">
            <v>Fb</v>
          </cell>
          <cell r="F500">
            <v>0.9</v>
          </cell>
          <cell r="G500" t="str">
            <v>-</v>
          </cell>
        </row>
        <row r="501">
          <cell r="C501" t="str">
            <v>Faktor  Efisiensi alat</v>
          </cell>
          <cell r="E501" t="str">
            <v>Fa</v>
          </cell>
          <cell r="F501">
            <v>0.83</v>
          </cell>
          <cell r="G501" t="str">
            <v>-</v>
          </cell>
        </row>
        <row r="502">
          <cell r="C502" t="str">
            <v>Waktu siklus</v>
          </cell>
          <cell r="E502" t="str">
            <v>Ts1</v>
          </cell>
        </row>
        <row r="503">
          <cell r="C503" t="str">
            <v>- Menggali / memuat</v>
          </cell>
          <cell r="E503" t="str">
            <v>T1</v>
          </cell>
          <cell r="F503">
            <v>0.5</v>
          </cell>
          <cell r="G503" t="str">
            <v>menit</v>
          </cell>
        </row>
        <row r="504">
          <cell r="C504" t="str">
            <v>- Lain-lain</v>
          </cell>
          <cell r="E504" t="str">
            <v>T2</v>
          </cell>
          <cell r="F504">
            <v>0.5</v>
          </cell>
          <cell r="G504" t="str">
            <v>menit</v>
          </cell>
        </row>
        <row r="505">
          <cell r="E505" t="str">
            <v>Ts1</v>
          </cell>
          <cell r="F505">
            <v>1</v>
          </cell>
          <cell r="G505" t="str">
            <v>menit</v>
          </cell>
        </row>
        <row r="506">
          <cell r="C506" t="str">
            <v>Kap. Prod. / jam =</v>
          </cell>
        </row>
        <row r="507">
          <cell r="C507" t="str">
            <v>V  x Fb x Fa x 60</v>
          </cell>
          <cell r="E507" t="str">
            <v>Q1</v>
          </cell>
          <cell r="F507">
            <v>22.41</v>
          </cell>
          <cell r="G507" t="str">
            <v>M3 / Jam</v>
          </cell>
        </row>
        <row r="508">
          <cell r="C508" t="str">
            <v>Ts1</v>
          </cell>
        </row>
        <row r="510">
          <cell r="C510" t="str">
            <v>Biaya Excavator / M3  =  (1 : Q1) x RpE10</v>
          </cell>
          <cell r="E510" t="str">
            <v>Rp1</v>
          </cell>
          <cell r="F510">
            <v>318.73525849429461</v>
          </cell>
          <cell r="G510" t="str">
            <v>Rupiah</v>
          </cell>
        </row>
        <row r="513">
          <cell r="C513" t="str">
            <v>DUMP TRUCK</v>
          </cell>
          <cell r="E513" t="str">
            <v>(E08)</v>
          </cell>
        </row>
        <row r="514">
          <cell r="C514" t="str">
            <v>Kapasitas bak</v>
          </cell>
          <cell r="E514" t="str">
            <v>V</v>
          </cell>
          <cell r="F514">
            <v>4</v>
          </cell>
          <cell r="G514" t="str">
            <v>M3</v>
          </cell>
        </row>
        <row r="515">
          <cell r="C515" t="str">
            <v>Faktor  efisiensi alat</v>
          </cell>
          <cell r="E515" t="str">
            <v>Fa</v>
          </cell>
          <cell r="F515">
            <v>0.83</v>
          </cell>
          <cell r="G515" t="str">
            <v>-</v>
          </cell>
        </row>
        <row r="516">
          <cell r="C516" t="str">
            <v>Kecepatan rata-rata bermuatan</v>
          </cell>
          <cell r="E516" t="str">
            <v>v1</v>
          </cell>
          <cell r="F516">
            <v>40</v>
          </cell>
          <cell r="G516" t="str">
            <v>KM/Jam</v>
          </cell>
        </row>
        <row r="517">
          <cell r="C517" t="str">
            <v>Kecepatan rata-rata kosong</v>
          </cell>
          <cell r="E517" t="str">
            <v>v2</v>
          </cell>
          <cell r="F517">
            <v>50</v>
          </cell>
          <cell r="G517" t="str">
            <v>KM/Jam</v>
          </cell>
        </row>
        <row r="518">
          <cell r="C518" t="str">
            <v>Waktu  siklus</v>
          </cell>
          <cell r="E518" t="str">
            <v>Ts2</v>
          </cell>
        </row>
        <row r="519">
          <cell r="C519" t="str">
            <v>- Waktu tempuh isi  =  (L/v1) x 60</v>
          </cell>
          <cell r="E519" t="str">
            <v>T1</v>
          </cell>
          <cell r="F519">
            <v>10.5</v>
          </cell>
          <cell r="G519" t="str">
            <v>menit</v>
          </cell>
        </row>
        <row r="520">
          <cell r="C520" t="str">
            <v>- Waktu tempuh kosong  =  (L/v2) x 60</v>
          </cell>
          <cell r="E520" t="str">
            <v>T2</v>
          </cell>
          <cell r="F520">
            <v>8.4</v>
          </cell>
          <cell r="G520" t="str">
            <v>menit</v>
          </cell>
        </row>
        <row r="521">
          <cell r="C521" t="str">
            <v>- Muat   =  (V/Q1) x 60</v>
          </cell>
          <cell r="E521" t="str">
            <v>T3</v>
          </cell>
          <cell r="F521">
            <v>10.7095046854083</v>
          </cell>
          <cell r="G521" t="str">
            <v>menit</v>
          </cell>
        </row>
        <row r="522">
          <cell r="C522" t="str">
            <v>- Lain-lain</v>
          </cell>
          <cell r="E522" t="str">
            <v>T4</v>
          </cell>
          <cell r="F522">
            <v>1</v>
          </cell>
          <cell r="G522" t="str">
            <v>menit</v>
          </cell>
        </row>
        <row r="523">
          <cell r="E523" t="str">
            <v>Ts2</v>
          </cell>
          <cell r="F523">
            <v>30.609504685408297</v>
          </cell>
          <cell r="G523" t="str">
            <v>menit</v>
          </cell>
        </row>
        <row r="525">
          <cell r="H525" t="str">
            <v xml:space="preserve">Bersambung  </v>
          </cell>
        </row>
        <row r="526">
          <cell r="A526" t="str">
            <v>ANALISA HARGA DASAR SATUAN BAHAN</v>
          </cell>
        </row>
        <row r="528">
          <cell r="A528" t="str">
            <v>Jenis</v>
          </cell>
          <cell r="B528" t="str">
            <v>:</v>
          </cell>
          <cell r="C528" t="str">
            <v>M44 -  Pasir Urug</v>
          </cell>
        </row>
        <row r="529">
          <cell r="A529" t="str">
            <v>Lokasi</v>
          </cell>
          <cell r="B529" t="str">
            <v>:</v>
          </cell>
          <cell r="C529" t="str">
            <v>Quarry</v>
          </cell>
        </row>
        <row r="530">
          <cell r="A530" t="str">
            <v>Tujuan</v>
          </cell>
          <cell r="B530" t="str">
            <v>:</v>
          </cell>
          <cell r="C530" t="str">
            <v>Lokasi Pekerjaan</v>
          </cell>
        </row>
        <row r="532">
          <cell r="H532" t="str">
            <v xml:space="preserve">Lanjutan  </v>
          </cell>
        </row>
        <row r="533">
          <cell r="H533" t="str">
            <v>HARGA</v>
          </cell>
        </row>
        <row r="534">
          <cell r="A534" t="str">
            <v>No.</v>
          </cell>
          <cell r="B534" t="str">
            <v>URAIAN</v>
          </cell>
          <cell r="E534" t="str">
            <v>KODE</v>
          </cell>
          <cell r="F534" t="str">
            <v>KOEF.</v>
          </cell>
          <cell r="G534" t="str">
            <v>SATUAN</v>
          </cell>
          <cell r="H534" t="str">
            <v>SATUAN</v>
          </cell>
        </row>
        <row r="535">
          <cell r="H535" t="str">
            <v>(Rp.)</v>
          </cell>
        </row>
        <row r="537">
          <cell r="C537" t="str">
            <v>Kapasitas Produksi / Jam   =</v>
          </cell>
        </row>
        <row r="538">
          <cell r="C538" t="str">
            <v>V x Fa x 60</v>
          </cell>
          <cell r="E538" t="str">
            <v>Q2</v>
          </cell>
          <cell r="F538">
            <v>6.5077825351077836</v>
          </cell>
          <cell r="G538" t="str">
            <v>M3 / Jam</v>
          </cell>
        </row>
        <row r="539">
          <cell r="C539" t="str">
            <v>Ts2</v>
          </cell>
        </row>
        <row r="541">
          <cell r="C541" t="str">
            <v>Biaya Dump Truck / M3  =  (1 : Q2) x RpE08</v>
          </cell>
          <cell r="E541" t="str">
            <v>Rp2</v>
          </cell>
          <cell r="F541">
            <v>31218.369449381069</v>
          </cell>
          <cell r="G541" t="str">
            <v>Rupiah</v>
          </cell>
        </row>
        <row r="544">
          <cell r="A544" t="str">
            <v>IV.</v>
          </cell>
          <cell r="C544" t="str">
            <v>HARGA SATUAN DASAR BAHAN</v>
          </cell>
        </row>
        <row r="545">
          <cell r="C545" t="str">
            <v>DI LOKASI PEKERJAAN</v>
          </cell>
        </row>
        <row r="547">
          <cell r="C547" t="str">
            <v>Harga Satuan Dasar pasir urug   =</v>
          </cell>
        </row>
        <row r="549">
          <cell r="C549" t="str">
            <v>(  RpM44  +  Rp1  +  Rp2  )</v>
          </cell>
          <cell r="E549" t="str">
            <v>M44</v>
          </cell>
          <cell r="F549">
            <v>151537.10470787538</v>
          </cell>
          <cell r="G549" t="str">
            <v>Rupiah</v>
          </cell>
        </row>
        <row r="551">
          <cell r="C551" t="str">
            <v>Dibulatkan   :</v>
          </cell>
          <cell r="E551" t="str">
            <v>M44</v>
          </cell>
          <cell r="F551">
            <v>151500</v>
          </cell>
          <cell r="G551" t="str">
            <v>Rupiah</v>
          </cell>
        </row>
      </sheetData>
      <sheetData sheetId="16"/>
      <sheetData sheetId="17"/>
      <sheetData sheetId="18"/>
      <sheetData sheetId="19"/>
      <sheetData sheetId="20"/>
      <sheetData sheetId="21" refreshError="1"/>
      <sheetData sheetId="22"/>
      <sheetData sheetId="23" refreshError="1"/>
      <sheetData sheetId="24" refreshError="1">
        <row r="1">
          <cell r="A1" t="str">
            <v>ITEM PEMBAYARAN NO.</v>
          </cell>
          <cell r="D1" t="str">
            <v>:  4.2 (1)</v>
          </cell>
          <cell r="J1" t="str">
            <v>Analisa EI-421</v>
          </cell>
          <cell r="T1" t="str">
            <v>Analisa EI-421</v>
          </cell>
        </row>
        <row r="2">
          <cell r="A2" t="str">
            <v>JENIS PEKERJAAN</v>
          </cell>
          <cell r="D2" t="str">
            <v xml:space="preserve">:  Lps. Pond. Ag. Kls. A, </v>
          </cell>
        </row>
        <row r="3">
          <cell r="A3" t="str">
            <v>SATUAN PEMBAYARAN</v>
          </cell>
          <cell r="D3" t="str">
            <v>:  M3</v>
          </cell>
          <cell r="J3" t="str">
            <v xml:space="preserve">         URAIAN ANALISA HARGA SATUAN</v>
          </cell>
          <cell r="L3" t="str">
            <v>FORMULIR STANDAR UNTUK</v>
          </cell>
        </row>
        <row r="4">
          <cell r="L4" t="str">
            <v>PEREKAMAN ANALISA MASING-MASING HARGA SATUAN</v>
          </cell>
        </row>
        <row r="5">
          <cell r="L5">
            <v>0</v>
          </cell>
        </row>
        <row r="6">
          <cell r="A6" t="str">
            <v>No.</v>
          </cell>
          <cell r="C6" t="str">
            <v>U R A I A N</v>
          </cell>
          <cell r="G6" t="str">
            <v>KODE</v>
          </cell>
          <cell r="H6" t="str">
            <v>KOEF.</v>
          </cell>
          <cell r="I6" t="str">
            <v>SATUAN</v>
          </cell>
          <cell r="J6" t="str">
            <v>KETERANGAN</v>
          </cell>
        </row>
        <row r="8">
          <cell r="L8" t="str">
            <v>PROYEK</v>
          </cell>
          <cell r="O8" t="str">
            <v>:</v>
          </cell>
        </row>
        <row r="9">
          <cell r="A9" t="str">
            <v>I.</v>
          </cell>
          <cell r="C9" t="str">
            <v>ASUMSI</v>
          </cell>
          <cell r="L9" t="str">
            <v>No. PAKET KONTRAK</v>
          </cell>
          <cell r="O9" t="str">
            <v>:</v>
          </cell>
        </row>
        <row r="10">
          <cell r="A10">
            <v>1</v>
          </cell>
          <cell r="C10" t="str">
            <v>Menggunakan alat berat (cara mekanik)</v>
          </cell>
          <cell r="L10" t="str">
            <v>NAMA PAKET</v>
          </cell>
          <cell r="O10" t="str">
            <v>:</v>
          </cell>
        </row>
        <row r="11">
          <cell r="A11">
            <v>2</v>
          </cell>
          <cell r="C11" t="str">
            <v>Lokasi pekerjaan : sepanjang jalan</v>
          </cell>
          <cell r="L11" t="str">
            <v>PROP / KAB / KODYA</v>
          </cell>
          <cell r="O11" t="str">
            <v>:</v>
          </cell>
        </row>
        <row r="12">
          <cell r="A12">
            <v>3</v>
          </cell>
          <cell r="C12" t="str">
            <v>Kondisi existing jalan : sedang</v>
          </cell>
          <cell r="L12" t="str">
            <v>ITEM PEMBAYARAN NO.</v>
          </cell>
          <cell r="O12" t="str">
            <v>:  4.2 (1)</v>
          </cell>
          <cell r="R12" t="str">
            <v>PERKIRAAN VOL. PEK.</v>
          </cell>
          <cell r="T12" t="str">
            <v>:</v>
          </cell>
          <cell r="U12" t="e">
            <v>#REF!</v>
          </cell>
        </row>
        <row r="13">
          <cell r="A13">
            <v>4</v>
          </cell>
          <cell r="C13" t="str">
            <v>Jarak rata-rata Base Camp ke lokasi pekerjaan</v>
          </cell>
          <cell r="G13" t="str">
            <v>L</v>
          </cell>
          <cell r="H13">
            <v>19</v>
          </cell>
          <cell r="I13" t="str">
            <v>KM</v>
          </cell>
          <cell r="L13" t="str">
            <v>JENIS PEKERJAAN</v>
          </cell>
          <cell r="O13" t="str">
            <v xml:space="preserve">:  Lps. Pond. Ag. Kls. A, </v>
          </cell>
          <cell r="R13" t="str">
            <v>TOTAL HARGA (Rp.)</v>
          </cell>
          <cell r="T13" t="str">
            <v>:</v>
          </cell>
          <cell r="U13" t="e">
            <v>#REF!</v>
          </cell>
        </row>
        <row r="14">
          <cell r="A14">
            <v>5</v>
          </cell>
          <cell r="C14" t="str">
            <v>Tebal lapis Agregat padat</v>
          </cell>
          <cell r="G14" t="str">
            <v>t</v>
          </cell>
          <cell r="H14">
            <v>0.15</v>
          </cell>
          <cell r="I14" t="str">
            <v>M</v>
          </cell>
          <cell r="L14" t="str">
            <v>SATUAN PEMBAYARAN</v>
          </cell>
          <cell r="O14" t="str">
            <v>:  M3</v>
          </cell>
          <cell r="R14" t="str">
            <v>% THD. BIAYA PROYEK</v>
          </cell>
          <cell r="T14" t="str">
            <v>:</v>
          </cell>
          <cell r="U14" t="e">
            <v>#REF!</v>
          </cell>
        </row>
        <row r="15">
          <cell r="A15">
            <v>6</v>
          </cell>
          <cell r="C15" t="str">
            <v>Faktor kembang material (Padat-Lepas)</v>
          </cell>
          <cell r="G15" t="str">
            <v>Fk</v>
          </cell>
          <cell r="H15">
            <v>1.2</v>
          </cell>
          <cell r="I15" t="str">
            <v>-</v>
          </cell>
        </row>
        <row r="16">
          <cell r="A16">
            <v>7</v>
          </cell>
          <cell r="C16" t="str">
            <v>Jam kerja efektif per-hari</v>
          </cell>
          <cell r="G16" t="str">
            <v>Tk</v>
          </cell>
          <cell r="H16">
            <v>7</v>
          </cell>
          <cell r="I16" t="str">
            <v>Jam</v>
          </cell>
        </row>
        <row r="17">
          <cell r="A17">
            <v>8</v>
          </cell>
          <cell r="C17" t="str">
            <v>Lebar bahu jalan</v>
          </cell>
          <cell r="G17" t="str">
            <v>Lb</v>
          </cell>
          <cell r="H17">
            <v>1</v>
          </cell>
          <cell r="I17" t="str">
            <v>M</v>
          </cell>
          <cell r="Q17" t="str">
            <v>PERKIRAAN</v>
          </cell>
          <cell r="R17" t="str">
            <v>HARGA</v>
          </cell>
          <cell r="S17" t="str">
            <v>JUMLAH</v>
          </cell>
        </row>
        <row r="18">
          <cell r="A18">
            <v>9</v>
          </cell>
          <cell r="C18" t="str">
            <v>Proporsi Campuran :</v>
          </cell>
          <cell r="D18" t="str">
            <v>- Agregat Kasar</v>
          </cell>
          <cell r="G18" t="str">
            <v>Ak</v>
          </cell>
          <cell r="H18">
            <v>55</v>
          </cell>
          <cell r="I18" t="str">
            <v>%</v>
          </cell>
          <cell r="J18" t="str">
            <v xml:space="preserve"> Gradasi harus -</v>
          </cell>
          <cell r="L18" t="str">
            <v>NO.</v>
          </cell>
          <cell r="N18" t="str">
            <v>KOMPONEN</v>
          </cell>
          <cell r="P18" t="str">
            <v>SATUAN</v>
          </cell>
          <cell r="Q18" t="str">
            <v>KUANTITAS</v>
          </cell>
          <cell r="R18" t="str">
            <v>SATUAN</v>
          </cell>
          <cell r="S18" t="str">
            <v>HARGA</v>
          </cell>
        </row>
        <row r="19">
          <cell r="D19" t="str">
            <v>- Agregat Halus</v>
          </cell>
          <cell r="G19" t="str">
            <v>Ah</v>
          </cell>
          <cell r="H19">
            <v>45</v>
          </cell>
          <cell r="I19" t="str">
            <v>%</v>
          </cell>
          <cell r="J19" t="str">
            <v xml:space="preserve"> memenuhi Spec.</v>
          </cell>
          <cell r="R19" t="str">
            <v>(Rp.)</v>
          </cell>
          <cell r="S19" t="str">
            <v>(Rp.)</v>
          </cell>
        </row>
        <row r="20">
          <cell r="A20" t="str">
            <v>II.</v>
          </cell>
          <cell r="C20" t="str">
            <v>URUTAN KERJA</v>
          </cell>
        </row>
        <row r="21">
          <cell r="A21">
            <v>1</v>
          </cell>
          <cell r="C21" t="str">
            <v xml:space="preserve">Wheel Loader mencampur &amp; memuat Agregat ke </v>
          </cell>
        </row>
        <row r="22">
          <cell r="C22" t="str">
            <v>dalam Dump Truck di Base Camp</v>
          </cell>
          <cell r="L22" t="str">
            <v>A.</v>
          </cell>
          <cell r="N22" t="str">
            <v>TENAGA</v>
          </cell>
        </row>
        <row r="23">
          <cell r="A23">
            <v>2</v>
          </cell>
          <cell r="C23" t="str">
            <v>Dump Truck mengangkut Agregat ke lokasi</v>
          </cell>
        </row>
        <row r="24">
          <cell r="C24" t="str">
            <v>pekerjaan dan dihampar dengan Motor Grader</v>
          </cell>
          <cell r="L24" t="str">
            <v>1.</v>
          </cell>
          <cell r="N24" t="str">
            <v>Pekerja</v>
          </cell>
          <cell r="O24" t="str">
            <v>(L01)</v>
          </cell>
          <cell r="P24" t="str">
            <v>Jam</v>
          </cell>
          <cell r="Q24">
            <v>0.24988844265952695</v>
          </cell>
          <cell r="R24">
            <v>1800</v>
          </cell>
          <cell r="U24">
            <v>449.7991967871485</v>
          </cell>
        </row>
        <row r="25">
          <cell r="A25">
            <v>3</v>
          </cell>
          <cell r="C25" t="str">
            <v>Hamparan Agregat dibasahi dengan Water Tank Truck</v>
          </cell>
          <cell r="L25" t="str">
            <v>2.</v>
          </cell>
          <cell r="N25" t="str">
            <v>Mandor</v>
          </cell>
          <cell r="O25" t="str">
            <v>(L03)</v>
          </cell>
          <cell r="P25" t="str">
            <v>Jam</v>
          </cell>
          <cell r="Q25">
            <v>3.5698348951360995E-2</v>
          </cell>
          <cell r="R25">
            <v>2750</v>
          </cell>
          <cell r="U25">
            <v>98.170459616242738</v>
          </cell>
        </row>
        <row r="26">
          <cell r="C26" t="str">
            <v>sebelum dipadatkan dengan Tandem Roller &amp; PTR</v>
          </cell>
        </row>
        <row r="27">
          <cell r="A27">
            <v>4</v>
          </cell>
          <cell r="C27" t="str">
            <v>Selama pemadatan sekelompok pekerja akan</v>
          </cell>
        </row>
        <row r="28">
          <cell r="C28" t="str">
            <v>merapikan tepi hamparan dan level permukaan</v>
          </cell>
          <cell r="Q28" t="str">
            <v xml:space="preserve">JUMLAH HARGA TENAGA   </v>
          </cell>
          <cell r="U28">
            <v>547.96965640339124</v>
          </cell>
        </row>
        <row r="29">
          <cell r="C29" t="str">
            <v>dengan menggunakan alat bantu</v>
          </cell>
        </row>
        <row r="30">
          <cell r="L30" t="str">
            <v>B.</v>
          </cell>
          <cell r="N30" t="str">
            <v>BAHAN</v>
          </cell>
        </row>
        <row r="31">
          <cell r="A31" t="str">
            <v>III.</v>
          </cell>
          <cell r="C31" t="str">
            <v>PEMAKAIAN BAHAN, ALAT DAN TENAGA</v>
          </cell>
        </row>
        <row r="32">
          <cell r="L32" t="str">
            <v>1.</v>
          </cell>
          <cell r="N32" t="str">
            <v>Agregat Kasar     (M03)</v>
          </cell>
          <cell r="P32" t="str">
            <v>M3</v>
          </cell>
          <cell r="Q32">
            <v>0.66</v>
          </cell>
          <cell r="R32">
            <v>57676.448177020211</v>
          </cell>
          <cell r="U32">
            <v>38066.455796833339</v>
          </cell>
        </row>
        <row r="33">
          <cell r="A33" t="str">
            <v xml:space="preserve">   1.</v>
          </cell>
          <cell r="C33" t="str">
            <v>BAHAN</v>
          </cell>
          <cell r="L33" t="str">
            <v>2.</v>
          </cell>
          <cell r="N33" t="str">
            <v>Agregat Halus     (M04)</v>
          </cell>
          <cell r="P33" t="str">
            <v>M3</v>
          </cell>
          <cell r="Q33">
            <v>0.54</v>
          </cell>
          <cell r="R33">
            <v>54748.917322881847</v>
          </cell>
          <cell r="U33">
            <v>29564.415354356199</v>
          </cell>
        </row>
        <row r="34">
          <cell r="C34" t="str">
            <v>- Agregat Kasar</v>
          </cell>
          <cell r="D34" t="str">
            <v>=  Ak x 1 M3 x Fk</v>
          </cell>
          <cell r="G34" t="str">
            <v>M03</v>
          </cell>
          <cell r="H34">
            <v>0.66</v>
          </cell>
          <cell r="I34" t="str">
            <v>M3</v>
          </cell>
        </row>
        <row r="35">
          <cell r="C35" t="str">
            <v>- Agregat Halus</v>
          </cell>
          <cell r="D35" t="str">
            <v>=  Ah x 1 M3 x Fk</v>
          </cell>
          <cell r="G35" t="str">
            <v>M04</v>
          </cell>
          <cell r="H35">
            <v>0.54</v>
          </cell>
          <cell r="I35" t="str">
            <v>M3</v>
          </cell>
        </row>
        <row r="37">
          <cell r="A37" t="str">
            <v xml:space="preserve">   2.</v>
          </cell>
          <cell r="C37" t="str">
            <v>ALAT</v>
          </cell>
        </row>
        <row r="38">
          <cell r="A38" t="str">
            <v>2.a.</v>
          </cell>
          <cell r="C38" t="str">
            <v>WHEEL LOADER</v>
          </cell>
          <cell r="G38" t="str">
            <v>(E15)</v>
          </cell>
          <cell r="Q38" t="str">
            <v xml:space="preserve">JUMLAH HARGA BAHAN   </v>
          </cell>
          <cell r="U38">
            <v>67630.871151189538</v>
          </cell>
        </row>
        <row r="39">
          <cell r="C39" t="str">
            <v>Kapasitas bucket</v>
          </cell>
          <cell r="G39" t="str">
            <v>V</v>
          </cell>
          <cell r="H39">
            <v>1.5</v>
          </cell>
          <cell r="I39" t="str">
            <v>M3</v>
          </cell>
        </row>
        <row r="40">
          <cell r="C40" t="str">
            <v>Faktor bucket</v>
          </cell>
          <cell r="G40" t="str">
            <v>Fb</v>
          </cell>
          <cell r="H40">
            <v>0.9</v>
          </cell>
          <cell r="I40" t="str">
            <v>-</v>
          </cell>
          <cell r="J40" t="str">
            <v>Pemuatan ringan</v>
          </cell>
          <cell r="L40" t="str">
            <v>C.</v>
          </cell>
          <cell r="N40" t="str">
            <v>PERALATAN</v>
          </cell>
        </row>
        <row r="41">
          <cell r="C41" t="str">
            <v>Faktor Efisiensi alat</v>
          </cell>
          <cell r="G41" t="str">
            <v>Fa</v>
          </cell>
          <cell r="H41">
            <v>0.83</v>
          </cell>
          <cell r="I41" t="str">
            <v>-</v>
          </cell>
        </row>
        <row r="42">
          <cell r="C42" t="str">
            <v>Waktu siklus</v>
          </cell>
          <cell r="G42" t="str">
            <v>Ts1</v>
          </cell>
          <cell r="L42" t="str">
            <v>1</v>
          </cell>
          <cell r="N42" t="str">
            <v>Wheel Loader</v>
          </cell>
          <cell r="O42" t="str">
            <v>(E15)</v>
          </cell>
          <cell r="P42" t="str">
            <v>Jam</v>
          </cell>
          <cell r="Q42">
            <v>3.5698348951360995E-2</v>
          </cell>
          <cell r="R42">
            <v>55432.76343797033</v>
          </cell>
          <cell r="U42">
            <v>1978.8581325469102</v>
          </cell>
        </row>
        <row r="43">
          <cell r="C43" t="str">
            <v>- Mencampur</v>
          </cell>
          <cell r="G43" t="str">
            <v>T1</v>
          </cell>
          <cell r="H43">
            <v>1.5</v>
          </cell>
          <cell r="I43" t="str">
            <v>menit</v>
          </cell>
          <cell r="L43" t="str">
            <v>2</v>
          </cell>
          <cell r="N43" t="str">
            <v>Dump Truck</v>
          </cell>
          <cell r="O43" t="str">
            <v>(E09)</v>
          </cell>
          <cell r="P43" t="str">
            <v>Jam</v>
          </cell>
          <cell r="Q43">
            <v>0.24170577893904938</v>
          </cell>
          <cell r="R43">
            <v>45377.598849709742</v>
          </cell>
          <cell r="U43">
            <v>10968.027876352804</v>
          </cell>
        </row>
        <row r="44">
          <cell r="C44" t="str">
            <v>- Memuat dan lain-lain</v>
          </cell>
          <cell r="G44" t="str">
            <v>T2</v>
          </cell>
          <cell r="H44">
            <v>0.5</v>
          </cell>
          <cell r="I44" t="str">
            <v>menit</v>
          </cell>
          <cell r="L44" t="str">
            <v>3</v>
          </cell>
          <cell r="N44" t="str">
            <v>Motor Grader</v>
          </cell>
          <cell r="O44" t="str">
            <v>(E13)</v>
          </cell>
          <cell r="P44" t="str">
            <v>Jam</v>
          </cell>
          <cell r="Q44">
            <v>1.1713520749665328E-2</v>
          </cell>
          <cell r="R44">
            <v>65062.918565899803</v>
          </cell>
          <cell r="U44">
            <v>762.11584665545286</v>
          </cell>
        </row>
        <row r="45">
          <cell r="G45" t="str">
            <v>Ts1</v>
          </cell>
          <cell r="H45">
            <v>2</v>
          </cell>
          <cell r="I45" t="str">
            <v>menit</v>
          </cell>
          <cell r="L45" t="str">
            <v>4</v>
          </cell>
          <cell r="N45" t="str">
            <v>Tandem Roller</v>
          </cell>
          <cell r="O45" t="str">
            <v>(E17)</v>
          </cell>
          <cell r="P45" t="str">
            <v>Jam</v>
          </cell>
          <cell r="Q45">
            <v>1.7849174475680501E-2</v>
          </cell>
          <cell r="R45">
            <v>31036.052784347452</v>
          </cell>
          <cell r="U45">
            <v>553.9679211842473</v>
          </cell>
        </row>
        <row r="46">
          <cell r="L46" t="str">
            <v>5</v>
          </cell>
          <cell r="N46" t="str">
            <v>Water Tanker</v>
          </cell>
          <cell r="O46" t="str">
            <v>(E23)</v>
          </cell>
          <cell r="P46" t="str">
            <v>Jam</v>
          </cell>
          <cell r="Q46">
            <v>2.1084337349397592E-2</v>
          </cell>
          <cell r="R46">
            <v>29327.951193291767</v>
          </cell>
          <cell r="U46">
            <v>618.3604167260313</v>
          </cell>
        </row>
        <row r="47">
          <cell r="C47" t="str">
            <v>Kap. Prod. / jam =</v>
          </cell>
          <cell r="D47" t="str">
            <v>V x Fb x Fa x 60</v>
          </cell>
          <cell r="G47" t="str">
            <v>Q1</v>
          </cell>
          <cell r="H47">
            <v>28.012500000000003</v>
          </cell>
          <cell r="I47" t="str">
            <v>M3</v>
          </cell>
          <cell r="L47" t="str">
            <v>6</v>
          </cell>
          <cell r="N47" t="str">
            <v>Alat Bantu</v>
          </cell>
          <cell r="P47" t="str">
            <v>Ls</v>
          </cell>
          <cell r="Q47">
            <v>1</v>
          </cell>
          <cell r="R47">
            <v>75</v>
          </cell>
          <cell r="U47">
            <v>75</v>
          </cell>
        </row>
        <row r="48">
          <cell r="D48" t="str">
            <v>Fk x Ts1</v>
          </cell>
        </row>
        <row r="49">
          <cell r="C49" t="str">
            <v>Koefisien Alat / M3</v>
          </cell>
          <cell r="D49" t="str">
            <v xml:space="preserve"> =  1  :  Q1</v>
          </cell>
          <cell r="G49" t="str">
            <v>(E15)</v>
          </cell>
          <cell r="H49">
            <v>3.5698348951360995E-2</v>
          </cell>
          <cell r="I49" t="str">
            <v>Jam</v>
          </cell>
        </row>
        <row r="50">
          <cell r="Q50" t="str">
            <v xml:space="preserve">JUMLAH HARGA PERALATAN   </v>
          </cell>
          <cell r="U50">
            <v>14956.330193465445</v>
          </cell>
        </row>
        <row r="51">
          <cell r="A51" t="str">
            <v>2.b.</v>
          </cell>
          <cell r="C51" t="str">
            <v>DUMP TRUCK</v>
          </cell>
          <cell r="G51" t="str">
            <v>(E09)</v>
          </cell>
        </row>
        <row r="52">
          <cell r="C52" t="str">
            <v>Kapasitas bak</v>
          </cell>
          <cell r="G52" t="str">
            <v>V</v>
          </cell>
          <cell r="H52">
            <v>6</v>
          </cell>
          <cell r="I52" t="str">
            <v>M3</v>
          </cell>
          <cell r="L52" t="str">
            <v>D.</v>
          </cell>
          <cell r="N52" t="str">
            <v>JUMLAH HARGA TENAGA, BAHAN DAN PERALATAN  ( A + B + C )</v>
          </cell>
          <cell r="U52">
            <v>83135.171001058377</v>
          </cell>
        </row>
        <row r="53">
          <cell r="C53" t="str">
            <v>Faktor Efisiensi alat</v>
          </cell>
          <cell r="G53" t="str">
            <v>Fa</v>
          </cell>
          <cell r="H53">
            <v>0.83</v>
          </cell>
          <cell r="I53" t="str">
            <v>-</v>
          </cell>
          <cell r="L53" t="str">
            <v>E.</v>
          </cell>
          <cell r="N53" t="str">
            <v>OVERHEAD &amp; PROFIT</v>
          </cell>
          <cell r="P53">
            <v>10</v>
          </cell>
          <cell r="Q53" t="str">
            <v>%  x  D</v>
          </cell>
          <cell r="U53">
            <v>8313.5171001058388</v>
          </cell>
        </row>
        <row r="54">
          <cell r="C54" t="str">
            <v>Kecepatan rata-rata bermuatan</v>
          </cell>
          <cell r="G54" t="str">
            <v>v1</v>
          </cell>
          <cell r="H54">
            <v>45</v>
          </cell>
          <cell r="I54" t="str">
            <v>KM / Jam</v>
          </cell>
          <cell r="L54" t="str">
            <v>F.</v>
          </cell>
          <cell r="N54" t="str">
            <v>HARGA SATUAN PEKERJAAN  ( D + E )</v>
          </cell>
          <cell r="U54">
            <v>91448.688101164211</v>
          </cell>
        </row>
        <row r="55">
          <cell r="C55" t="str">
            <v>Kecepatan rata-rata kosong</v>
          </cell>
          <cell r="G55" t="str">
            <v>v2</v>
          </cell>
          <cell r="H55">
            <v>60</v>
          </cell>
          <cell r="I55" t="str">
            <v>KM / Jam</v>
          </cell>
          <cell r="L55" t="str">
            <v>Note: 1</v>
          </cell>
          <cell r="N55" t="str">
            <v>SATUAN dapat berdasarkan atas jam operasi untuk Tenaga Kerja dan Peralatan, volume dan/atau ukuran</v>
          </cell>
        </row>
        <row r="56">
          <cell r="C56" t="str">
            <v>Waktu Siklus  :  - Waktu memuat = V : Q1 x 60</v>
          </cell>
          <cell r="G56" t="str">
            <v>T1</v>
          </cell>
          <cell r="H56">
            <v>12.851405622489958</v>
          </cell>
          <cell r="I56" t="str">
            <v>menit</v>
          </cell>
          <cell r="N56" t="str">
            <v>berat untuk bahan-bahan.</v>
          </cell>
        </row>
        <row r="57">
          <cell r="C57" t="str">
            <v>- Waktu tempuh isi = (L : v1) x 60 menit</v>
          </cell>
          <cell r="G57" t="str">
            <v>T2</v>
          </cell>
          <cell r="H57">
            <v>25.333333333333332</v>
          </cell>
          <cell r="I57" t="str">
            <v>menit</v>
          </cell>
          <cell r="L57">
            <v>2</v>
          </cell>
          <cell r="N57" t="str">
            <v>Kuantitas satuan adalah kuantitas setiap komponen untuk menyelesaikan satu satuan pekerjaan dari nomor</v>
          </cell>
        </row>
        <row r="58">
          <cell r="C58" t="str">
            <v>- Waktu tempuh kosong = (L : v2) x 60 menit</v>
          </cell>
          <cell r="G58" t="str">
            <v>T3</v>
          </cell>
          <cell r="H58">
            <v>19</v>
          </cell>
          <cell r="I58" t="str">
            <v>menit</v>
          </cell>
          <cell r="N58" t="str">
            <v>mata pembayaran.</v>
          </cell>
        </row>
        <row r="59">
          <cell r="C59" t="str">
            <v>- Lain-lain termasuk menurunkan Agregat</v>
          </cell>
          <cell r="G59" t="str">
            <v>T4</v>
          </cell>
          <cell r="H59">
            <v>3</v>
          </cell>
          <cell r="I59" t="str">
            <v>menit</v>
          </cell>
          <cell r="L59">
            <v>3</v>
          </cell>
          <cell r="N59" t="str">
            <v>Biaya satuan untuk peralatan sudah termasuk bahan bakar, bahan habis dipakai dan operator.</v>
          </cell>
        </row>
        <row r="60">
          <cell r="G60" t="str">
            <v>Ts2</v>
          </cell>
          <cell r="H60">
            <v>60.184738955823292</v>
          </cell>
          <cell r="I60" t="str">
            <v>menit</v>
          </cell>
          <cell r="L60">
            <v>4</v>
          </cell>
          <cell r="N60" t="str">
            <v>Biaya satuan sudah termasuk pengeluaran untuk seluruh pajak yang berkaitan (tetapi tidak termasuk PPN</v>
          </cell>
        </row>
        <row r="61">
          <cell r="J61" t="str">
            <v>Berlanjut ke halaman berikut</v>
          </cell>
          <cell r="N61" t="str">
            <v>yang dibayar dari kontrak) dan biaya-biaya lainnya.</v>
          </cell>
        </row>
        <row r="62">
          <cell r="A62" t="str">
            <v>ITEM PEMBAYARAN NO.</v>
          </cell>
          <cell r="D62" t="str">
            <v>:  4.2 (1)</v>
          </cell>
          <cell r="J62" t="str">
            <v>Analisa EI-421</v>
          </cell>
        </row>
        <row r="63">
          <cell r="A63" t="str">
            <v>JENIS PEKERJAAN</v>
          </cell>
          <cell r="D63" t="str">
            <v xml:space="preserve">:  Lps. Pond. Ag. Kls. A, </v>
          </cell>
        </row>
        <row r="64">
          <cell r="A64" t="str">
            <v>SATUAN PEMBAYARAN</v>
          </cell>
          <cell r="D64" t="str">
            <v>:  M3</v>
          </cell>
          <cell r="J64" t="str">
            <v xml:space="preserve">         URAIAN ANALISA HARGA SATUAN</v>
          </cell>
        </row>
        <row r="65">
          <cell r="J65" t="str">
            <v>Lanjutan</v>
          </cell>
        </row>
        <row r="67">
          <cell r="A67" t="str">
            <v>No.</v>
          </cell>
          <cell r="C67" t="str">
            <v>U R A I A N</v>
          </cell>
          <cell r="G67" t="str">
            <v>KODE</v>
          </cell>
          <cell r="H67" t="str">
            <v>KOEF.</v>
          </cell>
          <cell r="I67" t="str">
            <v>SATUAN</v>
          </cell>
          <cell r="J67" t="str">
            <v>KETERANGAN</v>
          </cell>
        </row>
        <row r="70">
          <cell r="C70" t="str">
            <v xml:space="preserve">Kap. Prod./jam = </v>
          </cell>
          <cell r="D70" t="str">
            <v>V x Fa x 60</v>
          </cell>
          <cell r="G70" t="str">
            <v>Q2</v>
          </cell>
          <cell r="H70">
            <v>4.1372614440144133</v>
          </cell>
          <cell r="I70" t="str">
            <v>M3</v>
          </cell>
        </row>
        <row r="71">
          <cell r="D71" t="str">
            <v>Fk x Ts2</v>
          </cell>
        </row>
        <row r="72">
          <cell r="C72" t="str">
            <v>Koefisien Alat / M3 = 1 : Q2</v>
          </cell>
          <cell r="D72" t="str">
            <v xml:space="preserve"> =  1 : Q2</v>
          </cell>
          <cell r="G72" t="str">
            <v>(E08)</v>
          </cell>
          <cell r="H72">
            <v>0.24170577893904938</v>
          </cell>
          <cell r="I72" t="str">
            <v>Jam</v>
          </cell>
        </row>
        <row r="74">
          <cell r="A74" t="str">
            <v>2.c.</v>
          </cell>
          <cell r="C74" t="str">
            <v>MOTOR GRADER</v>
          </cell>
          <cell r="G74" t="str">
            <v>(E13)</v>
          </cell>
        </row>
        <row r="75">
          <cell r="C75" t="str">
            <v>Panjang hamparan</v>
          </cell>
          <cell r="G75" t="str">
            <v>Lh</v>
          </cell>
          <cell r="H75">
            <v>50</v>
          </cell>
          <cell r="I75" t="str">
            <v>M</v>
          </cell>
        </row>
        <row r="76">
          <cell r="C76" t="str">
            <v>Lebar efektif kerja blade</v>
          </cell>
          <cell r="G76" t="str">
            <v>b</v>
          </cell>
          <cell r="H76">
            <v>2.4</v>
          </cell>
          <cell r="I76" t="str">
            <v>M</v>
          </cell>
        </row>
        <row r="77">
          <cell r="C77" t="str">
            <v>Faktor Efisiensi alat</v>
          </cell>
          <cell r="G77" t="str">
            <v>Fa</v>
          </cell>
          <cell r="H77">
            <v>0.83</v>
          </cell>
          <cell r="I77" t="str">
            <v>-</v>
          </cell>
        </row>
        <row r="78">
          <cell r="C78" t="str">
            <v>Kecepatan rata-rata alat</v>
          </cell>
          <cell r="G78" t="str">
            <v>v</v>
          </cell>
          <cell r="H78">
            <v>4</v>
          </cell>
          <cell r="I78" t="str">
            <v>KM / Jam</v>
          </cell>
        </row>
        <row r="79">
          <cell r="C79" t="str">
            <v>Jumlah lintasan</v>
          </cell>
          <cell r="G79" t="str">
            <v>n</v>
          </cell>
          <cell r="H79">
            <v>6</v>
          </cell>
          <cell r="I79" t="str">
            <v>lintasan</v>
          </cell>
          <cell r="J79" t="str">
            <v>3 x pp</v>
          </cell>
        </row>
        <row r="80">
          <cell r="C80" t="str">
            <v>Waktu Siklus</v>
          </cell>
          <cell r="G80" t="str">
            <v>Ts3</v>
          </cell>
        </row>
        <row r="81">
          <cell r="C81" t="str">
            <v>- Perataan 1 lintasan  = (Lh x 60) : (v x 1000)</v>
          </cell>
          <cell r="G81" t="str">
            <v>T1</v>
          </cell>
          <cell r="H81">
            <v>0.75</v>
          </cell>
          <cell r="I81" t="str">
            <v>menit</v>
          </cell>
        </row>
        <row r="82">
          <cell r="C82" t="str">
            <v>- Lain-lain</v>
          </cell>
          <cell r="G82" t="str">
            <v>T2</v>
          </cell>
          <cell r="H82">
            <v>1</v>
          </cell>
          <cell r="I82" t="str">
            <v>menit</v>
          </cell>
        </row>
        <row r="83">
          <cell r="G83" t="str">
            <v>Ts3</v>
          </cell>
          <cell r="H83">
            <v>1.75</v>
          </cell>
          <cell r="I83" t="str">
            <v>menit</v>
          </cell>
        </row>
        <row r="85">
          <cell r="C85" t="str">
            <v>Kap.Prod. / jam =</v>
          </cell>
          <cell r="D85" t="str">
            <v>Lh x b x t x Fa x 60</v>
          </cell>
          <cell r="G85" t="str">
            <v>Q3</v>
          </cell>
          <cell r="H85">
            <v>85.371428571428567</v>
          </cell>
          <cell r="I85" t="str">
            <v>M3</v>
          </cell>
        </row>
        <row r="86">
          <cell r="D86" t="str">
            <v>n x Ts3</v>
          </cell>
        </row>
        <row r="87">
          <cell r="C87" t="str">
            <v>Koefisien Alat / M3</v>
          </cell>
          <cell r="D87" t="str">
            <v xml:space="preserve"> = 1 : Q3</v>
          </cell>
          <cell r="G87" t="str">
            <v>(E13)</v>
          </cell>
          <cell r="H87">
            <v>1.1713520749665328E-2</v>
          </cell>
          <cell r="I87" t="str">
            <v>Jam</v>
          </cell>
        </row>
        <row r="89">
          <cell r="A89" t="str">
            <v>2.d.</v>
          </cell>
          <cell r="C89" t="str">
            <v>TANDEM ROLLER</v>
          </cell>
          <cell r="G89" t="str">
            <v>(E17)</v>
          </cell>
        </row>
        <row r="90">
          <cell r="C90" t="str">
            <v>Kecepatan rata-rata</v>
          </cell>
          <cell r="G90" t="str">
            <v>v</v>
          </cell>
          <cell r="H90">
            <v>3</v>
          </cell>
          <cell r="I90" t="str">
            <v>KM / Jam</v>
          </cell>
        </row>
        <row r="91">
          <cell r="C91" t="str">
            <v>Lebar efektif pemadatan</v>
          </cell>
          <cell r="G91" t="str">
            <v>b</v>
          </cell>
          <cell r="H91">
            <v>1.2</v>
          </cell>
          <cell r="I91" t="str">
            <v>M</v>
          </cell>
        </row>
        <row r="92">
          <cell r="C92" t="str">
            <v>Jumlah lintasan</v>
          </cell>
          <cell r="G92" t="str">
            <v>n</v>
          </cell>
          <cell r="H92">
            <v>8</v>
          </cell>
          <cell r="I92" t="str">
            <v>lintasan</v>
          </cell>
        </row>
        <row r="93">
          <cell r="C93" t="str">
            <v>Faktor Efisiensi alat</v>
          </cell>
          <cell r="G93" t="str">
            <v>Fa</v>
          </cell>
          <cell r="H93">
            <v>0.83</v>
          </cell>
          <cell r="I93" t="str">
            <v>-</v>
          </cell>
        </row>
        <row r="95">
          <cell r="C95" t="str">
            <v>Kap.Prod. / jam =</v>
          </cell>
          <cell r="D95" t="str">
            <v>(v x 1000) x b x t x Fa</v>
          </cell>
          <cell r="G95" t="str">
            <v>Q4</v>
          </cell>
          <cell r="H95">
            <v>56.024999999999999</v>
          </cell>
          <cell r="I95" t="str">
            <v>M3</v>
          </cell>
        </row>
        <row r="96">
          <cell r="D96" t="str">
            <v>n</v>
          </cell>
        </row>
        <row r="97">
          <cell r="C97" t="str">
            <v>Koefisien Alat / M3</v>
          </cell>
          <cell r="D97" t="str">
            <v xml:space="preserve"> = 1 : Q4</v>
          </cell>
          <cell r="G97" t="str">
            <v>(E17)</v>
          </cell>
          <cell r="H97">
            <v>1.7849174475680501E-2</v>
          </cell>
          <cell r="I97" t="str">
            <v>Jam</v>
          </cell>
        </row>
        <row r="99">
          <cell r="A99" t="str">
            <v>2.e.</v>
          </cell>
          <cell r="C99" t="str">
            <v>WATERTANK TRUCK</v>
          </cell>
          <cell r="G99" t="str">
            <v>(E23)</v>
          </cell>
        </row>
        <row r="100">
          <cell r="C100" t="str">
            <v>Volume tangki air</v>
          </cell>
          <cell r="G100" t="str">
            <v>V</v>
          </cell>
          <cell r="H100">
            <v>4</v>
          </cell>
          <cell r="I100" t="str">
            <v>M3</v>
          </cell>
        </row>
        <row r="101">
          <cell r="C101" t="str">
            <v>Kebutuhan air / M3 agregat padat</v>
          </cell>
          <cell r="G101" t="str">
            <v>Wc</v>
          </cell>
          <cell r="H101">
            <v>7.0000000000000007E-2</v>
          </cell>
          <cell r="I101" t="str">
            <v>M3</v>
          </cell>
        </row>
        <row r="102">
          <cell r="C102" t="str">
            <v>Pengisian tangki / jam</v>
          </cell>
          <cell r="G102" t="str">
            <v>n</v>
          </cell>
          <cell r="H102">
            <v>1</v>
          </cell>
          <cell r="I102" t="str">
            <v>kali</v>
          </cell>
        </row>
        <row r="103">
          <cell r="C103" t="str">
            <v>Faktor Efisiensi alat</v>
          </cell>
          <cell r="G103" t="str">
            <v>Fa</v>
          </cell>
          <cell r="H103">
            <v>0.83</v>
          </cell>
          <cell r="I103" t="str">
            <v>-</v>
          </cell>
        </row>
        <row r="105">
          <cell r="C105" t="str">
            <v>Kap.Prod. / jam =</v>
          </cell>
          <cell r="D105" t="str">
            <v>V x n x Fa</v>
          </cell>
          <cell r="G105" t="str">
            <v>Q5</v>
          </cell>
          <cell r="H105">
            <v>47.428571428571423</v>
          </cell>
          <cell r="I105" t="str">
            <v>M3</v>
          </cell>
        </row>
        <row r="106">
          <cell r="D106" t="str">
            <v>Wc</v>
          </cell>
        </row>
        <row r="107">
          <cell r="C107" t="str">
            <v>Koefisien Alat / M3</v>
          </cell>
          <cell r="D107" t="str">
            <v xml:space="preserve"> = 1 : Q5</v>
          </cell>
          <cell r="G107" t="str">
            <v>(E23)</v>
          </cell>
          <cell r="H107">
            <v>2.1084337349397592E-2</v>
          </cell>
          <cell r="I107" t="str">
            <v>Jam</v>
          </cell>
        </row>
        <row r="110">
          <cell r="A110" t="str">
            <v>2.g.</v>
          </cell>
          <cell r="C110" t="str">
            <v>ALAT BANTU</v>
          </cell>
        </row>
        <row r="111">
          <cell r="C111" t="str">
            <v>diperlukan :</v>
          </cell>
          <cell r="J111" t="str">
            <v>Lump Sum</v>
          </cell>
        </row>
        <row r="112">
          <cell r="C112" t="str">
            <v>- Kereta dorong     = 2 buah</v>
          </cell>
        </row>
        <row r="113">
          <cell r="C113" t="str">
            <v>- Sekop                = 3 buah</v>
          </cell>
        </row>
        <row r="114">
          <cell r="C114" t="str">
            <v>- Garpu                = 2 buah</v>
          </cell>
        </row>
        <row r="120">
          <cell r="J120" t="str">
            <v>Berlanjut ke halaman berikut</v>
          </cell>
        </row>
        <row r="121">
          <cell r="A121" t="str">
            <v>ITEM PEMBAYARAN NO.</v>
          </cell>
          <cell r="D121" t="str">
            <v>:  4.2 (1)</v>
          </cell>
          <cell r="J121" t="str">
            <v>Analisa EI-421</v>
          </cell>
        </row>
        <row r="122">
          <cell r="A122" t="str">
            <v>JENIS PEKERJAAN</v>
          </cell>
          <cell r="D122" t="str">
            <v xml:space="preserve">:  Lps. Pond. Ag. Kls. A, </v>
          </cell>
        </row>
        <row r="123">
          <cell r="A123" t="str">
            <v>SATUAN PEMBAYARAN</v>
          </cell>
          <cell r="D123" t="str">
            <v>:  M3</v>
          </cell>
          <cell r="J123" t="str">
            <v xml:space="preserve">         URAIAN ANALISA HARGA SATUAN</v>
          </cell>
        </row>
        <row r="124">
          <cell r="J124" t="str">
            <v>Lanjutan</v>
          </cell>
        </row>
        <row r="126">
          <cell r="A126" t="str">
            <v>No.</v>
          </cell>
          <cell r="C126" t="str">
            <v>U R A I A N</v>
          </cell>
          <cell r="G126" t="str">
            <v>KODE</v>
          </cell>
          <cell r="H126" t="str">
            <v>KOEF.</v>
          </cell>
          <cell r="I126" t="str">
            <v>SATUAN</v>
          </cell>
          <cell r="J126" t="str">
            <v>KETERANGAN</v>
          </cell>
        </row>
        <row r="129">
          <cell r="A129" t="str">
            <v xml:space="preserve">   3.</v>
          </cell>
          <cell r="C129" t="str">
            <v>TENAGA</v>
          </cell>
        </row>
        <row r="130">
          <cell r="C130" t="str">
            <v>Produksi menentukan : WHEEL LOADER</v>
          </cell>
          <cell r="G130" t="str">
            <v>Q1</v>
          </cell>
          <cell r="H130">
            <v>28.012500000000003</v>
          </cell>
          <cell r="I130" t="str">
            <v>M3/Jam</v>
          </cell>
        </row>
        <row r="131">
          <cell r="C131" t="str">
            <v>Produksi Agregat / hari  =  Tk x Q1</v>
          </cell>
          <cell r="G131" t="str">
            <v>Qt</v>
          </cell>
          <cell r="H131">
            <v>196.08750000000003</v>
          </cell>
          <cell r="I131" t="str">
            <v>M3</v>
          </cell>
        </row>
        <row r="132">
          <cell r="C132" t="str">
            <v>Kebutuhan tenaga :</v>
          </cell>
        </row>
        <row r="133">
          <cell r="D133" t="str">
            <v>- Pekerja</v>
          </cell>
          <cell r="G133" t="str">
            <v>P</v>
          </cell>
          <cell r="H133">
            <v>7</v>
          </cell>
          <cell r="I133" t="str">
            <v>orang</v>
          </cell>
        </row>
        <row r="134">
          <cell r="D134" t="str">
            <v>- Mandor</v>
          </cell>
          <cell r="G134" t="str">
            <v>M</v>
          </cell>
          <cell r="H134">
            <v>1</v>
          </cell>
          <cell r="I134" t="str">
            <v>orang</v>
          </cell>
        </row>
        <row r="136">
          <cell r="C136" t="str">
            <v>Koefisien tenaga / M3     :</v>
          </cell>
        </row>
        <row r="137">
          <cell r="D137" t="str">
            <v>- Pekerja</v>
          </cell>
          <cell r="E137" t="str">
            <v>= (Tk x P) : Qt</v>
          </cell>
          <cell r="G137" t="str">
            <v>(L01)</v>
          </cell>
          <cell r="H137">
            <v>0.24988844265952695</v>
          </cell>
          <cell r="I137" t="str">
            <v>Jam</v>
          </cell>
        </row>
        <row r="138">
          <cell r="D138" t="str">
            <v>- Mandor</v>
          </cell>
          <cell r="E138" t="str">
            <v>= (Tk x M) : Qt</v>
          </cell>
          <cell r="G138" t="str">
            <v>(L03)</v>
          </cell>
          <cell r="H138">
            <v>3.5698348951360995E-2</v>
          </cell>
          <cell r="I138" t="str">
            <v>Jam</v>
          </cell>
        </row>
        <row r="141">
          <cell r="A141" t="str">
            <v>4.</v>
          </cell>
          <cell r="C141" t="str">
            <v>HARGA DASAR SATUAN UPAH, BAHAN DAN ALAT</v>
          </cell>
        </row>
        <row r="142">
          <cell r="C142" t="str">
            <v>Lihat lampiran.</v>
          </cell>
        </row>
        <row r="144">
          <cell r="A144" t="str">
            <v>5.</v>
          </cell>
          <cell r="C144" t="str">
            <v>ANALISA HARGA SATUAN PEKERJAAN</v>
          </cell>
        </row>
        <row r="145">
          <cell r="C145" t="str">
            <v>Lihat perhitungan dalam FORMULIR STANDAR UNTUK</v>
          </cell>
        </row>
        <row r="146">
          <cell r="C146" t="str">
            <v>PEREKEMAN ANALISA MASING-MASING HARGA</v>
          </cell>
        </row>
        <row r="147">
          <cell r="C147" t="str">
            <v>SATUAN.</v>
          </cell>
        </row>
        <row r="148">
          <cell r="C148" t="str">
            <v>Didapat Harga Satuan Pekerjaan :</v>
          </cell>
        </row>
        <row r="150">
          <cell r="C150" t="str">
            <v xml:space="preserve">Rp.  </v>
          </cell>
          <cell r="D150">
            <v>91448.688101164211</v>
          </cell>
          <cell r="E150" t="str">
            <v xml:space="preserve"> / M3.</v>
          </cell>
        </row>
        <row r="153">
          <cell r="A153" t="str">
            <v>6.</v>
          </cell>
          <cell r="C153" t="str">
            <v>WAKTU PELAKSANAAN YANG DIPERLUKAN</v>
          </cell>
        </row>
        <row r="154">
          <cell r="C154" t="str">
            <v>Waktu pelaksanaan</v>
          </cell>
          <cell r="D154" t="str">
            <v>:  . . . . . . .  bulan</v>
          </cell>
        </row>
        <row r="156">
          <cell r="A156" t="str">
            <v>7.</v>
          </cell>
          <cell r="C156" t="str">
            <v>VOLUME PEKERJAAN YANG DIPERLUKAN</v>
          </cell>
        </row>
        <row r="157">
          <cell r="C157" t="str">
            <v>Volume pekerjaan  :</v>
          </cell>
          <cell r="D157" t="e">
            <v>#REF!</v>
          </cell>
          <cell r="E157" t="str">
            <v>M3</v>
          </cell>
        </row>
        <row r="160">
          <cell r="A160" t="str">
            <v>ITEM PEMBAYARAN NO.</v>
          </cell>
          <cell r="D160" t="str">
            <v>:  4.2 (2)</v>
          </cell>
          <cell r="J160" t="str">
            <v>Analisa EI-422</v>
          </cell>
          <cell r="T160" t="str">
            <v>Analisa EI-422</v>
          </cell>
        </row>
        <row r="161">
          <cell r="A161" t="str">
            <v>JENIS PEKERJAAN</v>
          </cell>
          <cell r="D161" t="str">
            <v xml:space="preserve">:  Lps. Pond. Ag. Kls. B, </v>
          </cell>
        </row>
        <row r="162">
          <cell r="A162" t="str">
            <v>SATUAN PEMBAYARAN</v>
          </cell>
          <cell r="D162" t="str">
            <v>:  M3</v>
          </cell>
          <cell r="J162" t="str">
            <v xml:space="preserve">         URAIAN ANALISA HARGA SATUAN</v>
          </cell>
          <cell r="L162" t="str">
            <v>FORMULIR STANDAR UNTUK</v>
          </cell>
        </row>
        <row r="163">
          <cell r="L163" t="str">
            <v>PEREKAMAN ANALISA MASING-MASING HARGA SATUAN</v>
          </cell>
        </row>
        <row r="164">
          <cell r="L164">
            <v>0</v>
          </cell>
        </row>
        <row r="165">
          <cell r="A165" t="str">
            <v>No.</v>
          </cell>
          <cell r="C165" t="str">
            <v>U R A I A N</v>
          </cell>
          <cell r="G165" t="str">
            <v>KODE</v>
          </cell>
          <cell r="H165" t="str">
            <v>KOEF.</v>
          </cell>
          <cell r="I165" t="str">
            <v>SATUAN</v>
          </cell>
          <cell r="J165" t="str">
            <v>KETERANGAN</v>
          </cell>
        </row>
        <row r="167">
          <cell r="L167" t="str">
            <v>PROYEK</v>
          </cell>
          <cell r="O167" t="str">
            <v>:</v>
          </cell>
        </row>
        <row r="168">
          <cell r="A168" t="str">
            <v>I.</v>
          </cell>
          <cell r="C168" t="str">
            <v>ASUMSI</v>
          </cell>
          <cell r="L168" t="str">
            <v>No. PAKET KONTRAK</v>
          </cell>
          <cell r="O168" t="str">
            <v>:</v>
          </cell>
        </row>
        <row r="169">
          <cell r="A169">
            <v>1</v>
          </cell>
          <cell r="C169" t="str">
            <v>Menggunakan alat berat (cara mekanik)</v>
          </cell>
          <cell r="L169" t="str">
            <v>NAMA PAKET</v>
          </cell>
          <cell r="O169" t="str">
            <v>:</v>
          </cell>
        </row>
        <row r="170">
          <cell r="A170">
            <v>2</v>
          </cell>
          <cell r="C170" t="str">
            <v>Lokasi pekerjaan : sepanjang jalan</v>
          </cell>
          <cell r="L170" t="str">
            <v>PROP / KAB / KODYA</v>
          </cell>
          <cell r="O170" t="str">
            <v>:</v>
          </cell>
        </row>
        <row r="171">
          <cell r="A171">
            <v>3</v>
          </cell>
          <cell r="C171" t="str">
            <v>Kondisi existing jalan : sedang</v>
          </cell>
          <cell r="L171" t="str">
            <v>ITEM PEMBAYARAN NO.</v>
          </cell>
          <cell r="O171" t="str">
            <v>:  4.2 (2)</v>
          </cell>
          <cell r="R171" t="str">
            <v>PERKIRAAN VOL. PEK.</v>
          </cell>
          <cell r="T171" t="str">
            <v>:</v>
          </cell>
          <cell r="U171" t="e">
            <v>#REF!</v>
          </cell>
        </row>
        <row r="172">
          <cell r="A172">
            <v>4</v>
          </cell>
          <cell r="C172" t="str">
            <v>Jarak rata-rata Base Camp ke lokasi pekerjaan</v>
          </cell>
          <cell r="G172" t="str">
            <v>L</v>
          </cell>
          <cell r="H172">
            <v>19.991228070175438</v>
          </cell>
          <cell r="I172" t="str">
            <v>KM</v>
          </cell>
          <cell r="L172" t="str">
            <v>JENIS PEKERJAAN</v>
          </cell>
          <cell r="O172" t="str">
            <v xml:space="preserve">:  Lps. Pond. Ag. Kls. B, </v>
          </cell>
          <cell r="R172" t="str">
            <v>TOTAL HARGA (Rp.)</v>
          </cell>
          <cell r="T172" t="str">
            <v>:</v>
          </cell>
          <cell r="U172" t="e">
            <v>#REF!</v>
          </cell>
        </row>
        <row r="173">
          <cell r="A173">
            <v>5</v>
          </cell>
          <cell r="C173" t="str">
            <v>Tebal lapis Agregat padat</v>
          </cell>
          <cell r="G173" t="str">
            <v>t</v>
          </cell>
          <cell r="H173">
            <v>0.15</v>
          </cell>
          <cell r="I173" t="str">
            <v>M</v>
          </cell>
          <cell r="L173" t="str">
            <v>SATUAN PEMBAYARAN</v>
          </cell>
          <cell r="O173" t="str">
            <v>:  M3</v>
          </cell>
          <cell r="R173" t="str">
            <v>% THD. BIAYA PROYEK</v>
          </cell>
          <cell r="T173" t="str">
            <v>:</v>
          </cell>
          <cell r="U173" t="e">
            <v>#REF!</v>
          </cell>
        </row>
        <row r="174">
          <cell r="A174">
            <v>6</v>
          </cell>
          <cell r="C174" t="str">
            <v>Faktor kembang material (Padat-Lepas)</v>
          </cell>
          <cell r="G174" t="str">
            <v>Fk</v>
          </cell>
          <cell r="H174">
            <v>1.2</v>
          </cell>
          <cell r="I174" t="str">
            <v>-</v>
          </cell>
        </row>
        <row r="175">
          <cell r="A175">
            <v>7</v>
          </cell>
          <cell r="C175" t="str">
            <v>Jam kerja efektif per-hari</v>
          </cell>
          <cell r="G175" t="str">
            <v>Tk</v>
          </cell>
          <cell r="H175">
            <v>7</v>
          </cell>
          <cell r="I175" t="str">
            <v>Jam</v>
          </cell>
        </row>
        <row r="176">
          <cell r="A176">
            <v>8</v>
          </cell>
          <cell r="C176" t="str">
            <v>Lebar bahu jalan</v>
          </cell>
          <cell r="G176" t="str">
            <v>Lb</v>
          </cell>
          <cell r="H176">
            <v>1</v>
          </cell>
          <cell r="I176" t="str">
            <v>M</v>
          </cell>
          <cell r="Q176" t="str">
            <v>PERKIRAAN</v>
          </cell>
          <cell r="R176" t="str">
            <v>HARGA</v>
          </cell>
          <cell r="S176" t="str">
            <v>JUMLAH</v>
          </cell>
        </row>
        <row r="177">
          <cell r="A177">
            <v>9</v>
          </cell>
          <cell r="C177" t="str">
            <v>Proporsi Campuran :</v>
          </cell>
          <cell r="D177" t="str">
            <v>- Agregat Kasar</v>
          </cell>
          <cell r="G177" t="str">
            <v>Ak</v>
          </cell>
          <cell r="H177">
            <v>35</v>
          </cell>
          <cell r="I177" t="str">
            <v>%</v>
          </cell>
          <cell r="J177" t="str">
            <v xml:space="preserve"> Gradasi harus</v>
          </cell>
          <cell r="L177" t="str">
            <v>NO.</v>
          </cell>
          <cell r="N177" t="str">
            <v>KOMPONEN</v>
          </cell>
          <cell r="P177" t="str">
            <v>SATUAN</v>
          </cell>
          <cell r="Q177" t="str">
            <v>KUANTITAS</v>
          </cell>
          <cell r="R177" t="str">
            <v>SATUAN</v>
          </cell>
          <cell r="S177" t="str">
            <v>HARGA</v>
          </cell>
        </row>
        <row r="178">
          <cell r="D178" t="str">
            <v>- Agregat Halus</v>
          </cell>
          <cell r="G178" t="str">
            <v>Ah</v>
          </cell>
          <cell r="H178">
            <v>20</v>
          </cell>
          <cell r="I178" t="str">
            <v>%</v>
          </cell>
          <cell r="J178" t="str">
            <v xml:space="preserve"> memenuhi</v>
          </cell>
          <cell r="R178" t="str">
            <v>(Rp.)</v>
          </cell>
          <cell r="S178" t="str">
            <v>(Rp.)</v>
          </cell>
        </row>
        <row r="179">
          <cell r="D179" t="str">
            <v>- Sirtu</v>
          </cell>
          <cell r="G179" t="str">
            <v>St</v>
          </cell>
          <cell r="H179">
            <v>45</v>
          </cell>
          <cell r="I179" t="str">
            <v>%</v>
          </cell>
          <cell r="J179" t="str">
            <v xml:space="preserve"> Spesifikasi</v>
          </cell>
        </row>
        <row r="180">
          <cell r="A180" t="str">
            <v>II.</v>
          </cell>
          <cell r="C180" t="str">
            <v>URUTAN KERJA</v>
          </cell>
        </row>
        <row r="181">
          <cell r="A181">
            <v>1</v>
          </cell>
          <cell r="C181" t="str">
            <v xml:space="preserve">Wheel Loader mencampur &amp; memuat Agregat ke </v>
          </cell>
          <cell r="L181" t="str">
            <v>A.</v>
          </cell>
          <cell r="N181" t="str">
            <v>TENAGA</v>
          </cell>
        </row>
        <row r="182">
          <cell r="C182" t="str">
            <v>dalam Dump Truck di Base Camp</v>
          </cell>
        </row>
        <row r="183">
          <cell r="A183">
            <v>2</v>
          </cell>
          <cell r="C183" t="str">
            <v>Dump Truck mengangkut Agregat ke lokasi</v>
          </cell>
          <cell r="L183" t="str">
            <v>1.</v>
          </cell>
          <cell r="N183" t="str">
            <v>Pekerja</v>
          </cell>
          <cell r="O183" t="str">
            <v>(L01)</v>
          </cell>
          <cell r="P183" t="str">
            <v>Jam</v>
          </cell>
          <cell r="Q183">
            <v>0.24988844265952695</v>
          </cell>
          <cell r="R183">
            <v>1800</v>
          </cell>
          <cell r="U183">
            <v>449.7991967871485</v>
          </cell>
        </row>
        <row r="184">
          <cell r="C184" t="str">
            <v>pekerjaan dan dihampar dengan Motor Grader</v>
          </cell>
          <cell r="L184" t="str">
            <v>2.</v>
          </cell>
          <cell r="N184" t="str">
            <v>Mandor</v>
          </cell>
          <cell r="O184" t="str">
            <v>(L03)</v>
          </cell>
          <cell r="P184" t="str">
            <v>Jam</v>
          </cell>
          <cell r="Q184">
            <v>3.5698348951360995E-2</v>
          </cell>
          <cell r="R184">
            <v>2750</v>
          </cell>
          <cell r="U184">
            <v>98.170459616242738</v>
          </cell>
        </row>
        <row r="185">
          <cell r="A185">
            <v>3</v>
          </cell>
          <cell r="C185" t="str">
            <v>Hamparan Agregat dibasahi dengan Water Tank Truck</v>
          </cell>
        </row>
        <row r="186">
          <cell r="C186" t="str">
            <v>sebelum dipadatkan dengan Tandem Roller &amp; PTR</v>
          </cell>
        </row>
        <row r="187">
          <cell r="A187">
            <v>4</v>
          </cell>
          <cell r="C187" t="str">
            <v>Selama pemadatan sekelompok pekerja akan</v>
          </cell>
          <cell r="Q187" t="str">
            <v xml:space="preserve">JUMLAH HARGA TENAGA   </v>
          </cell>
          <cell r="U187">
            <v>547.96965640339124</v>
          </cell>
        </row>
        <row r="188">
          <cell r="C188" t="str">
            <v>merapikan tepi hamparan dan level permukaan</v>
          </cell>
        </row>
        <row r="189">
          <cell r="C189" t="str">
            <v>dengan menggunakan alat bantu</v>
          </cell>
          <cell r="L189" t="str">
            <v>B.</v>
          </cell>
          <cell r="N189" t="str">
            <v>BAHAN</v>
          </cell>
        </row>
        <row r="191">
          <cell r="A191" t="str">
            <v>III.</v>
          </cell>
          <cell r="C191" t="str">
            <v>PEMAKAIAN BAHAN, ALAT DAN TENAGA</v>
          </cell>
          <cell r="L191" t="str">
            <v>1.</v>
          </cell>
          <cell r="N191" t="str">
            <v>Agregat Kasar     (M03)</v>
          </cell>
          <cell r="P191" t="str">
            <v>M3</v>
          </cell>
          <cell r="Q191">
            <v>0.42</v>
          </cell>
          <cell r="R191">
            <v>57676.448177020211</v>
          </cell>
          <cell r="U191">
            <v>24224.108234348489</v>
          </cell>
        </row>
        <row r="192">
          <cell r="A192" t="str">
            <v xml:space="preserve">   1.</v>
          </cell>
          <cell r="C192" t="str">
            <v>BAHAN</v>
          </cell>
          <cell r="L192" t="str">
            <v>2.</v>
          </cell>
          <cell r="N192" t="str">
            <v>Agregat Halus     (M04)</v>
          </cell>
          <cell r="P192" t="str">
            <v>M3</v>
          </cell>
          <cell r="Q192">
            <v>0.24</v>
          </cell>
          <cell r="R192">
            <v>54748.917322881847</v>
          </cell>
          <cell r="U192">
            <v>13139.740157491642</v>
          </cell>
        </row>
        <row r="193">
          <cell r="C193" t="str">
            <v>- Agregat Kasar</v>
          </cell>
          <cell r="D193" t="str">
            <v>=  Ak x 1 M3 x Fk</v>
          </cell>
          <cell r="G193" t="str">
            <v>M03</v>
          </cell>
          <cell r="H193">
            <v>0.42</v>
          </cell>
          <cell r="I193" t="str">
            <v>M3</v>
          </cell>
          <cell r="L193" t="str">
            <v>3.</v>
          </cell>
          <cell r="N193" t="str">
            <v>Sirtu</v>
          </cell>
          <cell r="O193" t="str">
            <v>(M16)</v>
          </cell>
          <cell r="P193" t="str">
            <v>M3</v>
          </cell>
          <cell r="Q193">
            <v>0.54</v>
          </cell>
          <cell r="R193">
            <v>34400</v>
          </cell>
          <cell r="U193">
            <v>18576</v>
          </cell>
        </row>
        <row r="194">
          <cell r="C194" t="str">
            <v>- Agregat Halus</v>
          </cell>
          <cell r="D194" t="str">
            <v>=  Ah x 1 M3 x Fk</v>
          </cell>
          <cell r="G194" t="str">
            <v>M04</v>
          </cell>
          <cell r="H194">
            <v>0.24</v>
          </cell>
          <cell r="I194" t="str">
            <v>M3</v>
          </cell>
        </row>
        <row r="195">
          <cell r="C195" t="str">
            <v>- Sirtu</v>
          </cell>
          <cell r="D195" t="str">
            <v>=  St x 1 M3 x Fk</v>
          </cell>
          <cell r="G195" t="str">
            <v>M16</v>
          </cell>
          <cell r="H195">
            <v>0.54</v>
          </cell>
          <cell r="I195" t="str">
            <v>M3</v>
          </cell>
        </row>
        <row r="196">
          <cell r="A196" t="str">
            <v xml:space="preserve">   2.</v>
          </cell>
          <cell r="C196" t="str">
            <v>ALAT</v>
          </cell>
        </row>
        <row r="197">
          <cell r="A197" t="str">
            <v>2.a.</v>
          </cell>
          <cell r="C197" t="str">
            <v>WHEEL LOADER</v>
          </cell>
          <cell r="G197" t="str">
            <v>(E15)</v>
          </cell>
          <cell r="Q197" t="str">
            <v xml:space="preserve">JUMLAH HARGA BAHAN   </v>
          </cell>
          <cell r="U197">
            <v>55939.848391840133</v>
          </cell>
        </row>
        <row r="198">
          <cell r="C198" t="str">
            <v>Kapasitas bucket</v>
          </cell>
          <cell r="G198" t="str">
            <v>V</v>
          </cell>
          <cell r="H198">
            <v>1.5</v>
          </cell>
          <cell r="I198" t="str">
            <v>M3</v>
          </cell>
        </row>
        <row r="199">
          <cell r="C199" t="str">
            <v>Faktor bucket</v>
          </cell>
          <cell r="G199" t="str">
            <v>Fb</v>
          </cell>
          <cell r="H199">
            <v>0.9</v>
          </cell>
          <cell r="I199" t="str">
            <v>-</v>
          </cell>
          <cell r="J199" t="str">
            <v>Pemuatan ringan</v>
          </cell>
          <cell r="L199" t="str">
            <v>C.</v>
          </cell>
          <cell r="N199" t="str">
            <v>PERALATAN</v>
          </cell>
        </row>
        <row r="200">
          <cell r="C200" t="str">
            <v>Faktor Efisiensi alat</v>
          </cell>
          <cell r="G200" t="str">
            <v>Fa</v>
          </cell>
          <cell r="H200">
            <v>0.83</v>
          </cell>
          <cell r="I200" t="str">
            <v>-</v>
          </cell>
        </row>
        <row r="201">
          <cell r="C201" t="str">
            <v>Waktu siklus</v>
          </cell>
          <cell r="G201" t="str">
            <v>Ts1</v>
          </cell>
          <cell r="L201" t="str">
            <v>1</v>
          </cell>
          <cell r="N201" t="str">
            <v>Wheel Loader</v>
          </cell>
          <cell r="O201" t="str">
            <v>(E15)</v>
          </cell>
          <cell r="P201" t="str">
            <v>Jam</v>
          </cell>
          <cell r="Q201">
            <v>3.5698348951360995E-2</v>
          </cell>
          <cell r="R201">
            <v>55432.76343797033</v>
          </cell>
          <cell r="U201">
            <v>1978.8581325469102</v>
          </cell>
        </row>
        <row r="202">
          <cell r="C202" t="str">
            <v>- Mencampur</v>
          </cell>
          <cell r="G202" t="str">
            <v>T1</v>
          </cell>
          <cell r="H202">
            <v>1.5</v>
          </cell>
          <cell r="I202" t="str">
            <v>menit</v>
          </cell>
          <cell r="L202" t="str">
            <v>2</v>
          </cell>
          <cell r="N202" t="str">
            <v>Dump Truck</v>
          </cell>
          <cell r="O202" t="str">
            <v>(E09)</v>
          </cell>
          <cell r="P202" t="str">
            <v>Jam</v>
          </cell>
          <cell r="Q202">
            <v>0.25099439539316992</v>
          </cell>
          <cell r="R202">
            <v>45377.598849709742</v>
          </cell>
          <cell r="U202">
            <v>11389.522987676699</v>
          </cell>
        </row>
        <row r="203">
          <cell r="C203" t="str">
            <v>- Memuat dan lain-lain</v>
          </cell>
          <cell r="G203" t="str">
            <v>T2</v>
          </cell>
          <cell r="H203">
            <v>0.5</v>
          </cell>
          <cell r="I203" t="str">
            <v>menit</v>
          </cell>
          <cell r="L203" t="str">
            <v>3</v>
          </cell>
          <cell r="N203" t="str">
            <v>Motor Grader</v>
          </cell>
          <cell r="O203" t="str">
            <v>(E13)</v>
          </cell>
          <cell r="P203" t="str">
            <v>Jam</v>
          </cell>
          <cell r="Q203">
            <v>1.1713520749665328E-2</v>
          </cell>
          <cell r="R203">
            <v>65062.918565899803</v>
          </cell>
          <cell r="U203">
            <v>762.11584665545286</v>
          </cell>
        </row>
        <row r="204">
          <cell r="G204" t="str">
            <v>Ts1</v>
          </cell>
          <cell r="H204">
            <v>2</v>
          </cell>
          <cell r="I204" t="str">
            <v>menit</v>
          </cell>
          <cell r="L204" t="str">
            <v>4</v>
          </cell>
          <cell r="N204" t="str">
            <v>Tandem Roller</v>
          </cell>
          <cell r="O204" t="str">
            <v>(E17)</v>
          </cell>
          <cell r="P204" t="str">
            <v>Jam</v>
          </cell>
          <cell r="Q204">
            <v>1.7849174475680501E-2</v>
          </cell>
          <cell r="R204">
            <v>31036.052784347452</v>
          </cell>
          <cell r="U204">
            <v>553.9679211842473</v>
          </cell>
        </row>
        <row r="205">
          <cell r="L205" t="str">
            <v>5</v>
          </cell>
          <cell r="N205" t="str">
            <v>Water Tanker</v>
          </cell>
          <cell r="O205" t="str">
            <v>(E23)</v>
          </cell>
          <cell r="P205" t="str">
            <v>Jam</v>
          </cell>
          <cell r="Q205">
            <v>2.1084337349397592E-2</v>
          </cell>
          <cell r="R205">
            <v>29327.951193291767</v>
          </cell>
          <cell r="U205">
            <v>618.3604167260313</v>
          </cell>
        </row>
        <row r="206">
          <cell r="C206" t="str">
            <v>Kap. Prod. / jam =</v>
          </cell>
          <cell r="D206" t="str">
            <v>V x Fb x Fa x 60</v>
          </cell>
          <cell r="G206" t="str">
            <v>Q1</v>
          </cell>
          <cell r="H206">
            <v>28.012500000000003</v>
          </cell>
          <cell r="I206" t="str">
            <v>M3</v>
          </cell>
          <cell r="L206" t="str">
            <v>6</v>
          </cell>
          <cell r="N206" t="str">
            <v>Alat Bantu</v>
          </cell>
          <cell r="P206" t="str">
            <v>Ls</v>
          </cell>
          <cell r="Q206">
            <v>1</v>
          </cell>
          <cell r="R206">
            <v>75</v>
          </cell>
          <cell r="U206">
            <v>75</v>
          </cell>
        </row>
        <row r="207">
          <cell r="D207" t="str">
            <v>Fk x Ts1</v>
          </cell>
        </row>
        <row r="208">
          <cell r="C208" t="str">
            <v>Koefisien Alat / M3</v>
          </cell>
          <cell r="D208" t="str">
            <v xml:space="preserve"> =  1  :  Q1</v>
          </cell>
          <cell r="G208" t="str">
            <v>(E15)</v>
          </cell>
          <cell r="H208">
            <v>3.5698348951360995E-2</v>
          </cell>
          <cell r="I208" t="str">
            <v>Jam</v>
          </cell>
        </row>
        <row r="209">
          <cell r="Q209" t="str">
            <v xml:space="preserve">JUMLAH HARGA PERALATAN   </v>
          </cell>
          <cell r="U209">
            <v>15377.825304789339</v>
          </cell>
        </row>
        <row r="210">
          <cell r="A210" t="str">
            <v>2.b.</v>
          </cell>
          <cell r="C210" t="str">
            <v>DUMP TRUCK</v>
          </cell>
          <cell r="G210" t="str">
            <v>(E09)</v>
          </cell>
        </row>
        <row r="211">
          <cell r="C211" t="str">
            <v>Kapasitas bak</v>
          </cell>
          <cell r="G211" t="str">
            <v>V</v>
          </cell>
          <cell r="H211">
            <v>6</v>
          </cell>
          <cell r="I211" t="str">
            <v>M3</v>
          </cell>
          <cell r="L211" t="str">
            <v>D.</v>
          </cell>
          <cell r="N211" t="str">
            <v>JUMLAH HARGA TENAGA, BAHAN DAN PERALATAN  ( A + B + C )</v>
          </cell>
          <cell r="U211">
            <v>71865.643353032865</v>
          </cell>
        </row>
        <row r="212">
          <cell r="C212" t="str">
            <v>Faktor Efisiensi alat</v>
          </cell>
          <cell r="G212" t="str">
            <v>Fa</v>
          </cell>
          <cell r="H212">
            <v>0.83</v>
          </cell>
          <cell r="I212" t="str">
            <v>-</v>
          </cell>
          <cell r="L212" t="str">
            <v>E.</v>
          </cell>
          <cell r="N212" t="str">
            <v>OVERHEAD &amp; PROFIT</v>
          </cell>
          <cell r="P212">
            <v>10</v>
          </cell>
          <cell r="Q212" t="str">
            <v>%  x  D</v>
          </cell>
          <cell r="U212">
            <v>7186.5643353032865</v>
          </cell>
        </row>
        <row r="213">
          <cell r="C213" t="str">
            <v>Kecepatan rata-rata bermuatan</v>
          </cell>
          <cell r="G213" t="str">
            <v>v1</v>
          </cell>
          <cell r="H213">
            <v>45</v>
          </cell>
          <cell r="I213" t="str">
            <v>KM / Jam</v>
          </cell>
          <cell r="L213" t="str">
            <v>F.</v>
          </cell>
          <cell r="N213" t="str">
            <v>HARGA SATUAN PEKERJAAN  ( D + E )</v>
          </cell>
          <cell r="U213">
            <v>79052.207688336144</v>
          </cell>
        </row>
        <row r="214">
          <cell r="C214" t="str">
            <v>Kecepatan rata-rata kosong</v>
          </cell>
          <cell r="G214" t="str">
            <v>v2</v>
          </cell>
          <cell r="H214">
            <v>60</v>
          </cell>
          <cell r="I214" t="str">
            <v>KM / Jam</v>
          </cell>
          <cell r="L214" t="str">
            <v>Note: 1</v>
          </cell>
          <cell r="N214" t="str">
            <v>SATUAN dapat berdasarkan atas jam operasi untuk Tenaga Kerja dan Peralatan, volume dan/atau ukuran</v>
          </cell>
        </row>
        <row r="215">
          <cell r="C215" t="str">
            <v>Waktu Siklus  :  - Waktu memuat = V : Q1 x 60</v>
          </cell>
          <cell r="G215" t="str">
            <v>T1</v>
          </cell>
          <cell r="H215">
            <v>12.851405622489958</v>
          </cell>
          <cell r="I215" t="str">
            <v>menit</v>
          </cell>
          <cell r="N215" t="str">
            <v>berat untuk bahan-bahan.</v>
          </cell>
        </row>
        <row r="216">
          <cell r="C216" t="str">
            <v>- Waktu tempuh isi = (L : v1) x 60 menit</v>
          </cell>
          <cell r="G216" t="str">
            <v>T2</v>
          </cell>
          <cell r="H216">
            <v>26.654970760233915</v>
          </cell>
          <cell r="I216" t="str">
            <v>menit</v>
          </cell>
          <cell r="L216">
            <v>2</v>
          </cell>
          <cell r="N216" t="str">
            <v>Kuantitas satuan adalah kuantitas setiap komponen untuk menyelesaikan satu satuan pekerjaan dari nomor</v>
          </cell>
        </row>
        <row r="217">
          <cell r="C217" t="str">
            <v>- Waktu tempuh kosong = (L : v2) x 60 menit</v>
          </cell>
          <cell r="G217" t="str">
            <v>T3</v>
          </cell>
          <cell r="H217">
            <v>19.991228070175438</v>
          </cell>
          <cell r="I217" t="str">
            <v>menit</v>
          </cell>
          <cell r="N217" t="str">
            <v>mata pembayaran.</v>
          </cell>
        </row>
        <row r="218">
          <cell r="C218" t="str">
            <v>- Lain-lain termasuk menurunkan Agregat</v>
          </cell>
          <cell r="G218" t="str">
            <v>T4</v>
          </cell>
          <cell r="H218">
            <v>3</v>
          </cell>
          <cell r="I218" t="str">
            <v>menit</v>
          </cell>
          <cell r="L218">
            <v>3</v>
          </cell>
          <cell r="N218" t="str">
            <v>Biaya satuan untuk peralatan sudah termasuk bahan bakar, bahan habis dipakai dan operator.</v>
          </cell>
        </row>
        <row r="219">
          <cell r="G219" t="str">
            <v>Ts2</v>
          </cell>
          <cell r="H219">
            <v>62.49760445289931</v>
          </cell>
          <cell r="I219" t="str">
            <v>menit</v>
          </cell>
          <cell r="L219">
            <v>4</v>
          </cell>
          <cell r="N219" t="str">
            <v>Biaya satuan sudah termasuk pengeluaran untuk seluruh pajak yang berkaitan (tetapi tidak termasuk PPN</v>
          </cell>
        </row>
        <row r="220">
          <cell r="J220" t="str">
            <v>Berlanjut ke halaman berikut</v>
          </cell>
          <cell r="N220" t="str">
            <v>yang dibayar dari kontrak) dan biaya-biaya lainnya.</v>
          </cell>
        </row>
        <row r="221">
          <cell r="A221" t="str">
            <v>ITEM PEMBAYARAN NO.</v>
          </cell>
          <cell r="D221" t="str">
            <v>:  4.2 (2)</v>
          </cell>
          <cell r="J221" t="str">
            <v>Analisa EI-422</v>
          </cell>
        </row>
        <row r="222">
          <cell r="A222" t="str">
            <v>JENIS PEKERJAAN</v>
          </cell>
          <cell r="D222" t="str">
            <v xml:space="preserve">:  Lps. Pond. Ag. Kls. B, </v>
          </cell>
        </row>
        <row r="223">
          <cell r="A223" t="str">
            <v>SATUAN PEMBAYARAN</v>
          </cell>
          <cell r="D223" t="str">
            <v>:  M3</v>
          </cell>
          <cell r="J223" t="str">
            <v xml:space="preserve">         URAIAN ANALISA HARGA SATUAN</v>
          </cell>
        </row>
        <row r="224">
          <cell r="J224" t="str">
            <v>Lanjutan</v>
          </cell>
        </row>
        <row r="226">
          <cell r="A226" t="str">
            <v>No.</v>
          </cell>
          <cell r="C226" t="str">
            <v>U R A I A N</v>
          </cell>
          <cell r="G226" t="str">
            <v>KODE</v>
          </cell>
          <cell r="H226" t="str">
            <v>KOEF.</v>
          </cell>
          <cell r="I226" t="str">
            <v>SATUAN</v>
          </cell>
          <cell r="J226" t="str">
            <v>KETERANGAN</v>
          </cell>
        </row>
        <row r="229">
          <cell r="C229" t="str">
            <v xml:space="preserve">Kap. Prod. / Jam = </v>
          </cell>
          <cell r="D229" t="str">
            <v>V x Fa x 60</v>
          </cell>
          <cell r="G229" t="str">
            <v>Q2</v>
          </cell>
          <cell r="H229">
            <v>3.9841527076074783</v>
          </cell>
          <cell r="I229" t="str">
            <v>M3</v>
          </cell>
        </row>
        <row r="230">
          <cell r="D230" t="str">
            <v>Fk x Ts2</v>
          </cell>
        </row>
        <row r="231">
          <cell r="C231" t="str">
            <v>Koefisien Alat / M3</v>
          </cell>
          <cell r="D231" t="str">
            <v xml:space="preserve"> = 1 : Q2</v>
          </cell>
          <cell r="G231" t="str">
            <v>(E08)</v>
          </cell>
          <cell r="H231">
            <v>0.25099439539316992</v>
          </cell>
          <cell r="I231" t="str">
            <v>Jam</v>
          </cell>
        </row>
        <row r="233">
          <cell r="A233" t="str">
            <v>2.c.</v>
          </cell>
          <cell r="C233" t="str">
            <v>MOTOR GRADER</v>
          </cell>
          <cell r="G233" t="str">
            <v>(E13)</v>
          </cell>
        </row>
        <row r="234">
          <cell r="C234" t="str">
            <v>Panjang hamparaan</v>
          </cell>
          <cell r="G234" t="str">
            <v>Lh</v>
          </cell>
          <cell r="H234">
            <v>50</v>
          </cell>
          <cell r="I234" t="str">
            <v>M</v>
          </cell>
        </row>
        <row r="235">
          <cell r="C235" t="str">
            <v>Lebar efektif kerja blade</v>
          </cell>
          <cell r="G235" t="str">
            <v>b</v>
          </cell>
          <cell r="H235">
            <v>2.4</v>
          </cell>
          <cell r="I235" t="str">
            <v>M</v>
          </cell>
        </row>
        <row r="236">
          <cell r="C236" t="str">
            <v>Faktor Efisiensi alat</v>
          </cell>
          <cell r="G236" t="str">
            <v>Fa</v>
          </cell>
          <cell r="H236">
            <v>0.83</v>
          </cell>
          <cell r="I236" t="str">
            <v>-</v>
          </cell>
        </row>
        <row r="237">
          <cell r="C237" t="str">
            <v>Kecepatan rata-rata alat</v>
          </cell>
          <cell r="G237" t="str">
            <v>v</v>
          </cell>
          <cell r="H237">
            <v>4</v>
          </cell>
          <cell r="I237" t="str">
            <v>KM / Jam</v>
          </cell>
        </row>
        <row r="238">
          <cell r="C238" t="str">
            <v>Jumlah lintasan</v>
          </cell>
          <cell r="G238" t="str">
            <v>n</v>
          </cell>
          <cell r="H238">
            <v>6</v>
          </cell>
          <cell r="I238" t="str">
            <v>lintasan</v>
          </cell>
          <cell r="J238" t="str">
            <v>3 x pp</v>
          </cell>
        </row>
        <row r="239">
          <cell r="C239" t="str">
            <v>Waktu Siklus</v>
          </cell>
          <cell r="G239" t="str">
            <v>Ts3</v>
          </cell>
        </row>
        <row r="240">
          <cell r="C240" t="str">
            <v>- Perataan 1 lintasan  = (Lh x 60) : (v x 1000)</v>
          </cell>
          <cell r="G240" t="str">
            <v>T1</v>
          </cell>
          <cell r="H240">
            <v>0.75</v>
          </cell>
          <cell r="I240" t="str">
            <v>menit</v>
          </cell>
        </row>
        <row r="241">
          <cell r="C241" t="str">
            <v>- Lain-lain</v>
          </cell>
          <cell r="G241" t="str">
            <v>T2</v>
          </cell>
          <cell r="H241">
            <v>1</v>
          </cell>
          <cell r="I241" t="str">
            <v>menit</v>
          </cell>
        </row>
        <row r="242">
          <cell r="G242" t="str">
            <v>Ts3</v>
          </cell>
          <cell r="H242">
            <v>1.75</v>
          </cell>
          <cell r="I242" t="str">
            <v>menit</v>
          </cell>
        </row>
        <row r="244">
          <cell r="C244" t="str">
            <v>Kap.Prod. / jam =</v>
          </cell>
          <cell r="D244" t="str">
            <v>Lh x b x t x Fa x 60</v>
          </cell>
          <cell r="G244" t="str">
            <v>Q3</v>
          </cell>
          <cell r="H244">
            <v>85.371428571428567</v>
          </cell>
          <cell r="I244" t="str">
            <v>M3</v>
          </cell>
        </row>
        <row r="245">
          <cell r="D245" t="str">
            <v>n x Ts3</v>
          </cell>
        </row>
        <row r="246">
          <cell r="C246" t="str">
            <v>Koefisien Alat / M3</v>
          </cell>
          <cell r="D246" t="str">
            <v xml:space="preserve"> = 1 : Q3</v>
          </cell>
          <cell r="G246" t="str">
            <v>(E13)</v>
          </cell>
          <cell r="H246">
            <v>1.1713520749665328E-2</v>
          </cell>
          <cell r="I246" t="str">
            <v>Jam</v>
          </cell>
        </row>
        <row r="248">
          <cell r="A248" t="str">
            <v>2.d.</v>
          </cell>
          <cell r="C248" t="str">
            <v>TANDEM ROLLER</v>
          </cell>
          <cell r="G248" t="str">
            <v>(E17)</v>
          </cell>
        </row>
        <row r="249">
          <cell r="C249" t="str">
            <v>Kecepatan rata-rata</v>
          </cell>
          <cell r="G249" t="str">
            <v>v</v>
          </cell>
          <cell r="H249">
            <v>3</v>
          </cell>
          <cell r="I249" t="str">
            <v>KM / Jam</v>
          </cell>
        </row>
        <row r="250">
          <cell r="C250" t="str">
            <v>Lebar efektif pemadatan</v>
          </cell>
          <cell r="G250" t="str">
            <v>b</v>
          </cell>
          <cell r="H250">
            <v>1.2</v>
          </cell>
          <cell r="I250" t="str">
            <v>M</v>
          </cell>
        </row>
        <row r="251">
          <cell r="C251" t="str">
            <v>Jumlah lintasan</v>
          </cell>
          <cell r="G251" t="str">
            <v>n</v>
          </cell>
          <cell r="H251">
            <v>8</v>
          </cell>
          <cell r="I251" t="str">
            <v>lintasan</v>
          </cell>
        </row>
        <row r="252">
          <cell r="C252" t="str">
            <v>Faktor Efisiensi alat</v>
          </cell>
          <cell r="G252" t="str">
            <v>Fa</v>
          </cell>
          <cell r="H252">
            <v>0.83</v>
          </cell>
          <cell r="I252" t="str">
            <v>-</v>
          </cell>
        </row>
        <row r="254">
          <cell r="C254" t="str">
            <v>Kap.Prod./jam =</v>
          </cell>
          <cell r="D254" t="str">
            <v>(v x 1000) x b x t x Fa</v>
          </cell>
          <cell r="G254" t="str">
            <v>Q4</v>
          </cell>
          <cell r="H254">
            <v>56.024999999999999</v>
          </cell>
          <cell r="I254" t="str">
            <v>M3</v>
          </cell>
        </row>
        <row r="255">
          <cell r="D255" t="str">
            <v>n</v>
          </cell>
        </row>
        <row r="256">
          <cell r="C256" t="str">
            <v>Koefisien Alat / M3</v>
          </cell>
          <cell r="D256" t="str">
            <v xml:space="preserve"> = 1 : Q4</v>
          </cell>
          <cell r="G256" t="str">
            <v>(E17)</v>
          </cell>
          <cell r="H256">
            <v>1.7849174475680501E-2</v>
          </cell>
          <cell r="I256" t="str">
            <v>Jam</v>
          </cell>
        </row>
        <row r="259">
          <cell r="A259" t="str">
            <v>2.e.</v>
          </cell>
          <cell r="C259" t="str">
            <v>WATER TANKER</v>
          </cell>
          <cell r="G259" t="str">
            <v>(E23)</v>
          </cell>
        </row>
        <row r="260">
          <cell r="C260" t="str">
            <v>Volume Tangki air</v>
          </cell>
          <cell r="G260" t="str">
            <v>V</v>
          </cell>
          <cell r="H260">
            <v>4</v>
          </cell>
          <cell r="I260" t="str">
            <v>M3</v>
          </cell>
          <cell r="J260" t="str">
            <v>Lump Sum</v>
          </cell>
        </row>
        <row r="261">
          <cell r="C261" t="str">
            <v>Kebutuhan air / M3 agregat padat</v>
          </cell>
          <cell r="G261" t="str">
            <v>Wc</v>
          </cell>
          <cell r="H261">
            <v>7.0000000000000007E-2</v>
          </cell>
          <cell r="I261" t="str">
            <v>M3</v>
          </cell>
        </row>
        <row r="262">
          <cell r="C262" t="str">
            <v>Pengisian tangki / Jam</v>
          </cell>
          <cell r="G262" t="str">
            <v>n</v>
          </cell>
          <cell r="H262">
            <v>1</v>
          </cell>
          <cell r="I262" t="str">
            <v>kali</v>
          </cell>
        </row>
        <row r="263">
          <cell r="C263" t="str">
            <v>Faktor efisiensi alat</v>
          </cell>
          <cell r="G263" t="str">
            <v>Fa</v>
          </cell>
          <cell r="H263">
            <v>0.83</v>
          </cell>
          <cell r="I263" t="str">
            <v>-</v>
          </cell>
        </row>
        <row r="265">
          <cell r="C265" t="str">
            <v>Kap. Prod. / Jam  =</v>
          </cell>
          <cell r="D265" t="str">
            <v>V x n Fa</v>
          </cell>
          <cell r="G265" t="str">
            <v>Q5</v>
          </cell>
          <cell r="H265">
            <v>47.428571428571423</v>
          </cell>
          <cell r="I265" t="str">
            <v>M3</v>
          </cell>
        </row>
        <row r="266">
          <cell r="D266" t="str">
            <v>Wc</v>
          </cell>
        </row>
        <row r="268">
          <cell r="C268" t="str">
            <v>Koefisien Alat / M3</v>
          </cell>
          <cell r="D268" t="str">
            <v xml:space="preserve"> =   1 : Q5</v>
          </cell>
          <cell r="G268" t="str">
            <v>(E23)</v>
          </cell>
          <cell r="H268">
            <v>2.1084337349397592E-2</v>
          </cell>
          <cell r="I268" t="str">
            <v>Jam</v>
          </cell>
        </row>
        <row r="272">
          <cell r="C272" t="str">
            <v>ALAT BANTU</v>
          </cell>
        </row>
        <row r="273">
          <cell r="C273" t="str">
            <v>diperlukan :</v>
          </cell>
        </row>
        <row r="274">
          <cell r="C274" t="str">
            <v>- Kereta dorong   = 2 buah</v>
          </cell>
        </row>
        <row r="275">
          <cell r="C275" t="str">
            <v>- Sekop                = 3 buah</v>
          </cell>
        </row>
        <row r="276">
          <cell r="C276" t="str">
            <v>- Garpu                = 2 buah</v>
          </cell>
        </row>
        <row r="279">
          <cell r="J279" t="str">
            <v>Berlanjut ke halaman berikut</v>
          </cell>
        </row>
        <row r="280">
          <cell r="A280" t="str">
            <v>ITEM PEMBAYARAN NO.</v>
          </cell>
          <cell r="D280" t="str">
            <v>:  4.2 (2)</v>
          </cell>
          <cell r="J280" t="str">
            <v>Analisa EI-422</v>
          </cell>
        </row>
        <row r="281">
          <cell r="A281" t="str">
            <v>JENIS PEKERJAAN</v>
          </cell>
          <cell r="D281" t="str">
            <v xml:space="preserve">:  Lps. Pond. Ag. Kls. B, </v>
          </cell>
        </row>
        <row r="282">
          <cell r="A282" t="str">
            <v>SATUAN PEMBAYARAN</v>
          </cell>
          <cell r="D282" t="str">
            <v>:  M3</v>
          </cell>
          <cell r="J282" t="str">
            <v xml:space="preserve">         URAIAN ANALISA HARGA SATUAN</v>
          </cell>
        </row>
        <row r="283">
          <cell r="J283" t="str">
            <v>Lanjutan</v>
          </cell>
        </row>
        <row r="285">
          <cell r="A285" t="str">
            <v>No.</v>
          </cell>
          <cell r="C285" t="str">
            <v>U R A I A N</v>
          </cell>
          <cell r="G285" t="str">
            <v>KODE</v>
          </cell>
          <cell r="H285" t="str">
            <v>KOEF.</v>
          </cell>
          <cell r="I285" t="str">
            <v>SATUAN</v>
          </cell>
          <cell r="J285" t="str">
            <v>KETERANGAN</v>
          </cell>
        </row>
        <row r="288">
          <cell r="A288" t="str">
            <v xml:space="preserve">   3.</v>
          </cell>
          <cell r="C288" t="str">
            <v>TENAGA</v>
          </cell>
        </row>
        <row r="289">
          <cell r="C289" t="str">
            <v>Produksi menentukan : WHEEL LOADER</v>
          </cell>
          <cell r="G289" t="str">
            <v>Q1</v>
          </cell>
          <cell r="H289">
            <v>28.012500000000003</v>
          </cell>
          <cell r="I289" t="str">
            <v>M3/Jam</v>
          </cell>
        </row>
        <row r="290">
          <cell r="C290" t="str">
            <v>Produksi Agregat / hari  =  Tk x Q1</v>
          </cell>
          <cell r="G290" t="str">
            <v>Qt</v>
          </cell>
          <cell r="H290">
            <v>196.08750000000003</v>
          </cell>
          <cell r="I290" t="str">
            <v>M3</v>
          </cell>
        </row>
        <row r="291">
          <cell r="C291" t="str">
            <v>Kebutuhan tenaga :</v>
          </cell>
        </row>
        <row r="292">
          <cell r="D292" t="str">
            <v>- Pekerja</v>
          </cell>
          <cell r="G292" t="str">
            <v>P</v>
          </cell>
          <cell r="H292">
            <v>7</v>
          </cell>
          <cell r="I292" t="str">
            <v>orang</v>
          </cell>
        </row>
        <row r="293">
          <cell r="D293" t="str">
            <v>- Mandor</v>
          </cell>
          <cell r="G293" t="str">
            <v>M</v>
          </cell>
          <cell r="H293">
            <v>1</v>
          </cell>
          <cell r="I293" t="str">
            <v>orang</v>
          </cell>
        </row>
        <row r="295">
          <cell r="C295" t="str">
            <v>Koefisien tenaga / M3     :</v>
          </cell>
        </row>
        <row r="296">
          <cell r="D296" t="str">
            <v>- Pekerja</v>
          </cell>
          <cell r="E296" t="str">
            <v>= (Tk x P) : Qt</v>
          </cell>
          <cell r="G296" t="str">
            <v>(L01)</v>
          </cell>
          <cell r="H296">
            <v>0.24988844265952695</v>
          </cell>
          <cell r="I296" t="str">
            <v>Jam</v>
          </cell>
        </row>
        <row r="297">
          <cell r="D297" t="str">
            <v>- Mandor</v>
          </cell>
          <cell r="E297" t="str">
            <v>= (Tk x M) : Qt</v>
          </cell>
          <cell r="G297" t="str">
            <v>(L03)</v>
          </cell>
          <cell r="H297">
            <v>3.5698348951360995E-2</v>
          </cell>
          <cell r="I297" t="str">
            <v>Jam</v>
          </cell>
        </row>
        <row r="299">
          <cell r="A299" t="str">
            <v>4.</v>
          </cell>
          <cell r="C299" t="str">
            <v>HARGA DASAR SATUAN UPAH, BAHAN DAN ALAT</v>
          </cell>
        </row>
        <row r="300">
          <cell r="C300" t="str">
            <v>Lihat lampiran.</v>
          </cell>
        </row>
        <row r="302">
          <cell r="A302" t="str">
            <v>5.</v>
          </cell>
          <cell r="C302" t="str">
            <v>ANALISA HARGA SATUAN PEKERJAAN</v>
          </cell>
        </row>
        <row r="303">
          <cell r="C303" t="str">
            <v>Lihat perhitungan dalam FORMULIR STANDAR UNTUK</v>
          </cell>
        </row>
        <row r="304">
          <cell r="C304" t="str">
            <v>PEREKEMAN ANALISA MASING-MASING HARGA</v>
          </cell>
        </row>
        <row r="305">
          <cell r="C305" t="str">
            <v>SATUAN.</v>
          </cell>
        </row>
        <row r="306">
          <cell r="C306" t="str">
            <v>Didapat Harga Satuan Pekerjaan :</v>
          </cell>
        </row>
        <row r="308">
          <cell r="C308" t="str">
            <v xml:space="preserve">Rp.  </v>
          </cell>
          <cell r="D308">
            <v>79052.207688336144</v>
          </cell>
          <cell r="E308" t="str">
            <v xml:space="preserve"> / M3.</v>
          </cell>
        </row>
        <row r="311">
          <cell r="A311" t="str">
            <v>6.</v>
          </cell>
          <cell r="C311" t="str">
            <v>WAKTU PELAKSANAAN YANG DIPERLUKAN</v>
          </cell>
        </row>
        <row r="312">
          <cell r="C312" t="str">
            <v>Waktu pelaksanaan</v>
          </cell>
          <cell r="D312" t="str">
            <v>:  . . . . . . .  bulan</v>
          </cell>
        </row>
        <row r="314">
          <cell r="A314" t="str">
            <v>7.</v>
          </cell>
          <cell r="C314" t="str">
            <v>VOLUME PEKERJAAN YANG DIPERLUKAN</v>
          </cell>
        </row>
        <row r="315">
          <cell r="C315" t="str">
            <v>Volume pekerjaan  :</v>
          </cell>
          <cell r="D315" t="e">
            <v>#REF!</v>
          </cell>
          <cell r="E315" t="str">
            <v>M3</v>
          </cell>
        </row>
        <row r="319">
          <cell r="A319" t="str">
            <v>ITEM PEMBAYARAN NO.</v>
          </cell>
          <cell r="D319" t="str">
            <v>:  4.2 (7)</v>
          </cell>
          <cell r="J319" t="str">
            <v>Analisa EI-427</v>
          </cell>
          <cell r="T319" t="str">
            <v>Analisa EI-427</v>
          </cell>
        </row>
        <row r="320">
          <cell r="A320" t="str">
            <v>JENIS PEKERJAAN</v>
          </cell>
          <cell r="D320" t="str">
            <v>:  Lapis Resap Pengikat</v>
          </cell>
        </row>
        <row r="321">
          <cell r="A321" t="str">
            <v>SATUAN PEMBAYARAN</v>
          </cell>
          <cell r="D321" t="str">
            <v>:  LITER</v>
          </cell>
          <cell r="J321" t="str">
            <v xml:space="preserve">         URAIAN ANALISA HARGA SATUAN</v>
          </cell>
          <cell r="L321" t="str">
            <v>FORMULIR STANDAR UNTUK</v>
          </cell>
        </row>
        <row r="322">
          <cell r="L322" t="str">
            <v>PEREKAMAN ANALISA MASING-MASING HARGA SATUAN</v>
          </cell>
        </row>
        <row r="323">
          <cell r="L323">
            <v>0</v>
          </cell>
        </row>
        <row r="324">
          <cell r="A324" t="str">
            <v>No.</v>
          </cell>
          <cell r="C324" t="str">
            <v>U R A I A N</v>
          </cell>
          <cell r="G324" t="str">
            <v>KODE</v>
          </cell>
          <cell r="H324" t="str">
            <v>KOEF.</v>
          </cell>
          <cell r="I324" t="str">
            <v>SATUAN</v>
          </cell>
          <cell r="J324" t="str">
            <v>KETERANGAN</v>
          </cell>
        </row>
        <row r="326">
          <cell r="L326" t="str">
            <v>PROYEK</v>
          </cell>
          <cell r="O326" t="str">
            <v>:</v>
          </cell>
        </row>
        <row r="327">
          <cell r="A327" t="str">
            <v>I.</v>
          </cell>
          <cell r="C327" t="str">
            <v>ASUMSI</v>
          </cell>
          <cell r="L327" t="str">
            <v>No. PAKET KONTRAK</v>
          </cell>
          <cell r="O327" t="str">
            <v>:</v>
          </cell>
        </row>
        <row r="328">
          <cell r="A328">
            <v>1</v>
          </cell>
          <cell r="C328" t="str">
            <v>Menggunakan alat berat (cara mekanik)</v>
          </cell>
          <cell r="L328" t="str">
            <v>NAMA PAKET</v>
          </cell>
          <cell r="O328" t="str">
            <v>:</v>
          </cell>
        </row>
        <row r="329">
          <cell r="A329">
            <v>2</v>
          </cell>
          <cell r="C329" t="str">
            <v>Lokasi pekerjaan : sepanjang jalan</v>
          </cell>
          <cell r="L329" t="str">
            <v>PROP / KAB / KODYA</v>
          </cell>
          <cell r="O329" t="str">
            <v>:</v>
          </cell>
        </row>
        <row r="330">
          <cell r="A330">
            <v>3</v>
          </cell>
          <cell r="C330" t="str">
            <v>Jarak rata-rata Base Camp ke lokasi pekerjaan</v>
          </cell>
          <cell r="G330" t="str">
            <v>L</v>
          </cell>
          <cell r="H330">
            <v>19.991228070175438</v>
          </cell>
          <cell r="I330" t="str">
            <v>KM</v>
          </cell>
          <cell r="L330" t="str">
            <v>ITEM PEMBAYARAN NO.</v>
          </cell>
          <cell r="O330" t="str">
            <v>:  4.2 (7)</v>
          </cell>
          <cell r="R330" t="str">
            <v>PERKIRAAN VOL. PEK.</v>
          </cell>
          <cell r="T330" t="str">
            <v>:</v>
          </cell>
          <cell r="U330" t="e">
            <v>#REF!</v>
          </cell>
        </row>
        <row r="331">
          <cell r="A331">
            <v>4</v>
          </cell>
          <cell r="C331" t="str">
            <v>Jam kerja efektif per-hari</v>
          </cell>
          <cell r="G331" t="str">
            <v>Tk</v>
          </cell>
          <cell r="H331">
            <v>7</v>
          </cell>
          <cell r="I331" t="str">
            <v>Jam</v>
          </cell>
          <cell r="L331" t="str">
            <v>JENIS PEKERJAAN</v>
          </cell>
          <cell r="O331" t="str">
            <v>:  Lapis Resap Pengikat</v>
          </cell>
          <cell r="R331" t="str">
            <v>TOTAL HARGA (Rp.)</v>
          </cell>
          <cell r="T331" t="str">
            <v>:</v>
          </cell>
          <cell r="U331" t="e">
            <v>#REF!</v>
          </cell>
        </row>
        <row r="332">
          <cell r="A332">
            <v>5</v>
          </cell>
          <cell r="C332" t="str">
            <v>Faktor kehilangan bahan</v>
          </cell>
          <cell r="G332" t="str">
            <v>Fh</v>
          </cell>
          <cell r="H332">
            <v>1.1000000000000001</v>
          </cell>
          <cell r="I332" t="str">
            <v>-</v>
          </cell>
          <cell r="L332" t="str">
            <v>SATUAN PEMBAYARAN</v>
          </cell>
          <cell r="O332" t="str">
            <v>:  LITER</v>
          </cell>
          <cell r="R332" t="str">
            <v>% THD. BIAYA PROYEK</v>
          </cell>
          <cell r="T332" t="str">
            <v>:</v>
          </cell>
          <cell r="U332" t="e">
            <v>#REF!</v>
          </cell>
        </row>
        <row r="333">
          <cell r="A333">
            <v>6</v>
          </cell>
          <cell r="C333" t="str">
            <v>Komposisi campuran :</v>
          </cell>
        </row>
        <row r="334">
          <cell r="C334" t="str">
            <v>- Aspal AC-10 atau AC-20</v>
          </cell>
          <cell r="G334" t="str">
            <v>As</v>
          </cell>
          <cell r="H334">
            <v>56</v>
          </cell>
          <cell r="I334" t="str">
            <v>%</v>
          </cell>
          <cell r="J334" t="str">
            <v xml:space="preserve"> 100 bagian</v>
          </cell>
        </row>
        <row r="335">
          <cell r="C335" t="str">
            <v>- Minyak Flux / Pencair</v>
          </cell>
          <cell r="G335" t="str">
            <v>K</v>
          </cell>
          <cell r="H335">
            <v>44</v>
          </cell>
          <cell r="I335" t="str">
            <v>%</v>
          </cell>
          <cell r="J335" t="str">
            <v xml:space="preserve"> 80   bagian</v>
          </cell>
          <cell r="Q335" t="str">
            <v>PERKIRAAN</v>
          </cell>
          <cell r="R335" t="str">
            <v>HARGA</v>
          </cell>
          <cell r="S335" t="str">
            <v>JUMLAH</v>
          </cell>
        </row>
        <row r="336">
          <cell r="A336">
            <v>7</v>
          </cell>
          <cell r="C336" t="str">
            <v>Berat jenis bahan :</v>
          </cell>
          <cell r="L336" t="str">
            <v>NO.</v>
          </cell>
          <cell r="N336" t="str">
            <v>KOMPONEN</v>
          </cell>
          <cell r="P336" t="str">
            <v>SATUAN</v>
          </cell>
          <cell r="Q336" t="str">
            <v>KUANTITAS</v>
          </cell>
          <cell r="R336" t="str">
            <v>SATUAN</v>
          </cell>
          <cell r="S336" t="str">
            <v>HARGA</v>
          </cell>
        </row>
        <row r="337">
          <cell r="C337" t="str">
            <v>- Aspal AC-10 atau AC-20</v>
          </cell>
          <cell r="G337" t="str">
            <v>D1</v>
          </cell>
          <cell r="H337">
            <v>1.03</v>
          </cell>
          <cell r="I337" t="str">
            <v>Kg / liter</v>
          </cell>
          <cell r="R337" t="str">
            <v>(Rp.)</v>
          </cell>
          <cell r="S337" t="str">
            <v>(Rp.)</v>
          </cell>
        </row>
        <row r="338">
          <cell r="C338" t="str">
            <v>- Minyak Flux / Pencair</v>
          </cell>
          <cell r="G338" t="str">
            <v>D2</v>
          </cell>
          <cell r="H338">
            <v>0.8</v>
          </cell>
          <cell r="I338" t="str">
            <v>Kg / liter</v>
          </cell>
        </row>
        <row r="339">
          <cell r="A339">
            <v>8</v>
          </cell>
          <cell r="C339" t="str">
            <v>Bahan dasar (aspal &amp; minyak pencair) semuanya</v>
          </cell>
        </row>
        <row r="340">
          <cell r="C340" t="str">
            <v>diterima di lokasi pekerjaan</v>
          </cell>
          <cell r="L340" t="str">
            <v>A.</v>
          </cell>
          <cell r="N340" t="str">
            <v>TENAGA</v>
          </cell>
        </row>
        <row r="342">
          <cell r="A342" t="str">
            <v>II.</v>
          </cell>
          <cell r="C342" t="str">
            <v>URUTAN KERJA</v>
          </cell>
          <cell r="L342" t="str">
            <v>1.</v>
          </cell>
          <cell r="N342" t="str">
            <v>Pekerja</v>
          </cell>
          <cell r="O342" t="str">
            <v>(L01)</v>
          </cell>
          <cell r="P342" t="str">
            <v>Jam</v>
          </cell>
          <cell r="Q342">
            <v>3.0120481927710843E-2</v>
          </cell>
          <cell r="R342">
            <v>1800</v>
          </cell>
          <cell r="U342">
            <v>54.216867469879517</v>
          </cell>
        </row>
        <row r="343">
          <cell r="A343">
            <v>1</v>
          </cell>
          <cell r="C343" t="str">
            <v>Aspal dan Minyak Flux dicampur dan dipanaskan</v>
          </cell>
          <cell r="L343" t="str">
            <v>2.</v>
          </cell>
          <cell r="N343" t="str">
            <v>Mandor</v>
          </cell>
          <cell r="O343" t="str">
            <v>(L03)</v>
          </cell>
          <cell r="P343" t="str">
            <v>Jam</v>
          </cell>
          <cell r="Q343">
            <v>6.024096385542169E-3</v>
          </cell>
          <cell r="R343">
            <v>2750</v>
          </cell>
          <cell r="U343">
            <v>16.566265060240966</v>
          </cell>
        </row>
        <row r="344">
          <cell r="C344" t="str">
            <v>sehingga menjadi campuran aspal cair</v>
          </cell>
        </row>
        <row r="345">
          <cell r="A345">
            <v>2</v>
          </cell>
          <cell r="C345" t="str">
            <v>Permukaan yang akan dilapis dibersihkan dari debu</v>
          </cell>
        </row>
        <row r="346">
          <cell r="C346" t="str">
            <v>dan kotoran dengan Air Compressor</v>
          </cell>
          <cell r="Q346" t="str">
            <v xml:space="preserve">JUMLAH HARGA TENAGA   </v>
          </cell>
          <cell r="U346">
            <v>70.783132530120483</v>
          </cell>
        </row>
        <row r="347">
          <cell r="A347">
            <v>3</v>
          </cell>
          <cell r="C347" t="str">
            <v>Campuran aspal cair disemprotkan dengan Asphalt</v>
          </cell>
        </row>
        <row r="348">
          <cell r="C348" t="str">
            <v>Sprayer ke atas permukaan yang akan dilapis.</v>
          </cell>
          <cell r="L348" t="str">
            <v>B.</v>
          </cell>
          <cell r="N348" t="str">
            <v>BAHAN</v>
          </cell>
        </row>
        <row r="349">
          <cell r="A349">
            <v>4</v>
          </cell>
          <cell r="C349" t="str">
            <v>Angkutan Aspal &amp; Minyak Flux menggunakan Dump</v>
          </cell>
        </row>
        <row r="350">
          <cell r="C350" t="str">
            <v>Truck</v>
          </cell>
          <cell r="L350" t="str">
            <v>1.</v>
          </cell>
          <cell r="N350" t="str">
            <v>Aspal</v>
          </cell>
          <cell r="O350" t="str">
            <v>(M10)</v>
          </cell>
          <cell r="P350" t="str">
            <v>Kg</v>
          </cell>
          <cell r="Q350">
            <v>0.63448000000000015</v>
          </cell>
          <cell r="R350" t="e">
            <v>#REF!</v>
          </cell>
          <cell r="U350" t="e">
            <v>#REF!</v>
          </cell>
        </row>
        <row r="351">
          <cell r="L351" t="str">
            <v>2.</v>
          </cell>
          <cell r="N351" t="str">
            <v>Kerosene</v>
          </cell>
          <cell r="O351" t="str">
            <v>(M11)</v>
          </cell>
          <cell r="P351" t="str">
            <v>liter</v>
          </cell>
          <cell r="Q351">
            <v>0.48400000000000004</v>
          </cell>
          <cell r="R351" t="e">
            <v>#REF!</v>
          </cell>
          <cell r="U351" t="e">
            <v>#REF!</v>
          </cell>
        </row>
        <row r="352">
          <cell r="A352" t="str">
            <v>III.</v>
          </cell>
          <cell r="C352" t="str">
            <v>PEMAKAIAN BAHAN, ALAT DAN TENAGA</v>
          </cell>
        </row>
        <row r="354">
          <cell r="A354" t="str">
            <v xml:space="preserve">   1.</v>
          </cell>
          <cell r="C354" t="str">
            <v>BAHAN</v>
          </cell>
        </row>
        <row r="355">
          <cell r="C355" t="str">
            <v>Untuk mendapatkan 1 liter Lapis Resap Pengikat</v>
          </cell>
        </row>
        <row r="356">
          <cell r="C356" t="str">
            <v>diperlukan :</v>
          </cell>
          <cell r="D356" t="str">
            <v>( 1 liter x Fh )</v>
          </cell>
          <cell r="G356" t="str">
            <v>PC</v>
          </cell>
          <cell r="H356">
            <v>1.1000000000000001</v>
          </cell>
          <cell r="I356" t="str">
            <v>liter</v>
          </cell>
          <cell r="J356" t="str">
            <v xml:space="preserve"> Campuran</v>
          </cell>
          <cell r="Q356" t="str">
            <v xml:space="preserve">JUMLAH HARGA BAHAN   </v>
          </cell>
          <cell r="U356" t="e">
            <v>#REF!</v>
          </cell>
        </row>
        <row r="358">
          <cell r="A358" t="str">
            <v xml:space="preserve">   1.a.</v>
          </cell>
          <cell r="C358" t="str">
            <v>Aspal</v>
          </cell>
          <cell r="D358" t="str">
            <v>=   As x PC x D1</v>
          </cell>
          <cell r="G358" t="str">
            <v>(M10)</v>
          </cell>
          <cell r="H358">
            <v>0.63448000000000015</v>
          </cell>
          <cell r="I358" t="str">
            <v>Kg.</v>
          </cell>
          <cell r="L358" t="str">
            <v>C.</v>
          </cell>
          <cell r="N358" t="str">
            <v>PERALATAN</v>
          </cell>
        </row>
        <row r="359">
          <cell r="A359" t="str">
            <v xml:space="preserve">   1.b.</v>
          </cell>
          <cell r="C359" t="str">
            <v>Minyak Flux</v>
          </cell>
          <cell r="D359" t="str">
            <v>=   K x PC</v>
          </cell>
          <cell r="G359" t="str">
            <v>(M11)</v>
          </cell>
          <cell r="H359">
            <v>0.48400000000000004</v>
          </cell>
          <cell r="I359" t="str">
            <v>liter</v>
          </cell>
        </row>
        <row r="360">
          <cell r="L360" t="str">
            <v>1.</v>
          </cell>
          <cell r="N360" t="str">
            <v>Asphalt Sprayer  (E03)</v>
          </cell>
          <cell r="P360" t="str">
            <v>Jam</v>
          </cell>
          <cell r="Q360">
            <v>3.0120481927710845E-3</v>
          </cell>
          <cell r="R360">
            <v>12845.963394968825</v>
          </cell>
          <cell r="U360">
            <v>38.692660828219353</v>
          </cell>
        </row>
        <row r="361">
          <cell r="A361" t="str">
            <v xml:space="preserve">   2.</v>
          </cell>
          <cell r="C361" t="str">
            <v>ALAT</v>
          </cell>
          <cell r="L361" t="str">
            <v>2.</v>
          </cell>
          <cell r="N361" t="str">
            <v>Air Compresor    (E05)</v>
          </cell>
          <cell r="P361" t="str">
            <v>Jam</v>
          </cell>
          <cell r="Q361">
            <v>2.0833333333333333E-3</v>
          </cell>
          <cell r="R361">
            <v>26758.834659213073</v>
          </cell>
          <cell r="U361">
            <v>55.747572206693903</v>
          </cell>
        </row>
        <row r="362">
          <cell r="A362" t="str">
            <v xml:space="preserve">   2.a.</v>
          </cell>
          <cell r="C362" t="str">
            <v>ASPHALT SPRAYER</v>
          </cell>
          <cell r="G362" t="str">
            <v>(E03)</v>
          </cell>
          <cell r="L362" t="str">
            <v>3.</v>
          </cell>
          <cell r="N362" t="str">
            <v>Dump Truck</v>
          </cell>
          <cell r="O362" t="str">
            <v>(E08)</v>
          </cell>
          <cell r="P362" t="str">
            <v>Jam</v>
          </cell>
          <cell r="Q362">
            <v>3.0120481927710845E-3</v>
          </cell>
          <cell r="R362">
            <v>32323.54332401634</v>
          </cell>
          <cell r="U362">
            <v>97.360070253061266</v>
          </cell>
        </row>
        <row r="363">
          <cell r="C363" t="str">
            <v>Kapasitas alat</v>
          </cell>
          <cell r="G363" t="str">
            <v>V</v>
          </cell>
          <cell r="H363">
            <v>800</v>
          </cell>
          <cell r="I363" t="str">
            <v>liter</v>
          </cell>
        </row>
        <row r="364">
          <cell r="C364" t="str">
            <v>Faktor efisiensi alat</v>
          </cell>
          <cell r="G364" t="str">
            <v>Fa</v>
          </cell>
          <cell r="H364">
            <v>0.83</v>
          </cell>
          <cell r="I364" t="str">
            <v>-</v>
          </cell>
        </row>
        <row r="365">
          <cell r="C365" t="str">
            <v>Waktu Siklus (termasuk proses pemanasan)</v>
          </cell>
          <cell r="G365" t="str">
            <v>Ts</v>
          </cell>
          <cell r="H365">
            <v>2</v>
          </cell>
          <cell r="I365" t="str">
            <v>Jam</v>
          </cell>
        </row>
        <row r="367">
          <cell r="C367" t="str">
            <v>Kap. Prod. / jam =</v>
          </cell>
          <cell r="D367" t="str">
            <v>V x Fa</v>
          </cell>
          <cell r="G367" t="str">
            <v>Q1</v>
          </cell>
          <cell r="H367">
            <v>332</v>
          </cell>
          <cell r="I367" t="str">
            <v>liter</v>
          </cell>
        </row>
        <row r="368">
          <cell r="D368" t="str">
            <v>Ts</v>
          </cell>
          <cell r="Q368" t="str">
            <v xml:space="preserve">JUMLAH HARGA PERALATAN   </v>
          </cell>
          <cell r="U368">
            <v>191.80030328797454</v>
          </cell>
        </row>
        <row r="369">
          <cell r="C369" t="str">
            <v>Koefisien Alat / Ltr</v>
          </cell>
          <cell r="D369" t="str">
            <v xml:space="preserve"> =  1  :  Q1</v>
          </cell>
          <cell r="G369" t="str">
            <v>(E03)</v>
          </cell>
          <cell r="H369">
            <v>3.0120481927710845E-3</v>
          </cell>
          <cell r="I369" t="str">
            <v>Jam</v>
          </cell>
        </row>
        <row r="370">
          <cell r="L370" t="str">
            <v>D.</v>
          </cell>
          <cell r="N370" t="str">
            <v>JUMLAH HARGA TENAGA, BAHAN DAN PERALATAN  ( A + B + C )</v>
          </cell>
          <cell r="U370" t="e">
            <v>#REF!</v>
          </cell>
        </row>
        <row r="371">
          <cell r="A371" t="str">
            <v xml:space="preserve">   2.b.</v>
          </cell>
          <cell r="C371" t="str">
            <v>AIR COMPRESSOR</v>
          </cell>
          <cell r="G371" t="str">
            <v>(E05)</v>
          </cell>
          <cell r="L371" t="str">
            <v>E.</v>
          </cell>
          <cell r="N371" t="str">
            <v>OVERHEAD &amp; PROFIT</v>
          </cell>
          <cell r="P371">
            <v>10</v>
          </cell>
          <cell r="Q371" t="str">
            <v>%  x  D</v>
          </cell>
          <cell r="U371" t="e">
            <v>#REF!</v>
          </cell>
        </row>
        <row r="372">
          <cell r="C372" t="str">
            <v xml:space="preserve">Kapasitas alat   -----&gt;&gt;   diambil </v>
          </cell>
          <cell r="G372" t="str">
            <v>V</v>
          </cell>
          <cell r="H372">
            <v>600</v>
          </cell>
          <cell r="I372" t="str">
            <v>M2 / Jam</v>
          </cell>
          <cell r="L372" t="str">
            <v>F.</v>
          </cell>
          <cell r="N372" t="str">
            <v>HARGA SATUAN PEKERJAAN  ( D + E )</v>
          </cell>
          <cell r="U372" t="e">
            <v>#REF!</v>
          </cell>
        </row>
        <row r="373">
          <cell r="C373" t="str">
            <v>Aplikasi Lapis Resap Pengikat rata-rata (Spesifikasi)</v>
          </cell>
          <cell r="G373" t="str">
            <v>Ap</v>
          </cell>
          <cell r="H373">
            <v>0.8</v>
          </cell>
          <cell r="I373" t="str">
            <v>liter / M2</v>
          </cell>
          <cell r="L373" t="str">
            <v>Note: 1</v>
          </cell>
          <cell r="N373" t="str">
            <v>SATUAN dapat berdasarkan atas jam operasi untuk Tenaga Kerja dan Peralatan, volume dan/atau ukuran</v>
          </cell>
        </row>
        <row r="374">
          <cell r="N374" t="str">
            <v>berat untuk bahan-bahan.</v>
          </cell>
        </row>
        <row r="375">
          <cell r="C375" t="str">
            <v>Kap. Prod. / jam =</v>
          </cell>
          <cell r="D375" t="str">
            <v>( V x Ap )</v>
          </cell>
          <cell r="G375" t="str">
            <v>Q2</v>
          </cell>
          <cell r="H375">
            <v>480</v>
          </cell>
          <cell r="I375" t="str">
            <v>liter</v>
          </cell>
          <cell r="L375">
            <v>2</v>
          </cell>
          <cell r="N375" t="str">
            <v>Kuantitas satuan adalah kuantitas setiap komponen untuk menyelesaikan satu satuan pekerjaan dari nomor</v>
          </cell>
        </row>
        <row r="376">
          <cell r="N376" t="str">
            <v>mata pembayaran.</v>
          </cell>
        </row>
        <row r="377">
          <cell r="C377" t="str">
            <v>Koefisien Alat / Ltr</v>
          </cell>
          <cell r="D377" t="str">
            <v xml:space="preserve"> =  1  :  Q2</v>
          </cell>
          <cell r="G377" t="str">
            <v>(E05)</v>
          </cell>
          <cell r="H377">
            <v>2.0833333333333333E-3</v>
          </cell>
          <cell r="I377" t="str">
            <v>Jam</v>
          </cell>
          <cell r="L377">
            <v>3</v>
          </cell>
          <cell r="N377" t="str">
            <v>Biaya satuan untuk peralatan sudah termasuk bahan bakar, bahan habis dipakai dan operator.</v>
          </cell>
        </row>
        <row r="378">
          <cell r="L378">
            <v>4</v>
          </cell>
          <cell r="N378" t="str">
            <v>Biaya satuan sudah termasuk pengeluaran untuk seluruh pajak yang berkaitan (tetapi tidak termasuk PPN</v>
          </cell>
        </row>
        <row r="379">
          <cell r="J379" t="str">
            <v>Berlanjut ke halaman berikut</v>
          </cell>
          <cell r="N379" t="str">
            <v>yang dibayar dari kontrak) dan biaya-biaya lainnya.</v>
          </cell>
        </row>
        <row r="380">
          <cell r="A380" t="str">
            <v>ITEM PEMBAYARAN NO.</v>
          </cell>
          <cell r="D380" t="str">
            <v>:  4.2 (7)</v>
          </cell>
          <cell r="J380" t="str">
            <v>Analisa EI-427</v>
          </cell>
        </row>
        <row r="381">
          <cell r="A381" t="str">
            <v>JENIS PEKERJAAN</v>
          </cell>
          <cell r="D381" t="str">
            <v>:  Lapis Resap Pengikat</v>
          </cell>
        </row>
        <row r="382">
          <cell r="A382" t="str">
            <v>SATUAN PEMBAYARAN</v>
          </cell>
          <cell r="D382" t="str">
            <v>:  LITER</v>
          </cell>
          <cell r="J382" t="str">
            <v xml:space="preserve">         URAIAN ANALISA HARGA SATUAN</v>
          </cell>
        </row>
        <row r="383">
          <cell r="J383" t="str">
            <v>Lanjutan</v>
          </cell>
        </row>
        <row r="385">
          <cell r="A385" t="str">
            <v>No.</v>
          </cell>
          <cell r="C385" t="str">
            <v>U R A I A N</v>
          </cell>
          <cell r="G385" t="str">
            <v>KODE</v>
          </cell>
          <cell r="H385" t="str">
            <v>KOEF.</v>
          </cell>
          <cell r="I385" t="str">
            <v>SATUAN</v>
          </cell>
          <cell r="J385" t="str">
            <v>KETERANGAN</v>
          </cell>
        </row>
        <row r="388">
          <cell r="A388" t="str">
            <v xml:space="preserve">   2.c.</v>
          </cell>
          <cell r="C388" t="str">
            <v>DUMP TRUCK</v>
          </cell>
          <cell r="G388" t="str">
            <v>(E08)</v>
          </cell>
        </row>
        <row r="389">
          <cell r="C389" t="str">
            <v>Sebagai alat pengangkut bahan di lokasi pekerjaan,</v>
          </cell>
        </row>
        <row r="390">
          <cell r="C390" t="str">
            <v>Dump Truck melayani alat Asphalt Sprayer.</v>
          </cell>
        </row>
        <row r="391">
          <cell r="C391" t="str">
            <v>Kap. Prod. / jam =</v>
          </cell>
          <cell r="D391" t="str">
            <v>sama dengan Asphalt Sprayer</v>
          </cell>
          <cell r="G391" t="str">
            <v>Q3</v>
          </cell>
          <cell r="H391">
            <v>332</v>
          </cell>
          <cell r="I391" t="str">
            <v>liter</v>
          </cell>
        </row>
        <row r="393">
          <cell r="C393" t="str">
            <v>Koefisien Alat / Ltr</v>
          </cell>
          <cell r="D393" t="str">
            <v xml:space="preserve"> =  1  :  Q3</v>
          </cell>
          <cell r="G393" t="str">
            <v>(E08)</v>
          </cell>
          <cell r="H393">
            <v>3.0120481927710845E-3</v>
          </cell>
          <cell r="I393" t="str">
            <v>Jam</v>
          </cell>
        </row>
        <row r="395">
          <cell r="A395" t="str">
            <v xml:space="preserve">   3.</v>
          </cell>
          <cell r="C395" t="str">
            <v>TENAGA</v>
          </cell>
        </row>
        <row r="396">
          <cell r="C396" t="str">
            <v>Produksi menentukan : ASPHALT SPRAYER</v>
          </cell>
          <cell r="G396" t="str">
            <v>Q4</v>
          </cell>
          <cell r="H396">
            <v>332</v>
          </cell>
          <cell r="I396" t="str">
            <v>liter</v>
          </cell>
        </row>
        <row r="397">
          <cell r="C397" t="str">
            <v>Produksi Lapis Resap Pengikat / hari  =  Tk x Q4</v>
          </cell>
          <cell r="G397" t="str">
            <v>Qt</v>
          </cell>
          <cell r="H397">
            <v>2324</v>
          </cell>
          <cell r="I397" t="str">
            <v>liter</v>
          </cell>
        </row>
        <row r="398">
          <cell r="C398" t="str">
            <v>Kebutuhan tenaga :</v>
          </cell>
        </row>
        <row r="399">
          <cell r="D399" t="str">
            <v>- Pekerja</v>
          </cell>
          <cell r="G399" t="str">
            <v>P</v>
          </cell>
          <cell r="H399">
            <v>10</v>
          </cell>
          <cell r="I399" t="str">
            <v>orang</v>
          </cell>
        </row>
        <row r="400">
          <cell r="D400" t="str">
            <v>- Mandor</v>
          </cell>
          <cell r="G400" t="str">
            <v>M</v>
          </cell>
          <cell r="H400">
            <v>2</v>
          </cell>
          <cell r="I400" t="str">
            <v>orang</v>
          </cell>
        </row>
        <row r="402">
          <cell r="C402" t="str">
            <v>Koefisien tenaga / liter   :</v>
          </cell>
        </row>
        <row r="403">
          <cell r="D403" t="str">
            <v>- Pekerja</v>
          </cell>
          <cell r="E403" t="str">
            <v>= (Tk x P) : Qt</v>
          </cell>
          <cell r="G403" t="str">
            <v>(L01)</v>
          </cell>
          <cell r="H403">
            <v>3.0120481927710843E-2</v>
          </cell>
          <cell r="I403" t="str">
            <v>Jam</v>
          </cell>
        </row>
        <row r="404">
          <cell r="D404" t="str">
            <v>- Mandor</v>
          </cell>
          <cell r="E404" t="str">
            <v>= (Tk x M) : Qt</v>
          </cell>
          <cell r="G404" t="str">
            <v>(L03)</v>
          </cell>
          <cell r="H404">
            <v>6.024096385542169E-3</v>
          </cell>
          <cell r="I404" t="str">
            <v>Jam</v>
          </cell>
        </row>
        <row r="406">
          <cell r="A406" t="str">
            <v>4.</v>
          </cell>
          <cell r="C406" t="str">
            <v>HARGA DASAR SATUAN UPAH, BAHAN DAN ALAT</v>
          </cell>
        </row>
        <row r="407">
          <cell r="C407" t="str">
            <v>Lihat lampiran.</v>
          </cell>
        </row>
        <row r="409">
          <cell r="A409" t="str">
            <v>5.</v>
          </cell>
          <cell r="C409" t="str">
            <v>ANALISA HARGA SATUAN PEKERJAAN</v>
          </cell>
        </row>
        <row r="410">
          <cell r="C410" t="str">
            <v>Lihat perhitungan dalam FORMULIR STANDAR UNTUK</v>
          </cell>
        </row>
        <row r="411">
          <cell r="C411" t="str">
            <v>PEREKEMAN ANALISA MASING-MASING HARGA</v>
          </cell>
        </row>
        <row r="412">
          <cell r="C412" t="str">
            <v>SATUAN.</v>
          </cell>
        </row>
        <row r="413">
          <cell r="C413" t="str">
            <v>Didapat Harga Satuan Pekerjaan :</v>
          </cell>
        </row>
        <row r="415">
          <cell r="C415" t="str">
            <v xml:space="preserve">Rp.  </v>
          </cell>
          <cell r="D415" t="e">
            <v>#REF!</v>
          </cell>
          <cell r="E415" t="str">
            <v xml:space="preserve"> / liter.</v>
          </cell>
        </row>
        <row r="418">
          <cell r="A418" t="str">
            <v>6.</v>
          </cell>
          <cell r="C418" t="str">
            <v>WAKTU PELAKSANAAN YANG DIPERLUKAN</v>
          </cell>
        </row>
        <row r="419">
          <cell r="C419" t="str">
            <v>Waktu pelaksanaan</v>
          </cell>
          <cell r="D419" t="str">
            <v>:  . . . . . . .  bulan</v>
          </cell>
        </row>
        <row r="421">
          <cell r="A421" t="str">
            <v>7.</v>
          </cell>
          <cell r="C421" t="str">
            <v>VOLUME PEKERJAAN YANG DIPERLUKAN</v>
          </cell>
        </row>
        <row r="422">
          <cell r="C422" t="str">
            <v>Volume pekerjaan  :</v>
          </cell>
          <cell r="D422" t="e">
            <v>#REF!</v>
          </cell>
          <cell r="E422" t="str">
            <v>Liter</v>
          </cell>
        </row>
      </sheetData>
      <sheetData sheetId="25"/>
      <sheetData sheetId="26"/>
      <sheetData sheetId="27"/>
      <sheetData sheetId="28"/>
      <sheetData sheetId="29" refreshError="1"/>
      <sheetData sheetId="30" refreshError="1">
        <row r="1">
          <cell r="A1" t="str">
            <v>ITEM PEMBAYARAN NO.</v>
          </cell>
          <cell r="D1" t="str">
            <v>:  8.1 (1)</v>
          </cell>
          <cell r="J1" t="str">
            <v>Analisa EI-811</v>
          </cell>
          <cell r="T1" t="str">
            <v>Analisa EI-811</v>
          </cell>
        </row>
        <row r="2">
          <cell r="A2" t="str">
            <v>JENIS PEKERJAAN</v>
          </cell>
          <cell r="D2" t="str">
            <v>:  Pondasi Agregat Kls. A Untuk Pek. Minor</v>
          </cell>
        </row>
        <row r="3">
          <cell r="A3" t="str">
            <v>SATUAN PEMBAYARAN</v>
          </cell>
          <cell r="D3" t="str">
            <v>:  M3</v>
          </cell>
          <cell r="H3" t="str">
            <v xml:space="preserve">         URAIAN ANALISA HARGA SATUAN</v>
          </cell>
          <cell r="L3" t="str">
            <v>FORMULIR STANDAR UNTUK</v>
          </cell>
        </row>
        <row r="4">
          <cell r="L4" t="str">
            <v>PEREKAMAN ANALISA MASING-MASING HARGA SATUAN</v>
          </cell>
        </row>
        <row r="5">
          <cell r="L5">
            <v>0</v>
          </cell>
        </row>
        <row r="6">
          <cell r="A6" t="str">
            <v>No.</v>
          </cell>
          <cell r="C6" t="str">
            <v>U R A I A N</v>
          </cell>
          <cell r="G6" t="str">
            <v>KODE</v>
          </cell>
          <cell r="H6" t="str">
            <v>KOEF.</v>
          </cell>
          <cell r="I6" t="str">
            <v>SATUAN</v>
          </cell>
          <cell r="J6" t="str">
            <v>KETERANGAN</v>
          </cell>
        </row>
        <row r="8">
          <cell r="L8" t="str">
            <v>PROYEK</v>
          </cell>
          <cell r="O8" t="str">
            <v>:</v>
          </cell>
        </row>
        <row r="9">
          <cell r="A9" t="str">
            <v>I.</v>
          </cell>
          <cell r="C9" t="str">
            <v>ASUMSI</v>
          </cell>
          <cell r="L9" t="str">
            <v>No. PAKET KONTRAK</v>
          </cell>
          <cell r="O9" t="str">
            <v>:</v>
          </cell>
        </row>
        <row r="10">
          <cell r="A10">
            <v>1</v>
          </cell>
          <cell r="C10" t="str">
            <v>Menggunakan alat berat (cara mekanik)</v>
          </cell>
          <cell r="L10" t="str">
            <v>NAMA PAKET</v>
          </cell>
          <cell r="O10" t="str">
            <v>:</v>
          </cell>
        </row>
        <row r="11">
          <cell r="A11">
            <v>2</v>
          </cell>
          <cell r="C11" t="str">
            <v>Lokasi pekerjaan : setempat2 di sepanjang jalan</v>
          </cell>
          <cell r="L11" t="str">
            <v>PROP / KAB / KODYA</v>
          </cell>
          <cell r="O11" t="str">
            <v>:</v>
          </cell>
        </row>
        <row r="12">
          <cell r="A12">
            <v>3</v>
          </cell>
          <cell r="C12" t="str">
            <v>Kondisi existing jalan : sedang</v>
          </cell>
          <cell r="L12" t="str">
            <v>MATA PEMBAYARAN NO.</v>
          </cell>
          <cell r="O12" t="str">
            <v>:  8.1 (1)</v>
          </cell>
          <cell r="R12" t="str">
            <v>PERKIRAAN VOL. PEK.</v>
          </cell>
          <cell r="T12" t="str">
            <v>:</v>
          </cell>
          <cell r="U12" t="e">
            <v>#REF!</v>
          </cell>
        </row>
        <row r="13">
          <cell r="A13">
            <v>4</v>
          </cell>
          <cell r="C13" t="str">
            <v>Jarak rata-rata Base Camp ke lokasi pekerjaan</v>
          </cell>
          <cell r="G13" t="str">
            <v>L</v>
          </cell>
          <cell r="H13">
            <v>19.991228070175438</v>
          </cell>
          <cell r="I13" t="str">
            <v>KM</v>
          </cell>
          <cell r="L13" t="str">
            <v>JENIS PEKERJAAN</v>
          </cell>
          <cell r="O13" t="str">
            <v>:  Pondasi Agregat Kls. A Untuk -</v>
          </cell>
          <cell r="R13" t="str">
            <v>TOTAL HARGA (Rp.)</v>
          </cell>
          <cell r="T13" t="str">
            <v>:</v>
          </cell>
          <cell r="U13" t="e">
            <v>#REF!</v>
          </cell>
        </row>
        <row r="14">
          <cell r="A14">
            <v>5</v>
          </cell>
          <cell r="C14" t="str">
            <v>Tebal lapis agregat padat</v>
          </cell>
          <cell r="G14" t="str">
            <v>t</v>
          </cell>
          <cell r="H14">
            <v>0.15</v>
          </cell>
          <cell r="I14" t="str">
            <v>M</v>
          </cell>
          <cell r="L14" t="str">
            <v>SATUAN PEMBAYARAN</v>
          </cell>
          <cell r="O14" t="str">
            <v>:  M3</v>
          </cell>
          <cell r="P14" t="str">
            <v xml:space="preserve">                   Pek. Minor</v>
          </cell>
          <cell r="R14" t="str">
            <v>% THD. BIAYA PROYEK</v>
          </cell>
          <cell r="T14" t="str">
            <v>:</v>
          </cell>
          <cell r="U14" t="e">
            <v>#REF!</v>
          </cell>
        </row>
        <row r="15">
          <cell r="A15">
            <v>6</v>
          </cell>
          <cell r="C15" t="str">
            <v>Faktor kembang material (Padat-Lepas)</v>
          </cell>
          <cell r="G15" t="str">
            <v>Fk</v>
          </cell>
          <cell r="H15">
            <v>1.2</v>
          </cell>
          <cell r="I15" t="str">
            <v>-</v>
          </cell>
        </row>
        <row r="16">
          <cell r="A16">
            <v>7</v>
          </cell>
          <cell r="C16" t="str">
            <v>Jam kerja efektif per-hari</v>
          </cell>
          <cell r="G16" t="str">
            <v>Tk</v>
          </cell>
          <cell r="H16">
            <v>7</v>
          </cell>
          <cell r="I16" t="str">
            <v>jam</v>
          </cell>
        </row>
        <row r="17">
          <cell r="A17">
            <v>8</v>
          </cell>
          <cell r="C17" t="str">
            <v>Proporsi Campuran :</v>
          </cell>
          <cell r="D17" t="str">
            <v>- Agregat Kasar</v>
          </cell>
          <cell r="G17" t="str">
            <v>Ak</v>
          </cell>
          <cell r="H17">
            <v>55</v>
          </cell>
          <cell r="I17" t="str">
            <v>%</v>
          </cell>
          <cell r="J17" t="str">
            <v xml:space="preserve"> Gradasi harus</v>
          </cell>
          <cell r="Q17" t="str">
            <v>PERKIRAAN</v>
          </cell>
          <cell r="R17" t="str">
            <v>HARGA</v>
          </cell>
          <cell r="S17" t="str">
            <v>JUMLAH</v>
          </cell>
        </row>
        <row r="18">
          <cell r="D18" t="str">
            <v>- Agregat Halus</v>
          </cell>
          <cell r="G18" t="str">
            <v>Ah</v>
          </cell>
          <cell r="H18">
            <v>45</v>
          </cell>
          <cell r="I18" t="str">
            <v>%</v>
          </cell>
          <cell r="J18" t="str">
            <v xml:space="preserve"> memenuhi Spec.</v>
          </cell>
          <cell r="L18" t="str">
            <v>NO.</v>
          </cell>
          <cell r="N18" t="str">
            <v>KOMPONEN</v>
          </cell>
          <cell r="P18" t="str">
            <v>SATUAN</v>
          </cell>
          <cell r="Q18" t="str">
            <v>KUANTITAS</v>
          </cell>
          <cell r="R18" t="str">
            <v>SATUAN</v>
          </cell>
          <cell r="S18" t="str">
            <v>HARGA</v>
          </cell>
        </row>
        <row r="19">
          <cell r="A19" t="str">
            <v>II.</v>
          </cell>
          <cell r="C19" t="str">
            <v>URUTAN KERJA</v>
          </cell>
          <cell r="R19" t="str">
            <v>(Rp.)</v>
          </cell>
          <cell r="S19" t="str">
            <v>(Rp.)</v>
          </cell>
        </row>
        <row r="20">
          <cell r="A20">
            <v>1</v>
          </cell>
          <cell r="C20" t="str">
            <v xml:space="preserve">Wheel Loader mencampur &amp; memuat Agregat ke </v>
          </cell>
        </row>
        <row r="21">
          <cell r="C21" t="str">
            <v>dalam Dump Truck di Base Camp</v>
          </cell>
        </row>
        <row r="22">
          <cell r="A22">
            <v>2</v>
          </cell>
          <cell r="C22" t="str">
            <v>Dump Truck mengangkut Agregat ke lokasi</v>
          </cell>
          <cell r="L22" t="str">
            <v>A.</v>
          </cell>
          <cell r="N22" t="str">
            <v>TENAGA</v>
          </cell>
        </row>
        <row r="23">
          <cell r="C23" t="str">
            <v>pekerjaan dan dihampar secara manual</v>
          </cell>
        </row>
        <row r="24">
          <cell r="A24">
            <v>3</v>
          </cell>
          <cell r="C24" t="str">
            <v>Hamparan Agregat dibasahi dengan Water Tank</v>
          </cell>
          <cell r="L24" t="str">
            <v>1.</v>
          </cell>
          <cell r="N24" t="str">
            <v>Pekerja Biasa</v>
          </cell>
          <cell r="O24" t="str">
            <v>(L01)</v>
          </cell>
          <cell r="P24" t="str">
            <v>jam</v>
          </cell>
          <cell r="Q24">
            <v>0.8924587237840248</v>
          </cell>
          <cell r="R24">
            <v>1800</v>
          </cell>
          <cell r="U24">
            <v>1606.4257028112447</v>
          </cell>
        </row>
        <row r="25">
          <cell r="C25" t="str">
            <v>Truck sebelum dipadatkan dengan Pedestrian Roller</v>
          </cell>
          <cell r="L25" t="str">
            <v>2.</v>
          </cell>
          <cell r="N25" t="str">
            <v>Mandor</v>
          </cell>
          <cell r="O25" t="str">
            <v>(L03)</v>
          </cell>
          <cell r="P25" t="str">
            <v>jam</v>
          </cell>
          <cell r="Q25">
            <v>3.5698348951360995E-2</v>
          </cell>
          <cell r="R25">
            <v>2750</v>
          </cell>
          <cell r="U25">
            <v>98.170459616242738</v>
          </cell>
        </row>
        <row r="26">
          <cell r="A26">
            <v>4</v>
          </cell>
          <cell r="C26" t="str">
            <v>Sekelompok pekerja membuat galian lubang/patching,</v>
          </cell>
        </row>
        <row r="27">
          <cell r="C27" t="str">
            <v>merapikan tepi hamparan dan level permukaan</v>
          </cell>
        </row>
        <row r="28">
          <cell r="C28" t="str">
            <v>dengan menggunakan Alat Bantu</v>
          </cell>
          <cell r="Q28" t="str">
            <v xml:space="preserve">JUMLAH HARGA TENAGA   </v>
          </cell>
          <cell r="U28">
            <v>1704.5961624274873</v>
          </cell>
        </row>
        <row r="30">
          <cell r="A30" t="str">
            <v>III.</v>
          </cell>
          <cell r="C30" t="str">
            <v>PEMAKAIAN BAHAN, ALAT DAN TENAGA</v>
          </cell>
          <cell r="L30" t="str">
            <v>B.</v>
          </cell>
          <cell r="N30" t="str">
            <v>BAHAN</v>
          </cell>
        </row>
        <row r="32">
          <cell r="A32" t="str">
            <v xml:space="preserve">   1.</v>
          </cell>
          <cell r="C32" t="str">
            <v>BAHAN</v>
          </cell>
          <cell r="L32" t="str">
            <v>1.</v>
          </cell>
          <cell r="N32" t="str">
            <v>Agregat Kasar    (M03)</v>
          </cell>
          <cell r="O32" t="str">
            <v>(M03)</v>
          </cell>
          <cell r="P32" t="str">
            <v>M3</v>
          </cell>
          <cell r="Q32">
            <v>0.66</v>
          </cell>
          <cell r="R32">
            <v>57676.448177020211</v>
          </cell>
          <cell r="U32">
            <v>38066.455796833339</v>
          </cell>
        </row>
        <row r="33">
          <cell r="C33" t="str">
            <v>- Agregat Kasar</v>
          </cell>
          <cell r="D33" t="str">
            <v>=  Ak x 1 M3 x Fk</v>
          </cell>
          <cell r="G33" t="str">
            <v>M03</v>
          </cell>
          <cell r="H33">
            <v>0.66</v>
          </cell>
          <cell r="I33" t="str">
            <v>M3</v>
          </cell>
          <cell r="L33" t="str">
            <v>2.</v>
          </cell>
          <cell r="N33" t="str">
            <v>Agregat Halus    (M04)</v>
          </cell>
          <cell r="O33" t="str">
            <v>(M04)</v>
          </cell>
          <cell r="P33" t="str">
            <v>M3</v>
          </cell>
          <cell r="Q33">
            <v>0.54</v>
          </cell>
          <cell r="R33">
            <v>54748.917322881847</v>
          </cell>
          <cell r="U33">
            <v>29564.415354356199</v>
          </cell>
        </row>
        <row r="34">
          <cell r="C34" t="str">
            <v>- Agregat Halus</v>
          </cell>
          <cell r="D34" t="str">
            <v>=  Ah x 1 M3 x Fk</v>
          </cell>
          <cell r="G34" t="str">
            <v>M04</v>
          </cell>
          <cell r="H34">
            <v>0.54</v>
          </cell>
          <cell r="I34" t="str">
            <v>M3</v>
          </cell>
        </row>
        <row r="36">
          <cell r="A36" t="str">
            <v xml:space="preserve">   2.</v>
          </cell>
          <cell r="C36" t="str">
            <v>ALAT</v>
          </cell>
        </row>
        <row r="37">
          <cell r="A37" t="str">
            <v xml:space="preserve">   2.a.</v>
          </cell>
          <cell r="C37" t="str">
            <v>WHEEL LOADER</v>
          </cell>
          <cell r="G37" t="str">
            <v>(E15)</v>
          </cell>
        </row>
        <row r="38">
          <cell r="C38" t="str">
            <v>Kapasitas bucket</v>
          </cell>
          <cell r="G38" t="str">
            <v>V</v>
          </cell>
          <cell r="H38">
            <v>1.5</v>
          </cell>
          <cell r="I38" t="str">
            <v>M3</v>
          </cell>
          <cell r="Q38" t="str">
            <v xml:space="preserve">JUMLAH HARGA BAHAN   </v>
          </cell>
          <cell r="U38">
            <v>67630.871151189538</v>
          </cell>
        </row>
        <row r="39">
          <cell r="C39" t="str">
            <v>Faktor bucket</v>
          </cell>
          <cell r="G39" t="str">
            <v>Fb</v>
          </cell>
          <cell r="H39">
            <v>0.9</v>
          </cell>
          <cell r="I39" t="str">
            <v>-</v>
          </cell>
        </row>
        <row r="40">
          <cell r="C40" t="str">
            <v>Faktor Efisiensi alat</v>
          </cell>
          <cell r="G40" t="str">
            <v>Fa</v>
          </cell>
          <cell r="H40">
            <v>0.83</v>
          </cell>
          <cell r="I40" t="str">
            <v>-</v>
          </cell>
          <cell r="L40" t="str">
            <v>C.</v>
          </cell>
          <cell r="N40" t="str">
            <v>PERALATAN</v>
          </cell>
        </row>
        <row r="41">
          <cell r="C41" t="str">
            <v>Waktu Siklus :</v>
          </cell>
          <cell r="G41" t="str">
            <v>Ts1</v>
          </cell>
        </row>
        <row r="42">
          <cell r="C42" t="str">
            <v>- Mencampur</v>
          </cell>
          <cell r="G42" t="str">
            <v>T1</v>
          </cell>
          <cell r="H42">
            <v>1.5</v>
          </cell>
          <cell r="I42" t="str">
            <v>menit</v>
          </cell>
          <cell r="L42" t="str">
            <v>1.</v>
          </cell>
          <cell r="N42" t="str">
            <v>Wheel Loader</v>
          </cell>
          <cell r="O42" t="str">
            <v>(E15)</v>
          </cell>
          <cell r="P42" t="str">
            <v>jam</v>
          </cell>
          <cell r="Q42">
            <v>3.5698348951360995E-2</v>
          </cell>
          <cell r="R42">
            <v>55432.76343797033</v>
          </cell>
          <cell r="U42">
            <v>1978.8581325469102</v>
          </cell>
        </row>
        <row r="43">
          <cell r="C43" t="str">
            <v>- Memuat dan lain-lain</v>
          </cell>
          <cell r="G43" t="str">
            <v>T2</v>
          </cell>
          <cell r="H43">
            <v>0.5</v>
          </cell>
          <cell r="I43" t="str">
            <v>menit</v>
          </cell>
          <cell r="L43" t="str">
            <v>2.</v>
          </cell>
          <cell r="N43" t="str">
            <v>Dump Truck</v>
          </cell>
          <cell r="O43" t="str">
            <v>(E09)</v>
          </cell>
          <cell r="P43" t="str">
            <v>jam</v>
          </cell>
          <cell r="Q43">
            <v>0.35942813033292903</v>
          </cell>
          <cell r="R43">
            <v>45377.598849709742</v>
          </cell>
          <cell r="U43">
            <v>16309.985513548843</v>
          </cell>
        </row>
        <row r="44">
          <cell r="G44" t="str">
            <v>Ts1</v>
          </cell>
          <cell r="H44">
            <v>2</v>
          </cell>
          <cell r="I44" t="str">
            <v>menit</v>
          </cell>
          <cell r="L44" t="str">
            <v>3.</v>
          </cell>
          <cell r="N44" t="str">
            <v>Pedestrian Roller (E24)</v>
          </cell>
          <cell r="P44" t="str">
            <v>jam</v>
          </cell>
          <cell r="Q44">
            <v>5.9314179796107508E-2</v>
          </cell>
          <cell r="R44">
            <v>10774.356929955291</v>
          </cell>
          <cell r="U44">
            <v>639.07214413080499</v>
          </cell>
        </row>
        <row r="45">
          <cell r="L45" t="str">
            <v>4.</v>
          </cell>
          <cell r="N45" t="str">
            <v>Water Tanker</v>
          </cell>
          <cell r="O45" t="str">
            <v>(E23)</v>
          </cell>
          <cell r="P45" t="str">
            <v>jam</v>
          </cell>
          <cell r="Q45">
            <v>2.1084337349397592E-2</v>
          </cell>
          <cell r="R45">
            <v>29327.951193291767</v>
          </cell>
          <cell r="U45">
            <v>618.3604167260313</v>
          </cell>
        </row>
        <row r="46">
          <cell r="C46" t="str">
            <v>Kap. Prod. / jam =</v>
          </cell>
          <cell r="D46" t="str">
            <v>V x Fb x Fa x 60</v>
          </cell>
          <cell r="G46" t="str">
            <v>Q1</v>
          </cell>
          <cell r="H46">
            <v>28.012500000000003</v>
          </cell>
          <cell r="I46" t="str">
            <v>M3</v>
          </cell>
          <cell r="L46" t="str">
            <v>5.</v>
          </cell>
          <cell r="N46" t="str">
            <v>Alat Bantu</v>
          </cell>
          <cell r="P46" t="str">
            <v>Ls</v>
          </cell>
          <cell r="Q46">
            <v>1</v>
          </cell>
          <cell r="R46">
            <v>250</v>
          </cell>
          <cell r="U46">
            <v>250</v>
          </cell>
        </row>
        <row r="47">
          <cell r="D47" t="str">
            <v>Fk x Ts1</v>
          </cell>
        </row>
        <row r="48">
          <cell r="C48" t="str">
            <v>Koefisien Alat / M3</v>
          </cell>
          <cell r="D48" t="str">
            <v xml:space="preserve"> =  1  :  Q1</v>
          </cell>
          <cell r="G48" t="str">
            <v>(E15)</v>
          </cell>
          <cell r="H48">
            <v>3.5698348951360995E-2</v>
          </cell>
          <cell r="I48" t="str">
            <v>jam</v>
          </cell>
        </row>
        <row r="49">
          <cell r="Q49" t="str">
            <v xml:space="preserve">JUMLAH HARGA PERALATAN   </v>
          </cell>
          <cell r="U49">
            <v>19796.276206952589</v>
          </cell>
        </row>
        <row r="50">
          <cell r="A50" t="str">
            <v xml:space="preserve">   2.b.</v>
          </cell>
          <cell r="C50" t="str">
            <v>DUMP TRUCK</v>
          </cell>
          <cell r="G50" t="str">
            <v>(E09)</v>
          </cell>
        </row>
        <row r="51">
          <cell r="C51" t="str">
            <v>Kapasitas bak</v>
          </cell>
          <cell r="G51" t="str">
            <v>V</v>
          </cell>
          <cell r="H51">
            <v>6</v>
          </cell>
          <cell r="I51" t="str">
            <v>M3</v>
          </cell>
          <cell r="L51" t="str">
            <v>D.</v>
          </cell>
          <cell r="N51" t="str">
            <v>JUMLAH HARGA TENAGA, BAHAN DAN PERALATAN  ( A + B + C )</v>
          </cell>
          <cell r="U51">
            <v>89131.743520569624</v>
          </cell>
        </row>
        <row r="52">
          <cell r="C52" t="str">
            <v>Faktor Efisiensi alat</v>
          </cell>
          <cell r="G52" t="str">
            <v>Fa</v>
          </cell>
          <cell r="H52">
            <v>0.83</v>
          </cell>
          <cell r="I52" t="str">
            <v>-</v>
          </cell>
          <cell r="L52" t="str">
            <v>E.</v>
          </cell>
          <cell r="N52" t="str">
            <v>OVERHEAD &amp; PROFIT</v>
          </cell>
          <cell r="P52">
            <v>10</v>
          </cell>
          <cell r="Q52" t="str">
            <v>%  x  D</v>
          </cell>
          <cell r="U52">
            <v>8913.1743520569635</v>
          </cell>
        </row>
        <row r="53">
          <cell r="C53" t="str">
            <v>Kecepatan rata-rata bermuatan</v>
          </cell>
          <cell r="G53" t="str">
            <v>v1</v>
          </cell>
          <cell r="H53">
            <v>45</v>
          </cell>
          <cell r="I53" t="str">
            <v>KM/jam</v>
          </cell>
          <cell r="L53" t="str">
            <v>F.</v>
          </cell>
          <cell r="N53" t="str">
            <v>HARGA SATUAN PEKERJAAN  ( D + E )</v>
          </cell>
          <cell r="U53">
            <v>98044.917872626582</v>
          </cell>
        </row>
        <row r="54">
          <cell r="C54" t="str">
            <v>Kecepatan rata-rata kosong</v>
          </cell>
          <cell r="G54" t="str">
            <v>v2</v>
          </cell>
          <cell r="H54">
            <v>60</v>
          </cell>
          <cell r="I54" t="str">
            <v>KM/jam</v>
          </cell>
          <cell r="L54" t="str">
            <v>Note: 1</v>
          </cell>
          <cell r="N54" t="str">
            <v>SATUAN dapat berdasarkan atas jam operasi untuk Tenaga Kerja dan Peralatan, volume dan/atau ukuran</v>
          </cell>
        </row>
        <row r="55">
          <cell r="C55" t="str">
            <v>Waktu Siklus  :  - Waktu memuat = V : Q1 x 60</v>
          </cell>
          <cell r="G55" t="str">
            <v>T1</v>
          </cell>
          <cell r="H55">
            <v>12.851405622489958</v>
          </cell>
          <cell r="I55" t="str">
            <v>menit</v>
          </cell>
          <cell r="N55" t="str">
            <v>berat untuk bahan-bahan.</v>
          </cell>
        </row>
        <row r="56">
          <cell r="C56" t="str">
            <v>- Waktu tempuh isi  =  (L : v1) x 60 menit</v>
          </cell>
          <cell r="G56" t="str">
            <v>T2</v>
          </cell>
          <cell r="H56">
            <v>26.654970760233915</v>
          </cell>
          <cell r="I56" t="str">
            <v>menit</v>
          </cell>
          <cell r="L56">
            <v>2</v>
          </cell>
          <cell r="N56" t="str">
            <v>Kuantitas satuan adalah kuantitas setiap komponen untuk menyelesaikan satu satuan pekerjaan dari nomor</v>
          </cell>
        </row>
        <row r="57">
          <cell r="C57" t="str">
            <v>- Waktu tempuh kosong  =  (L : v2) x 60 menit</v>
          </cell>
          <cell r="G57" t="str">
            <v>T3</v>
          </cell>
          <cell r="H57">
            <v>19.991228070175438</v>
          </cell>
          <cell r="I57" t="str">
            <v>menit</v>
          </cell>
          <cell r="N57" t="str">
            <v>mata pembayaran.</v>
          </cell>
        </row>
        <row r="58">
          <cell r="C58" t="str">
            <v>- Lain-lain (termasuk dumping setempat-setempat)</v>
          </cell>
          <cell r="G58" t="str">
            <v>T4</v>
          </cell>
          <cell r="H58">
            <v>30</v>
          </cell>
          <cell r="I58" t="str">
            <v>menit</v>
          </cell>
          <cell r="L58">
            <v>3</v>
          </cell>
          <cell r="N58" t="str">
            <v>Biaya satuan untuk peralatan sudah termasuk bahan bakar, bahan habis dipakai dan operator.</v>
          </cell>
        </row>
        <row r="59">
          <cell r="G59" t="str">
            <v>Ts2</v>
          </cell>
          <cell r="H59">
            <v>89.49760445289931</v>
          </cell>
          <cell r="I59" t="str">
            <v>menit</v>
          </cell>
          <cell r="L59">
            <v>4</v>
          </cell>
          <cell r="N59" t="str">
            <v>Biaya satuan sudah termasuk pengeluaran untuk seluruh pajak yang berkaitan (tetapi tidak termasuk PPN</v>
          </cell>
        </row>
        <row r="60">
          <cell r="N60" t="str">
            <v>yang dibayar dari kontrak) dan biaya-biaya lainnya.</v>
          </cell>
        </row>
        <row r="61">
          <cell r="J61" t="str">
            <v>Berlanjut ke halaman berikut</v>
          </cell>
        </row>
        <row r="62">
          <cell r="A62" t="str">
            <v>ITEM PEMBAYARAN NO.</v>
          </cell>
          <cell r="D62" t="str">
            <v>:  8.1 (1)</v>
          </cell>
          <cell r="J62" t="str">
            <v>Analisa EI-811</v>
          </cell>
        </row>
        <row r="63">
          <cell r="A63" t="str">
            <v>JENIS PEKERJAAN</v>
          </cell>
          <cell r="D63" t="str">
            <v>:  Pondasi Agregat Kls. A Untuk Pek. Minor</v>
          </cell>
        </row>
        <row r="64">
          <cell r="A64" t="str">
            <v>SATUAN PEMBAYARAN</v>
          </cell>
          <cell r="D64" t="str">
            <v>:  M3</v>
          </cell>
          <cell r="H64" t="str">
            <v xml:space="preserve">         URAIAN ANALISA HARGA SATUAN</v>
          </cell>
        </row>
        <row r="65">
          <cell r="J65" t="str">
            <v>Lanjutan</v>
          </cell>
        </row>
        <row r="67">
          <cell r="A67" t="str">
            <v>No.</v>
          </cell>
          <cell r="C67" t="str">
            <v>U R A I A N</v>
          </cell>
          <cell r="G67" t="str">
            <v>KODE</v>
          </cell>
          <cell r="H67" t="str">
            <v>KOEF.</v>
          </cell>
          <cell r="I67" t="str">
            <v>SATUAN</v>
          </cell>
          <cell r="J67" t="str">
            <v>KETERANGAN</v>
          </cell>
        </row>
        <row r="70">
          <cell r="C70" t="str">
            <v>Kap. Prod. / jam =</v>
          </cell>
          <cell r="D70" t="str">
            <v>V x Fa x 60</v>
          </cell>
          <cell r="G70" t="str">
            <v>Q2</v>
          </cell>
          <cell r="H70">
            <v>2.7821973730150886</v>
          </cell>
          <cell r="I70" t="str">
            <v>M3</v>
          </cell>
        </row>
        <row r="71">
          <cell r="D71" t="str">
            <v>Fk x Ts2</v>
          </cell>
        </row>
        <row r="72">
          <cell r="C72" t="str">
            <v>Koefisien Alat / M3</v>
          </cell>
          <cell r="D72" t="str">
            <v xml:space="preserve"> =  1  :  Q2</v>
          </cell>
          <cell r="G72" t="str">
            <v>(E09)</v>
          </cell>
          <cell r="H72">
            <v>0.35942813033292903</v>
          </cell>
          <cell r="I72" t="str">
            <v>jam</v>
          </cell>
        </row>
        <row r="74">
          <cell r="A74" t="str">
            <v xml:space="preserve">   2.c.</v>
          </cell>
          <cell r="C74" t="str">
            <v>PEDESTRIAN ROLLER</v>
          </cell>
          <cell r="G74" t="str">
            <v>(E24)</v>
          </cell>
        </row>
        <row r="75">
          <cell r="C75" t="str">
            <v>Kecepatan rata-rata alat</v>
          </cell>
          <cell r="G75" t="str">
            <v>v</v>
          </cell>
          <cell r="H75">
            <v>2.5</v>
          </cell>
          <cell r="I75" t="str">
            <v>KM/jam</v>
          </cell>
        </row>
        <row r="76">
          <cell r="C76" t="str">
            <v>Lebar efektif pemadatan</v>
          </cell>
          <cell r="G76" t="str">
            <v>b</v>
          </cell>
          <cell r="H76">
            <v>0.65</v>
          </cell>
          <cell r="I76" t="str">
            <v>M</v>
          </cell>
        </row>
        <row r="77">
          <cell r="C77" t="str">
            <v>Jumlah lintasan</v>
          </cell>
          <cell r="G77" t="str">
            <v>n</v>
          </cell>
          <cell r="H77">
            <v>12</v>
          </cell>
          <cell r="I77" t="str">
            <v>lintasan</v>
          </cell>
        </row>
        <row r="78">
          <cell r="C78" t="str">
            <v>Faktor Efisiensi alat</v>
          </cell>
          <cell r="G78" t="str">
            <v>Fa</v>
          </cell>
          <cell r="H78">
            <v>0.83</v>
          </cell>
          <cell r="I78" t="str">
            <v>-</v>
          </cell>
        </row>
        <row r="80">
          <cell r="C80" t="str">
            <v>Kap. Prod. / jam =</v>
          </cell>
          <cell r="D80" t="str">
            <v>(v x 1000) x b x t x Fa</v>
          </cell>
          <cell r="G80" t="str">
            <v>Q3</v>
          </cell>
          <cell r="H80">
            <v>16.859375</v>
          </cell>
          <cell r="I80" t="str">
            <v>M3</v>
          </cell>
        </row>
        <row r="81">
          <cell r="D81" t="str">
            <v>n</v>
          </cell>
        </row>
        <row r="82">
          <cell r="C82" t="str">
            <v>Koefisien Alat / M3</v>
          </cell>
          <cell r="D82" t="str">
            <v xml:space="preserve"> =  1  :  Q3</v>
          </cell>
          <cell r="G82" t="str">
            <v>(E24)</v>
          </cell>
          <cell r="H82">
            <v>5.9314179796107508E-2</v>
          </cell>
          <cell r="I82" t="str">
            <v>jam</v>
          </cell>
        </row>
        <row r="84">
          <cell r="A84" t="str">
            <v xml:space="preserve">   2.d.</v>
          </cell>
          <cell r="C84" t="str">
            <v>WATER TANK TRUCK</v>
          </cell>
          <cell r="G84" t="str">
            <v>(E23)</v>
          </cell>
        </row>
        <row r="85">
          <cell r="C85" t="str">
            <v>Volume tanki air</v>
          </cell>
          <cell r="G85" t="str">
            <v>V</v>
          </cell>
          <cell r="H85">
            <v>4</v>
          </cell>
          <cell r="I85" t="str">
            <v>M3</v>
          </cell>
        </row>
        <row r="86">
          <cell r="C86" t="str">
            <v>Kebutuhan air / M3 agregat padat</v>
          </cell>
          <cell r="G86" t="str">
            <v>Wc</v>
          </cell>
          <cell r="H86">
            <v>7.0000000000000007E-2</v>
          </cell>
          <cell r="I86" t="str">
            <v>M3</v>
          </cell>
        </row>
        <row r="87">
          <cell r="C87" t="str">
            <v>Pengisian tanki / jam</v>
          </cell>
          <cell r="G87" t="str">
            <v>n</v>
          </cell>
          <cell r="H87">
            <v>1</v>
          </cell>
          <cell r="I87" t="str">
            <v>kali</v>
          </cell>
        </row>
        <row r="88">
          <cell r="C88" t="str">
            <v>Faktor Efisiensi alat</v>
          </cell>
          <cell r="G88" t="str">
            <v>Fa</v>
          </cell>
          <cell r="H88">
            <v>0.83</v>
          </cell>
          <cell r="I88" t="str">
            <v>-</v>
          </cell>
        </row>
        <row r="90">
          <cell r="C90" t="str">
            <v>Kap. Prod. / jam =</v>
          </cell>
          <cell r="D90" t="str">
            <v>V x n x Fa</v>
          </cell>
          <cell r="G90" t="str">
            <v>Q4</v>
          </cell>
          <cell r="H90">
            <v>47.428571428571423</v>
          </cell>
          <cell r="I90" t="str">
            <v>M3</v>
          </cell>
        </row>
        <row r="91">
          <cell r="D91" t="str">
            <v>Wc</v>
          </cell>
        </row>
        <row r="92">
          <cell r="C92" t="str">
            <v>Koefisien Alat / M3</v>
          </cell>
          <cell r="D92" t="str">
            <v xml:space="preserve"> =  1  :  Q4</v>
          </cell>
          <cell r="G92" t="str">
            <v>(E23)</v>
          </cell>
          <cell r="H92">
            <v>2.1084337349397592E-2</v>
          </cell>
          <cell r="I92" t="str">
            <v>jam</v>
          </cell>
        </row>
        <row r="94">
          <cell r="A94" t="str">
            <v xml:space="preserve">   2.g.</v>
          </cell>
          <cell r="C94" t="str">
            <v>ALAT BANTU</v>
          </cell>
          <cell r="J94" t="str">
            <v xml:space="preserve"> Lump Sum</v>
          </cell>
        </row>
        <row r="95">
          <cell r="C95" t="str">
            <v>Diperlukan   :</v>
          </cell>
        </row>
        <row r="96">
          <cell r="C96" t="str">
            <v>- Kereta dorong</v>
          </cell>
          <cell r="D96" t="str">
            <v>= 5 buah</v>
          </cell>
        </row>
        <row r="97">
          <cell r="C97" t="str">
            <v>- Sekop</v>
          </cell>
          <cell r="D97" t="str">
            <v>= 10 buah</v>
          </cell>
        </row>
        <row r="98">
          <cell r="C98" t="str">
            <v>- Garpu</v>
          </cell>
          <cell r="D98" t="str">
            <v>= 10 buah</v>
          </cell>
        </row>
        <row r="100">
          <cell r="C100" t="str">
            <v>TENAGA</v>
          </cell>
        </row>
        <row r="101">
          <cell r="C101" t="str">
            <v>Produksi menentukan : WHEEL LOADER</v>
          </cell>
          <cell r="G101" t="str">
            <v>Q1</v>
          </cell>
          <cell r="H101">
            <v>28.012500000000003</v>
          </cell>
          <cell r="I101" t="str">
            <v>M3/jam</v>
          </cell>
        </row>
        <row r="102">
          <cell r="C102" t="str">
            <v>Produksi agregat / hari  =  Tk x Q1</v>
          </cell>
          <cell r="G102" t="str">
            <v>Qt</v>
          </cell>
          <cell r="H102">
            <v>196.08750000000003</v>
          </cell>
          <cell r="I102" t="str">
            <v>M3</v>
          </cell>
        </row>
        <row r="103">
          <cell r="C103" t="str">
            <v>Kebutuhan tenaga :</v>
          </cell>
        </row>
        <row r="104">
          <cell r="D104" t="str">
            <v>- Pekerja</v>
          </cell>
          <cell r="G104" t="str">
            <v>P</v>
          </cell>
          <cell r="H104">
            <v>25</v>
          </cell>
          <cell r="I104" t="str">
            <v>orang</v>
          </cell>
        </row>
        <row r="105">
          <cell r="D105" t="str">
            <v>- Mandor</v>
          </cell>
          <cell r="G105" t="str">
            <v>M</v>
          </cell>
          <cell r="H105">
            <v>1</v>
          </cell>
          <cell r="I105" t="str">
            <v>orang</v>
          </cell>
        </row>
        <row r="107">
          <cell r="A107" t="str">
            <v xml:space="preserve">   3.</v>
          </cell>
          <cell r="C107" t="str">
            <v>Koefisien tenaga / M3   :</v>
          </cell>
        </row>
        <row r="108">
          <cell r="D108" t="str">
            <v>- Pekerja</v>
          </cell>
          <cell r="E108" t="str">
            <v>= (Tk x P) : Qt</v>
          </cell>
          <cell r="G108" t="str">
            <v>(L01)</v>
          </cell>
          <cell r="H108">
            <v>0.8924587237840248</v>
          </cell>
          <cell r="I108" t="str">
            <v>jam</v>
          </cell>
        </row>
        <row r="109">
          <cell r="D109" t="str">
            <v>- Mandor</v>
          </cell>
          <cell r="E109" t="str">
            <v>= (Tk x M) : Qt</v>
          </cell>
          <cell r="G109" t="str">
            <v>(L03)</v>
          </cell>
          <cell r="H109">
            <v>3.5698348951360995E-2</v>
          </cell>
          <cell r="I109" t="str">
            <v>jam</v>
          </cell>
        </row>
        <row r="120">
          <cell r="J120" t="str">
            <v>Berlanjut ke halaman berikut</v>
          </cell>
        </row>
        <row r="121">
          <cell r="A121" t="str">
            <v>ITEM PEMBAYARAN NO.</v>
          </cell>
          <cell r="D121" t="str">
            <v>:  8.1 (1)</v>
          </cell>
          <cell r="J121" t="str">
            <v>Analisa EI-811</v>
          </cell>
        </row>
        <row r="122">
          <cell r="A122" t="str">
            <v>JENIS PEKERJAAN</v>
          </cell>
          <cell r="D122" t="str">
            <v>:  Pondasi Agregat Kls. A Untuk Pek. Minor</v>
          </cell>
        </row>
        <row r="123">
          <cell r="A123" t="str">
            <v>SATUAN PEMBAYARAN</v>
          </cell>
          <cell r="D123" t="str">
            <v>:  M3</v>
          </cell>
          <cell r="H123" t="str">
            <v xml:space="preserve">         URAIAN ANALISA HARGA SATUAN</v>
          </cell>
        </row>
        <row r="124">
          <cell r="J124" t="str">
            <v>Lanjutan</v>
          </cell>
        </row>
        <row r="126">
          <cell r="A126" t="str">
            <v>No.</v>
          </cell>
          <cell r="C126" t="str">
            <v>U R A I A N</v>
          </cell>
          <cell r="G126" t="str">
            <v>KODE</v>
          </cell>
          <cell r="H126" t="str">
            <v>KOEF.</v>
          </cell>
          <cell r="I126" t="str">
            <v>SATUAN</v>
          </cell>
          <cell r="J126" t="str">
            <v>KETERANGAN</v>
          </cell>
        </row>
        <row r="129">
          <cell r="A129" t="str">
            <v>4.</v>
          </cell>
          <cell r="C129" t="str">
            <v>HARGA DASAR SATUAN UPAH, BAHAN DAN ALAT</v>
          </cell>
        </row>
        <row r="130">
          <cell r="C130" t="str">
            <v>Lihat lampiran.</v>
          </cell>
        </row>
        <row r="132">
          <cell r="A132" t="str">
            <v>5.</v>
          </cell>
          <cell r="C132" t="str">
            <v>ANALISA HARGA SATUAN PEKERJAAN</v>
          </cell>
        </row>
        <row r="133">
          <cell r="C133" t="str">
            <v>Lihat perhitungan dalam FORMULIR STANDAR UNTUK</v>
          </cell>
        </row>
        <row r="134">
          <cell r="C134" t="str">
            <v>PEREKAMAN ANALISA MASING-MASING HARGA</v>
          </cell>
        </row>
        <row r="135">
          <cell r="C135" t="str">
            <v>SATUAN.</v>
          </cell>
        </row>
        <row r="136">
          <cell r="C136" t="str">
            <v>Didapat Harga Satuan Pekerjaan :</v>
          </cell>
        </row>
        <row r="138">
          <cell r="C138" t="str">
            <v xml:space="preserve">Rp.  </v>
          </cell>
          <cell r="D138">
            <v>98044.917872626582</v>
          </cell>
          <cell r="E138" t="str">
            <v xml:space="preserve"> / M3.</v>
          </cell>
        </row>
        <row r="141">
          <cell r="A141" t="str">
            <v>6.</v>
          </cell>
          <cell r="C141" t="str">
            <v>MASA PELAKSANAAN YANG DIPERLUKAN</v>
          </cell>
        </row>
        <row r="142">
          <cell r="C142" t="str">
            <v>Masa Pelaksanaan :</v>
          </cell>
          <cell r="D142" t="str">
            <v>. . . . . . . . . . .</v>
          </cell>
          <cell r="E142" t="str">
            <v>bulan</v>
          </cell>
        </row>
        <row r="144">
          <cell r="A144" t="str">
            <v>7.</v>
          </cell>
          <cell r="C144" t="str">
            <v>VOLUME PEKERJAAN YANG DIPERLUKAN</v>
          </cell>
        </row>
        <row r="145">
          <cell r="C145" t="str">
            <v>Volume pekerjaan  :</v>
          </cell>
          <cell r="D145" t="e">
            <v>#REF!</v>
          </cell>
          <cell r="E145" t="str">
            <v>M3</v>
          </cell>
        </row>
        <row r="180">
          <cell r="A180" t="str">
            <v>ITEM PEMBAYARAN NO.</v>
          </cell>
          <cell r="D180" t="str">
            <v>:  8.1 (2)</v>
          </cell>
          <cell r="J180" t="str">
            <v>Analisa EI-812</v>
          </cell>
          <cell r="T180" t="str">
            <v>Analisa EI-812</v>
          </cell>
        </row>
        <row r="181">
          <cell r="A181" t="str">
            <v>JENIS PEKERJAAN</v>
          </cell>
          <cell r="D181" t="str">
            <v>:  Pondasi Agregat Kls. B Untuk Pek. Minor</v>
          </cell>
        </row>
        <row r="182">
          <cell r="A182" t="str">
            <v>SATUAN PEMBAYARAN</v>
          </cell>
          <cell r="D182" t="str">
            <v>:  M3</v>
          </cell>
          <cell r="H182" t="str">
            <v xml:space="preserve">         URAIAN ANALISA HARGA SATUAN</v>
          </cell>
          <cell r="L182" t="str">
            <v>FORMULIR STANDAR UNTUK</v>
          </cell>
        </row>
        <row r="183">
          <cell r="L183" t="str">
            <v>PEREKAMAN ANALISA MASING-MASING HARGA SATUAN</v>
          </cell>
        </row>
        <row r="184">
          <cell r="L184">
            <v>0</v>
          </cell>
        </row>
        <row r="185">
          <cell r="A185" t="str">
            <v>No.</v>
          </cell>
          <cell r="C185" t="str">
            <v>U R A I A N</v>
          </cell>
          <cell r="G185" t="str">
            <v>KODE</v>
          </cell>
          <cell r="H185" t="str">
            <v>KOEF.</v>
          </cell>
          <cell r="I185" t="str">
            <v>SATUAN</v>
          </cell>
          <cell r="J185" t="str">
            <v>KETERANGAN</v>
          </cell>
        </row>
        <row r="187">
          <cell r="L187" t="str">
            <v>PROYEK</v>
          </cell>
          <cell r="O187" t="str">
            <v>:</v>
          </cell>
        </row>
        <row r="188">
          <cell r="A188" t="str">
            <v>I.</v>
          </cell>
          <cell r="C188" t="str">
            <v>ASUMSI</v>
          </cell>
          <cell r="L188" t="str">
            <v>No. PAKET KONTRAK</v>
          </cell>
          <cell r="O188" t="str">
            <v>:</v>
          </cell>
        </row>
        <row r="189">
          <cell r="A189">
            <v>1</v>
          </cell>
          <cell r="C189" t="str">
            <v>Menggunakan alat berat (cara mekanik)</v>
          </cell>
          <cell r="L189" t="str">
            <v>NAMA PAKET</v>
          </cell>
          <cell r="O189" t="str">
            <v>:</v>
          </cell>
        </row>
        <row r="190">
          <cell r="A190">
            <v>2</v>
          </cell>
          <cell r="C190" t="str">
            <v>Lokasi pekerjaan : setempat2 di sepanjang jalan</v>
          </cell>
          <cell r="L190" t="str">
            <v>PROP / KAB / KODYA</v>
          </cell>
          <cell r="O190" t="str">
            <v>:</v>
          </cell>
        </row>
        <row r="191">
          <cell r="A191">
            <v>3</v>
          </cell>
          <cell r="C191" t="str">
            <v>Kondisi existing jalan : sedang</v>
          </cell>
          <cell r="L191" t="str">
            <v>MATA PEMBAYARAN NO.</v>
          </cell>
          <cell r="O191" t="str">
            <v>:  8.1 (2)</v>
          </cell>
          <cell r="R191" t="str">
            <v>PERKIRAAN VOL. PEK.</v>
          </cell>
          <cell r="T191" t="str">
            <v>:</v>
          </cell>
          <cell r="U191" t="e">
            <v>#REF!</v>
          </cell>
        </row>
        <row r="192">
          <cell r="A192">
            <v>4</v>
          </cell>
          <cell r="C192" t="str">
            <v>Jarak rata-rata Base Camp ke lokasi pekerjaan</v>
          </cell>
          <cell r="G192" t="str">
            <v>L</v>
          </cell>
          <cell r="H192">
            <v>19.991228070175438</v>
          </cell>
          <cell r="I192" t="str">
            <v>KM</v>
          </cell>
          <cell r="L192" t="str">
            <v>JENIS PEKERJAAN</v>
          </cell>
          <cell r="O192" t="str">
            <v>:  Pondasi Agregat Kls. B Untuk -</v>
          </cell>
          <cell r="R192" t="str">
            <v>TOTAL HARGA (Rp.)</v>
          </cell>
          <cell r="T192" t="str">
            <v>:</v>
          </cell>
          <cell r="U192" t="e">
            <v>#REF!</v>
          </cell>
        </row>
        <row r="193">
          <cell r="A193">
            <v>5</v>
          </cell>
          <cell r="C193" t="str">
            <v>Tebal lapis agregat padat</v>
          </cell>
          <cell r="G193" t="str">
            <v>t</v>
          </cell>
          <cell r="H193">
            <v>0.15</v>
          </cell>
          <cell r="I193" t="str">
            <v>M</v>
          </cell>
          <cell r="L193" t="str">
            <v>SATUAN PEMBAYARAN</v>
          </cell>
          <cell r="O193" t="str">
            <v>:  M3</v>
          </cell>
          <cell r="P193" t="str">
            <v xml:space="preserve">                   Pek. Minor</v>
          </cell>
          <cell r="Q193" t="str">
            <v>Pek. Minor</v>
          </cell>
          <cell r="R193" t="str">
            <v>% THD. BIAYA PROYEK</v>
          </cell>
          <cell r="T193" t="str">
            <v>:</v>
          </cell>
          <cell r="U193" t="e">
            <v>#REF!</v>
          </cell>
        </row>
        <row r="194">
          <cell r="A194">
            <v>6</v>
          </cell>
          <cell r="C194" t="str">
            <v>Faktor kembang material (Padat-Lepas)</v>
          </cell>
          <cell r="G194" t="str">
            <v>Fk</v>
          </cell>
          <cell r="H194">
            <v>1.2</v>
          </cell>
          <cell r="I194" t="str">
            <v>-</v>
          </cell>
        </row>
        <row r="195">
          <cell r="A195">
            <v>7</v>
          </cell>
          <cell r="C195" t="str">
            <v>Jam kerja efektif per-hari</v>
          </cell>
          <cell r="G195" t="str">
            <v>Tk</v>
          </cell>
          <cell r="H195">
            <v>7</v>
          </cell>
          <cell r="I195" t="str">
            <v>jam</v>
          </cell>
        </row>
        <row r="196">
          <cell r="A196">
            <v>8</v>
          </cell>
          <cell r="C196" t="str">
            <v>Proporsi Campuran :</v>
          </cell>
          <cell r="D196" t="str">
            <v>- Agregat Kasar</v>
          </cell>
          <cell r="G196" t="str">
            <v>Ak</v>
          </cell>
          <cell r="H196">
            <v>35</v>
          </cell>
          <cell r="I196" t="str">
            <v>%</v>
          </cell>
          <cell r="J196" t="str">
            <v xml:space="preserve"> Gradasi harus</v>
          </cell>
          <cell r="Q196" t="str">
            <v>PERKIRAAN</v>
          </cell>
          <cell r="R196" t="str">
            <v>HARGA</v>
          </cell>
          <cell r="S196" t="str">
            <v>JUMLAH</v>
          </cell>
        </row>
        <row r="197">
          <cell r="D197" t="str">
            <v>- Agregat Halus</v>
          </cell>
          <cell r="G197" t="str">
            <v>Ah</v>
          </cell>
          <cell r="H197">
            <v>20</v>
          </cell>
          <cell r="I197" t="str">
            <v>%</v>
          </cell>
          <cell r="J197" t="str">
            <v xml:space="preserve"> memenuhi</v>
          </cell>
          <cell r="L197" t="str">
            <v>NO.</v>
          </cell>
          <cell r="N197" t="str">
            <v>KOMPONEN</v>
          </cell>
          <cell r="P197" t="str">
            <v>SATUAN</v>
          </cell>
          <cell r="Q197" t="str">
            <v>KUANTITAS</v>
          </cell>
          <cell r="R197" t="str">
            <v>SATUAN</v>
          </cell>
          <cell r="S197" t="str">
            <v>HARGA</v>
          </cell>
        </row>
        <row r="198">
          <cell r="D198" t="str">
            <v>- Sirtu</v>
          </cell>
          <cell r="G198" t="str">
            <v>St</v>
          </cell>
          <cell r="H198">
            <v>45</v>
          </cell>
          <cell r="I198" t="str">
            <v>%</v>
          </cell>
          <cell r="J198" t="str">
            <v xml:space="preserve"> Spesifikasi</v>
          </cell>
          <cell r="R198" t="str">
            <v>(Rp.)</v>
          </cell>
          <cell r="S198" t="str">
            <v>(Rp.)</v>
          </cell>
        </row>
        <row r="199">
          <cell r="A199" t="str">
            <v>II.</v>
          </cell>
          <cell r="C199" t="str">
            <v>URUTAN KERJA</v>
          </cell>
        </row>
        <row r="200">
          <cell r="A200">
            <v>1</v>
          </cell>
          <cell r="C200" t="str">
            <v xml:space="preserve">Wheel Loader mencampur &amp; memuat Agregat ke </v>
          </cell>
        </row>
        <row r="201">
          <cell r="C201" t="str">
            <v>dalam Dump Truck di Base Camp</v>
          </cell>
          <cell r="L201" t="str">
            <v>A.</v>
          </cell>
          <cell r="N201" t="str">
            <v>TENAGA</v>
          </cell>
        </row>
        <row r="202">
          <cell r="A202">
            <v>2</v>
          </cell>
          <cell r="C202" t="str">
            <v>Dump Truck mengangkut Agregat ke lokasi</v>
          </cell>
        </row>
        <row r="203">
          <cell r="C203" t="str">
            <v>pekerjaan dan dihampar dengan pekerja</v>
          </cell>
          <cell r="L203" t="str">
            <v>1.</v>
          </cell>
          <cell r="N203" t="str">
            <v>Pekerja Biasa</v>
          </cell>
          <cell r="O203" t="str">
            <v>(L01)</v>
          </cell>
          <cell r="P203" t="str">
            <v>jam</v>
          </cell>
          <cell r="Q203">
            <v>0.8924587237840248</v>
          </cell>
          <cell r="R203">
            <v>1800</v>
          </cell>
          <cell r="U203">
            <v>1606.4257028112447</v>
          </cell>
        </row>
        <row r="204">
          <cell r="A204">
            <v>3</v>
          </cell>
          <cell r="C204" t="str">
            <v>Hamparan Agregat dibasahi dengan Water Tank</v>
          </cell>
          <cell r="L204" t="str">
            <v>2.</v>
          </cell>
          <cell r="N204" t="str">
            <v>Mandor</v>
          </cell>
          <cell r="O204" t="str">
            <v>(L03)</v>
          </cell>
          <cell r="P204" t="str">
            <v>jam</v>
          </cell>
          <cell r="Q204">
            <v>3.5698348951360995E-2</v>
          </cell>
          <cell r="R204">
            <v>2750</v>
          </cell>
          <cell r="U204">
            <v>98.170459616242738</v>
          </cell>
        </row>
        <row r="205">
          <cell r="C205" t="str">
            <v>Truck sebelum dipadatkan dengan Pedestrian Roller</v>
          </cell>
        </row>
        <row r="206">
          <cell r="A206">
            <v>4</v>
          </cell>
          <cell r="C206" t="str">
            <v>Sekelompok pekerja membuat galian lubang/patching,</v>
          </cell>
        </row>
        <row r="207">
          <cell r="C207" t="str">
            <v>merapikan tepi hamparan dan level permukaan</v>
          </cell>
          <cell r="Q207" t="str">
            <v xml:space="preserve">JUMLAH HARGA TENAGA   </v>
          </cell>
          <cell r="U207">
            <v>1704.5961624274873</v>
          </cell>
        </row>
        <row r="208">
          <cell r="C208" t="str">
            <v>dengan menggunakan Alat Bantu</v>
          </cell>
        </row>
        <row r="209">
          <cell r="L209" t="str">
            <v>B.</v>
          </cell>
          <cell r="N209" t="str">
            <v>BAHAN</v>
          </cell>
        </row>
        <row r="210">
          <cell r="A210" t="str">
            <v>III.</v>
          </cell>
          <cell r="C210" t="str">
            <v>PEMAKAIAN BAHAN, ALAT DAN TENAGA</v>
          </cell>
        </row>
        <row r="211">
          <cell r="A211" t="str">
            <v xml:space="preserve">   1.</v>
          </cell>
          <cell r="C211" t="str">
            <v>BAHAN</v>
          </cell>
          <cell r="L211" t="str">
            <v>1.</v>
          </cell>
          <cell r="N211" t="str">
            <v>Agregat Kasar    (M03)</v>
          </cell>
          <cell r="O211" t="str">
            <v>(M03)</v>
          </cell>
          <cell r="P211" t="str">
            <v>M3</v>
          </cell>
          <cell r="Q211">
            <v>0.42</v>
          </cell>
          <cell r="R211">
            <v>57676.448177020211</v>
          </cell>
          <cell r="U211">
            <v>24224.108234348489</v>
          </cell>
        </row>
        <row r="212">
          <cell r="C212" t="str">
            <v>- Agregat Kasar</v>
          </cell>
          <cell r="D212" t="str">
            <v>=  Ak x 1 M3 x Fk</v>
          </cell>
          <cell r="G212" t="str">
            <v>M03</v>
          </cell>
          <cell r="H212">
            <v>0.42</v>
          </cell>
          <cell r="I212" t="str">
            <v>M3</v>
          </cell>
          <cell r="L212" t="str">
            <v>2.</v>
          </cell>
          <cell r="N212" t="str">
            <v>Agregat Halus    (M04)</v>
          </cell>
          <cell r="O212" t="str">
            <v>(M04)</v>
          </cell>
          <cell r="P212" t="str">
            <v>M3</v>
          </cell>
          <cell r="Q212">
            <v>0.24</v>
          </cell>
          <cell r="R212">
            <v>54748.917322881847</v>
          </cell>
          <cell r="U212">
            <v>13139.740157491642</v>
          </cell>
        </row>
        <row r="213">
          <cell r="C213" t="str">
            <v>- Agregat Halus</v>
          </cell>
          <cell r="D213" t="str">
            <v>=  Ah x 1 M3 x Fk</v>
          </cell>
          <cell r="G213" t="str">
            <v>M04</v>
          </cell>
          <cell r="H213">
            <v>0.24</v>
          </cell>
          <cell r="I213" t="str">
            <v>M3</v>
          </cell>
          <cell r="L213" t="str">
            <v>3.</v>
          </cell>
          <cell r="N213" t="str">
            <v>Sirtu</v>
          </cell>
          <cell r="O213" t="str">
            <v>(M16)</v>
          </cell>
          <cell r="P213" t="str">
            <v>M3</v>
          </cell>
          <cell r="Q213">
            <v>0.54</v>
          </cell>
          <cell r="R213">
            <v>34400</v>
          </cell>
          <cell r="U213">
            <v>18576</v>
          </cell>
        </row>
        <row r="214">
          <cell r="C214" t="str">
            <v>- Sirtu</v>
          </cell>
          <cell r="D214" t="str">
            <v>=  St x 1 M3 x Fk</v>
          </cell>
          <cell r="G214" t="str">
            <v>M16</v>
          </cell>
          <cell r="H214">
            <v>0.54</v>
          </cell>
          <cell r="I214" t="str">
            <v>M3</v>
          </cell>
        </row>
        <row r="215">
          <cell r="A215" t="str">
            <v xml:space="preserve">   2.</v>
          </cell>
          <cell r="C215" t="str">
            <v>ALAT</v>
          </cell>
        </row>
        <row r="216">
          <cell r="A216" t="str">
            <v xml:space="preserve">   2.a.</v>
          </cell>
          <cell r="C216" t="str">
            <v>WHEEL LOADER</v>
          </cell>
          <cell r="G216" t="str">
            <v>(E15)</v>
          </cell>
        </row>
        <row r="217">
          <cell r="C217" t="str">
            <v>Kapasitas bucket</v>
          </cell>
          <cell r="G217" t="str">
            <v>V</v>
          </cell>
          <cell r="H217">
            <v>1.5</v>
          </cell>
          <cell r="I217" t="str">
            <v>M3</v>
          </cell>
          <cell r="Q217" t="str">
            <v xml:space="preserve">JUMLAH HARGA BAHAN   </v>
          </cell>
          <cell r="U217">
            <v>55939.848391840133</v>
          </cell>
        </row>
        <row r="218">
          <cell r="C218" t="str">
            <v>Faktor bucket</v>
          </cell>
          <cell r="G218" t="str">
            <v>Fb</v>
          </cell>
          <cell r="H218">
            <v>0.9</v>
          </cell>
          <cell r="I218" t="str">
            <v>-</v>
          </cell>
        </row>
        <row r="219">
          <cell r="C219" t="str">
            <v>Faktor Efisiensi alat</v>
          </cell>
          <cell r="G219" t="str">
            <v>Fa</v>
          </cell>
          <cell r="H219">
            <v>0.83</v>
          </cell>
          <cell r="I219" t="str">
            <v>-</v>
          </cell>
          <cell r="L219" t="str">
            <v>C.</v>
          </cell>
          <cell r="N219" t="str">
            <v>PERALATAN</v>
          </cell>
        </row>
        <row r="220">
          <cell r="C220" t="str">
            <v>Waktu Siklus :</v>
          </cell>
          <cell r="G220" t="str">
            <v>Ts1</v>
          </cell>
        </row>
        <row r="221">
          <cell r="C221" t="str">
            <v>- Mencampur dan memuat</v>
          </cell>
          <cell r="G221" t="str">
            <v>T1</v>
          </cell>
          <cell r="H221">
            <v>1.5</v>
          </cell>
          <cell r="I221" t="str">
            <v>menit</v>
          </cell>
          <cell r="L221" t="str">
            <v>1.</v>
          </cell>
          <cell r="N221" t="str">
            <v>Wheel Loader</v>
          </cell>
          <cell r="O221" t="str">
            <v>(E15)</v>
          </cell>
          <cell r="P221" t="str">
            <v>jam</v>
          </cell>
          <cell r="Q221">
            <v>3.5698348951360995E-2</v>
          </cell>
          <cell r="R221">
            <v>55432.76343797033</v>
          </cell>
          <cell r="U221">
            <v>1978.8581325469102</v>
          </cell>
        </row>
        <row r="222">
          <cell r="C222" t="str">
            <v>- Lain-lain</v>
          </cell>
          <cell r="G222" t="str">
            <v>T2</v>
          </cell>
          <cell r="H222">
            <v>0.5</v>
          </cell>
          <cell r="I222" t="str">
            <v>menit</v>
          </cell>
          <cell r="L222" t="str">
            <v>2.</v>
          </cell>
          <cell r="N222" t="str">
            <v>Dump Truck</v>
          </cell>
          <cell r="O222" t="str">
            <v>(E09)</v>
          </cell>
          <cell r="P222" t="str">
            <v>jam</v>
          </cell>
          <cell r="Q222">
            <v>0.35942813033292903</v>
          </cell>
          <cell r="R222">
            <v>45377.598849709742</v>
          </cell>
          <cell r="U222">
            <v>16309.985513548843</v>
          </cell>
        </row>
        <row r="223">
          <cell r="G223" t="str">
            <v>Ts1</v>
          </cell>
          <cell r="H223">
            <v>2</v>
          </cell>
          <cell r="I223" t="str">
            <v>menit</v>
          </cell>
          <cell r="L223" t="str">
            <v>3.</v>
          </cell>
          <cell r="N223" t="str">
            <v>Pedestrian Roller (E24)</v>
          </cell>
          <cell r="P223" t="str">
            <v>jam</v>
          </cell>
          <cell r="Q223">
            <v>4.8192771084337352E-2</v>
          </cell>
          <cell r="R223">
            <v>10774.356929955291</v>
          </cell>
          <cell r="U223">
            <v>519.24611710627914</v>
          </cell>
        </row>
        <row r="224">
          <cell r="L224" t="str">
            <v>4.</v>
          </cell>
          <cell r="N224" t="str">
            <v>Water Tanker</v>
          </cell>
          <cell r="O224" t="str">
            <v>(E23)</v>
          </cell>
          <cell r="P224" t="str">
            <v>jam</v>
          </cell>
          <cell r="Q224">
            <v>2.1084337349397592E-2</v>
          </cell>
          <cell r="R224">
            <v>29327.951193291767</v>
          </cell>
          <cell r="U224">
            <v>618.3604167260313</v>
          </cell>
        </row>
        <row r="225">
          <cell r="C225" t="str">
            <v>Kap. Prod. / jam =</v>
          </cell>
          <cell r="D225" t="str">
            <v>V x Fb x Fa x 60</v>
          </cell>
          <cell r="G225" t="str">
            <v>Q1</v>
          </cell>
          <cell r="H225">
            <v>28.012500000000003</v>
          </cell>
          <cell r="I225" t="str">
            <v>M3</v>
          </cell>
          <cell r="L225" t="str">
            <v>5.</v>
          </cell>
          <cell r="N225" t="str">
            <v>Alat Bantu</v>
          </cell>
          <cell r="P225" t="str">
            <v>Ls</v>
          </cell>
          <cell r="Q225">
            <v>1</v>
          </cell>
          <cell r="R225">
            <v>250</v>
          </cell>
          <cell r="U225">
            <v>250</v>
          </cell>
        </row>
        <row r="226">
          <cell r="D226" t="str">
            <v>Fk x Ts1</v>
          </cell>
        </row>
        <row r="227">
          <cell r="C227" t="str">
            <v>Koefisien Alat / M3</v>
          </cell>
          <cell r="D227" t="str">
            <v xml:space="preserve"> =  1  :  Q1</v>
          </cell>
          <cell r="G227" t="str">
            <v>(E15)</v>
          </cell>
          <cell r="H227">
            <v>3.5698348951360995E-2</v>
          </cell>
          <cell r="I227" t="str">
            <v>jam</v>
          </cell>
        </row>
        <row r="228">
          <cell r="Q228" t="str">
            <v xml:space="preserve">JUMLAH HARGA PERALATAN   </v>
          </cell>
          <cell r="U228">
            <v>19676.450179928062</v>
          </cell>
        </row>
        <row r="229">
          <cell r="A229" t="str">
            <v xml:space="preserve">   2.b.</v>
          </cell>
          <cell r="C229" t="str">
            <v>DUMP TRUCK</v>
          </cell>
          <cell r="G229" t="str">
            <v>(E09)</v>
          </cell>
        </row>
        <row r="230">
          <cell r="C230" t="str">
            <v>Kapasitas bak</v>
          </cell>
          <cell r="G230" t="str">
            <v>V</v>
          </cell>
          <cell r="H230">
            <v>6</v>
          </cell>
          <cell r="I230" t="str">
            <v>M3</v>
          </cell>
          <cell r="L230" t="str">
            <v>D.</v>
          </cell>
          <cell r="N230" t="str">
            <v>JUMLAH HARGA TENAGA, BAHAN DAN PERALATAN  ( A + B + C )</v>
          </cell>
          <cell r="U230">
            <v>77320.894734195681</v>
          </cell>
        </row>
        <row r="231">
          <cell r="C231" t="str">
            <v>Faktor Efisiensi alat</v>
          </cell>
          <cell r="G231" t="str">
            <v>Fa</v>
          </cell>
          <cell r="H231">
            <v>0.83</v>
          </cell>
          <cell r="I231" t="str">
            <v>-</v>
          </cell>
          <cell r="L231" t="str">
            <v>E.</v>
          </cell>
          <cell r="N231" t="str">
            <v>OVERHEAD &amp; PROFIT</v>
          </cell>
          <cell r="P231">
            <v>10</v>
          </cell>
          <cell r="Q231" t="str">
            <v>%  x  D</v>
          </cell>
          <cell r="U231">
            <v>7732.0894734195681</v>
          </cell>
        </row>
        <row r="232">
          <cell r="C232" t="str">
            <v>Kecepatan rata-rata bermuatan</v>
          </cell>
          <cell r="G232" t="str">
            <v>v1</v>
          </cell>
          <cell r="H232">
            <v>45</v>
          </cell>
          <cell r="I232" t="str">
            <v>KM/jam</v>
          </cell>
          <cell r="L232" t="str">
            <v>F.</v>
          </cell>
          <cell r="N232" t="str">
            <v>HARGA SATUAN PEKERJAAN  ( D + E )</v>
          </cell>
          <cell r="U232">
            <v>85052.984207615256</v>
          </cell>
        </row>
        <row r="233">
          <cell r="C233" t="str">
            <v>Kecepatan rata-rata kosong</v>
          </cell>
          <cell r="G233" t="str">
            <v>v2</v>
          </cell>
          <cell r="H233">
            <v>60</v>
          </cell>
          <cell r="I233" t="str">
            <v>KM/jam</v>
          </cell>
          <cell r="L233" t="str">
            <v>Note: 1</v>
          </cell>
          <cell r="N233" t="str">
            <v>SATUAN dapat berdasarkan atas jam operasi untuk Tenaga Kerja dan Peralatan, volume dan/atau ukuran</v>
          </cell>
        </row>
        <row r="234">
          <cell r="C234" t="str">
            <v>Waktu Siklus  :  - Waktu memuat = V : Q1 x 60</v>
          </cell>
          <cell r="G234" t="str">
            <v>T1</v>
          </cell>
          <cell r="H234">
            <v>12.851405622489958</v>
          </cell>
          <cell r="I234" t="str">
            <v>menit</v>
          </cell>
          <cell r="N234" t="str">
            <v>berat untuk bahan-bahan.</v>
          </cell>
        </row>
        <row r="235">
          <cell r="C235" t="str">
            <v>- Waktu tempuh isi  =  (L : v1) x 60 menit</v>
          </cell>
          <cell r="G235" t="str">
            <v>T2</v>
          </cell>
          <cell r="H235">
            <v>26.654970760233915</v>
          </cell>
          <cell r="I235" t="str">
            <v>menit</v>
          </cell>
          <cell r="L235">
            <v>2</v>
          </cell>
          <cell r="N235" t="str">
            <v>Kuantitas satuan adalah kuantitas setiap komponen untuk menyelesaikan satu satuan pekerjaan dari nomor</v>
          </cell>
        </row>
        <row r="236">
          <cell r="C236" t="str">
            <v>- Waktu tempuh kosong  =  (L : v2) x 60 menit</v>
          </cell>
          <cell r="G236" t="str">
            <v>T3</v>
          </cell>
          <cell r="H236">
            <v>19.991228070175438</v>
          </cell>
          <cell r="I236" t="str">
            <v>menit</v>
          </cell>
          <cell r="N236" t="str">
            <v>mata pembayaran.</v>
          </cell>
        </row>
        <row r="237">
          <cell r="C237" t="str">
            <v>- Lain-lain (termasuk dumping setempat-setempat)</v>
          </cell>
          <cell r="G237" t="str">
            <v>T4</v>
          </cell>
          <cell r="H237">
            <v>30</v>
          </cell>
          <cell r="I237" t="str">
            <v>menit</v>
          </cell>
          <cell r="L237">
            <v>3</v>
          </cell>
          <cell r="N237" t="str">
            <v>Biaya satuan untuk peralatan sudah termasuk bahan bakar, bahan habis dipakai dan operator.</v>
          </cell>
        </row>
        <row r="238">
          <cell r="G238" t="str">
            <v>Ts2</v>
          </cell>
          <cell r="H238">
            <v>89.49760445289931</v>
          </cell>
          <cell r="I238" t="str">
            <v>menit</v>
          </cell>
          <cell r="L238">
            <v>4</v>
          </cell>
          <cell r="N238" t="str">
            <v>Biaya satuan sudah termasuk pengeluaran untuk seluruh pajak yang berkaitan (tetapi tidak termasuk PPN</v>
          </cell>
        </row>
        <row r="239">
          <cell r="N239" t="str">
            <v>yang dibayar dari kontrak) dan biaya-biaya lainnya.</v>
          </cell>
        </row>
        <row r="240">
          <cell r="J240" t="str">
            <v>Berlanjut ke halaman berikut</v>
          </cell>
        </row>
        <row r="241">
          <cell r="A241" t="str">
            <v>ITEM PEMBAYARAN NO.</v>
          </cell>
          <cell r="D241" t="str">
            <v>:  8.1 (2)</v>
          </cell>
          <cell r="J241" t="str">
            <v>Analisa EI-812</v>
          </cell>
        </row>
        <row r="242">
          <cell r="A242" t="str">
            <v>JENIS PEKERJAAN</v>
          </cell>
          <cell r="D242" t="str">
            <v>:  Pondasi Agregat Kls. B Untuk Pek. Minor</v>
          </cell>
        </row>
        <row r="243">
          <cell r="A243" t="str">
            <v>SATUAN PEMBAYARAN</v>
          </cell>
          <cell r="D243" t="str">
            <v>:  M3</v>
          </cell>
          <cell r="H243" t="str">
            <v xml:space="preserve">         URAIAN ANALISA HARGA SATUAN</v>
          </cell>
        </row>
        <row r="244">
          <cell r="J244" t="str">
            <v>Lanjutan</v>
          </cell>
        </row>
        <row r="246">
          <cell r="A246" t="str">
            <v>No.</v>
          </cell>
          <cell r="C246" t="str">
            <v>U R A I A N</v>
          </cell>
          <cell r="G246" t="str">
            <v>KODE</v>
          </cell>
          <cell r="H246" t="str">
            <v>KOEF.</v>
          </cell>
          <cell r="I246" t="str">
            <v>SATUAN</v>
          </cell>
          <cell r="J246" t="str">
            <v>KETERANGAN</v>
          </cell>
        </row>
        <row r="249">
          <cell r="C249" t="str">
            <v>Kap. Prod. / jam =</v>
          </cell>
          <cell r="D249" t="str">
            <v>V x Fa x 60</v>
          </cell>
          <cell r="G249" t="str">
            <v>Q2</v>
          </cell>
          <cell r="H249">
            <v>2.7821973730150886</v>
          </cell>
          <cell r="I249" t="str">
            <v>M3</v>
          </cell>
        </row>
        <row r="250">
          <cell r="D250" t="str">
            <v>Fk x Ts2</v>
          </cell>
        </row>
        <row r="251">
          <cell r="C251" t="str">
            <v>Koefisien Alat / M3</v>
          </cell>
          <cell r="D251" t="str">
            <v xml:space="preserve"> =  1  :  Q2</v>
          </cell>
          <cell r="G251" t="str">
            <v>(E09)</v>
          </cell>
          <cell r="H251">
            <v>0.35942813033292903</v>
          </cell>
          <cell r="I251" t="str">
            <v>jam</v>
          </cell>
        </row>
        <row r="253">
          <cell r="A253" t="str">
            <v xml:space="preserve">   2.c.</v>
          </cell>
          <cell r="C253" t="str">
            <v>PEDESTRIAN ROLLER</v>
          </cell>
          <cell r="G253" t="str">
            <v>(E24)</v>
          </cell>
        </row>
        <row r="254">
          <cell r="C254" t="str">
            <v>Kecepatan rata-rata alat</v>
          </cell>
          <cell r="G254" t="str">
            <v>v</v>
          </cell>
          <cell r="H254">
            <v>2.5</v>
          </cell>
          <cell r="I254" t="str">
            <v>KM/jam</v>
          </cell>
        </row>
        <row r="255">
          <cell r="C255" t="str">
            <v>Lebar efektif pemadatan</v>
          </cell>
          <cell r="G255" t="str">
            <v>b</v>
          </cell>
          <cell r="H255">
            <v>0.8</v>
          </cell>
          <cell r="I255" t="str">
            <v>M</v>
          </cell>
        </row>
        <row r="256">
          <cell r="C256" t="str">
            <v>Jumlah lintasan</v>
          </cell>
          <cell r="G256" t="str">
            <v>n</v>
          </cell>
          <cell r="H256">
            <v>12</v>
          </cell>
          <cell r="I256" t="str">
            <v>lintasan</v>
          </cell>
        </row>
        <row r="257">
          <cell r="C257" t="str">
            <v>Faktor Efisiensi alat</v>
          </cell>
          <cell r="G257" t="str">
            <v>Fa</v>
          </cell>
          <cell r="H257">
            <v>0.83</v>
          </cell>
          <cell r="I257" t="str">
            <v>-</v>
          </cell>
        </row>
        <row r="259">
          <cell r="C259" t="str">
            <v>Kap. Prod. / jam =</v>
          </cell>
          <cell r="D259" t="str">
            <v>(v x 1000) x b x t x Fa</v>
          </cell>
          <cell r="G259" t="str">
            <v>Q3</v>
          </cell>
          <cell r="H259">
            <v>20.75</v>
          </cell>
          <cell r="I259" t="str">
            <v>M3</v>
          </cell>
        </row>
        <row r="260">
          <cell r="D260" t="str">
            <v>n</v>
          </cell>
        </row>
        <row r="261">
          <cell r="C261" t="str">
            <v>Koefisien Alat / M3</v>
          </cell>
          <cell r="D261" t="str">
            <v xml:space="preserve"> =  1  :  Q3</v>
          </cell>
          <cell r="G261" t="str">
            <v>(E24)</v>
          </cell>
          <cell r="H261">
            <v>4.8192771084337352E-2</v>
          </cell>
          <cell r="I261" t="str">
            <v>jam</v>
          </cell>
        </row>
        <row r="263">
          <cell r="A263" t="str">
            <v xml:space="preserve">   2.d.</v>
          </cell>
          <cell r="C263" t="str">
            <v>WATER TANK TRUCK</v>
          </cell>
          <cell r="G263" t="str">
            <v>(E23)</v>
          </cell>
        </row>
        <row r="264">
          <cell r="C264" t="str">
            <v>Volume tanki air</v>
          </cell>
          <cell r="G264" t="str">
            <v>V</v>
          </cell>
          <cell r="H264">
            <v>4</v>
          </cell>
          <cell r="I264" t="str">
            <v>M3</v>
          </cell>
        </row>
        <row r="265">
          <cell r="C265" t="str">
            <v>Kebutuhan air / M3 agregat padat</v>
          </cell>
          <cell r="G265" t="str">
            <v>Wc</v>
          </cell>
          <cell r="H265">
            <v>7.0000000000000007E-2</v>
          </cell>
          <cell r="I265" t="str">
            <v>M3</v>
          </cell>
        </row>
        <row r="266">
          <cell r="C266" t="str">
            <v>Pengisian tanki / jam</v>
          </cell>
          <cell r="G266" t="str">
            <v>n</v>
          </cell>
          <cell r="H266">
            <v>1</v>
          </cell>
          <cell r="I266" t="str">
            <v>kali</v>
          </cell>
        </row>
        <row r="267">
          <cell r="C267" t="str">
            <v>Faktor Efisiensi alat</v>
          </cell>
          <cell r="G267" t="str">
            <v>Fa</v>
          </cell>
          <cell r="H267">
            <v>0.83</v>
          </cell>
          <cell r="I267" t="str">
            <v>-</v>
          </cell>
        </row>
        <row r="269">
          <cell r="C269" t="str">
            <v>Kap. Prod. / jam =</v>
          </cell>
          <cell r="D269" t="str">
            <v>V x n x Fa</v>
          </cell>
          <cell r="G269" t="str">
            <v>Q4</v>
          </cell>
          <cell r="H269">
            <v>47.428571428571423</v>
          </cell>
          <cell r="I269" t="str">
            <v>M3</v>
          </cell>
        </row>
        <row r="270">
          <cell r="D270" t="str">
            <v>Wc</v>
          </cell>
        </row>
        <row r="271">
          <cell r="C271" t="str">
            <v>Koefisien Alat / M3</v>
          </cell>
          <cell r="D271" t="str">
            <v xml:space="preserve"> =  1  :  Q4</v>
          </cell>
          <cell r="G271" t="str">
            <v>(E23)</v>
          </cell>
          <cell r="H271">
            <v>2.1084337349397592E-2</v>
          </cell>
          <cell r="I271" t="str">
            <v>jam</v>
          </cell>
        </row>
        <row r="273">
          <cell r="A273" t="str">
            <v xml:space="preserve">   2.e.</v>
          </cell>
          <cell r="C273" t="str">
            <v>ALAT BANTU</v>
          </cell>
          <cell r="J273" t="str">
            <v xml:space="preserve"> Lump Sum</v>
          </cell>
        </row>
        <row r="274">
          <cell r="C274" t="str">
            <v>Diperlukan   :</v>
          </cell>
        </row>
        <row r="275">
          <cell r="C275" t="str">
            <v>- Kereta dorong</v>
          </cell>
          <cell r="D275" t="str">
            <v>= 5 buah</v>
          </cell>
        </row>
        <row r="276">
          <cell r="C276" t="str">
            <v>- Sekop</v>
          </cell>
          <cell r="D276" t="str">
            <v>= 10 buah</v>
          </cell>
        </row>
        <row r="277">
          <cell r="C277" t="str">
            <v>- Garpu</v>
          </cell>
          <cell r="D277" t="str">
            <v>= 10 buah</v>
          </cell>
        </row>
        <row r="280">
          <cell r="A280" t="str">
            <v xml:space="preserve">   3.</v>
          </cell>
          <cell r="C280" t="str">
            <v>TENAGA</v>
          </cell>
        </row>
        <row r="281">
          <cell r="C281" t="str">
            <v>Produksi menentukan : WHEEL LOADER</v>
          </cell>
          <cell r="G281" t="str">
            <v>Q1</v>
          </cell>
          <cell r="H281">
            <v>28.012500000000003</v>
          </cell>
          <cell r="I281" t="str">
            <v>M3/jam</v>
          </cell>
        </row>
        <row r="282">
          <cell r="C282" t="str">
            <v>Produksi agregat / hari  =  Tk x Q1</v>
          </cell>
          <cell r="G282" t="str">
            <v>Qt</v>
          </cell>
          <cell r="H282">
            <v>196.08750000000003</v>
          </cell>
          <cell r="I282" t="str">
            <v>M3</v>
          </cell>
        </row>
        <row r="283">
          <cell r="C283" t="str">
            <v>Kebutuhan tenaga :</v>
          </cell>
        </row>
        <row r="284">
          <cell r="D284" t="str">
            <v>- Pekerja</v>
          </cell>
          <cell r="G284" t="str">
            <v>P</v>
          </cell>
          <cell r="H284">
            <v>25</v>
          </cell>
          <cell r="I284" t="str">
            <v>orang</v>
          </cell>
        </row>
        <row r="285">
          <cell r="D285" t="str">
            <v>- Mandor</v>
          </cell>
          <cell r="G285" t="str">
            <v>M</v>
          </cell>
          <cell r="H285">
            <v>1</v>
          </cell>
          <cell r="I285" t="str">
            <v>orang</v>
          </cell>
        </row>
        <row r="287">
          <cell r="C287" t="str">
            <v>Koefisien tenaga / M3   :</v>
          </cell>
        </row>
        <row r="288">
          <cell r="D288" t="str">
            <v>- Pekerja</v>
          </cell>
          <cell r="E288" t="str">
            <v>= (Tk x P) : Qt</v>
          </cell>
          <cell r="G288" t="str">
            <v>(L01)</v>
          </cell>
          <cell r="H288">
            <v>0.8924587237840248</v>
          </cell>
          <cell r="I288" t="str">
            <v>jam</v>
          </cell>
        </row>
        <row r="289">
          <cell r="D289" t="str">
            <v>- Mandor</v>
          </cell>
          <cell r="E289" t="str">
            <v>= (Tk x M) : Qt</v>
          </cell>
          <cell r="G289" t="str">
            <v>(L03)</v>
          </cell>
          <cell r="H289">
            <v>3.5698348951360995E-2</v>
          </cell>
          <cell r="I289" t="str">
            <v>jam</v>
          </cell>
        </row>
        <row r="299">
          <cell r="J299" t="str">
            <v>Berlanjut ke halaman berikut</v>
          </cell>
        </row>
        <row r="300">
          <cell r="A300" t="str">
            <v>ITEM PEMBAYARAN NO.</v>
          </cell>
          <cell r="D300" t="str">
            <v>:  8.1 (2)</v>
          </cell>
          <cell r="J300" t="str">
            <v>Analisa EI-812</v>
          </cell>
        </row>
        <row r="301">
          <cell r="A301" t="str">
            <v>JENIS PEKERJAAN</v>
          </cell>
          <cell r="D301" t="str">
            <v>:  Pondasi Agregat Kls. B Untuk Pek. Minor</v>
          </cell>
        </row>
        <row r="302">
          <cell r="A302" t="str">
            <v>SATUAN PEMBAYARAN</v>
          </cell>
          <cell r="D302" t="str">
            <v>:  M3</v>
          </cell>
          <cell r="H302" t="str">
            <v xml:space="preserve">         URAIAN ANALISA HARGA SATUAN</v>
          </cell>
        </row>
        <row r="303">
          <cell r="J303" t="str">
            <v>Lanjutan</v>
          </cell>
        </row>
        <row r="305">
          <cell r="A305" t="str">
            <v>No.</v>
          </cell>
          <cell r="C305" t="str">
            <v>U R A I A N</v>
          </cell>
          <cell r="G305" t="str">
            <v>KODE</v>
          </cell>
          <cell r="H305" t="str">
            <v>KOEF.</v>
          </cell>
          <cell r="I305" t="str">
            <v>SATUAN</v>
          </cell>
          <cell r="J305" t="str">
            <v>KETERANGAN</v>
          </cell>
        </row>
        <row r="308">
          <cell r="A308" t="str">
            <v>4.</v>
          </cell>
          <cell r="C308" t="str">
            <v>HARGA DASAR SATUAN UPAH, BAHAN DAN ALAT</v>
          </cell>
        </row>
        <row r="309">
          <cell r="C309" t="str">
            <v>Lihat lampiran.</v>
          </cell>
        </row>
        <row r="311">
          <cell r="A311" t="str">
            <v>5.</v>
          </cell>
          <cell r="C311" t="str">
            <v>ANALISA HARGA SATUAN PEKERJAAN</v>
          </cell>
        </row>
        <row r="312">
          <cell r="C312" t="str">
            <v>Lihat perhitungan dalam FORMULIR STANDAR UNTUK</v>
          </cell>
        </row>
        <row r="313">
          <cell r="C313" t="str">
            <v>PEREKAMAN ANALISA MASING-MASING HARGA</v>
          </cell>
        </row>
        <row r="314">
          <cell r="C314" t="str">
            <v>SATUAN.</v>
          </cell>
        </row>
        <row r="315">
          <cell r="C315" t="str">
            <v>Didapat Harga Satuan Pekerjaan :</v>
          </cell>
        </row>
        <row r="317">
          <cell r="C317" t="str">
            <v xml:space="preserve">Rp.  </v>
          </cell>
          <cell r="D317">
            <v>85052.984207615256</v>
          </cell>
          <cell r="E317" t="str">
            <v xml:space="preserve"> / M3.</v>
          </cell>
        </row>
        <row r="320">
          <cell r="A320" t="str">
            <v>6.</v>
          </cell>
          <cell r="C320" t="str">
            <v>MASA PELAKSANAAN YANG DIPERLUKAN</v>
          </cell>
        </row>
        <row r="321">
          <cell r="C321" t="str">
            <v>Masa Pelaksanaan :</v>
          </cell>
          <cell r="D321" t="str">
            <v>. . . . . . . . . . .</v>
          </cell>
          <cell r="E321" t="str">
            <v>bulan</v>
          </cell>
        </row>
        <row r="323">
          <cell r="A323" t="str">
            <v>7.</v>
          </cell>
          <cell r="C323" t="str">
            <v>VOLUME PEKERJAAN YANG DIPERLUKAN</v>
          </cell>
        </row>
        <row r="324">
          <cell r="C324" t="str">
            <v>Volume pekerjaan  :</v>
          </cell>
          <cell r="D324" t="e">
            <v>#REF!</v>
          </cell>
          <cell r="E324" t="str">
            <v>M3</v>
          </cell>
        </row>
        <row r="359">
          <cell r="A359" t="str">
            <v>ITEM PEMBAYARAN NO.</v>
          </cell>
          <cell r="D359" t="str">
            <v>:  8.1 (3)</v>
          </cell>
          <cell r="J359" t="str">
            <v>Analisa EI-813</v>
          </cell>
          <cell r="T359" t="str">
            <v>Analisa EI-813</v>
          </cell>
        </row>
        <row r="360">
          <cell r="A360" t="str">
            <v>JENIS PEKERJAAN</v>
          </cell>
          <cell r="D360" t="str">
            <v>:  Agregat Utk. Lapis Pond. Jalan -</v>
          </cell>
        </row>
        <row r="361">
          <cell r="D361" t="str">
            <v xml:space="preserve">   Tanpa Penutup Utk. Pek. Minor</v>
          </cell>
          <cell r="H361" t="str">
            <v xml:space="preserve">         URAIAN ANALISA HARGA SATUAN</v>
          </cell>
          <cell r="L361" t="str">
            <v>FORMULIR STANDAR UNTUK</v>
          </cell>
        </row>
        <row r="362">
          <cell r="A362" t="str">
            <v>SATUAN PEMBAYARAN</v>
          </cell>
          <cell r="D362" t="str">
            <v>:  M3</v>
          </cell>
          <cell r="L362" t="str">
            <v>PEREKAMAN ANALISA MASING-MASING HARGA SATUAN</v>
          </cell>
        </row>
        <row r="363">
          <cell r="L363">
            <v>0</v>
          </cell>
        </row>
        <row r="364">
          <cell r="A364" t="str">
            <v>No.</v>
          </cell>
          <cell r="C364" t="str">
            <v>U R A I A N</v>
          </cell>
          <cell r="G364" t="str">
            <v>KODE</v>
          </cell>
          <cell r="H364" t="str">
            <v>KOEF.</v>
          </cell>
          <cell r="I364" t="str">
            <v>SATUAN</v>
          </cell>
          <cell r="J364" t="str">
            <v>KETERANGAN</v>
          </cell>
        </row>
        <row r="366">
          <cell r="L366" t="str">
            <v>PROYEK</v>
          </cell>
          <cell r="O366" t="str">
            <v>:</v>
          </cell>
        </row>
        <row r="367">
          <cell r="A367" t="str">
            <v>I.</v>
          </cell>
          <cell r="C367" t="str">
            <v>ASUMSI</v>
          </cell>
          <cell r="L367" t="str">
            <v>No. PAKET KONTRAK</v>
          </cell>
          <cell r="O367" t="str">
            <v>:</v>
          </cell>
        </row>
        <row r="368">
          <cell r="A368">
            <v>1</v>
          </cell>
          <cell r="C368" t="str">
            <v>Menggunakan alat berat (cara mekanik)</v>
          </cell>
          <cell r="L368" t="str">
            <v>NAMA PAKET</v>
          </cell>
          <cell r="O368" t="str">
            <v>:</v>
          </cell>
        </row>
        <row r="369">
          <cell r="A369">
            <v>2</v>
          </cell>
          <cell r="C369" t="str">
            <v>Lokasi pekerjaan : sepanjang jalan</v>
          </cell>
          <cell r="L369" t="str">
            <v>PROP / KAB / KODYA</v>
          </cell>
          <cell r="O369" t="str">
            <v>:</v>
          </cell>
        </row>
        <row r="370">
          <cell r="A370">
            <v>3</v>
          </cell>
          <cell r="C370" t="str">
            <v>Kondisi existing jalan : sedang</v>
          </cell>
          <cell r="L370" t="str">
            <v>ITEM PEMBAYARAN NO.</v>
          </cell>
          <cell r="O370" t="str">
            <v>:  8.1 (3)</v>
          </cell>
          <cell r="R370" t="str">
            <v>PERKIRAAN VOL. PEK.</v>
          </cell>
          <cell r="T370" t="str">
            <v>:</v>
          </cell>
          <cell r="U370" t="e">
            <v>#REF!</v>
          </cell>
        </row>
        <row r="371">
          <cell r="A371">
            <v>4</v>
          </cell>
          <cell r="C371" t="str">
            <v>Jarak rata-rata Base Camp ke lokasi pekerjaan</v>
          </cell>
          <cell r="G371" t="str">
            <v>L</v>
          </cell>
          <cell r="H371">
            <v>19.991228070175438</v>
          </cell>
          <cell r="I371" t="str">
            <v>KM</v>
          </cell>
          <cell r="L371" t="str">
            <v>JENIS PEKERJAAN</v>
          </cell>
          <cell r="O371" t="str">
            <v>:  Agregat Utk. Lapis Pond. Jalan -</v>
          </cell>
          <cell r="R371" t="str">
            <v>TOTAL HARGA (Rp.)</v>
          </cell>
          <cell r="T371" t="str">
            <v>:</v>
          </cell>
          <cell r="U371" t="e">
            <v>#REF!</v>
          </cell>
        </row>
        <row r="372">
          <cell r="A372">
            <v>5</v>
          </cell>
          <cell r="C372" t="str">
            <v>Tebal lapis Agregat padat</v>
          </cell>
          <cell r="G372" t="str">
            <v>t</v>
          </cell>
          <cell r="H372">
            <v>0.15</v>
          </cell>
          <cell r="I372" t="str">
            <v>M</v>
          </cell>
          <cell r="O372" t="str">
            <v xml:space="preserve">   Tanpa Penutup Utk. Pek. Minor</v>
          </cell>
          <cell r="R372" t="str">
            <v>% THD. BIAYA PROYEK</v>
          </cell>
          <cell r="T372" t="str">
            <v>:</v>
          </cell>
          <cell r="U372" t="e">
            <v>#REF!</v>
          </cell>
        </row>
        <row r="373">
          <cell r="A373">
            <v>6</v>
          </cell>
          <cell r="C373" t="str">
            <v>Faktor kembang material (Padat-Lepas)</v>
          </cell>
          <cell r="G373" t="str">
            <v>Fk</v>
          </cell>
          <cell r="H373">
            <v>1.2</v>
          </cell>
          <cell r="I373" t="str">
            <v>-</v>
          </cell>
          <cell r="L373" t="str">
            <v>SATUAN PEMBAYARAN</v>
          </cell>
          <cell r="O373" t="str">
            <v>:  M3</v>
          </cell>
        </row>
        <row r="374">
          <cell r="A374">
            <v>7</v>
          </cell>
          <cell r="C374" t="str">
            <v>Jam kerja efektif per-hari</v>
          </cell>
          <cell r="G374" t="str">
            <v>Tk</v>
          </cell>
          <cell r="H374">
            <v>7</v>
          </cell>
          <cell r="I374" t="str">
            <v>Jam</v>
          </cell>
        </row>
        <row r="376">
          <cell r="A376" t="str">
            <v>II.</v>
          </cell>
          <cell r="C376" t="str">
            <v>URUTAN KERJA</v>
          </cell>
          <cell r="Q376" t="str">
            <v>PERKIRAAN</v>
          </cell>
          <cell r="R376" t="str">
            <v>HARGA</v>
          </cell>
          <cell r="S376" t="str">
            <v>JUMLAH</v>
          </cell>
        </row>
        <row r="377">
          <cell r="L377" t="str">
            <v>NO.</v>
          </cell>
          <cell r="N377" t="str">
            <v>KOMPONEN</v>
          </cell>
          <cell r="P377" t="str">
            <v>SATUAN</v>
          </cell>
          <cell r="Q377" t="str">
            <v>KUANTITAS</v>
          </cell>
          <cell r="R377" t="str">
            <v>SATUAN</v>
          </cell>
          <cell r="S377" t="str">
            <v>HARGA</v>
          </cell>
        </row>
        <row r="378">
          <cell r="A378">
            <v>1</v>
          </cell>
          <cell r="C378" t="str">
            <v>Wheel Loader memuat Agregat ke dalam Dump</v>
          </cell>
          <cell r="R378" t="str">
            <v>(Rp.)</v>
          </cell>
          <cell r="S378" t="str">
            <v>(Rp.)</v>
          </cell>
        </row>
        <row r="379">
          <cell r="C379" t="str">
            <v>Tuck di Base Camp</v>
          </cell>
        </row>
        <row r="380">
          <cell r="A380">
            <v>2</v>
          </cell>
          <cell r="C380" t="str">
            <v>Dump Truck mengangkut Agregat ke lokasi</v>
          </cell>
        </row>
        <row r="381">
          <cell r="C381" t="str">
            <v>pekerjaandan dihampar dengan pekerja</v>
          </cell>
          <cell r="L381" t="str">
            <v>A.</v>
          </cell>
          <cell r="N381" t="str">
            <v>TENAGA</v>
          </cell>
        </row>
        <row r="382">
          <cell r="A382">
            <v>3</v>
          </cell>
          <cell r="C382" t="str">
            <v>Hamparaan Agregat dibasahi dengan Water Tank</v>
          </cell>
        </row>
        <row r="383">
          <cell r="C383" t="str">
            <v>Truck sebelum dipadatkan dengan Pedestrian Roller.</v>
          </cell>
          <cell r="L383" t="str">
            <v>1.</v>
          </cell>
          <cell r="N383" t="str">
            <v>Pekerja Biasa</v>
          </cell>
          <cell r="O383" t="str">
            <v>(L01)</v>
          </cell>
          <cell r="P383" t="str">
            <v>Jam</v>
          </cell>
          <cell r="Q383">
            <v>0.4462293618920124</v>
          </cell>
          <cell r="R383">
            <v>1800</v>
          </cell>
          <cell r="U383">
            <v>803.21285140562236</v>
          </cell>
        </row>
        <row r="384">
          <cell r="A384">
            <v>4</v>
          </cell>
          <cell r="C384" t="str">
            <v>Sekelompok pekerja membuat galian lubang/patching,</v>
          </cell>
          <cell r="L384" t="str">
            <v>2.</v>
          </cell>
          <cell r="N384" t="str">
            <v>Mandor</v>
          </cell>
          <cell r="O384" t="str">
            <v>(L03)</v>
          </cell>
          <cell r="P384" t="str">
            <v>Jam</v>
          </cell>
          <cell r="Q384">
            <v>1.7849174475680497E-2</v>
          </cell>
          <cell r="R384">
            <v>2750</v>
          </cell>
          <cell r="U384">
            <v>49.085229808121369</v>
          </cell>
        </row>
        <row r="385">
          <cell r="C385" t="str">
            <v>merapikan tepi hamparan dan level permukaan</v>
          </cell>
        </row>
        <row r="386">
          <cell r="C386" t="str">
            <v>dengan menggunakan alat bantu</v>
          </cell>
        </row>
        <row r="387">
          <cell r="Q387" t="str">
            <v xml:space="preserve">JUMLAH HARGA TENAGA   </v>
          </cell>
          <cell r="U387">
            <v>852.29808121374367</v>
          </cell>
        </row>
        <row r="388">
          <cell r="A388" t="str">
            <v>III.</v>
          </cell>
          <cell r="C388" t="str">
            <v>PEMAKAIAN BAHAN, ALAT DAN TENAGA</v>
          </cell>
        </row>
        <row r="389">
          <cell r="L389" t="str">
            <v>B.</v>
          </cell>
          <cell r="N389" t="str">
            <v>BAHAN</v>
          </cell>
        </row>
        <row r="390">
          <cell r="A390" t="str">
            <v xml:space="preserve">   1.</v>
          </cell>
          <cell r="C390" t="str">
            <v>BAHAN</v>
          </cell>
        </row>
        <row r="391">
          <cell r="C391" t="str">
            <v>Material Agregat Kelas C hasil produksi di Base Camp</v>
          </cell>
          <cell r="L391" t="str">
            <v>1.</v>
          </cell>
          <cell r="N391" t="str">
            <v>Agregat Kelas C (M28)</v>
          </cell>
          <cell r="P391" t="str">
            <v>M3</v>
          </cell>
          <cell r="Q391">
            <v>1.2</v>
          </cell>
          <cell r="R391">
            <v>44953.827596363692</v>
          </cell>
          <cell r="U391">
            <v>53944.593115636431</v>
          </cell>
        </row>
        <row r="392">
          <cell r="C392" t="str">
            <v>Setiap 1 M3 Agregat padat diperlukan : 1 x Fk</v>
          </cell>
          <cell r="G392" t="str">
            <v>(M28)</v>
          </cell>
          <cell r="H392">
            <v>1.2</v>
          </cell>
          <cell r="I392" t="str">
            <v>M3</v>
          </cell>
          <cell r="J392" t="str">
            <v>Agregat lepas</v>
          </cell>
        </row>
        <row r="394">
          <cell r="A394" t="str">
            <v xml:space="preserve">   2.</v>
          </cell>
          <cell r="C394" t="str">
            <v>ALAT</v>
          </cell>
        </row>
        <row r="395">
          <cell r="A395" t="str">
            <v>2.a.</v>
          </cell>
          <cell r="C395" t="str">
            <v>WHEEL LOADER</v>
          </cell>
          <cell r="G395" t="str">
            <v>(E15)</v>
          </cell>
        </row>
        <row r="396">
          <cell r="C396" t="str">
            <v>Kapasitas bucket</v>
          </cell>
          <cell r="G396" t="str">
            <v>V</v>
          </cell>
          <cell r="H396">
            <v>1.5</v>
          </cell>
          <cell r="I396" t="str">
            <v>M3</v>
          </cell>
        </row>
        <row r="397">
          <cell r="C397" t="str">
            <v>Faktor bucket</v>
          </cell>
          <cell r="G397" t="str">
            <v>Fb</v>
          </cell>
          <cell r="H397">
            <v>0.9</v>
          </cell>
          <cell r="I397" t="str">
            <v>-</v>
          </cell>
          <cell r="Q397" t="str">
            <v xml:space="preserve">JUMLAH HARGA BAHAN   </v>
          </cell>
          <cell r="U397">
            <v>53944.593115636431</v>
          </cell>
        </row>
        <row r="398">
          <cell r="C398" t="str">
            <v>Faktor Efisiensi alat</v>
          </cell>
          <cell r="G398" t="str">
            <v>Fa</v>
          </cell>
          <cell r="H398">
            <v>0.83</v>
          </cell>
          <cell r="I398" t="str">
            <v>-</v>
          </cell>
        </row>
        <row r="399">
          <cell r="C399" t="str">
            <v>Waktu siklus</v>
          </cell>
          <cell r="G399" t="str">
            <v>Ts1</v>
          </cell>
          <cell r="L399" t="str">
            <v>C.</v>
          </cell>
          <cell r="N399" t="str">
            <v>PERALATAN</v>
          </cell>
        </row>
        <row r="400">
          <cell r="C400" t="str">
            <v>- Muat</v>
          </cell>
          <cell r="G400" t="str">
            <v>T1</v>
          </cell>
          <cell r="H400">
            <v>0.5</v>
          </cell>
          <cell r="I400" t="str">
            <v>menit</v>
          </cell>
        </row>
        <row r="401">
          <cell r="C401" t="str">
            <v>- Lain-lain</v>
          </cell>
          <cell r="G401" t="str">
            <v>T2</v>
          </cell>
          <cell r="H401">
            <v>0.5</v>
          </cell>
          <cell r="I401" t="str">
            <v>menit</v>
          </cell>
          <cell r="L401" t="str">
            <v>1</v>
          </cell>
          <cell r="N401" t="str">
            <v>Wheel Loader</v>
          </cell>
          <cell r="O401" t="str">
            <v>(E15)</v>
          </cell>
          <cell r="P401" t="str">
            <v>Jam</v>
          </cell>
          <cell r="Q401">
            <v>1.7849174475680497E-2</v>
          </cell>
          <cell r="R401">
            <v>55432.76343797033</v>
          </cell>
          <cell r="U401">
            <v>989.42906627345508</v>
          </cell>
        </row>
        <row r="402">
          <cell r="G402" t="str">
            <v>Ts1</v>
          </cell>
          <cell r="H402">
            <v>1</v>
          </cell>
          <cell r="I402" t="str">
            <v>menit</v>
          </cell>
          <cell r="L402" t="str">
            <v>2</v>
          </cell>
          <cell r="N402" t="str">
            <v>Dump Truck</v>
          </cell>
          <cell r="O402" t="str">
            <v>(E09)</v>
          </cell>
          <cell r="P402" t="str">
            <v>Jam</v>
          </cell>
          <cell r="Q402">
            <v>0.33362209494640299</v>
          </cell>
          <cell r="R402">
            <v>45377.598849709742</v>
          </cell>
          <cell r="U402">
            <v>15138.969591877651</v>
          </cell>
        </row>
        <row r="403">
          <cell r="L403" t="str">
            <v>3</v>
          </cell>
          <cell r="N403" t="str">
            <v>Pedestrian Roller (E24)</v>
          </cell>
          <cell r="P403" t="str">
            <v>Jam</v>
          </cell>
          <cell r="Q403">
            <v>4.8192771084337352E-2</v>
          </cell>
          <cell r="R403">
            <v>10774.356929955291</v>
          </cell>
          <cell r="U403">
            <v>519.24611710627914</v>
          </cell>
        </row>
        <row r="404">
          <cell r="C404" t="str">
            <v>Kap. Prod. / jam =</v>
          </cell>
          <cell r="D404" t="str">
            <v>V x Fb x Fa x 60</v>
          </cell>
          <cell r="G404" t="str">
            <v>Q1</v>
          </cell>
          <cell r="H404">
            <v>56.025000000000006</v>
          </cell>
          <cell r="I404" t="str">
            <v>M3</v>
          </cell>
          <cell r="L404" t="str">
            <v>4</v>
          </cell>
          <cell r="N404" t="str">
            <v>Water Tanker</v>
          </cell>
          <cell r="O404" t="str">
            <v>(E23)</v>
          </cell>
          <cell r="P404" t="str">
            <v>Jam</v>
          </cell>
          <cell r="Q404">
            <v>2.1084337349397592E-2</v>
          </cell>
          <cell r="R404">
            <v>29327.951193291767</v>
          </cell>
          <cell r="U404">
            <v>618.3604167260313</v>
          </cell>
        </row>
        <row r="405">
          <cell r="D405" t="str">
            <v>Fk x Ts1</v>
          </cell>
          <cell r="L405" t="str">
            <v>5</v>
          </cell>
          <cell r="N405" t="str">
            <v>Alat Bantu</v>
          </cell>
          <cell r="P405" t="str">
            <v>Ls</v>
          </cell>
          <cell r="Q405">
            <v>1</v>
          </cell>
          <cell r="R405">
            <v>250</v>
          </cell>
          <cell r="U405">
            <v>250</v>
          </cell>
        </row>
        <row r="406">
          <cell r="C406" t="str">
            <v>Koefisien Alat / M3</v>
          </cell>
          <cell r="D406" t="str">
            <v xml:space="preserve"> =  1  :  Q1</v>
          </cell>
          <cell r="G406" t="str">
            <v>(E15)</v>
          </cell>
          <cell r="H406">
            <v>1.7849174475680497E-2</v>
          </cell>
          <cell r="I406" t="str">
            <v>Jam</v>
          </cell>
        </row>
        <row r="408">
          <cell r="A408" t="str">
            <v>2.b.</v>
          </cell>
          <cell r="C408" t="str">
            <v>DUMP TRUCK</v>
          </cell>
          <cell r="G408" t="str">
            <v>(E09)</v>
          </cell>
          <cell r="Q408" t="str">
            <v xml:space="preserve">JUMLAH HARGA PERALATAN   </v>
          </cell>
          <cell r="U408">
            <v>17516.005191983415</v>
          </cell>
        </row>
        <row r="409">
          <cell r="C409" t="str">
            <v>Kapasitas bak</v>
          </cell>
          <cell r="G409" t="str">
            <v>V</v>
          </cell>
          <cell r="H409">
            <v>6</v>
          </cell>
          <cell r="I409" t="str">
            <v>M3</v>
          </cell>
        </row>
        <row r="410">
          <cell r="C410" t="str">
            <v>Faktor Efisiensi alat</v>
          </cell>
          <cell r="G410" t="str">
            <v>Fa</v>
          </cell>
          <cell r="H410">
            <v>0.83</v>
          </cell>
          <cell r="I410" t="str">
            <v>-</v>
          </cell>
          <cell r="L410" t="str">
            <v>D.</v>
          </cell>
          <cell r="N410" t="str">
            <v>JUMLAH HARGA TENAGA, BAHAN DAN PERALATAN  ( A + B + C )</v>
          </cell>
          <cell r="U410">
            <v>72312.896388833586</v>
          </cell>
        </row>
        <row r="411">
          <cell r="C411" t="str">
            <v>Kecepatan rata-rata bermuatan</v>
          </cell>
          <cell r="G411" t="str">
            <v>v1</v>
          </cell>
          <cell r="H411">
            <v>45</v>
          </cell>
          <cell r="I411" t="str">
            <v>KM / Jam</v>
          </cell>
          <cell r="L411" t="str">
            <v>E.</v>
          </cell>
          <cell r="N411" t="str">
            <v>OVERHEAD &amp; PROFIT</v>
          </cell>
          <cell r="P411">
            <v>10</v>
          </cell>
          <cell r="Q411" t="str">
            <v>%  x  D</v>
          </cell>
          <cell r="U411">
            <v>7231.2896388833587</v>
          </cell>
        </row>
        <row r="412">
          <cell r="C412" t="str">
            <v>Kecepatan rata-rata kosong</v>
          </cell>
          <cell r="G412" t="str">
            <v>v2</v>
          </cell>
          <cell r="H412">
            <v>60</v>
          </cell>
          <cell r="I412" t="str">
            <v>KM / Jam</v>
          </cell>
          <cell r="L412" t="str">
            <v>F.</v>
          </cell>
          <cell r="N412" t="str">
            <v>HARGA SATUAN PEKERJAAN  ( D + E )</v>
          </cell>
          <cell r="U412">
            <v>79544.186027716947</v>
          </cell>
        </row>
        <row r="413">
          <cell r="C413" t="str">
            <v>Waktu Siklus  :  - Waktu memuat = V : Q1 x 60</v>
          </cell>
          <cell r="G413" t="str">
            <v>T1</v>
          </cell>
          <cell r="H413">
            <v>6.425702811244979</v>
          </cell>
          <cell r="I413" t="str">
            <v>menit</v>
          </cell>
          <cell r="L413" t="str">
            <v>Note: 1</v>
          </cell>
          <cell r="N413" t="str">
            <v>SATUAN dapat berdasarkan atas jam operasi untuk Tenaga Kerja dan Peralatan, volume dan/atau ukuran</v>
          </cell>
        </row>
        <row r="414">
          <cell r="C414" t="str">
            <v>- Waktu tempuh isi  =  (L : v1) x 60 menit</v>
          </cell>
          <cell r="G414" t="str">
            <v>T2</v>
          </cell>
          <cell r="H414">
            <v>26.654970760233915</v>
          </cell>
          <cell r="I414" t="str">
            <v>menit</v>
          </cell>
          <cell r="N414" t="str">
            <v>berat untuk bahan-bahan.</v>
          </cell>
        </row>
        <row r="415">
          <cell r="C415" t="str">
            <v>- Waktu tempuh kosong  =  (L : v2) x 60 menit</v>
          </cell>
          <cell r="G415" t="str">
            <v>T3</v>
          </cell>
          <cell r="H415">
            <v>19.991228070175438</v>
          </cell>
          <cell r="I415" t="str">
            <v>menit</v>
          </cell>
          <cell r="L415">
            <v>2</v>
          </cell>
          <cell r="N415" t="str">
            <v>Kuantitas satuan adalah kuantitas setiap komponen untuk menyelesaikan satu satuan pekerjaan dari nomor</v>
          </cell>
        </row>
        <row r="416">
          <cell r="C416" t="str">
            <v>- Lain-lain (termasuk dumping setempat-setempat)</v>
          </cell>
          <cell r="G416" t="str">
            <v>T4</v>
          </cell>
          <cell r="H416">
            <v>30</v>
          </cell>
          <cell r="I416" t="str">
            <v>menit</v>
          </cell>
          <cell r="N416" t="str">
            <v>mata pembayaran.</v>
          </cell>
        </row>
        <row r="417">
          <cell r="G417" t="str">
            <v>Ts2</v>
          </cell>
          <cell r="H417">
            <v>83.071901641654335</v>
          </cell>
          <cell r="I417" t="str">
            <v>menit</v>
          </cell>
          <cell r="L417">
            <v>3</v>
          </cell>
          <cell r="N417" t="str">
            <v>Biaya satuan untuk peralatan sudah termasuk bahan bakar, bahan habis dipakai dan operator.</v>
          </cell>
        </row>
        <row r="418">
          <cell r="L418">
            <v>4</v>
          </cell>
          <cell r="N418" t="str">
            <v>Biaya satuan sudah termasuk pengeluaran untuk seluruh pajak yang berkaitan (tetapi tidak termasuk PPN</v>
          </cell>
        </row>
        <row r="419">
          <cell r="J419" t="str">
            <v>Berlanjut ke halaman berikut</v>
          </cell>
          <cell r="N419" t="str">
            <v>yang dibayar dari kontrak) dan biaya-biaya lainnya.</v>
          </cell>
        </row>
        <row r="420">
          <cell r="A420" t="str">
            <v>ITEM PEMBAYARAN NO.</v>
          </cell>
          <cell r="D420" t="str">
            <v>:  8.1 (3)</v>
          </cell>
          <cell r="J420" t="str">
            <v>Analisa EI-813</v>
          </cell>
        </row>
        <row r="421">
          <cell r="A421" t="str">
            <v>JENIS PEKERJAAN</v>
          </cell>
          <cell r="D421" t="str">
            <v>:  Agregat Utk. Lapis Pond. Jalan -</v>
          </cell>
        </row>
        <row r="422">
          <cell r="D422" t="str">
            <v xml:space="preserve">   Tanpa Penutup Utk. Pek. Minor</v>
          </cell>
          <cell r="H422" t="str">
            <v xml:space="preserve">         URAIAN ANALISA HARGA SATUAN</v>
          </cell>
        </row>
        <row r="423">
          <cell r="A423" t="str">
            <v>SATUAN PEMBAYARAN</v>
          </cell>
          <cell r="D423" t="str">
            <v>:  M3</v>
          </cell>
          <cell r="J423" t="str">
            <v>Lanjutan</v>
          </cell>
        </row>
        <row r="425">
          <cell r="A425" t="str">
            <v>No.</v>
          </cell>
          <cell r="C425" t="str">
            <v>U R A I A N</v>
          </cell>
          <cell r="G425" t="str">
            <v>KODE</v>
          </cell>
          <cell r="H425" t="str">
            <v>KOEF.</v>
          </cell>
          <cell r="I425" t="str">
            <v>SATUAN</v>
          </cell>
          <cell r="J425" t="str">
            <v>KETERANGAN</v>
          </cell>
        </row>
        <row r="428">
          <cell r="C428" t="str">
            <v xml:space="preserve">Kap. Prod./jam = </v>
          </cell>
          <cell r="D428" t="str">
            <v>V x Fa x 60</v>
          </cell>
          <cell r="G428" t="str">
            <v>Q2</v>
          </cell>
          <cell r="H428">
            <v>2.9974033948820202</v>
          </cell>
          <cell r="I428" t="str">
            <v>M3</v>
          </cell>
        </row>
        <row r="429">
          <cell r="D429" t="str">
            <v>Fk x Ts2</v>
          </cell>
        </row>
        <row r="430">
          <cell r="C430" t="str">
            <v>Koefisien Alat / M3</v>
          </cell>
          <cell r="D430" t="str">
            <v xml:space="preserve"> = 1 : Q2</v>
          </cell>
          <cell r="G430" t="str">
            <v>(E09)</v>
          </cell>
          <cell r="H430">
            <v>0.33362209494640299</v>
          </cell>
          <cell r="I430" t="str">
            <v>Jam</v>
          </cell>
        </row>
        <row r="432">
          <cell r="A432" t="str">
            <v xml:space="preserve">   2.c.</v>
          </cell>
          <cell r="C432" t="str">
            <v>PEDESTRIAN ROLLER</v>
          </cell>
          <cell r="G432" t="str">
            <v>(E24)</v>
          </cell>
        </row>
        <row r="433">
          <cell r="C433" t="str">
            <v>Kecepatan rata-rata alat</v>
          </cell>
          <cell r="G433" t="str">
            <v>v</v>
          </cell>
          <cell r="H433">
            <v>2.5</v>
          </cell>
          <cell r="I433" t="str">
            <v>KM/jam</v>
          </cell>
        </row>
        <row r="434">
          <cell r="C434" t="str">
            <v>Lebar efektif pemadatan</v>
          </cell>
          <cell r="G434" t="str">
            <v>b</v>
          </cell>
          <cell r="H434">
            <v>0.8</v>
          </cell>
          <cell r="I434" t="str">
            <v>M</v>
          </cell>
        </row>
        <row r="435">
          <cell r="C435" t="str">
            <v>Jumlah lintasan</v>
          </cell>
          <cell r="G435" t="str">
            <v>n</v>
          </cell>
          <cell r="H435">
            <v>12</v>
          </cell>
          <cell r="I435" t="str">
            <v>lintasan</v>
          </cell>
        </row>
        <row r="436">
          <cell r="C436" t="str">
            <v>Faktor Efisiensi alat</v>
          </cell>
          <cell r="G436" t="str">
            <v>Fa</v>
          </cell>
          <cell r="H436">
            <v>0.83</v>
          </cell>
          <cell r="I436" t="str">
            <v>-</v>
          </cell>
        </row>
        <row r="438">
          <cell r="C438" t="str">
            <v>Kap. Prod. / jam =</v>
          </cell>
          <cell r="D438" t="str">
            <v>(v x 1000) x b x t x Fa</v>
          </cell>
          <cell r="G438" t="str">
            <v>Q3</v>
          </cell>
          <cell r="H438">
            <v>20.75</v>
          </cell>
          <cell r="I438" t="str">
            <v>M3</v>
          </cell>
        </row>
        <row r="439">
          <cell r="D439" t="str">
            <v>n</v>
          </cell>
        </row>
        <row r="440">
          <cell r="C440" t="str">
            <v>Koefisien Alat / M3</v>
          </cell>
          <cell r="D440" t="str">
            <v xml:space="preserve"> =  1  :  Q3</v>
          </cell>
          <cell r="G440" t="str">
            <v>(E24)</v>
          </cell>
          <cell r="H440">
            <v>4.8192771084337352E-2</v>
          </cell>
          <cell r="I440" t="str">
            <v>jam</v>
          </cell>
        </row>
        <row r="442">
          <cell r="A442" t="str">
            <v xml:space="preserve">   2.d.</v>
          </cell>
          <cell r="C442" t="str">
            <v>WATER TANK TRUCK</v>
          </cell>
          <cell r="G442" t="str">
            <v>(E23)</v>
          </cell>
        </row>
        <row r="443">
          <cell r="C443" t="str">
            <v>Volume tanki air</v>
          </cell>
          <cell r="G443" t="str">
            <v>V</v>
          </cell>
          <cell r="H443">
            <v>4</v>
          </cell>
          <cell r="I443" t="str">
            <v>M3</v>
          </cell>
        </row>
        <row r="444">
          <cell r="C444" t="str">
            <v>Kebutuhan air / M3 agregat padat</v>
          </cell>
          <cell r="G444" t="str">
            <v>Wc</v>
          </cell>
          <cell r="H444">
            <v>7.0000000000000007E-2</v>
          </cell>
          <cell r="I444" t="str">
            <v>M3</v>
          </cell>
        </row>
        <row r="445">
          <cell r="C445" t="str">
            <v>Pengisian tanki / jam</v>
          </cell>
          <cell r="G445" t="str">
            <v>n</v>
          </cell>
          <cell r="H445">
            <v>1</v>
          </cell>
          <cell r="I445" t="str">
            <v>kali</v>
          </cell>
        </row>
        <row r="446">
          <cell r="C446" t="str">
            <v>Faktor Efisiensi alat</v>
          </cell>
          <cell r="G446" t="str">
            <v>Fa</v>
          </cell>
          <cell r="H446">
            <v>0.83</v>
          </cell>
          <cell r="I446" t="str">
            <v>-</v>
          </cell>
        </row>
        <row r="448">
          <cell r="C448" t="str">
            <v>Kap. Prod. / jam =</v>
          </cell>
          <cell r="D448" t="str">
            <v>V x n x Fa</v>
          </cell>
          <cell r="G448" t="str">
            <v>Q4</v>
          </cell>
          <cell r="H448">
            <v>47.428571428571423</v>
          </cell>
          <cell r="I448" t="str">
            <v>M3</v>
          </cell>
        </row>
        <row r="449">
          <cell r="D449" t="str">
            <v>Wc</v>
          </cell>
        </row>
        <row r="450">
          <cell r="C450" t="str">
            <v>Koefisien Alat / M3</v>
          </cell>
          <cell r="D450" t="str">
            <v xml:space="preserve"> =  1  :  Q4</v>
          </cell>
          <cell r="G450" t="str">
            <v>(E23)</v>
          </cell>
          <cell r="H450">
            <v>2.1084337349397592E-2</v>
          </cell>
          <cell r="I450" t="str">
            <v>jam</v>
          </cell>
        </row>
        <row r="452">
          <cell r="A452" t="str">
            <v>2.g.</v>
          </cell>
          <cell r="C452" t="str">
            <v>ALAT BANTU</v>
          </cell>
        </row>
        <row r="453">
          <cell r="C453" t="str">
            <v>diperlukan :</v>
          </cell>
          <cell r="J453" t="str">
            <v>Lump Sum</v>
          </cell>
        </row>
        <row r="454">
          <cell r="C454" t="str">
            <v>- Kereta dorong</v>
          </cell>
          <cell r="D454" t="str">
            <v>= 5 buah</v>
          </cell>
        </row>
        <row r="455">
          <cell r="C455" t="str">
            <v>- Sekop</v>
          </cell>
          <cell r="D455" t="str">
            <v>= 10 buah</v>
          </cell>
        </row>
        <row r="456">
          <cell r="C456" t="str">
            <v>- Garpu</v>
          </cell>
          <cell r="D456" t="str">
            <v>= 10 buah</v>
          </cell>
        </row>
        <row r="458">
          <cell r="A458" t="str">
            <v xml:space="preserve">   3.</v>
          </cell>
          <cell r="C458" t="str">
            <v>TENAGA</v>
          </cell>
        </row>
        <row r="459">
          <cell r="C459" t="str">
            <v>Produksi menentukan : WHEEL LOADER</v>
          </cell>
          <cell r="G459" t="str">
            <v>Q1</v>
          </cell>
          <cell r="H459">
            <v>56.025000000000006</v>
          </cell>
          <cell r="I459" t="str">
            <v>M3 / Jam</v>
          </cell>
        </row>
        <row r="460">
          <cell r="C460" t="str">
            <v>Produksi Agregat / hari  =  Tk x Q1</v>
          </cell>
          <cell r="G460" t="str">
            <v>Qt</v>
          </cell>
          <cell r="H460">
            <v>392.17500000000007</v>
          </cell>
          <cell r="I460" t="str">
            <v>M3</v>
          </cell>
        </row>
        <row r="461">
          <cell r="C461" t="str">
            <v>Kebutuhan tenaga :</v>
          </cell>
        </row>
        <row r="462">
          <cell r="D462" t="str">
            <v>- Pekerja</v>
          </cell>
          <cell r="G462" t="str">
            <v>P</v>
          </cell>
          <cell r="H462">
            <v>25</v>
          </cell>
          <cell r="I462" t="str">
            <v>orang</v>
          </cell>
        </row>
        <row r="463">
          <cell r="D463" t="str">
            <v>- Mandor</v>
          </cell>
          <cell r="G463" t="str">
            <v>M</v>
          </cell>
          <cell r="H463">
            <v>1</v>
          </cell>
          <cell r="I463" t="str">
            <v>orang</v>
          </cell>
        </row>
        <row r="465">
          <cell r="C465" t="str">
            <v>Koefisien tenaga / M3     :</v>
          </cell>
        </row>
        <row r="466">
          <cell r="D466" t="str">
            <v>- Pekerja</v>
          </cell>
          <cell r="E466" t="str">
            <v>= (Tk x P) : Qt</v>
          </cell>
          <cell r="G466" t="str">
            <v>(L01)</v>
          </cell>
          <cell r="H466">
            <v>0.4462293618920124</v>
          </cell>
          <cell r="I466" t="str">
            <v>Jam</v>
          </cell>
        </row>
        <row r="467">
          <cell r="D467" t="str">
            <v>- Mandor</v>
          </cell>
          <cell r="E467" t="str">
            <v>= (Tk x M) : Qt</v>
          </cell>
          <cell r="G467" t="str">
            <v>(L03)</v>
          </cell>
          <cell r="H467">
            <v>1.7849174475680497E-2</v>
          </cell>
          <cell r="I467" t="str">
            <v>Jam</v>
          </cell>
        </row>
        <row r="469">
          <cell r="A469" t="str">
            <v>4.</v>
          </cell>
          <cell r="C469" t="str">
            <v>HARGA DASAR SATUAN UPAH, BAHAN DAN ALAT</v>
          </cell>
        </row>
        <row r="470">
          <cell r="C470" t="str">
            <v>Lihat lampiran.</v>
          </cell>
        </row>
        <row r="478">
          <cell r="J478" t="str">
            <v>Berlanjut ke halaman berikut</v>
          </cell>
        </row>
        <row r="479">
          <cell r="A479" t="str">
            <v>ITEM PEMBAYARAN NO.</v>
          </cell>
          <cell r="D479" t="str">
            <v>:  8.1 (3)</v>
          </cell>
          <cell r="J479" t="str">
            <v>Analisa EI-813</v>
          </cell>
        </row>
        <row r="480">
          <cell r="A480" t="str">
            <v>JENIS PEKERJAAN</v>
          </cell>
          <cell r="D480" t="str">
            <v>:  Agregat Utk. Lapis Pond. Jalan -</v>
          </cell>
        </row>
        <row r="481">
          <cell r="D481" t="str">
            <v xml:space="preserve">   Tanpa Penutup Utk. Pek. Minor</v>
          </cell>
          <cell r="H481" t="str">
            <v xml:space="preserve">         URAIAN ANALISA HARGA SATUAN</v>
          </cell>
        </row>
        <row r="482">
          <cell r="A482" t="str">
            <v>SATUAN PEMBAYARAN</v>
          </cell>
          <cell r="D482" t="str">
            <v>:  M3</v>
          </cell>
          <cell r="J482" t="str">
            <v>Lanjutan</v>
          </cell>
        </row>
        <row r="484">
          <cell r="A484" t="str">
            <v>No.</v>
          </cell>
          <cell r="C484" t="str">
            <v>U R A I A N</v>
          </cell>
          <cell r="G484" t="str">
            <v>KODE</v>
          </cell>
          <cell r="H484" t="str">
            <v>KOEF.</v>
          </cell>
          <cell r="I484" t="str">
            <v>SATUAN</v>
          </cell>
          <cell r="J484" t="str">
            <v>KETERANGAN</v>
          </cell>
        </row>
        <row r="487">
          <cell r="A487" t="str">
            <v>5.</v>
          </cell>
          <cell r="C487" t="str">
            <v>ANALISA HARGA SATUAN PEKERJAAN</v>
          </cell>
        </row>
        <row r="488">
          <cell r="C488" t="str">
            <v>Lihat perhitungan dalam FORMULIR STANDAR UNTUK</v>
          </cell>
        </row>
        <row r="489">
          <cell r="C489" t="str">
            <v>PEREKEMAN ANALISA MASING-MASING HARGA</v>
          </cell>
        </row>
        <row r="490">
          <cell r="C490" t="str">
            <v>SATUAN.</v>
          </cell>
        </row>
        <row r="491">
          <cell r="C491" t="str">
            <v>Didapat Harga Satuan Pekerjaan :</v>
          </cell>
        </row>
        <row r="493">
          <cell r="C493" t="str">
            <v xml:space="preserve">Rp.  </v>
          </cell>
          <cell r="D493">
            <v>79544.186027716947</v>
          </cell>
          <cell r="E493" t="str">
            <v xml:space="preserve"> / M3.</v>
          </cell>
        </row>
        <row r="496">
          <cell r="A496" t="str">
            <v>6.</v>
          </cell>
          <cell r="C496" t="str">
            <v>MASA PELAKSANAAN YANG DIPERLUKAN</v>
          </cell>
        </row>
        <row r="497">
          <cell r="C497" t="str">
            <v>Masa Pelaksanaan :</v>
          </cell>
          <cell r="D497" t="str">
            <v>. . . . . . . . . . .</v>
          </cell>
          <cell r="E497" t="str">
            <v>bulan</v>
          </cell>
        </row>
        <row r="499">
          <cell r="A499" t="str">
            <v>7.</v>
          </cell>
          <cell r="C499" t="str">
            <v>VOLUME PEKERJAAN YANG DIPERLUKAN</v>
          </cell>
        </row>
        <row r="500">
          <cell r="C500" t="str">
            <v>Volume pekerjaan  :</v>
          </cell>
          <cell r="D500" t="e">
            <v>#REF!</v>
          </cell>
          <cell r="E500" t="str">
            <v>M3</v>
          </cell>
        </row>
        <row r="538">
          <cell r="A538" t="str">
            <v>ITEM PEMBAYARAN NO.</v>
          </cell>
          <cell r="D538" t="str">
            <v>:  8.1 (4)</v>
          </cell>
          <cell r="J538" t="str">
            <v>Analisa EI-814</v>
          </cell>
          <cell r="T538" t="str">
            <v>Analisa EI-814</v>
          </cell>
        </row>
        <row r="539">
          <cell r="A539" t="str">
            <v>JENIS PEKERJAAN</v>
          </cell>
          <cell r="D539" t="str">
            <v>:  Waterbound Macadam Utk. Pek. Minor</v>
          </cell>
        </row>
        <row r="540">
          <cell r="A540" t="str">
            <v>SATUAN PEMBAYARAN</v>
          </cell>
          <cell r="D540" t="str">
            <v>:  M3</v>
          </cell>
          <cell r="H540" t="str">
            <v xml:space="preserve">         URAIAN ANALISA HARGA SATUAN</v>
          </cell>
          <cell r="L540" t="str">
            <v>FORMULIR STANDAR UNTUK</v>
          </cell>
        </row>
        <row r="541">
          <cell r="L541" t="str">
            <v>PEREKAMAN ANALISA MASING-MASING HARGA SATUAN</v>
          </cell>
        </row>
        <row r="542">
          <cell r="L542">
            <v>0</v>
          </cell>
        </row>
        <row r="543">
          <cell r="A543" t="str">
            <v>No.</v>
          </cell>
          <cell r="C543" t="str">
            <v>U R A I A N</v>
          </cell>
          <cell r="G543" t="str">
            <v>KODE</v>
          </cell>
          <cell r="H543" t="str">
            <v>KOEF.</v>
          </cell>
          <cell r="I543" t="str">
            <v>SATUAN</v>
          </cell>
          <cell r="J543" t="str">
            <v>KETERANGAN</v>
          </cell>
        </row>
        <row r="545">
          <cell r="L545" t="str">
            <v>PROYEK</v>
          </cell>
          <cell r="O545" t="str">
            <v>:</v>
          </cell>
        </row>
        <row r="546">
          <cell r="A546" t="str">
            <v>I.</v>
          </cell>
          <cell r="C546" t="str">
            <v>ASUMSI</v>
          </cell>
          <cell r="L546" t="str">
            <v>No. PAKET KONTRAK</v>
          </cell>
          <cell r="O546" t="str">
            <v>:</v>
          </cell>
        </row>
        <row r="547">
          <cell r="A547">
            <v>1</v>
          </cell>
          <cell r="C547" t="str">
            <v>Menggunakan alat berat (cara mekanik)</v>
          </cell>
          <cell r="L547" t="str">
            <v>NAMA PAKET</v>
          </cell>
          <cell r="O547" t="str">
            <v>:</v>
          </cell>
        </row>
        <row r="548">
          <cell r="A548">
            <v>2</v>
          </cell>
          <cell r="C548" t="str">
            <v>Lokasi pekerjaan : sepanjang jalan</v>
          </cell>
          <cell r="L548" t="str">
            <v>PROP / KAB / KODYA</v>
          </cell>
          <cell r="O548" t="str">
            <v>:</v>
          </cell>
        </row>
        <row r="549">
          <cell r="A549">
            <v>3</v>
          </cell>
          <cell r="C549" t="str">
            <v>Kondisi existing jalan : sedang</v>
          </cell>
          <cell r="L549" t="str">
            <v>ITEM PEMBAYARAN NO.</v>
          </cell>
          <cell r="O549" t="str">
            <v>:  8.1 (4)</v>
          </cell>
          <cell r="R549" t="str">
            <v>PERKIRAAN VOL. PEK.</v>
          </cell>
          <cell r="T549" t="str">
            <v>:</v>
          </cell>
          <cell r="U549" t="e">
            <v>#REF!</v>
          </cell>
        </row>
        <row r="550">
          <cell r="A550">
            <v>4</v>
          </cell>
          <cell r="C550" t="str">
            <v>Jarak rata-rata Base Camp ke lokasi pekerjaan</v>
          </cell>
          <cell r="G550" t="str">
            <v>L</v>
          </cell>
          <cell r="H550">
            <v>19.991228070175438</v>
          </cell>
          <cell r="I550" t="str">
            <v>KM</v>
          </cell>
          <cell r="L550" t="str">
            <v>JENIS PEKERJAAN</v>
          </cell>
          <cell r="O550" t="str">
            <v>:  Waterbound Macadam Utk. Pek. -</v>
          </cell>
          <cell r="R550" t="str">
            <v>TOTAL HARGA (Rp.)</v>
          </cell>
          <cell r="T550" t="str">
            <v>:</v>
          </cell>
          <cell r="U550" t="e">
            <v>#REF!</v>
          </cell>
        </row>
        <row r="551">
          <cell r="A551">
            <v>5</v>
          </cell>
          <cell r="C551" t="str">
            <v>Jam kerja efektif per-hari</v>
          </cell>
          <cell r="G551" t="str">
            <v>Tk</v>
          </cell>
          <cell r="H551">
            <v>7</v>
          </cell>
          <cell r="I551" t="str">
            <v>Jam</v>
          </cell>
          <cell r="L551" t="str">
            <v>SATUAN PEMBAYARAN</v>
          </cell>
          <cell r="O551" t="str">
            <v>:  M3</v>
          </cell>
          <cell r="P551" t="str">
            <v xml:space="preserve">                             Minor</v>
          </cell>
          <cell r="Q551" t="str">
            <v>Minor</v>
          </cell>
          <cell r="R551" t="str">
            <v>% THD. BIAYA PROYEK</v>
          </cell>
          <cell r="T551" t="str">
            <v>:</v>
          </cell>
          <cell r="U551" t="e">
            <v>#REF!</v>
          </cell>
        </row>
        <row r="552">
          <cell r="A552">
            <v>6</v>
          </cell>
          <cell r="C552" t="str">
            <v>Faktor kehilangan material Agregat</v>
          </cell>
          <cell r="G552" t="str">
            <v>Fh</v>
          </cell>
          <cell r="H552">
            <v>1.1000000000000001</v>
          </cell>
          <cell r="I552" t="str">
            <v>-</v>
          </cell>
        </row>
        <row r="553">
          <cell r="A553">
            <v>7</v>
          </cell>
          <cell r="C553" t="str">
            <v>Komposisi campuran  (taksiran)  :</v>
          </cell>
        </row>
        <row r="554">
          <cell r="A554">
            <v>0</v>
          </cell>
          <cell r="C554" t="str">
            <v>- Agregat Kasar</v>
          </cell>
          <cell r="G554" t="str">
            <v>Ak</v>
          </cell>
          <cell r="H554">
            <v>85</v>
          </cell>
          <cell r="I554" t="str">
            <v>%</v>
          </cell>
          <cell r="Q554" t="str">
            <v>PERKIRAAN</v>
          </cell>
          <cell r="R554" t="str">
            <v>HARGA</v>
          </cell>
          <cell r="S554" t="str">
            <v>JUMLAH</v>
          </cell>
        </row>
        <row r="555">
          <cell r="C555" t="str">
            <v>- Agregat Halus</v>
          </cell>
          <cell r="G555" t="str">
            <v>Ah</v>
          </cell>
          <cell r="H555">
            <v>15</v>
          </cell>
          <cell r="I555" t="str">
            <v>%</v>
          </cell>
          <cell r="L555" t="str">
            <v>NO.</v>
          </cell>
          <cell r="N555" t="str">
            <v>KOMPONEN</v>
          </cell>
          <cell r="P555" t="str">
            <v>SATUAN</v>
          </cell>
          <cell r="Q555" t="str">
            <v>KUANTITAS</v>
          </cell>
          <cell r="R555" t="str">
            <v>SATUAN</v>
          </cell>
          <cell r="S555" t="str">
            <v>HARGA</v>
          </cell>
        </row>
        <row r="556">
          <cell r="A556">
            <v>8</v>
          </cell>
          <cell r="C556" t="str">
            <v>Berat jenis bahan  :</v>
          </cell>
          <cell r="R556" t="str">
            <v>(Rp.)</v>
          </cell>
          <cell r="S556" t="str">
            <v>(Rp.)</v>
          </cell>
        </row>
        <row r="557">
          <cell r="C557" t="str">
            <v>- Agregat</v>
          </cell>
          <cell r="G557" t="str">
            <v>D1</v>
          </cell>
          <cell r="H557">
            <v>1.8</v>
          </cell>
          <cell r="I557" t="str">
            <v>ton / M3</v>
          </cell>
        </row>
        <row r="559">
          <cell r="L559" t="str">
            <v>A.</v>
          </cell>
          <cell r="N559" t="str">
            <v>TENAGA</v>
          </cell>
        </row>
        <row r="561">
          <cell r="A561" t="str">
            <v>II.</v>
          </cell>
          <cell r="C561" t="str">
            <v>URUTAN KERJA</v>
          </cell>
          <cell r="L561" t="str">
            <v>1.</v>
          </cell>
          <cell r="N561" t="str">
            <v>Pekerja Biasa</v>
          </cell>
          <cell r="O561" t="str">
            <v>(L01)</v>
          </cell>
          <cell r="P561" t="str">
            <v>Jam</v>
          </cell>
          <cell r="Q561">
            <v>0.57117358322177592</v>
          </cell>
          <cell r="R561">
            <v>1800</v>
          </cell>
          <cell r="U561">
            <v>1028.1124497991966</v>
          </cell>
        </row>
        <row r="562">
          <cell r="A562">
            <v>1</v>
          </cell>
          <cell r="C562" t="str">
            <v>Permukaan dasar dibersihkan dan diratakan</v>
          </cell>
          <cell r="L562" t="str">
            <v>2.</v>
          </cell>
          <cell r="N562" t="str">
            <v>Mandor</v>
          </cell>
          <cell r="O562" t="str">
            <v>(L03)</v>
          </cell>
          <cell r="P562" t="str">
            <v>Jam</v>
          </cell>
          <cell r="Q562">
            <v>3.5698348951360995E-2</v>
          </cell>
          <cell r="R562">
            <v>2750</v>
          </cell>
          <cell r="U562">
            <v>98.170459616242738</v>
          </cell>
        </row>
        <row r="563">
          <cell r="A563">
            <v>2</v>
          </cell>
          <cell r="C563" t="str">
            <v>Agregat dimuat ke dalam Dump Truck dengan</v>
          </cell>
        </row>
        <row r="564">
          <cell r="C564" t="str">
            <v>menggunakan Wheel Loader (di Base Camp)</v>
          </cell>
        </row>
        <row r="565">
          <cell r="A565">
            <v>3</v>
          </cell>
          <cell r="C565" t="str">
            <v>Agregat Kasar ditebarkan (manual) sesuai tebal yang</v>
          </cell>
          <cell r="Q565" t="str">
            <v xml:space="preserve">JUMLAH HARGA TENAGA   </v>
          </cell>
          <cell r="U565">
            <v>1126.2829094154395</v>
          </cell>
        </row>
        <row r="566">
          <cell r="C566" t="str">
            <v>diperlukan dan dipadatkan dengan Three Wheel</v>
          </cell>
        </row>
        <row r="567">
          <cell r="C567" t="str">
            <v>Roller (6-8 Ton) minimum 6 lintasan</v>
          </cell>
          <cell r="L567" t="str">
            <v>B.</v>
          </cell>
          <cell r="N567" t="str">
            <v>BAHAN</v>
          </cell>
        </row>
        <row r="568">
          <cell r="A568">
            <v>4</v>
          </cell>
          <cell r="C568" t="str">
            <v>Agregat Halus ditebarkan dan dipadatkan dengan</v>
          </cell>
        </row>
        <row r="569">
          <cell r="C569" t="str">
            <v>disiram air agar mengisi rongga Agregat Kasar</v>
          </cell>
          <cell r="L569" t="str">
            <v>1.</v>
          </cell>
          <cell r="N569" t="str">
            <v>Agregat Kasar    (M03)</v>
          </cell>
          <cell r="O569" t="str">
            <v>(M03)</v>
          </cell>
          <cell r="P569" t="str">
            <v>M3</v>
          </cell>
          <cell r="Q569">
            <v>0.93500000000000005</v>
          </cell>
          <cell r="R569">
            <v>57676.448177020211</v>
          </cell>
          <cell r="U569">
            <v>53927.479045513901</v>
          </cell>
        </row>
        <row r="570">
          <cell r="L570" t="str">
            <v>2.</v>
          </cell>
          <cell r="N570" t="str">
            <v>Agregat Halus    (M04)</v>
          </cell>
          <cell r="O570" t="str">
            <v>(M04)</v>
          </cell>
          <cell r="P570" t="str">
            <v>M3</v>
          </cell>
          <cell r="Q570">
            <v>0.16500000000000001</v>
          </cell>
          <cell r="R570">
            <v>54748.917322881847</v>
          </cell>
          <cell r="U570">
            <v>9033.5713582755052</v>
          </cell>
        </row>
        <row r="572">
          <cell r="A572" t="str">
            <v>III.</v>
          </cell>
          <cell r="C572" t="str">
            <v>PEMAKAIAN BAHAN, ALAT DAN TENAGA</v>
          </cell>
        </row>
        <row r="574">
          <cell r="A574" t="str">
            <v xml:space="preserve">   1.</v>
          </cell>
          <cell r="C574" t="str">
            <v>BAHAN</v>
          </cell>
        </row>
        <row r="575">
          <cell r="A575" t="str">
            <v>1.a.</v>
          </cell>
          <cell r="C575" t="str">
            <v>Agregat Kasar</v>
          </cell>
          <cell r="D575" t="str">
            <v>=  {(Ak x 1 M3) x Fh}</v>
          </cell>
          <cell r="G575" t="str">
            <v>(M03)</v>
          </cell>
          <cell r="H575">
            <v>0.93500000000000005</v>
          </cell>
          <cell r="I575" t="str">
            <v>M3</v>
          </cell>
          <cell r="Q575" t="str">
            <v xml:space="preserve">JUMLAH HARGA BAHAN   </v>
          </cell>
          <cell r="U575">
            <v>62961.050403789406</v>
          </cell>
        </row>
        <row r="576">
          <cell r="A576" t="str">
            <v>1.b.</v>
          </cell>
          <cell r="C576" t="str">
            <v>Agregat Halus</v>
          </cell>
          <cell r="D576" t="str">
            <v>=  {(Ah x 1 M3) x Fh}</v>
          </cell>
          <cell r="G576" t="str">
            <v>(M04)</v>
          </cell>
          <cell r="H576">
            <v>0.16500000000000001</v>
          </cell>
          <cell r="I576" t="str">
            <v>M3</v>
          </cell>
        </row>
        <row r="577">
          <cell r="A577">
            <v>0</v>
          </cell>
          <cell r="L577" t="str">
            <v>C.</v>
          </cell>
          <cell r="N577" t="str">
            <v>PERALATAN</v>
          </cell>
        </row>
        <row r="579">
          <cell r="A579" t="str">
            <v>2.</v>
          </cell>
          <cell r="C579" t="str">
            <v>ALAT</v>
          </cell>
          <cell r="L579" t="str">
            <v>1.</v>
          </cell>
          <cell r="N579" t="str">
            <v>Wheel Loader</v>
          </cell>
          <cell r="O579" t="str">
            <v>(E15)</v>
          </cell>
          <cell r="P579" t="str">
            <v>Jam</v>
          </cell>
          <cell r="Q579">
            <v>3.5698348951360995E-2</v>
          </cell>
          <cell r="R579">
            <v>55432.76343797033</v>
          </cell>
          <cell r="U579">
            <v>1978.8581325469102</v>
          </cell>
        </row>
        <row r="580">
          <cell r="A580" t="str">
            <v>2.a.</v>
          </cell>
          <cell r="C580" t="str">
            <v>WHEEL LOADER</v>
          </cell>
          <cell r="G580" t="str">
            <v>(E15)</v>
          </cell>
          <cell r="L580" t="str">
            <v>2.</v>
          </cell>
          <cell r="N580" t="str">
            <v>Dump Truck</v>
          </cell>
          <cell r="O580" t="str">
            <v>(E09)</v>
          </cell>
          <cell r="P580" t="str">
            <v>Jam</v>
          </cell>
          <cell r="Q580">
            <v>0.2738544893305343</v>
          </cell>
          <cell r="R580">
            <v>45377.598849709742</v>
          </cell>
          <cell r="U580">
            <v>12426.859160033102</v>
          </cell>
        </row>
        <row r="581">
          <cell r="C581" t="str">
            <v>Kapasitas bucket</v>
          </cell>
          <cell r="G581" t="str">
            <v>V</v>
          </cell>
          <cell r="H581">
            <v>1.5</v>
          </cell>
          <cell r="I581" t="str">
            <v>M3</v>
          </cell>
          <cell r="L581" t="str">
            <v>3.</v>
          </cell>
          <cell r="N581" t="str">
            <v>3-Wheel Roller     (E16)</v>
          </cell>
          <cell r="P581" t="str">
            <v>Jam</v>
          </cell>
          <cell r="Q581">
            <v>2.677376171352075E-2</v>
          </cell>
          <cell r="R581">
            <v>25901.118522898301</v>
          </cell>
          <cell r="U581">
            <v>693.47037544573766</v>
          </cell>
        </row>
        <row r="582">
          <cell r="C582" t="str">
            <v>Faktor bucket</v>
          </cell>
          <cell r="G582" t="str">
            <v>Fb</v>
          </cell>
          <cell r="H582">
            <v>0.9</v>
          </cell>
          <cell r="I582" t="str">
            <v>-</v>
          </cell>
          <cell r="L582" t="str">
            <v>4.</v>
          </cell>
          <cell r="N582" t="str">
            <v>Alat BAntu</v>
          </cell>
          <cell r="P582" t="str">
            <v>Ls</v>
          </cell>
          <cell r="Q582">
            <v>1</v>
          </cell>
          <cell r="R582">
            <v>150</v>
          </cell>
          <cell r="U582">
            <v>150</v>
          </cell>
        </row>
        <row r="583">
          <cell r="C583" t="str">
            <v>Faktor efisiensi alat</v>
          </cell>
          <cell r="G583" t="str">
            <v>Fa</v>
          </cell>
          <cell r="H583">
            <v>0.83</v>
          </cell>
          <cell r="I583" t="str">
            <v>-</v>
          </cell>
        </row>
        <row r="584">
          <cell r="C584" t="str">
            <v>Waktu Siklus</v>
          </cell>
          <cell r="G584" t="str">
            <v>Ts1</v>
          </cell>
        </row>
        <row r="585">
          <cell r="C585" t="str">
            <v>- Memuat, menuang, kembali</v>
          </cell>
          <cell r="G585" t="str">
            <v>T1</v>
          </cell>
          <cell r="H585">
            <v>1.5</v>
          </cell>
          <cell r="I585" t="str">
            <v>menit</v>
          </cell>
        </row>
        <row r="586">
          <cell r="C586" t="str">
            <v>- Menunggu, dan lain lain</v>
          </cell>
          <cell r="G586" t="str">
            <v>T2</v>
          </cell>
          <cell r="H586">
            <v>0.5</v>
          </cell>
          <cell r="I586" t="str">
            <v>menit</v>
          </cell>
        </row>
        <row r="587">
          <cell r="G587" t="str">
            <v>Ts1</v>
          </cell>
          <cell r="H587">
            <v>2</v>
          </cell>
          <cell r="I587" t="str">
            <v>menit</v>
          </cell>
          <cell r="Q587" t="str">
            <v xml:space="preserve">JUMLAH HARGA PERALATAN   </v>
          </cell>
          <cell r="U587">
            <v>15249.187668025748</v>
          </cell>
        </row>
        <row r="589">
          <cell r="C589" t="str">
            <v xml:space="preserve">Kap. Prod. / jam = </v>
          </cell>
          <cell r="D589" t="str">
            <v>V x Fb x Fa x 60</v>
          </cell>
          <cell r="G589" t="str">
            <v>Q1</v>
          </cell>
          <cell r="H589">
            <v>28.012500000000003</v>
          </cell>
          <cell r="I589" t="str">
            <v>M3</v>
          </cell>
          <cell r="J589">
            <v>0</v>
          </cell>
          <cell r="L589" t="str">
            <v>D.</v>
          </cell>
          <cell r="N589" t="str">
            <v>JUMLAH HARGA TENAGA, BAHAN DAN PERALATAN  ( A + B + C )</v>
          </cell>
          <cell r="U589">
            <v>79336.520981230598</v>
          </cell>
        </row>
        <row r="590">
          <cell r="D590" t="str">
            <v>Ts1</v>
          </cell>
          <cell r="L590" t="str">
            <v>E.</v>
          </cell>
          <cell r="N590" t="str">
            <v>OVERHEAD &amp; PROFIT</v>
          </cell>
          <cell r="P590">
            <v>10</v>
          </cell>
          <cell r="Q590" t="str">
            <v>%  x  D</v>
          </cell>
          <cell r="U590">
            <v>7933.6520981230606</v>
          </cell>
        </row>
        <row r="591">
          <cell r="L591" t="str">
            <v>F.</v>
          </cell>
          <cell r="N591" t="str">
            <v>HARGA SATUAN PEKERJAAN  ( D + E )</v>
          </cell>
          <cell r="U591">
            <v>87270.173079353655</v>
          </cell>
        </row>
        <row r="592">
          <cell r="C592" t="str">
            <v>Koefisien Alat/M3</v>
          </cell>
          <cell r="D592" t="str">
            <v xml:space="preserve"> = 1 : Q1</v>
          </cell>
          <cell r="G592" t="str">
            <v>(E15)</v>
          </cell>
          <cell r="H592">
            <v>3.5698348951360995E-2</v>
          </cell>
          <cell r="I592" t="str">
            <v>Jam</v>
          </cell>
          <cell r="L592" t="str">
            <v>Note: 1</v>
          </cell>
          <cell r="N592" t="str">
            <v>SATUAN dapat berdasarkan atas jam operasi untuk Tenaga Kerja dan Peralatan, volume dan/atau ukuran</v>
          </cell>
        </row>
        <row r="593">
          <cell r="N593" t="str">
            <v>berat untuk bahan-bahan.</v>
          </cell>
        </row>
        <row r="594">
          <cell r="L594">
            <v>2</v>
          </cell>
          <cell r="N594" t="str">
            <v>Kuantitas satuan adalah kuantitas setiap komponen untuk menyelesaikan satu satuan pekerjaan dari nomor</v>
          </cell>
        </row>
        <row r="595">
          <cell r="N595" t="str">
            <v>mata pembayaran.</v>
          </cell>
        </row>
        <row r="596">
          <cell r="L596">
            <v>3</v>
          </cell>
          <cell r="N596" t="str">
            <v>Biaya satuan untuk peralatan sudah termasuk bahan bakar, bahan habis dipakai dan operator.</v>
          </cell>
        </row>
        <row r="597">
          <cell r="L597">
            <v>4</v>
          </cell>
          <cell r="N597" t="str">
            <v>Biaya satuan sudah termasuk pengeluaran untuk seluruh pajak yang berkaitan (tetapi tidak termasuk PPN</v>
          </cell>
        </row>
        <row r="598">
          <cell r="J598" t="str">
            <v>Berlanjut ke halaman berikut</v>
          </cell>
          <cell r="N598" t="str">
            <v>yang dibayar dari kontrak) dan biaya-biaya lainnya.</v>
          </cell>
        </row>
        <row r="599">
          <cell r="A599" t="str">
            <v>ITEM PEMBAYARAN NO.</v>
          </cell>
          <cell r="D599" t="str">
            <v>:  8.1 (4)</v>
          </cell>
          <cell r="J599" t="str">
            <v>Analisa EI-814</v>
          </cell>
        </row>
        <row r="600">
          <cell r="A600" t="str">
            <v>JENIS PEKERJAAN</v>
          </cell>
          <cell r="D600" t="str">
            <v>:  Waterbound Macadam Utk. Pek. Minor</v>
          </cell>
        </row>
        <row r="601">
          <cell r="A601" t="str">
            <v>SATUAN PEMBAYARAN</v>
          </cell>
          <cell r="D601" t="str">
            <v>:  M3</v>
          </cell>
          <cell r="H601" t="str">
            <v xml:space="preserve">         URAIAN ANALISA HARGA SATUAN</v>
          </cell>
        </row>
        <row r="602">
          <cell r="J602" t="str">
            <v>Lanjutan</v>
          </cell>
        </row>
        <row r="604">
          <cell r="A604" t="str">
            <v>No.</v>
          </cell>
          <cell r="C604" t="str">
            <v>U R A I A N</v>
          </cell>
          <cell r="G604" t="str">
            <v>KODE</v>
          </cell>
          <cell r="H604" t="str">
            <v>KOEF.</v>
          </cell>
          <cell r="I604" t="str">
            <v>SATUAN</v>
          </cell>
          <cell r="J604" t="str">
            <v>KETERANGAN</v>
          </cell>
        </row>
        <row r="607">
          <cell r="A607" t="str">
            <v>2.b.</v>
          </cell>
          <cell r="C607" t="str">
            <v>DUMP TRUCK (DT)</v>
          </cell>
          <cell r="G607" t="str">
            <v>(E09)</v>
          </cell>
        </row>
        <row r="608">
          <cell r="C608" t="str">
            <v>Kapasitas bak</v>
          </cell>
          <cell r="G608" t="str">
            <v>V</v>
          </cell>
          <cell r="H608">
            <v>6</v>
          </cell>
          <cell r="I608" t="str">
            <v>M3</v>
          </cell>
        </row>
        <row r="609">
          <cell r="C609" t="str">
            <v>Faktor Efisiensi alat</v>
          </cell>
          <cell r="G609" t="str">
            <v>Fa</v>
          </cell>
          <cell r="H609">
            <v>0.83</v>
          </cell>
          <cell r="I609" t="str">
            <v>-</v>
          </cell>
        </row>
        <row r="610">
          <cell r="C610" t="str">
            <v>Kecepatan rata-rata bermuatan</v>
          </cell>
          <cell r="G610" t="str">
            <v>v1</v>
          </cell>
          <cell r="H610">
            <v>40</v>
          </cell>
          <cell r="I610" t="str">
            <v>KM / Jam</v>
          </cell>
        </row>
        <row r="611">
          <cell r="C611" t="str">
            <v>Kecepatan rata-rata kosong</v>
          </cell>
          <cell r="G611" t="str">
            <v>v2</v>
          </cell>
          <cell r="H611">
            <v>50</v>
          </cell>
          <cell r="I611" t="str">
            <v>KM / Jam</v>
          </cell>
        </row>
        <row r="613">
          <cell r="C613" t="str">
            <v>Waktu Siklus</v>
          </cell>
          <cell r="G613" t="str">
            <v>Ts2</v>
          </cell>
        </row>
        <row r="614">
          <cell r="C614" t="str">
            <v>- Mengisi Bak  =  V : Q1 x 60</v>
          </cell>
          <cell r="G614" t="str">
            <v>T1</v>
          </cell>
          <cell r="H614">
            <v>12.851405622489958</v>
          </cell>
          <cell r="I614" t="str">
            <v>menit</v>
          </cell>
        </row>
        <row r="615">
          <cell r="C615" t="str">
            <v>- Angkut</v>
          </cell>
          <cell r="D615" t="str">
            <v>= (L : v1) x 60 menit</v>
          </cell>
          <cell r="G615" t="str">
            <v>T2</v>
          </cell>
          <cell r="H615">
            <v>29.986842105263158</v>
          </cell>
          <cell r="I615" t="str">
            <v>menit</v>
          </cell>
        </row>
        <row r="616">
          <cell r="C616" t="str">
            <v>- Tunggu + dump + Putar</v>
          </cell>
          <cell r="G616" t="str">
            <v>T3</v>
          </cell>
          <cell r="H616">
            <v>15</v>
          </cell>
          <cell r="I616" t="str">
            <v>menit</v>
          </cell>
        </row>
        <row r="617">
          <cell r="C617" t="str">
            <v>- Kembali</v>
          </cell>
          <cell r="D617" t="str">
            <v>= (L : v2) x 60 menit</v>
          </cell>
          <cell r="G617" t="str">
            <v>T4</v>
          </cell>
          <cell r="H617">
            <v>23.989473684210523</v>
          </cell>
          <cell r="I617" t="str">
            <v>menit</v>
          </cell>
        </row>
        <row r="618">
          <cell r="G618" t="str">
            <v>Ts2</v>
          </cell>
          <cell r="H618">
            <v>81.827721411963637</v>
          </cell>
          <cell r="I618" t="str">
            <v>menit</v>
          </cell>
        </row>
        <row r="620">
          <cell r="C620" t="str">
            <v>Kap.Prod. / jam =</v>
          </cell>
          <cell r="D620" t="str">
            <v>V x Fa x 60</v>
          </cell>
          <cell r="G620" t="str">
            <v>Q2</v>
          </cell>
          <cell r="H620">
            <v>3.6515742445727426</v>
          </cell>
          <cell r="I620" t="str">
            <v>M3</v>
          </cell>
        </row>
        <row r="621">
          <cell r="D621" t="str">
            <v>Ts2</v>
          </cell>
        </row>
        <row r="623">
          <cell r="C623" t="str">
            <v>Koefisien Alat / M3</v>
          </cell>
          <cell r="D623" t="str">
            <v xml:space="preserve"> =  1  :  Q2</v>
          </cell>
          <cell r="G623" t="str">
            <v>(E09)</v>
          </cell>
          <cell r="H623">
            <v>0.2738544893305343</v>
          </cell>
          <cell r="I623" t="str">
            <v>Jam</v>
          </cell>
        </row>
        <row r="625">
          <cell r="A625" t="str">
            <v>2.c.</v>
          </cell>
          <cell r="C625" t="str">
            <v>THREE WHEEL ROLLER</v>
          </cell>
          <cell r="G625" t="str">
            <v>(E16)</v>
          </cell>
        </row>
        <row r="626">
          <cell r="C626" t="str">
            <v>Kecepatan rata-rata alat</v>
          </cell>
          <cell r="G626" t="str">
            <v>v</v>
          </cell>
          <cell r="H626">
            <v>3</v>
          </cell>
          <cell r="I626" t="str">
            <v>Km / Jam</v>
          </cell>
        </row>
        <row r="627">
          <cell r="C627" t="str">
            <v>Lebar efektif pemadatan</v>
          </cell>
          <cell r="G627" t="str">
            <v>b</v>
          </cell>
          <cell r="H627">
            <v>1.2</v>
          </cell>
          <cell r="I627" t="str">
            <v>M</v>
          </cell>
        </row>
        <row r="628">
          <cell r="C628" t="str">
            <v>Tebal Efektif Pemadatan</v>
          </cell>
          <cell r="G628" t="str">
            <v>t</v>
          </cell>
          <cell r="H628">
            <v>0.1</v>
          </cell>
          <cell r="I628" t="str">
            <v>M</v>
          </cell>
        </row>
        <row r="629">
          <cell r="C629" t="str">
            <v>Jumlah lintasan</v>
          </cell>
          <cell r="G629" t="str">
            <v>n</v>
          </cell>
          <cell r="H629">
            <v>8</v>
          </cell>
          <cell r="I629" t="str">
            <v>lintasan</v>
          </cell>
        </row>
        <row r="630">
          <cell r="C630" t="str">
            <v>Faktor Efisiensi alat</v>
          </cell>
          <cell r="G630" t="str">
            <v>Fa</v>
          </cell>
          <cell r="H630">
            <v>0.83</v>
          </cell>
          <cell r="I630" t="str">
            <v>-</v>
          </cell>
        </row>
        <row r="631">
          <cell r="C631" t="str">
            <v xml:space="preserve">Kap. Prod. / jam = </v>
          </cell>
          <cell r="D631" t="str">
            <v>(v x 1000) x b x t x Fa</v>
          </cell>
          <cell r="G631" t="str">
            <v>Q3</v>
          </cell>
          <cell r="H631">
            <v>37.35</v>
          </cell>
          <cell r="I631" t="str">
            <v>M3</v>
          </cell>
        </row>
        <row r="632">
          <cell r="D632" t="str">
            <v>n</v>
          </cell>
        </row>
        <row r="633">
          <cell r="C633" t="str">
            <v>Koefisien Alat / M3</v>
          </cell>
          <cell r="D633" t="str">
            <v xml:space="preserve"> =  1  :  Q3</v>
          </cell>
          <cell r="G633" t="str">
            <v>(E16)</v>
          </cell>
          <cell r="H633">
            <v>2.677376171352075E-2</v>
          </cell>
          <cell r="I633" t="str">
            <v>Jam</v>
          </cell>
        </row>
        <row r="635">
          <cell r="A635" t="str">
            <v>2.d.</v>
          </cell>
          <cell r="C635" t="str">
            <v>ALAT BANTU</v>
          </cell>
        </row>
        <row r="636">
          <cell r="C636" t="str">
            <v>diperlukan :</v>
          </cell>
          <cell r="J636" t="str">
            <v>Lump Sum</v>
          </cell>
        </row>
        <row r="637">
          <cell r="C637" t="str">
            <v>- Kereta dorong</v>
          </cell>
          <cell r="D637" t="str">
            <v>=  3  buah</v>
          </cell>
        </row>
        <row r="638">
          <cell r="C638" t="str">
            <v>- Sekop</v>
          </cell>
          <cell r="D638" t="str">
            <v>=  5  buah</v>
          </cell>
        </row>
        <row r="639">
          <cell r="C639" t="str">
            <v>- Sapu</v>
          </cell>
          <cell r="D639" t="str">
            <v>=  5  buah</v>
          </cell>
        </row>
        <row r="640">
          <cell r="C640" t="str">
            <v>- Sikat</v>
          </cell>
          <cell r="D640" t="str">
            <v>=  3  buah</v>
          </cell>
        </row>
        <row r="645">
          <cell r="A645" t="str">
            <v xml:space="preserve">   3.</v>
          </cell>
          <cell r="C645" t="str">
            <v>TENAGA</v>
          </cell>
        </row>
        <row r="646">
          <cell r="C646" t="str">
            <v>Produksi menentukan (Produksi Wheel Loader)</v>
          </cell>
          <cell r="G646" t="str">
            <v>Q1</v>
          </cell>
          <cell r="H646">
            <v>28.012500000000003</v>
          </cell>
          <cell r="I646" t="str">
            <v>M3/Jam</v>
          </cell>
        </row>
        <row r="647">
          <cell r="C647" t="str">
            <v>Produksi Lapen / hari   =   Q1 x Tk</v>
          </cell>
          <cell r="G647" t="str">
            <v>Qt</v>
          </cell>
          <cell r="H647">
            <v>196.08750000000003</v>
          </cell>
          <cell r="I647" t="str">
            <v>M3</v>
          </cell>
        </row>
        <row r="648">
          <cell r="C648" t="str">
            <v>Kebutuhan tenaga :</v>
          </cell>
        </row>
        <row r="649">
          <cell r="D649" t="str">
            <v>- Pekerja</v>
          </cell>
          <cell r="G649" t="str">
            <v>P</v>
          </cell>
          <cell r="H649">
            <v>16</v>
          </cell>
          <cell r="I649" t="str">
            <v>orang</v>
          </cell>
        </row>
        <row r="650">
          <cell r="D650" t="str">
            <v>- Mandor</v>
          </cell>
          <cell r="G650" t="str">
            <v>M</v>
          </cell>
          <cell r="H650">
            <v>1</v>
          </cell>
          <cell r="I650" t="str">
            <v>orang</v>
          </cell>
        </row>
        <row r="652">
          <cell r="C652" t="str">
            <v>Koefisien Tenaga / M3     :</v>
          </cell>
        </row>
        <row r="653">
          <cell r="D653" t="str">
            <v>- Pekerja</v>
          </cell>
          <cell r="E653" t="str">
            <v>= (Tk x P) / Qt</v>
          </cell>
          <cell r="G653" t="str">
            <v>(L01)</v>
          </cell>
          <cell r="H653">
            <v>0.57117358322177592</v>
          </cell>
          <cell r="I653" t="str">
            <v>Jam</v>
          </cell>
        </row>
        <row r="654">
          <cell r="D654" t="str">
            <v>- Mandor</v>
          </cell>
          <cell r="E654" t="str">
            <v>= (Tk x M) / Qt</v>
          </cell>
          <cell r="G654" t="str">
            <v>(L03)</v>
          </cell>
          <cell r="H654">
            <v>3.5698348951360995E-2</v>
          </cell>
          <cell r="I654" t="str">
            <v>Jam</v>
          </cell>
        </row>
        <row r="656">
          <cell r="C656">
            <v>0</v>
          </cell>
        </row>
        <row r="657">
          <cell r="J657" t="str">
            <v>Berlanjut ke halaman berikut</v>
          </cell>
        </row>
        <row r="658">
          <cell r="A658" t="str">
            <v>ITEM PEMBAYARAN NO.</v>
          </cell>
          <cell r="D658" t="str">
            <v>:  8.1 (4)</v>
          </cell>
          <cell r="J658" t="str">
            <v>Analisa EI-814</v>
          </cell>
        </row>
        <row r="659">
          <cell r="A659" t="str">
            <v>JENIS PEKERJAAN</v>
          </cell>
          <cell r="D659" t="str">
            <v>:  Waterbound Macadam Utk. Pek. Minor</v>
          </cell>
        </row>
        <row r="660">
          <cell r="A660" t="str">
            <v>SATUAN PEMBAYARAN</v>
          </cell>
          <cell r="D660" t="str">
            <v>:  M3</v>
          </cell>
          <cell r="H660" t="str">
            <v xml:space="preserve">         URAIAN ANALISA HARGA SATUAN</v>
          </cell>
        </row>
        <row r="661">
          <cell r="J661" t="str">
            <v>Lanjutan</v>
          </cell>
        </row>
        <row r="663">
          <cell r="A663" t="str">
            <v>No.</v>
          </cell>
          <cell r="C663" t="str">
            <v>U R A I A N</v>
          </cell>
          <cell r="G663" t="str">
            <v>KODE</v>
          </cell>
          <cell r="H663" t="str">
            <v>KOEF.</v>
          </cell>
          <cell r="I663" t="str">
            <v>SATUAN</v>
          </cell>
          <cell r="J663" t="str">
            <v>KETERANGAN</v>
          </cell>
        </row>
        <row r="666">
          <cell r="A666" t="str">
            <v>4.</v>
          </cell>
          <cell r="C666" t="str">
            <v>HARGA DASAR SATUAN UPAH, BAHAN DAN ALAT</v>
          </cell>
        </row>
        <row r="667">
          <cell r="C667" t="str">
            <v>Lihat lampiran.</v>
          </cell>
        </row>
        <row r="669">
          <cell r="A669" t="str">
            <v>5.</v>
          </cell>
          <cell r="C669" t="str">
            <v>ANALISA HARGA SATUAN PEKERJAAN</v>
          </cell>
        </row>
        <row r="670">
          <cell r="C670" t="str">
            <v>Lihat perhitungan dalam FORMULIR STANDAR UNTUK</v>
          </cell>
        </row>
        <row r="671">
          <cell r="C671" t="str">
            <v>PEREKEMAN ANALISA MASING-MASING HARGA</v>
          </cell>
        </row>
        <row r="672">
          <cell r="C672" t="str">
            <v>SATUAN.</v>
          </cell>
        </row>
        <row r="673">
          <cell r="C673" t="str">
            <v>Didapat Harga Satuan Pekerjaan :</v>
          </cell>
        </row>
        <row r="675">
          <cell r="C675" t="str">
            <v xml:space="preserve">Rp.  </v>
          </cell>
          <cell r="D675">
            <v>87270.173079353655</v>
          </cell>
          <cell r="E675" t="str">
            <v xml:space="preserve"> / M3.</v>
          </cell>
        </row>
        <row r="678">
          <cell r="A678" t="str">
            <v>6.</v>
          </cell>
          <cell r="C678" t="str">
            <v>MASA PELAKSANAAN YANG DIPERLUKAN</v>
          </cell>
        </row>
        <row r="679">
          <cell r="C679" t="str">
            <v>Masa Pelaksanaan :</v>
          </cell>
          <cell r="D679" t="str">
            <v>. . . . . . . . . . .</v>
          </cell>
          <cell r="E679" t="str">
            <v>bulan</v>
          </cell>
        </row>
        <row r="681">
          <cell r="A681" t="str">
            <v>7.</v>
          </cell>
          <cell r="C681" t="str">
            <v>VOLUME PEKERJAAN YANG DIPERLUKAN</v>
          </cell>
        </row>
        <row r="682">
          <cell r="C682" t="str">
            <v>Volume pekerjaan  :</v>
          </cell>
          <cell r="D682" t="e">
            <v>#REF!</v>
          </cell>
          <cell r="E682" t="str">
            <v>M3</v>
          </cell>
        </row>
        <row r="717">
          <cell r="A717" t="str">
            <v>ITEM PEMBAYARAN NO.</v>
          </cell>
          <cell r="D717" t="str">
            <v>:  8.1 (5)</v>
          </cell>
          <cell r="J717" t="str">
            <v>Analisa EI-815</v>
          </cell>
          <cell r="T717" t="str">
            <v>Analisa EI-815</v>
          </cell>
        </row>
        <row r="718">
          <cell r="A718" t="str">
            <v>JENIS PEKERJAAN</v>
          </cell>
          <cell r="D718" t="str">
            <v>:  Camp. Aspal Panas Utk.Pek.Minor</v>
          </cell>
        </row>
        <row r="719">
          <cell r="A719" t="str">
            <v>SATUAN PEMBAYARAN</v>
          </cell>
          <cell r="D719" t="str">
            <v>:  M3</v>
          </cell>
          <cell r="H719" t="str">
            <v xml:space="preserve">         URAIAN ANALISA HARGA SATUAN</v>
          </cell>
          <cell r="L719" t="str">
            <v>FORMULIR STANDAR UNTUK</v>
          </cell>
        </row>
        <row r="720">
          <cell r="L720" t="str">
            <v>PEREKAMAN ANALISA MASING-MASING HARGA SATUAN</v>
          </cell>
        </row>
        <row r="721">
          <cell r="L721">
            <v>0</v>
          </cell>
        </row>
        <row r="722">
          <cell r="A722" t="str">
            <v>No.</v>
          </cell>
          <cell r="C722" t="str">
            <v>U R A I A N</v>
          </cell>
          <cell r="G722" t="str">
            <v>KODE</v>
          </cell>
          <cell r="H722" t="str">
            <v>KOEF.</v>
          </cell>
          <cell r="I722" t="str">
            <v>SATUAN</v>
          </cell>
          <cell r="J722" t="str">
            <v>KETERANGAN</v>
          </cell>
        </row>
        <row r="724">
          <cell r="L724" t="str">
            <v>PROYEK</v>
          </cell>
          <cell r="O724" t="str">
            <v>:</v>
          </cell>
        </row>
        <row r="725">
          <cell r="A725" t="str">
            <v>I.</v>
          </cell>
          <cell r="C725" t="str">
            <v>ASUMSI</v>
          </cell>
          <cell r="L725" t="str">
            <v>No. PAKET KONTRAK</v>
          </cell>
          <cell r="O725" t="str">
            <v>:</v>
          </cell>
        </row>
        <row r="726">
          <cell r="A726">
            <v>1</v>
          </cell>
          <cell r="C726" t="str">
            <v>Menggunakan alat berat (cara mekanik)</v>
          </cell>
          <cell r="L726" t="str">
            <v>NAMA PAKET</v>
          </cell>
          <cell r="O726" t="str">
            <v>:</v>
          </cell>
        </row>
        <row r="727">
          <cell r="A727">
            <v>2</v>
          </cell>
          <cell r="C727" t="str">
            <v>Lokasi pekerjaan : sepanjang jalan</v>
          </cell>
          <cell r="L727" t="str">
            <v>PROP / KAB / KODYA</v>
          </cell>
          <cell r="O727" t="str">
            <v>:</v>
          </cell>
        </row>
        <row r="728">
          <cell r="A728">
            <v>3</v>
          </cell>
          <cell r="C728" t="str">
            <v>Kondisi existing jalan : sedang</v>
          </cell>
          <cell r="L728" t="str">
            <v>ITEM PEMBAYARAN NO.</v>
          </cell>
          <cell r="O728" t="str">
            <v>:  8.1 (5)</v>
          </cell>
          <cell r="R728" t="str">
            <v>PERKIRAAN VOL. PEK.</v>
          </cell>
          <cell r="T728" t="str">
            <v>:</v>
          </cell>
          <cell r="U728" t="e">
            <v>#REF!</v>
          </cell>
        </row>
        <row r="729">
          <cell r="A729">
            <v>4</v>
          </cell>
          <cell r="C729" t="str">
            <v>Jarak rata-rata Base Camp ke lokasi pekerjaan</v>
          </cell>
          <cell r="G729" t="str">
            <v>L</v>
          </cell>
          <cell r="H729">
            <v>19.991228070175438</v>
          </cell>
          <cell r="I729" t="str">
            <v>KM</v>
          </cell>
          <cell r="L729" t="str">
            <v>JENIS PEKERJAAN</v>
          </cell>
          <cell r="O729" t="str">
            <v>:  Camp. Aspal Panas Utk.Pek.Minor</v>
          </cell>
          <cell r="R729" t="str">
            <v>TOTAL HARGA (Rp.)</v>
          </cell>
          <cell r="T729" t="str">
            <v>:</v>
          </cell>
          <cell r="U729" t="e">
            <v>#REF!</v>
          </cell>
        </row>
        <row r="730">
          <cell r="A730">
            <v>5</v>
          </cell>
          <cell r="C730" t="str">
            <v>Tebal Lapis Hotmix padat untuk patching</v>
          </cell>
          <cell r="G730" t="str">
            <v>t</v>
          </cell>
          <cell r="H730">
            <v>0.04</v>
          </cell>
          <cell r="I730" t="str">
            <v>M</v>
          </cell>
          <cell r="J730" t="str">
            <v xml:space="preserve"> Rata-rata</v>
          </cell>
          <cell r="L730" t="str">
            <v>SATUAN PEMBAYARAN</v>
          </cell>
          <cell r="O730" t="str">
            <v>:  M3</v>
          </cell>
          <cell r="R730" t="str">
            <v>% THD. BIAYA PROYEK</v>
          </cell>
          <cell r="T730" t="str">
            <v>:</v>
          </cell>
          <cell r="U730" t="e">
            <v>#REF!</v>
          </cell>
        </row>
        <row r="731">
          <cell r="A731">
            <v>6</v>
          </cell>
          <cell r="C731" t="str">
            <v>Jam kerja efektif per-hari</v>
          </cell>
          <cell r="G731" t="str">
            <v>Tk</v>
          </cell>
          <cell r="H731">
            <v>7</v>
          </cell>
          <cell r="I731" t="str">
            <v>Jam</v>
          </cell>
        </row>
        <row r="732">
          <cell r="A732">
            <v>7</v>
          </cell>
          <cell r="C732" t="str">
            <v>Faktor kehilanganmaterial :</v>
          </cell>
          <cell r="E732" t="str">
            <v>- Agregat</v>
          </cell>
          <cell r="G732" t="str">
            <v>Fh1</v>
          </cell>
          <cell r="H732">
            <v>1.1000000000000001</v>
          </cell>
          <cell r="I732" t="str">
            <v>-</v>
          </cell>
        </row>
        <row r="733">
          <cell r="A733">
            <v>0</v>
          </cell>
          <cell r="E733" t="str">
            <v>- Aspal</v>
          </cell>
          <cell r="G733" t="str">
            <v>Fh2</v>
          </cell>
          <cell r="H733">
            <v>1.05</v>
          </cell>
          <cell r="I733" t="str">
            <v>-</v>
          </cell>
          <cell r="Q733" t="str">
            <v>PERKIRAAN</v>
          </cell>
          <cell r="R733" t="str">
            <v>HARGA</v>
          </cell>
          <cell r="S733" t="str">
            <v>JUMLAH</v>
          </cell>
        </row>
        <row r="734">
          <cell r="A734">
            <v>8</v>
          </cell>
          <cell r="C734" t="str">
            <v>Komposisi campuran ATB  :</v>
          </cell>
          <cell r="L734" t="str">
            <v>NO.</v>
          </cell>
          <cell r="N734" t="str">
            <v>KOMPONEN</v>
          </cell>
          <cell r="P734" t="str">
            <v>SATUAN</v>
          </cell>
          <cell r="Q734" t="str">
            <v>KUANTITAS</v>
          </cell>
          <cell r="R734" t="str">
            <v>SATUAN</v>
          </cell>
          <cell r="S734" t="str">
            <v>HARGA</v>
          </cell>
        </row>
        <row r="735">
          <cell r="C735" t="str">
            <v xml:space="preserve">- Coarse Agregat  </v>
          </cell>
          <cell r="G735" t="str">
            <v>CA</v>
          </cell>
          <cell r="H735">
            <v>55</v>
          </cell>
          <cell r="I735" t="str">
            <v>%</v>
          </cell>
          <cell r="J735" t="str">
            <v xml:space="preserve"> Gradasi harus -</v>
          </cell>
          <cell r="R735" t="str">
            <v>(Rp.)</v>
          </cell>
          <cell r="S735" t="str">
            <v>(Rp.)</v>
          </cell>
        </row>
        <row r="736">
          <cell r="C736" t="str">
            <v>- Fine Agregat</v>
          </cell>
          <cell r="G736" t="str">
            <v>FA</v>
          </cell>
          <cell r="H736">
            <v>37.5</v>
          </cell>
          <cell r="I736" t="str">
            <v>%</v>
          </cell>
          <cell r="J736" t="str">
            <v xml:space="preserve"> memenuhi -</v>
          </cell>
        </row>
        <row r="737">
          <cell r="C737" t="str">
            <v>- Fraksi Filler</v>
          </cell>
          <cell r="G737" t="str">
            <v>FF</v>
          </cell>
          <cell r="H737">
            <v>1</v>
          </cell>
          <cell r="I737" t="str">
            <v>%</v>
          </cell>
          <cell r="J737" t="str">
            <v xml:space="preserve"> Spesifikasi</v>
          </cell>
        </row>
        <row r="738">
          <cell r="C738" t="str">
            <v>- Asphalt</v>
          </cell>
          <cell r="D738" t="str">
            <v>minimum 6 %</v>
          </cell>
          <cell r="G738" t="str">
            <v>As</v>
          </cell>
          <cell r="H738">
            <v>6.5</v>
          </cell>
          <cell r="I738" t="str">
            <v>%</v>
          </cell>
          <cell r="L738" t="str">
            <v>A.</v>
          </cell>
          <cell r="N738" t="str">
            <v>TENAGA</v>
          </cell>
        </row>
        <row r="739">
          <cell r="A739">
            <v>9</v>
          </cell>
          <cell r="C739" t="str">
            <v>Berat jenis bahan  :</v>
          </cell>
        </row>
        <row r="740">
          <cell r="C740" t="str">
            <v>- ATB</v>
          </cell>
          <cell r="G740" t="str">
            <v>D1</v>
          </cell>
          <cell r="H740">
            <v>2.2999999999999998</v>
          </cell>
          <cell r="I740" t="str">
            <v>ton / M3</v>
          </cell>
          <cell r="L740" t="str">
            <v>1.</v>
          </cell>
          <cell r="N740" t="str">
            <v>Pekerja Biasa</v>
          </cell>
          <cell r="O740" t="str">
            <v>(L01)</v>
          </cell>
          <cell r="P740" t="str">
            <v>Jam</v>
          </cell>
          <cell r="Q740">
            <v>2.2222222222222223</v>
          </cell>
          <cell r="R740">
            <v>1800</v>
          </cell>
          <cell r="U740">
            <v>4000</v>
          </cell>
        </row>
        <row r="741">
          <cell r="C741" t="str">
            <v>- Coarse Agregat &amp; Fine Agregat</v>
          </cell>
          <cell r="G741" t="str">
            <v>D2</v>
          </cell>
          <cell r="H741">
            <v>1.8</v>
          </cell>
          <cell r="I741" t="str">
            <v>ton / M3</v>
          </cell>
          <cell r="L741" t="str">
            <v>2.</v>
          </cell>
          <cell r="N741" t="str">
            <v>Mandor</v>
          </cell>
          <cell r="O741" t="str">
            <v>(L03)</v>
          </cell>
          <cell r="P741" t="str">
            <v>Jam</v>
          </cell>
          <cell r="Q741">
            <v>0.22222222222222221</v>
          </cell>
          <cell r="R741">
            <v>2750</v>
          </cell>
          <cell r="U741">
            <v>611.11111111111109</v>
          </cell>
        </row>
        <row r="742">
          <cell r="C742" t="str">
            <v>- Fraksi Filler</v>
          </cell>
          <cell r="G742" t="str">
            <v>D3</v>
          </cell>
          <cell r="H742">
            <v>2</v>
          </cell>
          <cell r="I742" t="str">
            <v>ton / M3</v>
          </cell>
        </row>
        <row r="743">
          <cell r="C743" t="str">
            <v>- Asphalt</v>
          </cell>
          <cell r="G743" t="str">
            <v>D4</v>
          </cell>
          <cell r="H743">
            <v>1.03</v>
          </cell>
          <cell r="I743" t="str">
            <v>ton / M3</v>
          </cell>
        </row>
        <row r="744">
          <cell r="Q744" t="str">
            <v xml:space="preserve">JUMLAH HARGA TENAGA   </v>
          </cell>
          <cell r="U744">
            <v>4611.1111111111113</v>
          </cell>
        </row>
        <row r="745">
          <cell r="A745" t="str">
            <v>II.</v>
          </cell>
          <cell r="C745" t="str">
            <v>URUTAN KERJA</v>
          </cell>
        </row>
        <row r="746">
          <cell r="A746">
            <v>1</v>
          </cell>
          <cell r="C746" t="str">
            <v xml:space="preserve">Wheel Loader memuat Agregat dan Aspal ke dalam </v>
          </cell>
          <cell r="L746" t="str">
            <v>B.</v>
          </cell>
          <cell r="N746" t="str">
            <v>BAHAN</v>
          </cell>
        </row>
        <row r="747">
          <cell r="A747">
            <v>0</v>
          </cell>
          <cell r="C747" t="str">
            <v>Cold Bin AMP</v>
          </cell>
        </row>
        <row r="748">
          <cell r="A748">
            <v>2</v>
          </cell>
          <cell r="C748" t="str">
            <v>Agregat dan aspal dicampur dan dipanaskan</v>
          </cell>
          <cell r="L748" t="str">
            <v>1.</v>
          </cell>
          <cell r="N748" t="str">
            <v>Agregat Kasar</v>
          </cell>
          <cell r="O748" t="str">
            <v>(M03)</v>
          </cell>
          <cell r="P748" t="str">
            <v>M3</v>
          </cell>
          <cell r="Q748">
            <v>0.7730555555555555</v>
          </cell>
          <cell r="R748">
            <v>57676.448177020211</v>
          </cell>
          <cell r="U748">
            <v>44587.098687957565</v>
          </cell>
        </row>
        <row r="749">
          <cell r="C749" t="str">
            <v>dengan AMP untuk dimuat langsung kedalam</v>
          </cell>
          <cell r="L749" t="str">
            <v>2.</v>
          </cell>
          <cell r="N749" t="str">
            <v>Agregat Halus</v>
          </cell>
          <cell r="O749" t="str">
            <v>(M04)</v>
          </cell>
          <cell r="P749" t="str">
            <v>M3</v>
          </cell>
          <cell r="Q749">
            <v>0.52708333333333335</v>
          </cell>
          <cell r="R749">
            <v>54748.917322881847</v>
          </cell>
          <cell r="U749">
            <v>28857.241838935643</v>
          </cell>
        </row>
        <row r="750">
          <cell r="A750">
            <v>0</v>
          </cell>
          <cell r="C750" t="str">
            <v>Dump Truck dan diangkut ke lokasi pekerjaan</v>
          </cell>
          <cell r="L750" t="str">
            <v>3</v>
          </cell>
          <cell r="N750" t="str">
            <v>Filler</v>
          </cell>
          <cell r="O750" t="str">
            <v>(M05)</v>
          </cell>
          <cell r="P750" t="str">
            <v>Kg</v>
          </cell>
          <cell r="Q750">
            <v>25.300000000000004</v>
          </cell>
          <cell r="R750">
            <v>550</v>
          </cell>
          <cell r="U750">
            <v>13915.000000000002</v>
          </cell>
        </row>
        <row r="751">
          <cell r="A751">
            <v>3</v>
          </cell>
          <cell r="C751" t="str">
            <v>Campuran panas ATB dihampar dengan Finisher</v>
          </cell>
          <cell r="L751" t="str">
            <v>4</v>
          </cell>
          <cell r="N751" t="str">
            <v>Aspal</v>
          </cell>
          <cell r="O751" t="str">
            <v>(M10)</v>
          </cell>
          <cell r="P751" t="str">
            <v>Kg</v>
          </cell>
          <cell r="Q751">
            <v>156.97499999999999</v>
          </cell>
          <cell r="R751">
            <v>1850</v>
          </cell>
          <cell r="U751">
            <v>290403.75</v>
          </cell>
        </row>
        <row r="752">
          <cell r="C752" t="str">
            <v>dan dipadatkan dengan Tandem Roller</v>
          </cell>
        </row>
        <row r="753">
          <cell r="A753">
            <v>4</v>
          </cell>
          <cell r="C753" t="str">
            <v>Sekelompok pekerja membuat galian lubang/patching,</v>
          </cell>
        </row>
        <row r="754">
          <cell r="A754">
            <v>0</v>
          </cell>
          <cell r="C754" t="str">
            <v>merapikan tepi hamparaan dengan menggunakan</v>
          </cell>
          <cell r="Q754" t="str">
            <v xml:space="preserve">JUMLAH HARGA BAHAN   </v>
          </cell>
          <cell r="U754">
            <v>377763.09052689321</v>
          </cell>
        </row>
        <row r="755">
          <cell r="A755">
            <v>0</v>
          </cell>
          <cell r="C755" t="str">
            <v>Alat Bantu</v>
          </cell>
        </row>
        <row r="756">
          <cell r="A756">
            <v>0</v>
          </cell>
          <cell r="L756" t="str">
            <v>C.</v>
          </cell>
          <cell r="N756" t="str">
            <v>PERALATAN</v>
          </cell>
        </row>
        <row r="757">
          <cell r="L757" t="str">
            <v>1.</v>
          </cell>
          <cell r="N757" t="str">
            <v>Wheel Loader</v>
          </cell>
          <cell r="O757" t="str">
            <v>(E15)</v>
          </cell>
          <cell r="P757" t="str">
            <v>Jam</v>
          </cell>
          <cell r="Q757">
            <v>1.6826703246456331E-3</v>
          </cell>
          <cell r="R757">
            <v>55432.76343797033</v>
          </cell>
          <cell r="U757">
            <v>93.275066050174118</v>
          </cell>
        </row>
        <row r="758">
          <cell r="A758" t="str">
            <v>III.</v>
          </cell>
          <cell r="C758" t="str">
            <v>PEMAKAIAN BAHAN, ALAT DAN TENAGA</v>
          </cell>
          <cell r="L758" t="str">
            <v>2.</v>
          </cell>
          <cell r="N758" t="str">
            <v>AMP</v>
          </cell>
          <cell r="O758" t="str">
            <v>(E01)</v>
          </cell>
          <cell r="P758" t="str">
            <v>Jam</v>
          </cell>
          <cell r="Q758">
            <v>4.0888888888888893E-3</v>
          </cell>
          <cell r="R758">
            <v>343539.12498888822</v>
          </cell>
          <cell r="U758">
            <v>1404.6933110656764</v>
          </cell>
        </row>
        <row r="759">
          <cell r="L759" t="str">
            <v>3.</v>
          </cell>
          <cell r="N759" t="str">
            <v>Genset</v>
          </cell>
          <cell r="O759" t="str">
            <v>(E12)</v>
          </cell>
          <cell r="P759" t="str">
            <v>Jam</v>
          </cell>
          <cell r="Q759">
            <v>4.0888888888888893E-3</v>
          </cell>
          <cell r="R759">
            <v>52656.273650827774</v>
          </cell>
          <cell r="U759">
            <v>215.30565226116246</v>
          </cell>
        </row>
        <row r="760">
          <cell r="A760" t="str">
            <v xml:space="preserve">   1.</v>
          </cell>
          <cell r="C760" t="str">
            <v>BAHAN</v>
          </cell>
          <cell r="L760" t="str">
            <v>4.</v>
          </cell>
          <cell r="N760" t="str">
            <v>Dump Truck</v>
          </cell>
          <cell r="O760" t="str">
            <v>(E09)</v>
          </cell>
          <cell r="P760" t="str">
            <v>Jam</v>
          </cell>
          <cell r="Q760">
            <v>1.4054042397660818</v>
          </cell>
          <cell r="R760">
            <v>45377.598849709742</v>
          </cell>
          <cell r="U760">
            <v>63773.869813786543</v>
          </cell>
        </row>
        <row r="761">
          <cell r="A761" t="str">
            <v>1.a.</v>
          </cell>
          <cell r="C761" t="str">
            <v>Agregat Kasar</v>
          </cell>
          <cell r="D761" t="str">
            <v>= (CA x (D1 x 1M3) x Fh1) : D2</v>
          </cell>
          <cell r="G761" t="str">
            <v>(M03)</v>
          </cell>
          <cell r="H761">
            <v>0.7730555555555555</v>
          </cell>
          <cell r="I761" t="str">
            <v>M3</v>
          </cell>
          <cell r="L761" t="str">
            <v>5.</v>
          </cell>
          <cell r="N761" t="str">
            <v>Asp. Finisher</v>
          </cell>
          <cell r="O761" t="str">
            <v>(E02)</v>
          </cell>
          <cell r="P761" t="str">
            <v>Jam</v>
          </cell>
          <cell r="Q761">
            <v>0</v>
          </cell>
          <cell r="R761">
            <v>51318.179199832426</v>
          </cell>
          <cell r="U761">
            <v>0</v>
          </cell>
        </row>
        <row r="762">
          <cell r="A762" t="str">
            <v>1.b.</v>
          </cell>
          <cell r="C762" t="str">
            <v>Agregat Halus</v>
          </cell>
          <cell r="D762" t="str">
            <v>= (FA x (D1 x 1M3) x Fh1) : D2</v>
          </cell>
          <cell r="G762" t="str">
            <v>(M04)</v>
          </cell>
          <cell r="H762">
            <v>0.52708333333333335</v>
          </cell>
          <cell r="I762" t="str">
            <v>M3</v>
          </cell>
          <cell r="L762" t="str">
            <v>6.</v>
          </cell>
          <cell r="N762" t="str">
            <v>Tandem Roller</v>
          </cell>
          <cell r="O762" t="str">
            <v>(E17)</v>
          </cell>
          <cell r="P762" t="str">
            <v>Jam</v>
          </cell>
          <cell r="Q762">
            <v>0.1111111111111111</v>
          </cell>
          <cell r="R762">
            <v>31036.052784347452</v>
          </cell>
          <cell r="U762">
            <v>3448.4503093719391</v>
          </cell>
        </row>
        <row r="763">
          <cell r="A763" t="str">
            <v>1.c.</v>
          </cell>
          <cell r="C763" t="str">
            <v>Filler</v>
          </cell>
          <cell r="D763" t="str">
            <v>= (FF x (D1 x 1M3) x Fh1) x 1000</v>
          </cell>
          <cell r="G763" t="str">
            <v>(M05)</v>
          </cell>
          <cell r="H763">
            <v>25.300000000000004</v>
          </cell>
          <cell r="I763" t="str">
            <v>Kg</v>
          </cell>
          <cell r="L763" t="str">
            <v>7</v>
          </cell>
          <cell r="N763" t="str">
            <v>P. Tyre Roller</v>
          </cell>
          <cell r="O763" t="str">
            <v>(E18)</v>
          </cell>
          <cell r="P763" t="str">
            <v>Jam</v>
          </cell>
          <cell r="Q763">
            <v>0</v>
          </cell>
          <cell r="R763">
            <v>40926.994792039943</v>
          </cell>
          <cell r="U763">
            <v>0</v>
          </cell>
        </row>
        <row r="764">
          <cell r="A764" t="str">
            <v>1.d.</v>
          </cell>
          <cell r="C764" t="str">
            <v>Aspal</v>
          </cell>
          <cell r="D764" t="str">
            <v>= (AS x (D1 x 1M3) x Fh2) x 1000</v>
          </cell>
          <cell r="G764" t="str">
            <v>(M10)</v>
          </cell>
          <cell r="H764">
            <v>156.97499999999999</v>
          </cell>
          <cell r="I764" t="str">
            <v>Kg</v>
          </cell>
          <cell r="L764" t="str">
            <v>8</v>
          </cell>
          <cell r="N764" t="str">
            <v>Alat Bantu</v>
          </cell>
          <cell r="P764" t="str">
            <v>Ls</v>
          </cell>
          <cell r="Q764">
            <v>1</v>
          </cell>
          <cell r="R764">
            <v>160</v>
          </cell>
          <cell r="U764">
            <v>160</v>
          </cell>
        </row>
        <row r="766">
          <cell r="A766" t="str">
            <v>2.</v>
          </cell>
          <cell r="C766" t="str">
            <v>ALAT</v>
          </cell>
          <cell r="Q766" t="str">
            <v xml:space="preserve">JUMLAH HARGA PERALATAN   </v>
          </cell>
          <cell r="U766">
            <v>69002.319086485324</v>
          </cell>
        </row>
        <row r="767">
          <cell r="A767" t="str">
            <v>2.a.</v>
          </cell>
          <cell r="C767" t="str">
            <v>WHEEL LOADER</v>
          </cell>
          <cell r="G767" t="str">
            <v>(E15)</v>
          </cell>
        </row>
        <row r="768">
          <cell r="C768" t="str">
            <v>Kapasitas bucket</v>
          </cell>
          <cell r="G768" t="str">
            <v>V</v>
          </cell>
          <cell r="H768">
            <v>1.5</v>
          </cell>
          <cell r="I768" t="str">
            <v>M3</v>
          </cell>
          <cell r="L768" t="str">
            <v>D.</v>
          </cell>
          <cell r="N768" t="str">
            <v>JUMLAH HARGA TENAGA, BAHAN DAN PERALATAN  ( A + B + C )</v>
          </cell>
          <cell r="U768">
            <v>451376.52072448964</v>
          </cell>
        </row>
        <row r="769">
          <cell r="C769" t="str">
            <v>Faktor bucket</v>
          </cell>
          <cell r="G769" t="str">
            <v>Fb</v>
          </cell>
          <cell r="H769">
            <v>0.9</v>
          </cell>
          <cell r="I769" t="str">
            <v>-</v>
          </cell>
          <cell r="L769" t="str">
            <v>E.</v>
          </cell>
          <cell r="N769" t="str">
            <v>OVERHEAD &amp; PROFIT</v>
          </cell>
          <cell r="P769">
            <v>10</v>
          </cell>
          <cell r="Q769" t="str">
            <v>%  x  D</v>
          </cell>
          <cell r="U769">
            <v>45137.652072448967</v>
          </cell>
        </row>
        <row r="770">
          <cell r="C770" t="str">
            <v>Faktor efisiensi alat</v>
          </cell>
          <cell r="G770" t="str">
            <v>Fa</v>
          </cell>
          <cell r="H770">
            <v>0.75</v>
          </cell>
          <cell r="I770" t="str">
            <v>-</v>
          </cell>
          <cell r="L770" t="str">
            <v>F.</v>
          </cell>
          <cell r="N770" t="str">
            <v>HARGA SATUAN PEKERJAAN  ( D + E )</v>
          </cell>
          <cell r="U770">
            <v>496514.17279693863</v>
          </cell>
        </row>
        <row r="771">
          <cell r="C771" t="str">
            <v>Waktu Siklus</v>
          </cell>
          <cell r="G771" t="str">
            <v>Ts1</v>
          </cell>
          <cell r="L771" t="str">
            <v>Note: 1</v>
          </cell>
          <cell r="N771" t="str">
            <v>SATUAN dapat berdasarkan atas jam operasi untuk Tenaga Kerja dan Peralatan, volume dan/atau ukuran</v>
          </cell>
        </row>
        <row r="772">
          <cell r="C772" t="str">
            <v>- Muat</v>
          </cell>
          <cell r="G772" t="str">
            <v>T1</v>
          </cell>
          <cell r="H772">
            <v>1.5</v>
          </cell>
          <cell r="I772" t="str">
            <v>menit</v>
          </cell>
          <cell r="N772" t="str">
            <v>berat untuk bahan-bahan.</v>
          </cell>
        </row>
        <row r="773">
          <cell r="C773" t="str">
            <v>- Lain lain</v>
          </cell>
          <cell r="G773" t="str">
            <v>T2</v>
          </cell>
          <cell r="H773">
            <v>0.5</v>
          </cell>
          <cell r="I773" t="str">
            <v>menit</v>
          </cell>
          <cell r="L773">
            <v>2</v>
          </cell>
          <cell r="N773" t="str">
            <v>Kuantitas satuan adalah kuantitas setiap komponen untuk menyelesaikan satu satuan pekerjaan dari nomor</v>
          </cell>
        </row>
        <row r="774">
          <cell r="G774" t="str">
            <v>Ts1</v>
          </cell>
          <cell r="H774">
            <v>2</v>
          </cell>
          <cell r="I774" t="str">
            <v>menit</v>
          </cell>
          <cell r="N774" t="str">
            <v>mata pembayaran.</v>
          </cell>
        </row>
        <row r="775">
          <cell r="L775">
            <v>3</v>
          </cell>
          <cell r="N775" t="str">
            <v>Biaya satuan untuk peralatan sudah termasuk bahan bakar, bahan habis dipakai dan operator.</v>
          </cell>
        </row>
        <row r="776">
          <cell r="L776">
            <v>4</v>
          </cell>
          <cell r="N776" t="str">
            <v>Biaya satuan sudah termasuk pengeluaran untuk seluruh pajak yang berkaitan (tetapi tidak termasuk PPN</v>
          </cell>
        </row>
        <row r="777">
          <cell r="J777" t="str">
            <v>Berlanjut ke halaman berikut</v>
          </cell>
          <cell r="N777" t="str">
            <v>yang dibayar dari kontrak) dan biaya-biaya lainnya.</v>
          </cell>
        </row>
        <row r="778">
          <cell r="A778" t="str">
            <v>ITEM PEMBAYARAN NO.</v>
          </cell>
          <cell r="D778" t="str">
            <v>:  8.1 (5)</v>
          </cell>
          <cell r="J778" t="str">
            <v>Analisa EI-815</v>
          </cell>
        </row>
        <row r="779">
          <cell r="A779" t="str">
            <v>JENIS PEKERJAAN</v>
          </cell>
          <cell r="D779" t="str">
            <v>:  Camp. Aspal Panas Utk.Pek.Minor</v>
          </cell>
        </row>
        <row r="780">
          <cell r="A780" t="str">
            <v>SATUAN PEMBAYARAN</v>
          </cell>
          <cell r="D780" t="str">
            <v>:  M3</v>
          </cell>
          <cell r="H780" t="str">
            <v xml:space="preserve">         URAIAN ANALISA HARGA SATUAN</v>
          </cell>
        </row>
        <row r="781">
          <cell r="J781" t="str">
            <v>Lanjutan</v>
          </cell>
        </row>
        <row r="783">
          <cell r="A783" t="str">
            <v>No.</v>
          </cell>
          <cell r="C783" t="str">
            <v>U R A I A N</v>
          </cell>
          <cell r="G783" t="str">
            <v>KODE</v>
          </cell>
          <cell r="H783" t="str">
            <v>KOEF.</v>
          </cell>
          <cell r="I783" t="str">
            <v>SATUAN</v>
          </cell>
          <cell r="J783" t="str">
            <v>KETERANGAN</v>
          </cell>
        </row>
        <row r="786">
          <cell r="C786" t="str">
            <v xml:space="preserve">Kap. Prod. / jam = </v>
          </cell>
          <cell r="D786" t="str">
            <v>D2 x V x Fb x Fa x 60</v>
          </cell>
          <cell r="G786" t="str">
            <v>Q1</v>
          </cell>
          <cell r="H786">
            <v>594.29347826086962</v>
          </cell>
          <cell r="I786" t="str">
            <v>M3</v>
          </cell>
          <cell r="J786">
            <v>0</v>
          </cell>
        </row>
        <row r="787">
          <cell r="D787" t="str">
            <v>D1 x t x Ts1</v>
          </cell>
        </row>
        <row r="789">
          <cell r="C789" t="str">
            <v>Koefisien Alat/M3</v>
          </cell>
          <cell r="D789" t="str">
            <v xml:space="preserve"> = 1 : Q1</v>
          </cell>
          <cell r="G789" t="str">
            <v>(E15)</v>
          </cell>
          <cell r="H789">
            <v>1.6826703246456331E-3</v>
          </cell>
          <cell r="I789" t="str">
            <v>Jam</v>
          </cell>
        </row>
        <row r="791">
          <cell r="A791" t="str">
            <v>2.b.</v>
          </cell>
          <cell r="C791" t="str">
            <v>ASPHALT MIXING PLANT (AMP)</v>
          </cell>
          <cell r="G791" t="str">
            <v>(E01)</v>
          </cell>
        </row>
        <row r="792">
          <cell r="C792" t="str">
            <v>Kapasitas produksi</v>
          </cell>
          <cell r="G792" t="str">
            <v>V</v>
          </cell>
          <cell r="H792">
            <v>30</v>
          </cell>
          <cell r="I792" t="str">
            <v>ton / Jam</v>
          </cell>
        </row>
        <row r="793">
          <cell r="C793" t="str">
            <v>Faktor Efisiensi alat</v>
          </cell>
          <cell r="G793" t="str">
            <v>Fa</v>
          </cell>
          <cell r="H793">
            <v>0.75</v>
          </cell>
          <cell r="I793" t="str">
            <v>-</v>
          </cell>
        </row>
        <row r="795">
          <cell r="C795" t="str">
            <v>Kap.Prod. / jam =</v>
          </cell>
          <cell r="D795" t="str">
            <v>V x Fa</v>
          </cell>
          <cell r="G795" t="str">
            <v>Q2</v>
          </cell>
          <cell r="H795">
            <v>244.56521739130434</v>
          </cell>
          <cell r="I795" t="str">
            <v>M2</v>
          </cell>
        </row>
        <row r="796">
          <cell r="D796" t="str">
            <v>D1 x t</v>
          </cell>
        </row>
        <row r="797">
          <cell r="C797" t="str">
            <v>Koefisien Alat/M3</v>
          </cell>
          <cell r="D797" t="str">
            <v xml:space="preserve"> = 1 : Q2</v>
          </cell>
          <cell r="G797" t="str">
            <v>(E01)</v>
          </cell>
          <cell r="H797">
            <v>4.0888888888888893E-3</v>
          </cell>
          <cell r="I797" t="str">
            <v>Jam</v>
          </cell>
        </row>
        <row r="799">
          <cell r="A799" t="str">
            <v>2.c.</v>
          </cell>
          <cell r="C799" t="str">
            <v>GENERATORSET ( GENSET )</v>
          </cell>
          <cell r="G799" t="str">
            <v>(E12)</v>
          </cell>
        </row>
        <row r="800">
          <cell r="C800" t="str">
            <v>Kap.Prod. / Jam = SAMA DENGAN AMP</v>
          </cell>
          <cell r="G800" t="str">
            <v>Q3</v>
          </cell>
          <cell r="H800">
            <v>244.56521739130434</v>
          </cell>
          <cell r="I800" t="str">
            <v>M2</v>
          </cell>
        </row>
        <row r="801">
          <cell r="C801" t="str">
            <v>Koefisien Alat/M3</v>
          </cell>
          <cell r="D801" t="str">
            <v xml:space="preserve"> = 1 : Q3</v>
          </cell>
          <cell r="G801" t="str">
            <v>(E12)</v>
          </cell>
          <cell r="H801">
            <v>4.0888888888888893E-3</v>
          </cell>
          <cell r="I801" t="str">
            <v>Jam</v>
          </cell>
        </row>
        <row r="803">
          <cell r="A803" t="str">
            <v>2.d.</v>
          </cell>
          <cell r="C803" t="str">
            <v>DUMP TRUCK (DT)</v>
          </cell>
          <cell r="G803" t="str">
            <v>(E09)</v>
          </cell>
        </row>
        <row r="804">
          <cell r="C804" t="str">
            <v>Kapasitas bak</v>
          </cell>
          <cell r="G804" t="str">
            <v>V</v>
          </cell>
          <cell r="H804">
            <v>8</v>
          </cell>
          <cell r="I804" t="str">
            <v>Ton</v>
          </cell>
        </row>
        <row r="805">
          <cell r="C805" t="str">
            <v>Faktor Efisiensi alat</v>
          </cell>
          <cell r="G805" t="str">
            <v>Fa</v>
          </cell>
          <cell r="H805">
            <v>0.75</v>
          </cell>
          <cell r="I805" t="str">
            <v>-</v>
          </cell>
        </row>
        <row r="806">
          <cell r="C806" t="str">
            <v>Kecepatan rata-rata bermuatan</v>
          </cell>
          <cell r="G806" t="str">
            <v>v1</v>
          </cell>
          <cell r="H806">
            <v>40</v>
          </cell>
          <cell r="I806" t="str">
            <v>KM / Jam</v>
          </cell>
        </row>
        <row r="807">
          <cell r="C807" t="str">
            <v>Kecepatan rata-rata kosong</v>
          </cell>
          <cell r="G807" t="str">
            <v>v2</v>
          </cell>
          <cell r="H807">
            <v>50</v>
          </cell>
          <cell r="I807" t="str">
            <v>KM / Jam</v>
          </cell>
        </row>
        <row r="808">
          <cell r="C808" t="str">
            <v>Kapasitas AMP / batch</v>
          </cell>
          <cell r="G808" t="str">
            <v>Q2b</v>
          </cell>
          <cell r="H808">
            <v>0.5</v>
          </cell>
          <cell r="I808" t="str">
            <v>Ton</v>
          </cell>
        </row>
        <row r="809">
          <cell r="C809" t="str">
            <v>Waktu menyiapkan 1 batch AC</v>
          </cell>
          <cell r="G809" t="str">
            <v>Tb</v>
          </cell>
          <cell r="H809">
            <v>1</v>
          </cell>
          <cell r="I809" t="str">
            <v>menit</v>
          </cell>
        </row>
        <row r="810">
          <cell r="C810" t="str">
            <v>Waktu Siklus</v>
          </cell>
          <cell r="G810" t="str">
            <v>Ts2</v>
          </cell>
        </row>
        <row r="811">
          <cell r="C811" t="str">
            <v xml:space="preserve">- Mengisi Bak </v>
          </cell>
          <cell r="D811" t="str">
            <v>= (V : Q2b) x Tb</v>
          </cell>
          <cell r="G811" t="str">
            <v>T1</v>
          </cell>
          <cell r="H811">
            <v>16</v>
          </cell>
          <cell r="I811" t="str">
            <v>menit</v>
          </cell>
        </row>
        <row r="812">
          <cell r="C812" t="str">
            <v>- Angkut</v>
          </cell>
          <cell r="D812" t="str">
            <v>= (L : v1) x 60 menit</v>
          </cell>
          <cell r="G812" t="str">
            <v>T2</v>
          </cell>
          <cell r="H812">
            <v>29.986842105263158</v>
          </cell>
          <cell r="I812" t="str">
            <v>menit</v>
          </cell>
        </row>
        <row r="813">
          <cell r="C813" t="str">
            <v>- Tunggu + dump (setempat2) + Putar</v>
          </cell>
          <cell r="G813" t="str">
            <v>T3</v>
          </cell>
          <cell r="H813">
            <v>150</v>
          </cell>
          <cell r="I813" t="str">
            <v>menit</v>
          </cell>
        </row>
        <row r="814">
          <cell r="C814" t="str">
            <v>- Kembali</v>
          </cell>
          <cell r="D814" t="str">
            <v>= (L : v2) x 60 menit</v>
          </cell>
          <cell r="G814" t="str">
            <v>T4</v>
          </cell>
          <cell r="H814">
            <v>23.989473684210523</v>
          </cell>
          <cell r="I814" t="str">
            <v>menit</v>
          </cell>
        </row>
        <row r="815">
          <cell r="G815" t="str">
            <v>Ts2</v>
          </cell>
          <cell r="H815">
            <v>219.97631578947369</v>
          </cell>
          <cell r="I815" t="str">
            <v>menit</v>
          </cell>
        </row>
        <row r="817">
          <cell r="C817" t="str">
            <v>Kap.Prod. / jam =</v>
          </cell>
          <cell r="D817" t="str">
            <v>V x Fa x 60</v>
          </cell>
          <cell r="G817" t="str">
            <v>Q4</v>
          </cell>
          <cell r="H817">
            <v>0.71153905168696652</v>
          </cell>
          <cell r="I817" t="str">
            <v>M3</v>
          </cell>
        </row>
        <row r="818">
          <cell r="D818" t="str">
            <v>D1 x Ts2</v>
          </cell>
        </row>
        <row r="820">
          <cell r="C820" t="str">
            <v>Koefisien Alat/M3</v>
          </cell>
          <cell r="D820" t="str">
            <v xml:space="preserve"> = 1 : Q4</v>
          </cell>
          <cell r="G820" t="str">
            <v>(E09)</v>
          </cell>
          <cell r="H820">
            <v>1.4054042397660818</v>
          </cell>
          <cell r="I820" t="str">
            <v>Jam</v>
          </cell>
        </row>
        <row r="822">
          <cell r="A822" t="str">
            <v>2.e.</v>
          </cell>
          <cell r="C822" t="str">
            <v>ASPHALT FINISHER</v>
          </cell>
          <cell r="D822">
            <v>0</v>
          </cell>
          <cell r="G822" t="str">
            <v>(E02)</v>
          </cell>
        </row>
        <row r="823">
          <cell r="C823" t="str">
            <v>Kapasitas produksi</v>
          </cell>
          <cell r="G823" t="str">
            <v>V</v>
          </cell>
          <cell r="H823">
            <v>0</v>
          </cell>
          <cell r="I823" t="str">
            <v>ton / jam</v>
          </cell>
          <cell r="J823" t="str">
            <v xml:space="preserve"> Tidak digunakan</v>
          </cell>
        </row>
        <row r="824">
          <cell r="C824" t="str">
            <v>Faktor efisiensi alat</v>
          </cell>
          <cell r="G824" t="str">
            <v>Fa</v>
          </cell>
          <cell r="H824">
            <v>0</v>
          </cell>
          <cell r="I824" t="str">
            <v>-</v>
          </cell>
        </row>
        <row r="826">
          <cell r="C826" t="str">
            <v>Kap.Prod. / jam =</v>
          </cell>
          <cell r="D826" t="str">
            <v xml:space="preserve">V x Fa </v>
          </cell>
          <cell r="G826" t="str">
            <v>Q5</v>
          </cell>
          <cell r="H826">
            <v>0</v>
          </cell>
          <cell r="I826" t="str">
            <v>M3</v>
          </cell>
        </row>
        <row r="827">
          <cell r="D827" t="str">
            <v xml:space="preserve">D1 </v>
          </cell>
        </row>
        <row r="828">
          <cell r="C828" t="str">
            <v>Koefisien Alat/M3</v>
          </cell>
          <cell r="D828" t="str">
            <v xml:space="preserve"> = 1 : Q5</v>
          </cell>
          <cell r="G828" t="str">
            <v>(E02)</v>
          </cell>
          <cell r="H828">
            <v>0</v>
          </cell>
          <cell r="I828" t="str">
            <v>Jam</v>
          </cell>
        </row>
        <row r="830">
          <cell r="A830" t="str">
            <v>2.f.</v>
          </cell>
          <cell r="C830" t="str">
            <v>TANDEM ROLLER</v>
          </cell>
          <cell r="G830" t="str">
            <v>(E17)</v>
          </cell>
        </row>
        <row r="831">
          <cell r="A831">
            <v>0</v>
          </cell>
          <cell r="C831" t="str">
            <v>Kecepatan rata-rata alat</v>
          </cell>
          <cell r="G831" t="str">
            <v>v</v>
          </cell>
          <cell r="H831">
            <v>2</v>
          </cell>
          <cell r="I831" t="str">
            <v>Km / Jam</v>
          </cell>
        </row>
        <row r="832">
          <cell r="C832" t="str">
            <v>Lebar efektif pemadatan</v>
          </cell>
          <cell r="G832" t="str">
            <v>b</v>
          </cell>
          <cell r="H832">
            <v>1.2</v>
          </cell>
          <cell r="I832" t="str">
            <v>M</v>
          </cell>
        </row>
        <row r="833">
          <cell r="C833" t="str">
            <v>Jumlah lintasan</v>
          </cell>
          <cell r="G833" t="str">
            <v>n</v>
          </cell>
          <cell r="H833">
            <v>8</v>
          </cell>
          <cell r="I833" t="str">
            <v>lintasan</v>
          </cell>
        </row>
        <row r="834">
          <cell r="C834" t="str">
            <v>Faktor Efisiensi alat</v>
          </cell>
          <cell r="G834" t="str">
            <v>Fa</v>
          </cell>
          <cell r="H834">
            <v>0.75</v>
          </cell>
          <cell r="I834" t="str">
            <v>-</v>
          </cell>
        </row>
        <row r="835">
          <cell r="C835">
            <v>0</v>
          </cell>
        </row>
        <row r="836">
          <cell r="J836" t="str">
            <v>Berlanjut ke halaman berikut</v>
          </cell>
        </row>
        <row r="837">
          <cell r="A837" t="str">
            <v>ITEM PEMBAYARAN NO.</v>
          </cell>
          <cell r="D837" t="str">
            <v>:  8.1 (5)</v>
          </cell>
          <cell r="J837" t="str">
            <v>Analisa EI-815</v>
          </cell>
        </row>
        <row r="838">
          <cell r="A838" t="str">
            <v>JENIS PEKERJAAN</v>
          </cell>
          <cell r="D838" t="str">
            <v>:  Camp. Aspal Panas Utk.Pek.Minor</v>
          </cell>
        </row>
        <row r="839">
          <cell r="A839" t="str">
            <v>SATUAN PEMBAYARAN</v>
          </cell>
          <cell r="D839" t="str">
            <v>:  M3</v>
          </cell>
          <cell r="H839" t="str">
            <v xml:space="preserve">         URAIAN ANALISA HARGA SATUAN</v>
          </cell>
        </row>
        <row r="840">
          <cell r="J840" t="str">
            <v>Lanjutan</v>
          </cell>
        </row>
        <row r="842">
          <cell r="A842" t="str">
            <v>No.</v>
          </cell>
          <cell r="C842" t="str">
            <v>U R A I A N</v>
          </cell>
          <cell r="G842" t="str">
            <v>KODE</v>
          </cell>
          <cell r="H842" t="str">
            <v>KOEF.</v>
          </cell>
          <cell r="I842" t="str">
            <v>SATUAN</v>
          </cell>
          <cell r="J842" t="str">
            <v>KETERANGAN</v>
          </cell>
        </row>
        <row r="845">
          <cell r="B845">
            <v>0</v>
          </cell>
          <cell r="C845" t="str">
            <v xml:space="preserve">Kap. Prod. / jam = </v>
          </cell>
          <cell r="D845" t="str">
            <v>(v x 1000) x b x t x Fa</v>
          </cell>
          <cell r="G845" t="str">
            <v>Q6</v>
          </cell>
          <cell r="H845">
            <v>9</v>
          </cell>
          <cell r="I845" t="str">
            <v>M3</v>
          </cell>
        </row>
        <row r="846">
          <cell r="D846" t="str">
            <v>n</v>
          </cell>
        </row>
        <row r="847">
          <cell r="C847" t="str">
            <v>Koefisien Alat/M3</v>
          </cell>
          <cell r="D847" t="str">
            <v xml:space="preserve"> = 1 : Q6</v>
          </cell>
          <cell r="G847" t="str">
            <v>(E17)</v>
          </cell>
          <cell r="H847">
            <v>0.1111111111111111</v>
          </cell>
          <cell r="I847" t="str">
            <v>Jam</v>
          </cell>
        </row>
        <row r="848">
          <cell r="C848">
            <v>0</v>
          </cell>
        </row>
        <row r="849">
          <cell r="A849" t="str">
            <v>2.g.</v>
          </cell>
          <cell r="C849" t="str">
            <v>PNEUMATIC TIRE ROLLER</v>
          </cell>
          <cell r="G849" t="str">
            <v>(E18)</v>
          </cell>
        </row>
        <row r="850">
          <cell r="C850" t="str">
            <v>Kecepatan rata-rata</v>
          </cell>
          <cell r="G850" t="str">
            <v>v</v>
          </cell>
          <cell r="H850">
            <v>0</v>
          </cell>
          <cell r="I850" t="str">
            <v>KM / jam</v>
          </cell>
          <cell r="J850" t="str">
            <v xml:space="preserve"> Tidak digunakan</v>
          </cell>
        </row>
        <row r="851">
          <cell r="C851" t="str">
            <v>Lebar efektif pemadatan</v>
          </cell>
          <cell r="G851" t="str">
            <v>b</v>
          </cell>
          <cell r="H851">
            <v>0</v>
          </cell>
          <cell r="I851" t="str">
            <v>M</v>
          </cell>
        </row>
        <row r="852">
          <cell r="C852" t="str">
            <v>Jumlah lintasan</v>
          </cell>
          <cell r="G852" t="str">
            <v>n</v>
          </cell>
          <cell r="H852">
            <v>0</v>
          </cell>
          <cell r="I852" t="str">
            <v>lintasan</v>
          </cell>
        </row>
        <row r="853">
          <cell r="C853" t="str">
            <v>Faktor Efisiensi alat</v>
          </cell>
          <cell r="G853" t="str">
            <v>Fa</v>
          </cell>
          <cell r="H853">
            <v>0</v>
          </cell>
          <cell r="I853" t="str">
            <v>-</v>
          </cell>
        </row>
        <row r="855">
          <cell r="C855" t="str">
            <v>Kap.Prod./jam =</v>
          </cell>
          <cell r="D855" t="str">
            <v>(v x 1000) x b x t x Fa</v>
          </cell>
          <cell r="G855" t="str">
            <v>Q7</v>
          </cell>
          <cell r="H855">
            <v>0</v>
          </cell>
          <cell r="I855" t="str">
            <v>M3</v>
          </cell>
        </row>
        <row r="856">
          <cell r="D856" t="str">
            <v>n</v>
          </cell>
        </row>
        <row r="857">
          <cell r="C857" t="str">
            <v>Koefisien Alat/M3</v>
          </cell>
          <cell r="D857" t="str">
            <v xml:space="preserve"> = 1 : Q7</v>
          </cell>
          <cell r="G857" t="str">
            <v>(E18)</v>
          </cell>
          <cell r="H857">
            <v>0</v>
          </cell>
          <cell r="I857" t="str">
            <v>Jam</v>
          </cell>
        </row>
        <row r="859">
          <cell r="A859" t="str">
            <v>2.h.</v>
          </cell>
          <cell r="C859" t="str">
            <v>ALAT BANTU</v>
          </cell>
        </row>
        <row r="860">
          <cell r="C860" t="str">
            <v>diperlukan :</v>
          </cell>
          <cell r="J860" t="str">
            <v>Lump Sum</v>
          </cell>
        </row>
        <row r="861">
          <cell r="C861" t="str">
            <v>- Kereta dorong     = 2 buah</v>
          </cell>
        </row>
        <row r="862">
          <cell r="C862" t="str">
            <v>- Sekop, Garpu     = 5 buah</v>
          </cell>
        </row>
        <row r="863">
          <cell r="C863" t="str">
            <v>- Pacul, Linggis    = 4 buah</v>
          </cell>
        </row>
        <row r="864">
          <cell r="C864" t="str">
            <v>- Tongkat Kontrol ketebalan hanparan</v>
          </cell>
        </row>
        <row r="866">
          <cell r="A866" t="str">
            <v xml:space="preserve">   3.</v>
          </cell>
          <cell r="C866" t="str">
            <v>TENAGA</v>
          </cell>
        </row>
        <row r="867">
          <cell r="C867" t="str">
            <v>Produksi menentukan : TANDEM ROLLER</v>
          </cell>
          <cell r="G867" t="str">
            <v>Q6</v>
          </cell>
          <cell r="H867">
            <v>9</v>
          </cell>
          <cell r="I867" t="str">
            <v>M3 / Jam</v>
          </cell>
        </row>
        <row r="868">
          <cell r="C868" t="str">
            <v>Produksi ATB / hari  =  Tk x Q6</v>
          </cell>
          <cell r="G868" t="str">
            <v>Qt</v>
          </cell>
          <cell r="H868">
            <v>63</v>
          </cell>
          <cell r="I868" t="str">
            <v>M3</v>
          </cell>
        </row>
        <row r="869">
          <cell r="C869" t="str">
            <v>Kebutuhan tenaga :</v>
          </cell>
        </row>
        <row r="870">
          <cell r="D870" t="str">
            <v>- Pekerja</v>
          </cell>
          <cell r="G870" t="str">
            <v>P</v>
          </cell>
          <cell r="H870">
            <v>20</v>
          </cell>
          <cell r="I870" t="str">
            <v>orang</v>
          </cell>
        </row>
        <row r="871">
          <cell r="D871" t="str">
            <v>- Mandor</v>
          </cell>
          <cell r="G871" t="str">
            <v>M</v>
          </cell>
          <cell r="H871">
            <v>2</v>
          </cell>
          <cell r="I871" t="str">
            <v>orang</v>
          </cell>
        </row>
        <row r="873">
          <cell r="C873" t="str">
            <v>Koefisien Tenaga / M3     :</v>
          </cell>
        </row>
        <row r="874">
          <cell r="D874" t="str">
            <v>- Pekerja</v>
          </cell>
          <cell r="E874" t="str">
            <v>= (Tk x P) / Qt</v>
          </cell>
          <cell r="G874" t="str">
            <v>(L01)</v>
          </cell>
          <cell r="H874">
            <v>2.2222222222222223</v>
          </cell>
          <cell r="I874" t="str">
            <v>Jam</v>
          </cell>
        </row>
        <row r="875">
          <cell r="D875" t="str">
            <v>- Mandor</v>
          </cell>
          <cell r="E875" t="str">
            <v>= (Tk x M) / Qt</v>
          </cell>
          <cell r="G875" t="str">
            <v>(L03)</v>
          </cell>
          <cell r="H875">
            <v>0.22222222222222221</v>
          </cell>
          <cell r="I875" t="str">
            <v>Jam</v>
          </cell>
        </row>
        <row r="877">
          <cell r="A877" t="str">
            <v>4.</v>
          </cell>
          <cell r="C877" t="str">
            <v>HARGA DASAR SATUAN UPAH, BAHAN DAN ALAT</v>
          </cell>
        </row>
        <row r="878">
          <cell r="C878" t="str">
            <v>Lihat lampiran.</v>
          </cell>
        </row>
        <row r="880">
          <cell r="A880" t="str">
            <v>5.</v>
          </cell>
          <cell r="C880" t="str">
            <v>ANALISA HARGA SATUAN PEKERJAAN</v>
          </cell>
        </row>
        <row r="881">
          <cell r="C881" t="str">
            <v>Lihat perhitungan dalam FORMULIR STANDAR UNTUK</v>
          </cell>
        </row>
        <row r="882">
          <cell r="C882" t="str">
            <v>PEREKEMAN ANALISA MASING-MASING HARGA</v>
          </cell>
        </row>
        <row r="883">
          <cell r="C883" t="str">
            <v>SATUAN.</v>
          </cell>
        </row>
        <row r="884">
          <cell r="C884" t="str">
            <v>Didapat Harga Satuan Pekerjaan :</v>
          </cell>
        </row>
        <row r="886">
          <cell r="C886" t="str">
            <v xml:space="preserve">Rp.  </v>
          </cell>
          <cell r="D886">
            <v>496514.17279693863</v>
          </cell>
          <cell r="E886" t="str">
            <v xml:space="preserve"> / M3.</v>
          </cell>
        </row>
        <row r="889">
          <cell r="A889" t="str">
            <v>6.</v>
          </cell>
          <cell r="C889" t="str">
            <v>MASA PELAKSANAAN YANG DIPERLUKAN</v>
          </cell>
        </row>
        <row r="890">
          <cell r="C890" t="str">
            <v>Masa Pelaksanaan :</v>
          </cell>
          <cell r="D890" t="str">
            <v>. . . . . . . . . . .</v>
          </cell>
          <cell r="E890" t="str">
            <v>bulan</v>
          </cell>
        </row>
        <row r="892">
          <cell r="A892" t="str">
            <v>7.</v>
          </cell>
          <cell r="C892" t="str">
            <v>VOLUME PEKERJAAN YANG DIPERLUKAN</v>
          </cell>
        </row>
        <row r="893">
          <cell r="C893" t="str">
            <v>Volume pekerjaan  :</v>
          </cell>
          <cell r="D893" t="e">
            <v>#REF!</v>
          </cell>
          <cell r="E893" t="str">
            <v>M3</v>
          </cell>
        </row>
        <row r="896">
          <cell r="A896" t="str">
            <v>ITEM PEMBAYARAN NO.</v>
          </cell>
          <cell r="D896" t="str">
            <v>:  8.1 (7)</v>
          </cell>
          <cell r="J896" t="str">
            <v>Analisa EI-817</v>
          </cell>
          <cell r="T896" t="str">
            <v>Analisa EI-817</v>
          </cell>
        </row>
        <row r="897">
          <cell r="A897" t="str">
            <v>JENIS PEKERJAAN</v>
          </cell>
          <cell r="D897" t="str">
            <v>:  Penetrasi Macadam Utk.Pek.Minor</v>
          </cell>
          <cell r="H897" t="str">
            <v>(Perata)</v>
          </cell>
        </row>
        <row r="898">
          <cell r="A898" t="str">
            <v>SATUAN PEMBAYARAN</v>
          </cell>
          <cell r="D898" t="str">
            <v>:  M3</v>
          </cell>
          <cell r="H898" t="str">
            <v xml:space="preserve">         URAIAN ANALISA HARGA SATUAN</v>
          </cell>
          <cell r="L898" t="str">
            <v>FORMULIR STANDAR UNTUK</v>
          </cell>
        </row>
        <row r="899">
          <cell r="L899" t="str">
            <v>PEREKAMAN ANALISA MASING-MASING HARGA SATUAN</v>
          </cell>
        </row>
        <row r="900">
          <cell r="L900">
            <v>0</v>
          </cell>
        </row>
        <row r="901">
          <cell r="A901" t="str">
            <v>No.</v>
          </cell>
          <cell r="C901" t="str">
            <v>U R A I A N</v>
          </cell>
          <cell r="G901" t="str">
            <v>KODE</v>
          </cell>
          <cell r="H901" t="str">
            <v>KOEF.</v>
          </cell>
          <cell r="I901" t="str">
            <v>SATUAN</v>
          </cell>
          <cell r="J901" t="str">
            <v>KETERANGAN</v>
          </cell>
        </row>
        <row r="903">
          <cell r="L903" t="str">
            <v>PROYEK</v>
          </cell>
          <cell r="O903" t="str">
            <v>:</v>
          </cell>
        </row>
        <row r="904">
          <cell r="A904" t="str">
            <v>I.</v>
          </cell>
          <cell r="C904" t="str">
            <v>ASUMSI</v>
          </cell>
          <cell r="L904" t="str">
            <v>No. PAKET KONTRAK</v>
          </cell>
          <cell r="O904" t="str">
            <v>:</v>
          </cell>
        </row>
        <row r="905">
          <cell r="A905">
            <v>1</v>
          </cell>
          <cell r="C905" t="str">
            <v>Menggunakan alat berat (cara mekanik)</v>
          </cell>
          <cell r="L905" t="str">
            <v>NAMA PAKET</v>
          </cell>
          <cell r="O905" t="str">
            <v>:</v>
          </cell>
        </row>
        <row r="906">
          <cell r="A906">
            <v>2</v>
          </cell>
          <cell r="C906" t="str">
            <v>Lokasi pekerjaan : sepanjang jalan</v>
          </cell>
          <cell r="L906" t="str">
            <v>PROP / KAB / KODYA</v>
          </cell>
          <cell r="O906" t="str">
            <v>:</v>
          </cell>
        </row>
        <row r="907">
          <cell r="A907">
            <v>3</v>
          </cell>
          <cell r="C907" t="str">
            <v>Kondisi existing jalan : sedang</v>
          </cell>
          <cell r="L907" t="str">
            <v>ITEM PEMBAYARAN NO.</v>
          </cell>
          <cell r="O907" t="str">
            <v>:  8.1 (7)</v>
          </cell>
          <cell r="R907" t="str">
            <v>PERKIRAAN VOL. PEK.</v>
          </cell>
          <cell r="T907" t="str">
            <v>:</v>
          </cell>
          <cell r="U907" t="e">
            <v>#REF!</v>
          </cell>
        </row>
        <row r="908">
          <cell r="A908">
            <v>4</v>
          </cell>
          <cell r="C908" t="str">
            <v>Jarak rata-rata Base Camp ke lokasi pekerjaan</v>
          </cell>
          <cell r="G908" t="str">
            <v>L</v>
          </cell>
          <cell r="H908">
            <v>19.991228070175438</v>
          </cell>
          <cell r="I908" t="str">
            <v>KM</v>
          </cell>
          <cell r="L908" t="str">
            <v>JENIS PEKERJAAN</v>
          </cell>
          <cell r="O908" t="str">
            <v>:  Penetrasi Macadam Utk.Pek.Minor</v>
          </cell>
          <cell r="R908" t="str">
            <v>TOTAL HARGA</v>
          </cell>
          <cell r="T908" t="str">
            <v>:</v>
          </cell>
          <cell r="U908" t="e">
            <v>#REF!</v>
          </cell>
        </row>
        <row r="909">
          <cell r="A909">
            <v>5</v>
          </cell>
          <cell r="C909" t="str">
            <v>Tebal rata2 Lapen</v>
          </cell>
          <cell r="G909" t="str">
            <v>t</v>
          </cell>
          <cell r="H909">
            <v>5.5E-2</v>
          </cell>
          <cell r="I909" t="str">
            <v>M</v>
          </cell>
          <cell r="L909" t="str">
            <v>SATUAN PEMBAYARAN</v>
          </cell>
          <cell r="O909" t="str">
            <v>:  M3</v>
          </cell>
          <cell r="Q909" t="str">
            <v>(Perata)</v>
          </cell>
          <cell r="R909" t="str">
            <v>% THD. BIAYA PROYEK</v>
          </cell>
          <cell r="T909" t="str">
            <v>:</v>
          </cell>
          <cell r="U909" t="e">
            <v>#REF!</v>
          </cell>
        </row>
        <row r="910">
          <cell r="A910">
            <v>6</v>
          </cell>
          <cell r="C910" t="str">
            <v>Jam kerja efektif per-hari</v>
          </cell>
          <cell r="G910" t="str">
            <v>Tk</v>
          </cell>
          <cell r="H910">
            <v>7</v>
          </cell>
          <cell r="I910" t="str">
            <v>Jam</v>
          </cell>
        </row>
        <row r="911">
          <cell r="A911">
            <v>7</v>
          </cell>
          <cell r="C911" t="str">
            <v>Faktor kehilanganmaterial :</v>
          </cell>
          <cell r="E911" t="str">
            <v>- Agregat</v>
          </cell>
          <cell r="G911" t="str">
            <v>Fh1</v>
          </cell>
          <cell r="H911">
            <v>1.1000000000000001</v>
          </cell>
          <cell r="I911" t="str">
            <v>-</v>
          </cell>
        </row>
        <row r="912">
          <cell r="A912">
            <v>0</v>
          </cell>
          <cell r="E912" t="str">
            <v>- Aspal</v>
          </cell>
          <cell r="G912" t="str">
            <v>Fh2</v>
          </cell>
          <cell r="H912">
            <v>1.05</v>
          </cell>
          <cell r="I912" t="str">
            <v>-</v>
          </cell>
          <cell r="Q912" t="str">
            <v>PERKIRAAN</v>
          </cell>
          <cell r="R912" t="str">
            <v>HARGA</v>
          </cell>
          <cell r="S912" t="str">
            <v>JUMLAH</v>
          </cell>
        </row>
        <row r="913">
          <cell r="A913">
            <v>8</v>
          </cell>
          <cell r="C913" t="str">
            <v>Komposisi campuran Lapen (spesifikasi)  :</v>
          </cell>
          <cell r="L913" t="str">
            <v>NO.</v>
          </cell>
          <cell r="N913" t="str">
            <v>KOMPONEN</v>
          </cell>
          <cell r="P913" t="str">
            <v>SATUAN</v>
          </cell>
          <cell r="Q913" t="str">
            <v>KUANTITAS</v>
          </cell>
          <cell r="R913" t="str">
            <v>SATUAN</v>
          </cell>
          <cell r="S913" t="str">
            <v>HARGA</v>
          </cell>
        </row>
        <row r="914">
          <cell r="C914" t="str">
            <v>- Agregat Pokok</v>
          </cell>
          <cell r="G914" t="str">
            <v>Ak</v>
          </cell>
          <cell r="H914">
            <v>133</v>
          </cell>
          <cell r="I914" t="str">
            <v>Kg/M2</v>
          </cell>
          <cell r="R914" t="str">
            <v>(Rp.)</v>
          </cell>
          <cell r="S914" t="str">
            <v>(Rp.)</v>
          </cell>
        </row>
        <row r="915">
          <cell r="C915" t="str">
            <v>- Agregat Pengunci</v>
          </cell>
          <cell r="G915" t="str">
            <v>Ap</v>
          </cell>
          <cell r="H915">
            <v>25</v>
          </cell>
          <cell r="I915" t="str">
            <v>Kg/M2</v>
          </cell>
        </row>
        <row r="916">
          <cell r="C916" t="str">
            <v>- Aspal                :</v>
          </cell>
          <cell r="D916" t="str">
            <v>- Paska Agregat Pokok</v>
          </cell>
          <cell r="G916" t="str">
            <v>As1</v>
          </cell>
          <cell r="H916">
            <v>5.2</v>
          </cell>
          <cell r="I916" t="str">
            <v>Kg/M2</v>
          </cell>
        </row>
        <row r="917">
          <cell r="G917" t="str">
            <v>As2</v>
          </cell>
          <cell r="H917">
            <v>94.545454545454547</v>
          </cell>
          <cell r="I917" t="str">
            <v>Kg/M3</v>
          </cell>
          <cell r="J917" t="str">
            <v xml:space="preserve"> (As1 : t)</v>
          </cell>
          <cell r="L917" t="str">
            <v>A.</v>
          </cell>
          <cell r="N917" t="str">
            <v>TENAGA</v>
          </cell>
        </row>
        <row r="918">
          <cell r="A918">
            <v>9</v>
          </cell>
          <cell r="C918" t="str">
            <v>Berat jenis bahan  :</v>
          </cell>
        </row>
        <row r="919">
          <cell r="C919" t="str">
            <v>- Agregat</v>
          </cell>
          <cell r="G919" t="str">
            <v>D1</v>
          </cell>
          <cell r="H919">
            <v>1.8</v>
          </cell>
          <cell r="I919" t="str">
            <v>ton / M3</v>
          </cell>
          <cell r="L919" t="str">
            <v>1.</v>
          </cell>
          <cell r="N919" t="str">
            <v>Pekerja Biasa</v>
          </cell>
          <cell r="O919" t="str">
            <v>(L01)</v>
          </cell>
          <cell r="P919" t="str">
            <v>Jam</v>
          </cell>
          <cell r="Q919">
            <v>0.71396697902721984</v>
          </cell>
          <cell r="R919">
            <v>1800</v>
          </cell>
          <cell r="U919">
            <v>1285.1405622489958</v>
          </cell>
        </row>
        <row r="920">
          <cell r="C920" t="str">
            <v>- Aspal</v>
          </cell>
          <cell r="G920" t="str">
            <v>D2</v>
          </cell>
          <cell r="H920">
            <v>1.01</v>
          </cell>
          <cell r="I920" t="str">
            <v>ton / M3</v>
          </cell>
          <cell r="L920" t="str">
            <v>2.</v>
          </cell>
          <cell r="N920" t="str">
            <v>Mandor</v>
          </cell>
          <cell r="O920" t="str">
            <v>(L03)</v>
          </cell>
          <cell r="P920" t="str">
            <v>Jam</v>
          </cell>
          <cell r="Q920">
            <v>7.1396697902721989E-2</v>
          </cell>
          <cell r="R920">
            <v>2750</v>
          </cell>
          <cell r="U920">
            <v>196.34091923248548</v>
          </cell>
        </row>
        <row r="923">
          <cell r="Q923" t="str">
            <v xml:space="preserve">JUMLAH HARGA TENAGA   </v>
          </cell>
          <cell r="U923">
            <v>1481.4814814814813</v>
          </cell>
        </row>
        <row r="924">
          <cell r="A924" t="str">
            <v>II.</v>
          </cell>
          <cell r="C924" t="str">
            <v>URUTAN KERJA</v>
          </cell>
        </row>
        <row r="925">
          <cell r="A925">
            <v>1</v>
          </cell>
          <cell r="C925" t="str">
            <v>Permukaan dasar dibersihkan dan disemprot aspal cair</v>
          </cell>
          <cell r="L925" t="str">
            <v>B.</v>
          </cell>
          <cell r="N925" t="str">
            <v>BAHAN</v>
          </cell>
        </row>
        <row r="926">
          <cell r="C926" t="str">
            <v>bilamana diperlukan</v>
          </cell>
        </row>
        <row r="927">
          <cell r="A927">
            <v>2</v>
          </cell>
          <cell r="C927" t="str">
            <v>Agregat kasar dimuat ke dalam Dump Truck</v>
          </cell>
          <cell r="L927" t="str">
            <v>1.</v>
          </cell>
          <cell r="N927" t="str">
            <v>Agregat Kasar</v>
          </cell>
          <cell r="O927" t="str">
            <v>(M03)</v>
          </cell>
          <cell r="P927" t="str">
            <v>M3</v>
          </cell>
          <cell r="Q927">
            <v>1.755555555555556</v>
          </cell>
          <cell r="R927">
            <v>57676.448177020211</v>
          </cell>
          <cell r="U927">
            <v>101254.20902187996</v>
          </cell>
        </row>
        <row r="928">
          <cell r="C928" t="str">
            <v>menggunakan Wheel Loader (di Base Camp)</v>
          </cell>
          <cell r="L928" t="str">
            <v>2.</v>
          </cell>
          <cell r="N928" t="str">
            <v>Agregat Halus</v>
          </cell>
          <cell r="O928" t="str">
            <v>(M04)</v>
          </cell>
          <cell r="P928" t="str">
            <v>M3</v>
          </cell>
          <cell r="Q928">
            <v>0</v>
          </cell>
          <cell r="R928">
            <v>54748.917322881847</v>
          </cell>
          <cell r="U928">
            <v>0</v>
          </cell>
        </row>
        <row r="929">
          <cell r="A929">
            <v>3</v>
          </cell>
          <cell r="C929" t="str">
            <v>Agregat Kasar ditebarkan (manual) sesuai tebal yang</v>
          </cell>
          <cell r="L929" t="str">
            <v>3</v>
          </cell>
          <cell r="N929" t="str">
            <v>Aspal</v>
          </cell>
          <cell r="O929" t="str">
            <v>(M10)</v>
          </cell>
          <cell r="P929" t="str">
            <v>Kg</v>
          </cell>
          <cell r="Q929">
            <v>99.27272727272728</v>
          </cell>
          <cell r="R929">
            <v>1850</v>
          </cell>
          <cell r="U929">
            <v>183654.54545454547</v>
          </cell>
        </row>
        <row r="930">
          <cell r="C930" t="str">
            <v>diperlukan dan dipadatkan dengan Three Wheel</v>
          </cell>
        </row>
        <row r="931">
          <cell r="C931" t="str">
            <v>Roller (6-8 Ton) minimum 6 lintasan</v>
          </cell>
        </row>
        <row r="932">
          <cell r="A932">
            <v>4</v>
          </cell>
          <cell r="C932" t="str">
            <v>Aspal disemprotkan di atas agregat kasar yang telah</v>
          </cell>
        </row>
        <row r="933">
          <cell r="C933" t="str">
            <v>diratakan menggunakan Aspal Sprayer (merata)</v>
          </cell>
          <cell r="Q933" t="str">
            <v xml:space="preserve">JUMLAH HARGA BAHAN   </v>
          </cell>
          <cell r="U933">
            <v>284908.75447642541</v>
          </cell>
        </row>
        <row r="934">
          <cell r="A934">
            <v>5</v>
          </cell>
          <cell r="C934" t="str">
            <v>Agregat Pengunci ditebarkan dan dipadatkan dengan</v>
          </cell>
        </row>
        <row r="935">
          <cell r="A935">
            <v>0</v>
          </cell>
          <cell r="C935" t="str">
            <v>cara yang sama dengan pemadatan agregat kasar</v>
          </cell>
          <cell r="L935" t="str">
            <v>C.</v>
          </cell>
          <cell r="N935" t="str">
            <v>PERALATAN</v>
          </cell>
        </row>
        <row r="937">
          <cell r="A937" t="str">
            <v>III.</v>
          </cell>
          <cell r="C937" t="str">
            <v>PEMAKAIAN BAHAN, ALAT DAN TENAGA</v>
          </cell>
          <cell r="L937" t="str">
            <v>1.</v>
          </cell>
          <cell r="N937" t="str">
            <v>Wheel Loader</v>
          </cell>
          <cell r="O937" t="str">
            <v>(E15)</v>
          </cell>
          <cell r="P937" t="str">
            <v>Jam</v>
          </cell>
          <cell r="Q937">
            <v>3.5698348951360995E-2</v>
          </cell>
          <cell r="R937">
            <v>55432.76343797033</v>
          </cell>
          <cell r="U937">
            <v>1978.8581325469102</v>
          </cell>
        </row>
        <row r="938">
          <cell r="L938" t="str">
            <v>2.</v>
          </cell>
          <cell r="N938" t="str">
            <v>Dump Truck</v>
          </cell>
          <cell r="O938" t="str">
            <v>(E09)</v>
          </cell>
          <cell r="P938" t="str">
            <v>Jam</v>
          </cell>
          <cell r="Q938">
            <v>0.37426023633169692</v>
          </cell>
          <cell r="R938">
            <v>45377.598849709742</v>
          </cell>
          <cell r="U938">
            <v>16983.030869657305</v>
          </cell>
        </row>
        <row r="939">
          <cell r="A939" t="str">
            <v xml:space="preserve">   1.</v>
          </cell>
          <cell r="C939" t="str">
            <v>BAHAN</v>
          </cell>
          <cell r="L939" t="str">
            <v>3.</v>
          </cell>
          <cell r="N939" t="str">
            <v>3-Wheel Roller     (E16)</v>
          </cell>
          <cell r="P939" t="str">
            <v>Jam</v>
          </cell>
          <cell r="Q939">
            <v>7.3019350127783877E-2</v>
          </cell>
          <cell r="R939">
            <v>25901.118522898301</v>
          </cell>
          <cell r="U939">
            <v>1891.2828421247395</v>
          </cell>
        </row>
        <row r="940">
          <cell r="A940" t="str">
            <v>1.a.</v>
          </cell>
          <cell r="C940" t="str">
            <v>Agregat Kasar</v>
          </cell>
          <cell r="D940" t="str">
            <v>=  {(Ak/1000 : t M3) x Fh1} : D1</v>
          </cell>
          <cell r="G940" t="str">
            <v>(M03)</v>
          </cell>
          <cell r="H940">
            <v>1.4777777777777781</v>
          </cell>
          <cell r="I940" t="str">
            <v>M3</v>
          </cell>
          <cell r="L940" t="str">
            <v>4.</v>
          </cell>
          <cell r="N940" t="str">
            <v>Asp. Sprayer</v>
          </cell>
          <cell r="O940" t="str">
            <v>(E03)</v>
          </cell>
          <cell r="P940" t="str">
            <v>Jam</v>
          </cell>
          <cell r="Q940">
            <v>0.28195590643401691</v>
          </cell>
          <cell r="R940">
            <v>12845.963394968825</v>
          </cell>
          <cell r="U940">
            <v>3621.9952530466362</v>
          </cell>
        </row>
        <row r="941">
          <cell r="A941" t="str">
            <v>1.b.</v>
          </cell>
          <cell r="C941" t="str">
            <v>Agregat Pengunci</v>
          </cell>
          <cell r="D941" t="str">
            <v>=  {(Ap/1000 : t M3) x Fh1} : D1</v>
          </cell>
          <cell r="G941" t="str">
            <v>(M04)</v>
          </cell>
          <cell r="H941">
            <v>0.27777777777777785</v>
          </cell>
          <cell r="I941" t="str">
            <v>M3</v>
          </cell>
          <cell r="L941" t="str">
            <v>5.</v>
          </cell>
          <cell r="N941" t="str">
            <v>Alat bantu</v>
          </cell>
          <cell r="P941" t="str">
            <v>Ls</v>
          </cell>
          <cell r="Q941">
            <v>1</v>
          </cell>
          <cell r="R941">
            <v>150</v>
          </cell>
          <cell r="U941">
            <v>150</v>
          </cell>
        </row>
        <row r="942">
          <cell r="A942" t="str">
            <v>1.c.</v>
          </cell>
          <cell r="C942" t="str">
            <v>Aspal</v>
          </cell>
          <cell r="D942" t="str">
            <v>=  {(As : t M3) x Fh2}</v>
          </cell>
          <cell r="G942" t="str">
            <v>(M10)</v>
          </cell>
          <cell r="H942">
            <v>99.27272727272728</v>
          </cell>
          <cell r="I942" t="str">
            <v>Kg</v>
          </cell>
        </row>
        <row r="945">
          <cell r="A945" t="str">
            <v>2.</v>
          </cell>
          <cell r="C945" t="str">
            <v>ALAT</v>
          </cell>
          <cell r="Q945" t="str">
            <v xml:space="preserve">JUMLAH HARGA PERALATAN   </v>
          </cell>
          <cell r="U945">
            <v>24625.16709737559</v>
          </cell>
        </row>
        <row r="946">
          <cell r="A946" t="str">
            <v>2.a.</v>
          </cell>
          <cell r="C946" t="str">
            <v>WHEEL LOADER</v>
          </cell>
          <cell r="G946" t="str">
            <v>(E15)</v>
          </cell>
        </row>
        <row r="947">
          <cell r="C947" t="str">
            <v>Kapasitas bucket</v>
          </cell>
          <cell r="G947" t="str">
            <v>V</v>
          </cell>
          <cell r="H947">
            <v>1.5</v>
          </cell>
          <cell r="I947" t="str">
            <v>M3</v>
          </cell>
          <cell r="L947" t="str">
            <v>D.</v>
          </cell>
          <cell r="N947" t="str">
            <v>JUMLAH HARGA TENAGA, BAHAN DAN PERALATAN  ( A + B + C )</v>
          </cell>
          <cell r="U947">
            <v>311015.40305528248</v>
          </cell>
        </row>
        <row r="948">
          <cell r="C948" t="str">
            <v>Faktor bucket</v>
          </cell>
          <cell r="G948" t="str">
            <v>Fb</v>
          </cell>
          <cell r="H948">
            <v>0.9</v>
          </cell>
          <cell r="I948" t="str">
            <v>-</v>
          </cell>
          <cell r="L948" t="str">
            <v>E.</v>
          </cell>
          <cell r="N948" t="str">
            <v>OVERHEAD &amp; PROFIT</v>
          </cell>
          <cell r="P948">
            <v>10</v>
          </cell>
          <cell r="Q948" t="str">
            <v>%  x  D</v>
          </cell>
          <cell r="U948">
            <v>31101.540305528251</v>
          </cell>
        </row>
        <row r="949">
          <cell r="C949" t="str">
            <v>Faktor efisiensi alat</v>
          </cell>
          <cell r="G949" t="str">
            <v>Fa</v>
          </cell>
          <cell r="H949">
            <v>0.83</v>
          </cell>
          <cell r="I949" t="str">
            <v>-</v>
          </cell>
          <cell r="L949" t="str">
            <v>F.</v>
          </cell>
          <cell r="N949" t="str">
            <v>HARGA SATUAN PEKERJAAN  ( D + E )</v>
          </cell>
          <cell r="U949">
            <v>342116.94336081075</v>
          </cell>
        </row>
        <row r="950">
          <cell r="C950" t="str">
            <v>Waktu Siklus</v>
          </cell>
          <cell r="G950" t="str">
            <v>Ts1</v>
          </cell>
          <cell r="L950" t="str">
            <v>Note: 1</v>
          </cell>
          <cell r="N950" t="str">
            <v>SATUAN dapat berdasarkan atas jam operasi untuk Tenaga Kerja dan Peralatan, volume dan/atau ukuran</v>
          </cell>
        </row>
        <row r="951">
          <cell r="C951" t="str">
            <v>- Memuat, menuang, kembali</v>
          </cell>
          <cell r="G951" t="str">
            <v>T1</v>
          </cell>
          <cell r="H951">
            <v>1.5</v>
          </cell>
          <cell r="I951" t="str">
            <v>menit</v>
          </cell>
          <cell r="N951" t="str">
            <v>berat untuk bahan-bahan.</v>
          </cell>
        </row>
        <row r="952">
          <cell r="C952" t="str">
            <v>- Menunggu, dan lain lain</v>
          </cell>
          <cell r="G952" t="str">
            <v>T2</v>
          </cell>
          <cell r="H952">
            <v>0.5</v>
          </cell>
          <cell r="I952" t="str">
            <v>menit</v>
          </cell>
          <cell r="L952">
            <v>2</v>
          </cell>
          <cell r="N952" t="str">
            <v>Kuantitas satuan adalah kuantitas setiap komponen untuk menyelesaikan satu satuan pekerjaan dari nomor</v>
          </cell>
        </row>
        <row r="953">
          <cell r="G953" t="str">
            <v>Ts1</v>
          </cell>
          <cell r="H953">
            <v>2</v>
          </cell>
          <cell r="I953" t="str">
            <v>menit</v>
          </cell>
          <cell r="N953" t="str">
            <v>mata pembayaran.</v>
          </cell>
        </row>
        <row r="954">
          <cell r="L954">
            <v>3</v>
          </cell>
          <cell r="N954" t="str">
            <v>Biaya satuan untuk peralatan sudah termasuk bahan bakar, bahan habis dipakai dan operator.</v>
          </cell>
        </row>
        <row r="955">
          <cell r="L955">
            <v>4</v>
          </cell>
          <cell r="N955" t="str">
            <v>Biaya satuan sudah termasuk pengeluaran untuk seluruh pajak yang berkaitan (tetapi tidak termasuk PPN</v>
          </cell>
        </row>
        <row r="956">
          <cell r="J956" t="str">
            <v>Berlanjut ke halaman berikut</v>
          </cell>
          <cell r="N956" t="str">
            <v>yang dibayar dari kontrak) dan biaya-biaya lainnya.</v>
          </cell>
        </row>
        <row r="957">
          <cell r="A957" t="str">
            <v>ITEM PEMBAYARAN NO.</v>
          </cell>
          <cell r="D957" t="str">
            <v>:  8.1 (7)</v>
          </cell>
          <cell r="J957" t="str">
            <v>Analisa EI-817</v>
          </cell>
        </row>
        <row r="958">
          <cell r="A958" t="str">
            <v>JENIS PEKERJAAN</v>
          </cell>
          <cell r="D958" t="str">
            <v>:  Penetrasi Macadam Utk.Pek.Minor</v>
          </cell>
        </row>
        <row r="959">
          <cell r="A959" t="str">
            <v>SATUAN PEMBAYARAN</v>
          </cell>
          <cell r="D959" t="str">
            <v>:  M3</v>
          </cell>
          <cell r="H959" t="str">
            <v xml:space="preserve">         URAIAN ANALISA HARGA SATUAN</v>
          </cell>
        </row>
        <row r="960">
          <cell r="J960" t="str">
            <v>Lanjutan</v>
          </cell>
        </row>
        <row r="962">
          <cell r="A962" t="str">
            <v>No.</v>
          </cell>
          <cell r="C962" t="str">
            <v>U R A I A N</v>
          </cell>
          <cell r="G962" t="str">
            <v>KODE</v>
          </cell>
          <cell r="H962" t="str">
            <v>KOEF.</v>
          </cell>
          <cell r="I962" t="str">
            <v>SATUAN</v>
          </cell>
          <cell r="J962" t="str">
            <v>KETERANGAN</v>
          </cell>
        </row>
        <row r="965">
          <cell r="C965" t="str">
            <v xml:space="preserve">Kap. Prod. / jam = </v>
          </cell>
          <cell r="D965" t="str">
            <v>V x Fb x Fa x 60</v>
          </cell>
          <cell r="G965" t="str">
            <v>Q1</v>
          </cell>
          <cell r="H965">
            <v>28.012500000000003</v>
          </cell>
          <cell r="I965" t="str">
            <v>M3</v>
          </cell>
          <cell r="J965">
            <v>0</v>
          </cell>
        </row>
        <row r="966">
          <cell r="D966" t="str">
            <v>Ts1</v>
          </cell>
        </row>
        <row r="968">
          <cell r="C968" t="str">
            <v>Koefisien Alat/M3</v>
          </cell>
          <cell r="D968" t="str">
            <v xml:space="preserve"> = 1 : Q1</v>
          </cell>
          <cell r="G968" t="str">
            <v>(E15)</v>
          </cell>
          <cell r="H968">
            <v>3.5698348951360995E-2</v>
          </cell>
          <cell r="I968" t="str">
            <v>Jam</v>
          </cell>
        </row>
        <row r="970">
          <cell r="A970" t="str">
            <v>2.b.</v>
          </cell>
          <cell r="C970" t="str">
            <v>DUMP TRUCK (DT)</v>
          </cell>
          <cell r="G970" t="str">
            <v>(E09)</v>
          </cell>
        </row>
        <row r="971">
          <cell r="C971" t="str">
            <v>Kapasitas bak</v>
          </cell>
          <cell r="G971" t="str">
            <v>V</v>
          </cell>
          <cell r="H971">
            <v>5.9999250009374885</v>
          </cell>
          <cell r="I971" t="str">
            <v>M3</v>
          </cell>
        </row>
        <row r="972">
          <cell r="C972" t="str">
            <v>Faktor Efisiensi alat</v>
          </cell>
          <cell r="G972" t="str">
            <v>Fa</v>
          </cell>
          <cell r="H972">
            <v>0.83</v>
          </cell>
          <cell r="I972" t="str">
            <v>-</v>
          </cell>
        </row>
        <row r="973">
          <cell r="C973" t="str">
            <v>Kecepatan rata-rata bermuatan</v>
          </cell>
          <cell r="G973" t="str">
            <v>v1</v>
          </cell>
          <cell r="H973">
            <v>40</v>
          </cell>
          <cell r="I973" t="str">
            <v>KM / Jam</v>
          </cell>
        </row>
        <row r="974">
          <cell r="C974" t="str">
            <v>Kecepatan rata-rata kosong</v>
          </cell>
          <cell r="G974" t="str">
            <v>v2</v>
          </cell>
          <cell r="H974">
            <v>50</v>
          </cell>
          <cell r="I974" t="str">
            <v>KM / Jam</v>
          </cell>
        </row>
        <row r="977">
          <cell r="C977" t="str">
            <v>Waktu Siklus</v>
          </cell>
          <cell r="G977" t="str">
            <v>Ts2</v>
          </cell>
        </row>
        <row r="978">
          <cell r="C978" t="str">
            <v>- Mengisi Bak = V : Q1 x 60</v>
          </cell>
          <cell r="G978" t="str">
            <v>T1</v>
          </cell>
          <cell r="H978">
            <v>12.851244981927683</v>
          </cell>
          <cell r="I978" t="str">
            <v>menit</v>
          </cell>
        </row>
        <row r="979">
          <cell r="C979" t="str">
            <v>- Angkut</v>
          </cell>
          <cell r="D979" t="str">
            <v>= (L : v1) x 60 menit</v>
          </cell>
          <cell r="G979" t="str">
            <v>T2</v>
          </cell>
          <cell r="H979">
            <v>29.986842105263158</v>
          </cell>
          <cell r="I979" t="str">
            <v>menit</v>
          </cell>
        </row>
        <row r="980">
          <cell r="C980" t="str">
            <v>- Tunggu + dump (setempat2) + Putar</v>
          </cell>
          <cell r="G980" t="str">
            <v>T3</v>
          </cell>
          <cell r="H980">
            <v>45</v>
          </cell>
          <cell r="I980" t="str">
            <v>menit</v>
          </cell>
        </row>
        <row r="981">
          <cell r="C981" t="str">
            <v>- Kembali</v>
          </cell>
          <cell r="D981" t="str">
            <v>= (L : v2) x 60 menit</v>
          </cell>
          <cell r="G981" t="str">
            <v>T4</v>
          </cell>
          <cell r="H981">
            <v>23.989473684210523</v>
          </cell>
          <cell r="I981" t="str">
            <v>menit</v>
          </cell>
        </row>
        <row r="982">
          <cell r="G982" t="str">
            <v>Ts2</v>
          </cell>
          <cell r="H982">
            <v>111.82756077140137</v>
          </cell>
          <cell r="I982" t="str">
            <v>menit</v>
          </cell>
        </row>
        <row r="984">
          <cell r="C984" t="str">
            <v>Kap.Prod. / jam =</v>
          </cell>
          <cell r="D984" t="str">
            <v>V x Fa x 60</v>
          </cell>
          <cell r="G984" t="str">
            <v>Q2</v>
          </cell>
          <cell r="H984">
            <v>2.6719376063069831</v>
          </cell>
          <cell r="I984" t="str">
            <v>M3</v>
          </cell>
        </row>
        <row r="985">
          <cell r="D985" t="str">
            <v>Ts2</v>
          </cell>
        </row>
        <row r="987">
          <cell r="C987" t="str">
            <v>Koefisien Alat / M3 = 1 : Q2</v>
          </cell>
          <cell r="D987" t="str">
            <v>= 1 : Q2</v>
          </cell>
          <cell r="G987" t="str">
            <v>(E09)</v>
          </cell>
          <cell r="H987">
            <v>0.37426023633169692</v>
          </cell>
          <cell r="I987" t="str">
            <v>Jam</v>
          </cell>
        </row>
        <row r="989">
          <cell r="A989" t="str">
            <v>2.c.</v>
          </cell>
          <cell r="C989" t="str">
            <v>THREE WHEEL ROLLER</v>
          </cell>
          <cell r="G989" t="str">
            <v>(E16)</v>
          </cell>
        </row>
        <row r="990">
          <cell r="C990" t="str">
            <v>Kecepatan rata-rata alat</v>
          </cell>
          <cell r="G990" t="str">
            <v>v</v>
          </cell>
          <cell r="H990">
            <v>2</v>
          </cell>
          <cell r="I990" t="str">
            <v>Km / Jam</v>
          </cell>
        </row>
        <row r="991">
          <cell r="C991" t="str">
            <v>Lebar efektif pemadatan</v>
          </cell>
          <cell r="G991" t="str">
            <v>b</v>
          </cell>
          <cell r="H991">
            <v>1.2</v>
          </cell>
          <cell r="I991" t="str">
            <v>M</v>
          </cell>
        </row>
        <row r="992">
          <cell r="C992" t="str">
            <v>Jumlah lintasan</v>
          </cell>
          <cell r="G992" t="str">
            <v>n</v>
          </cell>
          <cell r="H992">
            <v>8</v>
          </cell>
          <cell r="I992" t="str">
            <v>lintasan</v>
          </cell>
        </row>
        <row r="993">
          <cell r="C993" t="str">
            <v>Faktor Efisiensi alat</v>
          </cell>
          <cell r="G993" t="str">
            <v>Fa</v>
          </cell>
          <cell r="H993">
            <v>0.83</v>
          </cell>
          <cell r="I993" t="str">
            <v>-</v>
          </cell>
        </row>
        <row r="995">
          <cell r="C995" t="str">
            <v xml:space="preserve">Kap. Prod. / jam = </v>
          </cell>
          <cell r="D995" t="str">
            <v>(v x 1000) x b x t x Fa</v>
          </cell>
          <cell r="G995" t="str">
            <v>Q3</v>
          </cell>
          <cell r="H995">
            <v>13.694999999999999</v>
          </cell>
          <cell r="I995" t="str">
            <v>M3</v>
          </cell>
        </row>
        <row r="996">
          <cell r="D996" t="str">
            <v>n</v>
          </cell>
        </row>
        <row r="997">
          <cell r="C997" t="str">
            <v>Koefisien Alat / M3</v>
          </cell>
          <cell r="D997" t="str">
            <v xml:space="preserve"> =  1  :  Q3</v>
          </cell>
          <cell r="G997" t="str">
            <v>(E16)</v>
          </cell>
          <cell r="H997">
            <v>7.3019350127783877E-2</v>
          </cell>
          <cell r="I997" t="str">
            <v>Jam</v>
          </cell>
        </row>
        <row r="999">
          <cell r="A999" t="str">
            <v>2.d.</v>
          </cell>
          <cell r="C999" t="str">
            <v>ASPHALT SPRAYER</v>
          </cell>
          <cell r="G999" t="str">
            <v>(E03)</v>
          </cell>
        </row>
        <row r="1000">
          <cell r="C1000" t="str">
            <v>Kapasitas alat</v>
          </cell>
          <cell r="G1000" t="str">
            <v>V</v>
          </cell>
          <cell r="H1000">
            <v>800</v>
          </cell>
          <cell r="I1000" t="str">
            <v>liter</v>
          </cell>
        </row>
        <row r="1001">
          <cell r="C1001" t="str">
            <v>Faktor efisiensi alat</v>
          </cell>
          <cell r="G1001" t="str">
            <v>Fa</v>
          </cell>
          <cell r="H1001">
            <v>0.83</v>
          </cell>
          <cell r="I1001" t="str">
            <v>-</v>
          </cell>
        </row>
        <row r="1002">
          <cell r="C1002" t="str">
            <v>Waktu Siklus (termasuk proses pemanasan)</v>
          </cell>
          <cell r="G1002" t="str">
            <v>Ts3</v>
          </cell>
          <cell r="H1002">
            <v>2</v>
          </cell>
          <cell r="I1002" t="str">
            <v>Jam</v>
          </cell>
        </row>
        <row r="1004">
          <cell r="C1004" t="str">
            <v>Kap. Prod. / jam =</v>
          </cell>
          <cell r="D1004" t="str">
            <v>V x Fa x D2</v>
          </cell>
          <cell r="G1004" t="str">
            <v>Q4</v>
          </cell>
          <cell r="H1004">
            <v>3.5466538461538462</v>
          </cell>
          <cell r="I1004" t="str">
            <v>M3</v>
          </cell>
        </row>
        <row r="1005">
          <cell r="D1005" t="str">
            <v>Ts3 x As2</v>
          </cell>
        </row>
        <row r="1006">
          <cell r="C1006" t="str">
            <v>Koefisien Alat / M3</v>
          </cell>
          <cell r="D1006" t="str">
            <v xml:space="preserve"> =  1  :  Q4</v>
          </cell>
          <cell r="G1006" t="str">
            <v>(E03)</v>
          </cell>
          <cell r="H1006">
            <v>0.28195590643401691</v>
          </cell>
          <cell r="I1006" t="str">
            <v>Jam</v>
          </cell>
        </row>
        <row r="1014">
          <cell r="C1014">
            <v>0</v>
          </cell>
        </row>
        <row r="1015">
          <cell r="J1015" t="str">
            <v>Berlanjut ke halaman berikut</v>
          </cell>
        </row>
        <row r="1016">
          <cell r="A1016" t="str">
            <v>ITEM PEMBAYARAN NO.</v>
          </cell>
          <cell r="D1016" t="str">
            <v>:  8.1 (7)</v>
          </cell>
          <cell r="J1016" t="str">
            <v>Analisa EI-817</v>
          </cell>
        </row>
        <row r="1017">
          <cell r="A1017" t="str">
            <v>JENIS PEKERJAAN</v>
          </cell>
          <cell r="D1017" t="str">
            <v>:  Penetrasi Macadam Utk.Pek.Minor</v>
          </cell>
        </row>
        <row r="1018">
          <cell r="A1018" t="str">
            <v>SATUAN PEMBAYARAN</v>
          </cell>
          <cell r="D1018" t="str">
            <v>:  M3</v>
          </cell>
          <cell r="H1018" t="str">
            <v xml:space="preserve">         URAIAN ANALISA HARGA SATUAN</v>
          </cell>
        </row>
        <row r="1019">
          <cell r="J1019" t="str">
            <v>Lanjutan</v>
          </cell>
        </row>
        <row r="1021">
          <cell r="A1021" t="str">
            <v>No.</v>
          </cell>
          <cell r="C1021" t="str">
            <v>U R A I A N</v>
          </cell>
          <cell r="G1021" t="str">
            <v>KODE</v>
          </cell>
          <cell r="H1021" t="str">
            <v>KOEF.</v>
          </cell>
          <cell r="I1021" t="str">
            <v>SATUAN</v>
          </cell>
          <cell r="J1021" t="str">
            <v>KETERANGAN</v>
          </cell>
        </row>
        <row r="1024">
          <cell r="A1024" t="str">
            <v>2.e.</v>
          </cell>
          <cell r="B1024">
            <v>0</v>
          </cell>
          <cell r="C1024" t="str">
            <v>ALAT BANTU</v>
          </cell>
        </row>
        <row r="1025">
          <cell r="C1025" t="str">
            <v>diperlukan setiap  :</v>
          </cell>
          <cell r="D1025">
            <v>75</v>
          </cell>
          <cell r="E1025" t="str">
            <v>M3 pekerjaan</v>
          </cell>
          <cell r="J1025" t="str">
            <v>Lump Sum</v>
          </cell>
        </row>
        <row r="1026">
          <cell r="C1026" t="str">
            <v>- Kereta dorong</v>
          </cell>
          <cell r="D1026" t="str">
            <v>=  3  buah</v>
          </cell>
        </row>
        <row r="1027">
          <cell r="C1027" t="str">
            <v>- Sekop</v>
          </cell>
          <cell r="D1027" t="str">
            <v>=  5  buah</v>
          </cell>
        </row>
        <row r="1028">
          <cell r="C1028" t="str">
            <v>- Sapu</v>
          </cell>
          <cell r="D1028" t="str">
            <v>=  5  buah</v>
          </cell>
        </row>
        <row r="1029">
          <cell r="C1029" t="str">
            <v>- Sikat</v>
          </cell>
          <cell r="D1029" t="str">
            <v>=  3  buah</v>
          </cell>
        </row>
        <row r="1030">
          <cell r="C1030" t="str">
            <v>- Karung</v>
          </cell>
          <cell r="D1030" t="str">
            <v>=  5  buah</v>
          </cell>
        </row>
        <row r="1031">
          <cell r="C1031" t="str">
            <v>- Cerek Aspal</v>
          </cell>
          <cell r="D1031" t="str">
            <v>=  3  buah</v>
          </cell>
        </row>
        <row r="1032">
          <cell r="C1032" t="str">
            <v>- Kaleng Aspal</v>
          </cell>
          <cell r="D1032" t="str">
            <v>=  3  buah</v>
          </cell>
        </row>
        <row r="1034">
          <cell r="A1034" t="str">
            <v xml:space="preserve">   3.</v>
          </cell>
          <cell r="C1034" t="str">
            <v>TENAGA</v>
          </cell>
        </row>
        <row r="1035">
          <cell r="C1035" t="str">
            <v>Produksi menentukan (Produksi Wheel Loader)</v>
          </cell>
          <cell r="G1035" t="str">
            <v>Q1</v>
          </cell>
          <cell r="H1035">
            <v>28.012500000000003</v>
          </cell>
          <cell r="I1035" t="str">
            <v>M3/Jam</v>
          </cell>
        </row>
        <row r="1036">
          <cell r="C1036" t="str">
            <v>Produksi Lapen / hari   =   Q1 x Tk</v>
          </cell>
          <cell r="G1036" t="str">
            <v>Qt</v>
          </cell>
          <cell r="H1036">
            <v>196.08750000000003</v>
          </cell>
          <cell r="I1036" t="str">
            <v>M3</v>
          </cell>
        </row>
        <row r="1037">
          <cell r="C1037" t="str">
            <v>Kebutuhan tenaga :</v>
          </cell>
        </row>
        <row r="1038">
          <cell r="D1038" t="str">
            <v>- Pekerja</v>
          </cell>
          <cell r="G1038" t="str">
            <v>P</v>
          </cell>
          <cell r="H1038">
            <v>20</v>
          </cell>
          <cell r="I1038" t="str">
            <v>orang</v>
          </cell>
        </row>
        <row r="1039">
          <cell r="D1039" t="str">
            <v>- Mandor</v>
          </cell>
          <cell r="G1039" t="str">
            <v>M</v>
          </cell>
          <cell r="H1039">
            <v>2</v>
          </cell>
          <cell r="I1039" t="str">
            <v>orang</v>
          </cell>
        </row>
        <row r="1041">
          <cell r="C1041" t="str">
            <v>Koefisien Tenaga / M3     :</v>
          </cell>
        </row>
        <row r="1042">
          <cell r="D1042" t="str">
            <v>- Pekerja</v>
          </cell>
          <cell r="E1042" t="str">
            <v>= (Tk x P) / Qt</v>
          </cell>
          <cell r="G1042" t="str">
            <v>(L01)</v>
          </cell>
          <cell r="H1042">
            <v>0.71396697902721984</v>
          </cell>
          <cell r="I1042" t="str">
            <v>Jam</v>
          </cell>
        </row>
        <row r="1043">
          <cell r="D1043" t="str">
            <v>- Mandor</v>
          </cell>
          <cell r="E1043" t="str">
            <v>= (Tk x M) / Qt</v>
          </cell>
          <cell r="G1043" t="str">
            <v>(L03)</v>
          </cell>
          <cell r="H1043">
            <v>7.1396697902721989E-2</v>
          </cell>
          <cell r="I1043" t="str">
            <v>Jam</v>
          </cell>
        </row>
        <row r="1046">
          <cell r="A1046" t="str">
            <v>4.</v>
          </cell>
          <cell r="C1046" t="str">
            <v>HARGA DASAR SATUAN UPAH, BAHAN DAN ALAT</v>
          </cell>
        </row>
        <row r="1047">
          <cell r="C1047" t="str">
            <v>Lihat lampiran.</v>
          </cell>
        </row>
        <row r="1049">
          <cell r="A1049" t="str">
            <v>5.</v>
          </cell>
          <cell r="C1049" t="str">
            <v>ANALISA HARGA SATUAN PEKERJAAN</v>
          </cell>
        </row>
        <row r="1050">
          <cell r="C1050" t="str">
            <v>Lihat perhitungan dalam FORMULIR STANDAR UNTUK</v>
          </cell>
        </row>
        <row r="1051">
          <cell r="C1051" t="str">
            <v>PEREKEMAN ANALISA MASING-MASING HARGA</v>
          </cell>
        </row>
        <row r="1052">
          <cell r="C1052" t="str">
            <v>SATUAN.</v>
          </cell>
        </row>
        <row r="1053">
          <cell r="C1053" t="str">
            <v>Didapat Harga Satuan Pekerjaan :</v>
          </cell>
        </row>
        <row r="1055">
          <cell r="C1055" t="str">
            <v xml:space="preserve">Rp.  </v>
          </cell>
          <cell r="D1055">
            <v>342116.94336081075</v>
          </cell>
          <cell r="E1055" t="str">
            <v xml:space="preserve"> / M3.</v>
          </cell>
        </row>
        <row r="1058">
          <cell r="A1058" t="str">
            <v>6.</v>
          </cell>
          <cell r="C1058" t="str">
            <v>MASA PELAKSANAAN YANG DIPERLUKAN</v>
          </cell>
        </row>
        <row r="1059">
          <cell r="C1059" t="str">
            <v>Masa Pelaksanaan :</v>
          </cell>
          <cell r="D1059" t="str">
            <v>. . . . . . . . . . .</v>
          </cell>
          <cell r="E1059" t="str">
            <v>bulan</v>
          </cell>
        </row>
        <row r="1061">
          <cell r="A1061" t="str">
            <v>7.</v>
          </cell>
          <cell r="C1061" t="str">
            <v>VOLUME PEKERJAAN YANG DIPERLUKAN</v>
          </cell>
        </row>
        <row r="1062">
          <cell r="C1062" t="str">
            <v>Volume pekerjaan  :</v>
          </cell>
          <cell r="D1062" t="e">
            <v>#REF!</v>
          </cell>
          <cell r="E1062" t="str">
            <v>M3</v>
          </cell>
        </row>
        <row r="1075">
          <cell r="A1075" t="str">
            <v>ITEM PEMBAYARAN NO.</v>
          </cell>
          <cell r="D1075" t="str">
            <v>:  8.1 (8)</v>
          </cell>
          <cell r="J1075" t="str">
            <v>Analisa EI-818</v>
          </cell>
          <cell r="T1075" t="str">
            <v>Analisa EI-818</v>
          </cell>
        </row>
        <row r="1076">
          <cell r="A1076" t="str">
            <v>JENIS PEKERJAAN</v>
          </cell>
          <cell r="D1076" t="str">
            <v>:  Camp. Aspal Dingin Utk.Pek.Minor</v>
          </cell>
        </row>
        <row r="1077">
          <cell r="A1077" t="str">
            <v>SATUAN PEMBAYARAN</v>
          </cell>
          <cell r="D1077" t="str">
            <v>:  M3</v>
          </cell>
          <cell r="H1077" t="str">
            <v xml:space="preserve">         URAIAN ANALISA HARGA SATUAN</v>
          </cell>
          <cell r="L1077" t="str">
            <v>FORMULIR STANDAR UNTUK</v>
          </cell>
        </row>
        <row r="1078">
          <cell r="L1078" t="str">
            <v>PEREKAMAN ANALISA MASING-MASING HARGA SATUAN</v>
          </cell>
        </row>
        <row r="1079">
          <cell r="L1079">
            <v>0</v>
          </cell>
        </row>
        <row r="1080">
          <cell r="A1080" t="str">
            <v>No.</v>
          </cell>
          <cell r="C1080" t="str">
            <v>U R A I A N</v>
          </cell>
          <cell r="G1080" t="str">
            <v>KODE</v>
          </cell>
          <cell r="H1080" t="str">
            <v>KOEF.</v>
          </cell>
          <cell r="I1080" t="str">
            <v>SATUAN</v>
          </cell>
          <cell r="J1080" t="str">
            <v>KETERANGAN</v>
          </cell>
        </row>
        <row r="1082">
          <cell r="L1082" t="str">
            <v>PROYEK</v>
          </cell>
          <cell r="O1082" t="str">
            <v>:</v>
          </cell>
        </row>
        <row r="1083">
          <cell r="A1083" t="str">
            <v>I.</v>
          </cell>
          <cell r="C1083" t="str">
            <v>ASUMSI</v>
          </cell>
          <cell r="L1083" t="str">
            <v>No. PAKET KONTRAK</v>
          </cell>
          <cell r="O1083" t="str">
            <v>:</v>
          </cell>
        </row>
        <row r="1084">
          <cell r="A1084">
            <v>1</v>
          </cell>
          <cell r="C1084" t="str">
            <v>Menggunakan buruh dan alat (semi mekanik)</v>
          </cell>
          <cell r="L1084" t="str">
            <v>NAMA PAKET</v>
          </cell>
          <cell r="O1084" t="str">
            <v>:</v>
          </cell>
        </row>
        <row r="1085">
          <cell r="A1085">
            <v>2</v>
          </cell>
          <cell r="C1085" t="str">
            <v>Lokasi pekerjaan : sepanjang jalan</v>
          </cell>
          <cell r="L1085" t="str">
            <v>PROP / KAB / KODYA</v>
          </cell>
          <cell r="O1085" t="str">
            <v>:</v>
          </cell>
        </row>
        <row r="1086">
          <cell r="A1086">
            <v>3</v>
          </cell>
          <cell r="C1086" t="str">
            <v>Jarak rata-rata Base camp ke lokasi pekerjaan</v>
          </cell>
          <cell r="G1086" t="str">
            <v>L</v>
          </cell>
          <cell r="H1086">
            <v>19.991228070175438</v>
          </cell>
          <cell r="I1086" t="str">
            <v>KM</v>
          </cell>
          <cell r="L1086" t="str">
            <v>ITEM PEMBAYARAN NO.</v>
          </cell>
          <cell r="O1086" t="str">
            <v>:  8.1 (8)</v>
          </cell>
          <cell r="R1086" t="str">
            <v>PERKIRAAN VOL. PEK.</v>
          </cell>
          <cell r="T1086" t="str">
            <v>:</v>
          </cell>
          <cell r="U1086" t="e">
            <v>#REF!</v>
          </cell>
        </row>
        <row r="1087">
          <cell r="A1087">
            <v>4</v>
          </cell>
          <cell r="C1087" t="str">
            <v>Jam kerja efektif per-hari</v>
          </cell>
          <cell r="G1087" t="str">
            <v>Tk</v>
          </cell>
          <cell r="H1087">
            <v>7</v>
          </cell>
          <cell r="I1087" t="str">
            <v>jam</v>
          </cell>
          <cell r="L1087" t="str">
            <v>JENIS PEKERJAAN</v>
          </cell>
          <cell r="O1087" t="str">
            <v>:  Camp. Aspal Dingin Utk.Pek.Minor</v>
          </cell>
          <cell r="R1087" t="str">
            <v>TOTAL HARGA</v>
          </cell>
          <cell r="T1087" t="str">
            <v>:</v>
          </cell>
          <cell r="U1087" t="e">
            <v>#REF!</v>
          </cell>
        </row>
        <row r="1088">
          <cell r="A1088">
            <v>5</v>
          </cell>
          <cell r="C1088" t="str">
            <v>Batasan Spesifikasi  :</v>
          </cell>
          <cell r="L1088" t="str">
            <v>SATUAN PEMBAYARAN</v>
          </cell>
          <cell r="O1088" t="str">
            <v>:  M3</v>
          </cell>
          <cell r="R1088" t="str">
            <v>% THD. BIAYA PROYEK</v>
          </cell>
          <cell r="T1088" t="str">
            <v>:</v>
          </cell>
          <cell r="U1088" t="e">
            <v>#REF!</v>
          </cell>
        </row>
        <row r="1089">
          <cell r="C1089" t="str">
            <v>- Ukuran Agregat Nominal Maksimum</v>
          </cell>
          <cell r="G1089" t="str">
            <v>Sa</v>
          </cell>
          <cell r="H1089">
            <v>19</v>
          </cell>
          <cell r="I1089" t="str">
            <v>MM</v>
          </cell>
        </row>
        <row r="1090">
          <cell r="C1090" t="str">
            <v>- Kadar Aspal terhadap berat total campuran</v>
          </cell>
          <cell r="G1090" t="str">
            <v>As</v>
          </cell>
          <cell r="H1090">
            <v>7</v>
          </cell>
          <cell r="I1090" t="str">
            <v>%</v>
          </cell>
        </row>
        <row r="1091">
          <cell r="C1091" t="str">
            <v>- Tebal nominal padat untuk patching</v>
          </cell>
          <cell r="G1091" t="str">
            <v>t</v>
          </cell>
          <cell r="H1091">
            <v>0.04</v>
          </cell>
          <cell r="I1091" t="str">
            <v>M</v>
          </cell>
          <cell r="J1091" t="str">
            <v xml:space="preserve"> Rata-rata</v>
          </cell>
          <cell r="Q1091" t="str">
            <v>PERKIRAAN</v>
          </cell>
          <cell r="R1091" t="str">
            <v>HARGA</v>
          </cell>
          <cell r="S1091" t="str">
            <v>JUMLAH</v>
          </cell>
        </row>
        <row r="1092">
          <cell r="A1092">
            <v>6</v>
          </cell>
          <cell r="C1092" t="str">
            <v>Berat Jenis Bahan  :</v>
          </cell>
          <cell r="L1092" t="str">
            <v>NO.</v>
          </cell>
          <cell r="N1092" t="str">
            <v>KOMPONEN</v>
          </cell>
          <cell r="P1092" t="str">
            <v>SATUAN</v>
          </cell>
          <cell r="Q1092" t="str">
            <v>KUANTITAS</v>
          </cell>
          <cell r="R1092" t="str">
            <v>SATUAN</v>
          </cell>
          <cell r="S1092" t="str">
            <v>HARGA</v>
          </cell>
        </row>
        <row r="1093">
          <cell r="C1093" t="str">
            <v>- Campuran Aspal Dingin (diambil)</v>
          </cell>
          <cell r="G1093" t="str">
            <v>D1</v>
          </cell>
          <cell r="H1093">
            <v>2.0099999999999998</v>
          </cell>
          <cell r="I1093" t="str">
            <v>Ton/M3</v>
          </cell>
          <cell r="R1093" t="str">
            <v>(Rp.)</v>
          </cell>
          <cell r="S1093" t="str">
            <v>(Rp.)</v>
          </cell>
        </row>
        <row r="1094">
          <cell r="C1094" t="str">
            <v>- Aspal (diambil)</v>
          </cell>
          <cell r="G1094" t="str">
            <v>D2</v>
          </cell>
          <cell r="H1094">
            <v>1</v>
          </cell>
          <cell r="I1094" t="str">
            <v>Ton/M3</v>
          </cell>
        </row>
        <row r="1095">
          <cell r="C1095" t="str">
            <v>- Agregat (diambil)</v>
          </cell>
          <cell r="G1095" t="str">
            <v>D3</v>
          </cell>
          <cell r="H1095">
            <v>1.6</v>
          </cell>
          <cell r="I1095" t="str">
            <v>Ton/M3</v>
          </cell>
        </row>
        <row r="1096">
          <cell r="L1096" t="str">
            <v>A.</v>
          </cell>
          <cell r="N1096" t="str">
            <v>TENAGA</v>
          </cell>
        </row>
        <row r="1097">
          <cell r="A1097" t="str">
            <v>II.</v>
          </cell>
          <cell r="C1097" t="str">
            <v>URUTAN KERJA</v>
          </cell>
        </row>
        <row r="1098">
          <cell r="A1098">
            <v>1</v>
          </cell>
          <cell r="C1098" t="str">
            <v>Agregat dan Aspal dicampur di dalam Pengaduk</v>
          </cell>
          <cell r="L1098" t="str">
            <v>1.</v>
          </cell>
          <cell r="N1098" t="str">
            <v>Pekerja Biasa</v>
          </cell>
          <cell r="O1098" t="str">
            <v>(L01)</v>
          </cell>
          <cell r="P1098" t="str">
            <v>jam</v>
          </cell>
          <cell r="Q1098">
            <v>6.5060240963855422</v>
          </cell>
          <cell r="R1098">
            <v>1800</v>
          </cell>
          <cell r="U1098">
            <v>11710.843373493975</v>
          </cell>
        </row>
        <row r="1099">
          <cell r="C1099" t="str">
            <v>Beton Mekanis (Concrete Mixer)</v>
          </cell>
          <cell r="L1099" t="str">
            <v>2.</v>
          </cell>
          <cell r="N1099" t="str">
            <v>Mandor</v>
          </cell>
          <cell r="O1099" t="str">
            <v>(L03)</v>
          </cell>
          <cell r="P1099" t="str">
            <v>jam</v>
          </cell>
          <cell r="Q1099">
            <v>3.0967478938309627</v>
          </cell>
          <cell r="R1099">
            <v>2750</v>
          </cell>
          <cell r="U1099">
            <v>8516.0567080351466</v>
          </cell>
        </row>
        <row r="1100">
          <cell r="A1100">
            <v>2</v>
          </cell>
          <cell r="C1100" t="str">
            <v>Campuran dibawa ke lokasi pekerjaan dengan</v>
          </cell>
        </row>
        <row r="1101">
          <cell r="C1101" t="str">
            <v>menggunakan Dump Truck</v>
          </cell>
        </row>
        <row r="1102">
          <cell r="A1102">
            <v>3</v>
          </cell>
          <cell r="C1102" t="str">
            <v>Pekerja membuat/merapikan lubang patching/galian,</v>
          </cell>
          <cell r="Q1102" t="str">
            <v xml:space="preserve">JUMLAH HARGA TENAGA   </v>
          </cell>
          <cell r="U1102">
            <v>20226.900081529122</v>
          </cell>
        </row>
        <row r="1103">
          <cell r="C1103" t="str">
            <v>campuran dihampar manual dengan alat bantu</v>
          </cell>
        </row>
        <row r="1104">
          <cell r="A1104">
            <v>4</v>
          </cell>
          <cell r="C1104" t="str">
            <v>Hamparan dipadatkan dengan Pedestrian Roller</v>
          </cell>
          <cell r="L1104" t="str">
            <v>B.</v>
          </cell>
          <cell r="N1104" t="str">
            <v>BAHAN</v>
          </cell>
        </row>
        <row r="1105">
          <cell r="A1105" t="str">
            <v>III.</v>
          </cell>
          <cell r="C1105" t="str">
            <v>PEMAKAIAN BAHAN, ALAT DAN TENAGA</v>
          </cell>
        </row>
        <row r="1106">
          <cell r="L1106" t="str">
            <v>1.</v>
          </cell>
          <cell r="N1106" t="str">
            <v>Agregat Halus</v>
          </cell>
          <cell r="O1106" t="str">
            <v>(M04)</v>
          </cell>
          <cell r="P1106" t="str">
            <v>M3</v>
          </cell>
          <cell r="Q1106">
            <v>1.1683124999999999</v>
          </cell>
          <cell r="R1106">
            <v>54748.917322881847</v>
          </cell>
          <cell r="U1106">
            <v>63963.844469789394</v>
          </cell>
        </row>
        <row r="1107">
          <cell r="A1107" t="str">
            <v xml:space="preserve">   1.</v>
          </cell>
          <cell r="C1107" t="str">
            <v>BAHAN</v>
          </cell>
          <cell r="L1107" t="str">
            <v>2.</v>
          </cell>
          <cell r="N1107" t="str">
            <v>Aspal Emulsi</v>
          </cell>
          <cell r="O1107" t="str">
            <v>(M31)</v>
          </cell>
          <cell r="P1107" t="str">
            <v>Kg</v>
          </cell>
          <cell r="Q1107">
            <v>140.69999999999999</v>
          </cell>
          <cell r="R1107">
            <v>1750</v>
          </cell>
          <cell r="U1107">
            <v>246224.99999999997</v>
          </cell>
        </row>
        <row r="1108">
          <cell r="A1108" t="str">
            <v>1.a.</v>
          </cell>
          <cell r="C1108" t="str">
            <v>Agregat Halus</v>
          </cell>
          <cell r="D1108" t="str">
            <v>= {(100% - As) x 1M3 x D1} : D3</v>
          </cell>
          <cell r="G1108" t="str">
            <v>(M04)</v>
          </cell>
          <cell r="H1108">
            <v>1.1683124999999999</v>
          </cell>
          <cell r="I1108" t="str">
            <v>M3</v>
          </cell>
        </row>
        <row r="1109">
          <cell r="A1109" t="str">
            <v>1.b.</v>
          </cell>
          <cell r="C1109" t="str">
            <v>Aspal Emulsi</v>
          </cell>
          <cell r="D1109" t="str">
            <v>= {As x 1M3 x D1} x 1000</v>
          </cell>
          <cell r="G1109" t="str">
            <v>(M31)</v>
          </cell>
          <cell r="H1109">
            <v>140.69999999999999</v>
          </cell>
          <cell r="I1109" t="str">
            <v>Kg</v>
          </cell>
        </row>
        <row r="1112">
          <cell r="Q1112" t="str">
            <v xml:space="preserve">JUMLAH HARGA BAHAN   </v>
          </cell>
          <cell r="U1112">
            <v>310188.84446978936</v>
          </cell>
        </row>
        <row r="1114">
          <cell r="L1114" t="str">
            <v>C.</v>
          </cell>
          <cell r="N1114" t="str">
            <v>PERALATAN</v>
          </cell>
        </row>
        <row r="1116">
          <cell r="L1116" t="str">
            <v>1.</v>
          </cell>
          <cell r="N1116" t="str">
            <v>Conc. Mixer</v>
          </cell>
          <cell r="O1116" t="str">
            <v>(E06)</v>
          </cell>
          <cell r="P1116" t="str">
            <v>jam</v>
          </cell>
          <cell r="Q1116">
            <v>0.54216867469879515</v>
          </cell>
          <cell r="R1116">
            <v>12290.012295081968</v>
          </cell>
          <cell r="U1116">
            <v>6663.2596780564882</v>
          </cell>
        </row>
        <row r="1117">
          <cell r="A1117" t="str">
            <v>2.</v>
          </cell>
          <cell r="C1117" t="str">
            <v>ALAT</v>
          </cell>
          <cell r="L1117" t="str">
            <v>2.</v>
          </cell>
          <cell r="N1117" t="str">
            <v>Pedestrian Roller   (E24)</v>
          </cell>
          <cell r="P1117" t="str">
            <v>jam</v>
          </cell>
          <cell r="Q1117">
            <v>0.278035217794254</v>
          </cell>
          <cell r="R1117">
            <v>10774.356929955291</v>
          </cell>
          <cell r="U1117">
            <v>2995.6506756131494</v>
          </cell>
        </row>
        <row r="1118">
          <cell r="A1118" t="str">
            <v>2.a.</v>
          </cell>
          <cell r="C1118" t="str">
            <v>CONCRETE MIXER</v>
          </cell>
          <cell r="G1118" t="str">
            <v>(E06)</v>
          </cell>
          <cell r="L1118" t="str">
            <v>3.</v>
          </cell>
          <cell r="N1118" t="str">
            <v>Dump Truck</v>
          </cell>
          <cell r="O1118" t="str">
            <v>(E09)</v>
          </cell>
          <cell r="P1118" t="str">
            <v>jam</v>
          </cell>
          <cell r="Q1118">
            <v>1.9787672280752684</v>
          </cell>
          <cell r="R1118">
            <v>45377.598849709742</v>
          </cell>
          <cell r="U1118">
            <v>89791.705492551628</v>
          </cell>
        </row>
        <row r="1119">
          <cell r="C1119" t="str">
            <v>Kapasitas Alat</v>
          </cell>
          <cell r="G1119" t="str">
            <v>V</v>
          </cell>
          <cell r="H1119">
            <v>500</v>
          </cell>
          <cell r="I1119" t="str">
            <v>liter</v>
          </cell>
          <cell r="L1119" t="str">
            <v>4.</v>
          </cell>
          <cell r="N1119" t="str">
            <v>Alat Bantu</v>
          </cell>
          <cell r="P1119" t="str">
            <v>Ls</v>
          </cell>
          <cell r="Q1119">
            <v>1</v>
          </cell>
          <cell r="R1119">
            <v>650</v>
          </cell>
          <cell r="U1119">
            <v>650</v>
          </cell>
        </row>
        <row r="1120">
          <cell r="C1120" t="str">
            <v>Faktor Efisiensi Alat</v>
          </cell>
          <cell r="G1120" t="str">
            <v>Fa</v>
          </cell>
          <cell r="H1120">
            <v>0.83</v>
          </cell>
          <cell r="I1120" t="str">
            <v>-</v>
          </cell>
        </row>
        <row r="1121">
          <cell r="C1121" t="str">
            <v>Waktu siklus   :</v>
          </cell>
          <cell r="G1121" t="str">
            <v>Ts1</v>
          </cell>
        </row>
        <row r="1122">
          <cell r="C1122" t="str">
            <v>-  Memuat</v>
          </cell>
          <cell r="G1122" t="str">
            <v>T1</v>
          </cell>
          <cell r="H1122">
            <v>5</v>
          </cell>
          <cell r="I1122" t="str">
            <v>menit</v>
          </cell>
        </row>
        <row r="1123">
          <cell r="C1123" t="str">
            <v>-  Mengaduk</v>
          </cell>
          <cell r="G1123" t="str">
            <v>T2</v>
          </cell>
          <cell r="H1123">
            <v>3.5</v>
          </cell>
          <cell r="I1123" t="str">
            <v>menit</v>
          </cell>
        </row>
        <row r="1124">
          <cell r="C1124" t="str">
            <v>-  Menuang</v>
          </cell>
          <cell r="G1124" t="str">
            <v>T3</v>
          </cell>
          <cell r="H1124">
            <v>3</v>
          </cell>
          <cell r="I1124" t="str">
            <v>menit</v>
          </cell>
          <cell r="Q1124" t="str">
            <v xml:space="preserve">JUMLAH HARGA PERALATAN   </v>
          </cell>
          <cell r="U1124">
            <v>100100.61584622126</v>
          </cell>
        </row>
        <row r="1125">
          <cell r="C1125" t="str">
            <v>-  Tunggu, dll.</v>
          </cell>
          <cell r="G1125" t="str">
            <v>T4</v>
          </cell>
          <cell r="H1125">
            <v>2</v>
          </cell>
          <cell r="I1125" t="str">
            <v>menit</v>
          </cell>
        </row>
        <row r="1126">
          <cell r="G1126" t="str">
            <v>Ts1</v>
          </cell>
          <cell r="H1126">
            <v>13.5</v>
          </cell>
          <cell r="I1126" t="str">
            <v>menit</v>
          </cell>
          <cell r="L1126" t="str">
            <v>D.</v>
          </cell>
          <cell r="N1126" t="str">
            <v>JUMLAH HARGA TENAGA, BAHAN DAN PERALATAN  ( A + B + C )</v>
          </cell>
          <cell r="U1126">
            <v>430516.36039753974</v>
          </cell>
        </row>
        <row r="1127">
          <cell r="L1127" t="str">
            <v>E.</v>
          </cell>
          <cell r="N1127" t="str">
            <v>OVERHEAD &amp; PROFIT</v>
          </cell>
          <cell r="P1127">
            <v>10</v>
          </cell>
          <cell r="Q1127" t="str">
            <v>%  x  D</v>
          </cell>
          <cell r="U1127">
            <v>43051.636039753976</v>
          </cell>
        </row>
        <row r="1128">
          <cell r="C1128" t="str">
            <v>Kap. Prod. / jam  =</v>
          </cell>
          <cell r="D1128" t="str">
            <v>V x Fa x 60</v>
          </cell>
          <cell r="G1128" t="str">
            <v>Q1</v>
          </cell>
          <cell r="H1128">
            <v>1.8444444444444446</v>
          </cell>
          <cell r="I1128" t="str">
            <v>M3</v>
          </cell>
          <cell r="L1128" t="str">
            <v>F.</v>
          </cell>
          <cell r="N1128" t="str">
            <v>HARGA SATUAN PEKERJAAN  ( D + E )</v>
          </cell>
          <cell r="U1128">
            <v>473567.99643729371</v>
          </cell>
        </row>
        <row r="1129">
          <cell r="D1129" t="str">
            <v>1000 x Ts1</v>
          </cell>
          <cell r="L1129" t="str">
            <v>Note: 1</v>
          </cell>
          <cell r="N1129" t="str">
            <v>SATUAN dapat berdasarkan atas jam operasi untuk Tenaga Kerja dan Peralatan, volume dan/atau ukuran</v>
          </cell>
        </row>
        <row r="1130">
          <cell r="N1130" t="str">
            <v>berat untuk bahan-bahan.</v>
          </cell>
        </row>
        <row r="1131">
          <cell r="C1131" t="str">
            <v>Koefisien Alat / M3</v>
          </cell>
          <cell r="D1131" t="str">
            <v xml:space="preserve">  =   1  :  Q1</v>
          </cell>
          <cell r="G1131" t="str">
            <v>(E06)</v>
          </cell>
          <cell r="H1131">
            <v>0.54216867469879515</v>
          </cell>
          <cell r="I1131" t="str">
            <v>jam</v>
          </cell>
          <cell r="L1131">
            <v>2</v>
          </cell>
          <cell r="N1131" t="str">
            <v>Kuantitas satuan adalah kuantitas setiap komponen untuk menyelesaikan satu satuan pekerjaan dari nomor</v>
          </cell>
        </row>
        <row r="1132">
          <cell r="N1132" t="str">
            <v>mata pembayaran.</v>
          </cell>
        </row>
        <row r="1133">
          <cell r="L1133">
            <v>3</v>
          </cell>
          <cell r="N1133" t="str">
            <v>Biaya satuan untuk peralatan sudah termasuk bahan bakar, bahan habis dipakai dan operator.</v>
          </cell>
        </row>
        <row r="1134">
          <cell r="L1134">
            <v>4</v>
          </cell>
          <cell r="N1134" t="str">
            <v>Biaya satuan sudah termasuk pengeluaran untuk seluruh pajak yang berkaitan (tetapi tidak termasuk PPN</v>
          </cell>
        </row>
        <row r="1135">
          <cell r="J1135" t="str">
            <v>Berlanjut ke halaman berikut</v>
          </cell>
          <cell r="N1135" t="str">
            <v>yang dibayar dari kontrak) dan biaya-biaya lainnya.</v>
          </cell>
        </row>
        <row r="1136">
          <cell r="A1136" t="str">
            <v>ITEM PEMBAYARAN NO.</v>
          </cell>
          <cell r="D1136" t="str">
            <v>:  8.1 (8)</v>
          </cell>
          <cell r="J1136" t="str">
            <v>Analisa EI-818</v>
          </cell>
        </row>
        <row r="1137">
          <cell r="A1137" t="str">
            <v>JENIS PEKERJAAN</v>
          </cell>
          <cell r="D1137" t="str">
            <v>:  Camp. Aspal Dingin Utk.Pek.Minor</v>
          </cell>
        </row>
        <row r="1138">
          <cell r="A1138" t="str">
            <v>SATUAN PEMBAYARAN</v>
          </cell>
          <cell r="D1138" t="str">
            <v>:  M3</v>
          </cell>
          <cell r="H1138" t="str">
            <v xml:space="preserve">         URAIAN ANALISA HARGA SATUAN</v>
          </cell>
        </row>
        <row r="1139">
          <cell r="J1139" t="str">
            <v>Lanjutan</v>
          </cell>
        </row>
        <row r="1141">
          <cell r="A1141" t="str">
            <v>No.</v>
          </cell>
          <cell r="C1141" t="str">
            <v>U R A I A N</v>
          </cell>
          <cell r="G1141" t="str">
            <v>KODE</v>
          </cell>
          <cell r="H1141" t="str">
            <v>KOEF.</v>
          </cell>
          <cell r="I1141" t="str">
            <v>SATUAN</v>
          </cell>
          <cell r="J1141" t="str">
            <v>KETERANGAN</v>
          </cell>
        </row>
        <row r="1144">
          <cell r="A1144" t="str">
            <v>2.b.</v>
          </cell>
          <cell r="C1144" t="str">
            <v>PEDESTRIAN ROLLER</v>
          </cell>
        </row>
        <row r="1145">
          <cell r="C1145" t="str">
            <v>Kecepatan rata-rata alat</v>
          </cell>
          <cell r="G1145" t="str">
            <v>v</v>
          </cell>
          <cell r="H1145">
            <v>2</v>
          </cell>
          <cell r="I1145" t="str">
            <v>KM/jam</v>
          </cell>
        </row>
        <row r="1146">
          <cell r="C1146" t="str">
            <v>Lebar efektif pemadatan</v>
          </cell>
          <cell r="G1146" t="str">
            <v>b</v>
          </cell>
          <cell r="H1146">
            <v>0.65</v>
          </cell>
          <cell r="I1146" t="str">
            <v>M</v>
          </cell>
        </row>
        <row r="1147">
          <cell r="C1147" t="str">
            <v>Jumlah lintasan</v>
          </cell>
          <cell r="G1147" t="str">
            <v>n</v>
          </cell>
          <cell r="H1147">
            <v>12</v>
          </cell>
          <cell r="I1147" t="str">
            <v>lintasan</v>
          </cell>
        </row>
        <row r="1148">
          <cell r="C1148" t="str">
            <v>Faktor Efisiensi alat</v>
          </cell>
          <cell r="G1148" t="str">
            <v>Fa</v>
          </cell>
          <cell r="H1148">
            <v>0.83</v>
          </cell>
          <cell r="I1148" t="str">
            <v>-</v>
          </cell>
        </row>
        <row r="1150">
          <cell r="C1150" t="str">
            <v>Kap. Prod. / jam =</v>
          </cell>
          <cell r="D1150" t="str">
            <v>(v x 1000) x b x t x Fa</v>
          </cell>
          <cell r="G1150" t="str">
            <v>Q2</v>
          </cell>
          <cell r="H1150">
            <v>3.5966666666666662</v>
          </cell>
          <cell r="I1150" t="str">
            <v>M3</v>
          </cell>
        </row>
        <row r="1151">
          <cell r="D1151" t="str">
            <v>n</v>
          </cell>
        </row>
        <row r="1152">
          <cell r="C1152" t="str">
            <v>Koefisien Alat / M3</v>
          </cell>
          <cell r="D1152" t="str">
            <v xml:space="preserve"> =  1  :  Q2</v>
          </cell>
          <cell r="H1152">
            <v>0.278035217794254</v>
          </cell>
          <cell r="I1152" t="str">
            <v>jam</v>
          </cell>
        </row>
        <row r="1154">
          <cell r="A1154" t="str">
            <v>2.c.</v>
          </cell>
          <cell r="C1154" t="str">
            <v>DUMP TRUCK (DT)</v>
          </cell>
          <cell r="G1154" t="str">
            <v>(E09)</v>
          </cell>
        </row>
        <row r="1155">
          <cell r="C1155" t="str">
            <v>Kapasitas bak</v>
          </cell>
          <cell r="G1155" t="str">
            <v>V</v>
          </cell>
          <cell r="H1155">
            <v>6</v>
          </cell>
          <cell r="I1155" t="str">
            <v>M3</v>
          </cell>
        </row>
        <row r="1156">
          <cell r="C1156" t="str">
            <v>Faktor Efisiensi alat</v>
          </cell>
          <cell r="G1156" t="str">
            <v>Fa</v>
          </cell>
          <cell r="H1156">
            <v>0.83</v>
          </cell>
          <cell r="I1156" t="str">
            <v>-</v>
          </cell>
        </row>
        <row r="1157">
          <cell r="C1157" t="str">
            <v>Kecepatan rata-rata bermuatan</v>
          </cell>
          <cell r="G1157" t="str">
            <v>v1</v>
          </cell>
          <cell r="H1157">
            <v>40</v>
          </cell>
          <cell r="I1157" t="str">
            <v>KM / Jam</v>
          </cell>
        </row>
        <row r="1158">
          <cell r="C1158" t="str">
            <v>Kecepatan rata-rata kosong</v>
          </cell>
          <cell r="G1158" t="str">
            <v>v2</v>
          </cell>
          <cell r="H1158">
            <v>50</v>
          </cell>
          <cell r="I1158" t="str">
            <v>KM / Jam</v>
          </cell>
        </row>
        <row r="1159">
          <cell r="C1159" t="str">
            <v>Kapasitas molen</v>
          </cell>
          <cell r="G1159" t="str">
            <v>Q1b</v>
          </cell>
          <cell r="H1159">
            <v>0.41499999999999998</v>
          </cell>
          <cell r="I1159" t="str">
            <v>M3</v>
          </cell>
        </row>
        <row r="1160">
          <cell r="C1160" t="str">
            <v>Waktu menyiapkan 1 molen campuran</v>
          </cell>
          <cell r="G1160" t="str">
            <v>Tb</v>
          </cell>
          <cell r="H1160">
            <v>13.5</v>
          </cell>
          <cell r="I1160" t="str">
            <v>menit</v>
          </cell>
        </row>
        <row r="1161">
          <cell r="C1161" t="str">
            <v>Waktu Siklus</v>
          </cell>
          <cell r="G1161" t="str">
            <v>Ts2</v>
          </cell>
        </row>
        <row r="1162">
          <cell r="C1162" t="str">
            <v xml:space="preserve">- Mengisi Bak </v>
          </cell>
          <cell r="D1162" t="str">
            <v>= (V : Q2b) x Tb</v>
          </cell>
          <cell r="G1162" t="str">
            <v>T1</v>
          </cell>
          <cell r="H1162">
            <v>195.18072289156626</v>
          </cell>
          <cell r="I1162" t="str">
            <v>menit</v>
          </cell>
        </row>
        <row r="1163">
          <cell r="C1163" t="str">
            <v>- Angkut</v>
          </cell>
          <cell r="D1163" t="str">
            <v>= (L : v1) x 60 menit</v>
          </cell>
          <cell r="G1163" t="str">
            <v>T2</v>
          </cell>
          <cell r="H1163">
            <v>29.986842105263158</v>
          </cell>
          <cell r="I1163" t="str">
            <v>menit</v>
          </cell>
        </row>
        <row r="1164">
          <cell r="C1164" t="str">
            <v>- Tunggu + dump (setempat2) + Putar</v>
          </cell>
          <cell r="G1164" t="str">
            <v>T3</v>
          </cell>
          <cell r="H1164">
            <v>45</v>
          </cell>
          <cell r="I1164" t="str">
            <v>menit</v>
          </cell>
        </row>
        <row r="1165">
          <cell r="C1165" t="str">
            <v>- Kembali</v>
          </cell>
          <cell r="D1165" t="str">
            <v>= (L : v2) x 60 menit</v>
          </cell>
          <cell r="G1165" t="str">
            <v>T4</v>
          </cell>
          <cell r="H1165">
            <v>23.989473684210523</v>
          </cell>
          <cell r="I1165" t="str">
            <v>menit</v>
          </cell>
        </row>
        <row r="1166">
          <cell r="G1166" t="str">
            <v>Ts2</v>
          </cell>
          <cell r="H1166">
            <v>294.15703868103992</v>
          </cell>
          <cell r="I1166" t="str">
            <v>menit</v>
          </cell>
        </row>
        <row r="1168">
          <cell r="C1168" t="str">
            <v>Kap.Prod. / jam =</v>
          </cell>
          <cell r="D1168" t="str">
            <v>V x Fa x 60</v>
          </cell>
          <cell r="G1168" t="str">
            <v>Q3</v>
          </cell>
          <cell r="H1168">
            <v>0.50536515150025618</v>
          </cell>
          <cell r="I1168" t="str">
            <v>M3</v>
          </cell>
          <cell r="J1168" t="str">
            <v xml:space="preserve"> Melayani 1 buah</v>
          </cell>
        </row>
        <row r="1169">
          <cell r="D1169" t="str">
            <v>D1 x Ts2</v>
          </cell>
          <cell r="J1169" t="str">
            <v xml:space="preserve"> molen</v>
          </cell>
        </row>
        <row r="1171">
          <cell r="C1171" t="str">
            <v>Koefisien Alat / M3</v>
          </cell>
          <cell r="D1171" t="str">
            <v xml:space="preserve">  = 1 : Q3</v>
          </cell>
          <cell r="G1171" t="str">
            <v>(E09)</v>
          </cell>
          <cell r="H1171">
            <v>1.9787672280752684</v>
          </cell>
          <cell r="I1171" t="str">
            <v>Jam</v>
          </cell>
        </row>
        <row r="1174">
          <cell r="A1174" t="str">
            <v>2.d.</v>
          </cell>
          <cell r="C1174" t="str">
            <v>ALAT BANTU</v>
          </cell>
        </row>
        <row r="1175">
          <cell r="C1175" t="str">
            <v>Diperlukan  :</v>
          </cell>
        </row>
        <row r="1176">
          <cell r="C1176" t="str">
            <v>- Sekop</v>
          </cell>
          <cell r="D1176" t="str">
            <v>=  3  buah</v>
          </cell>
        </row>
        <row r="1177">
          <cell r="C1177" t="str">
            <v>- Sapu</v>
          </cell>
          <cell r="D1177" t="str">
            <v>=  4  buah</v>
          </cell>
        </row>
        <row r="1178">
          <cell r="C1178" t="str">
            <v>- Alat Perata</v>
          </cell>
          <cell r="D1178" t="str">
            <v>=  3  buah</v>
          </cell>
        </row>
        <row r="1179">
          <cell r="C1179" t="str">
            <v>- Gerobak Dorong</v>
          </cell>
          <cell r="D1179" t="str">
            <v>=  2  buah</v>
          </cell>
        </row>
        <row r="1181">
          <cell r="A1181" t="str">
            <v>3.</v>
          </cell>
          <cell r="C1181" t="str">
            <v>TENAGA</v>
          </cell>
        </row>
        <row r="1182">
          <cell r="C1182" t="str">
            <v>Produksi menentukan (Produksi Concrete Mixer)</v>
          </cell>
          <cell r="G1182" t="str">
            <v>Q1</v>
          </cell>
          <cell r="H1182">
            <v>1.8444444444444446</v>
          </cell>
          <cell r="I1182" t="str">
            <v>M3/Jam</v>
          </cell>
        </row>
        <row r="1183">
          <cell r="C1183" t="str">
            <v>Produksi Campuran dalam 1 hari</v>
          </cell>
          <cell r="E1183" t="str">
            <v>=  Tk x Q1</v>
          </cell>
          <cell r="G1183" t="str">
            <v>Qt</v>
          </cell>
          <cell r="H1183">
            <v>12.911111111111111</v>
          </cell>
          <cell r="I1183" t="str">
            <v>M3</v>
          </cell>
        </row>
        <row r="1184">
          <cell r="C1184" t="str">
            <v>Kebutuhan tenaga :</v>
          </cell>
          <cell r="D1184" t="str">
            <v>- Mandor</v>
          </cell>
          <cell r="G1184" t="str">
            <v>M</v>
          </cell>
          <cell r="H1184">
            <v>2</v>
          </cell>
          <cell r="I1184" t="str">
            <v>orang</v>
          </cell>
        </row>
        <row r="1185">
          <cell r="D1185" t="str">
            <v>- Pekerja</v>
          </cell>
          <cell r="G1185" t="str">
            <v>P</v>
          </cell>
          <cell r="H1185">
            <v>12</v>
          </cell>
          <cell r="I1185" t="str">
            <v>orang</v>
          </cell>
        </row>
        <row r="1188">
          <cell r="C1188" t="str">
            <v>Koefisien Tenaga / M3   :</v>
          </cell>
        </row>
        <row r="1189">
          <cell r="D1189" t="str">
            <v>-  Mandor</v>
          </cell>
          <cell r="E1189" t="str">
            <v>= (Tk x M) : Qt</v>
          </cell>
          <cell r="G1189" t="str">
            <v>(L03)</v>
          </cell>
          <cell r="H1189">
            <v>3.0967478938309627</v>
          </cell>
          <cell r="I1189" t="str">
            <v>jam</v>
          </cell>
        </row>
        <row r="1190">
          <cell r="D1190" t="str">
            <v>-  Pekerja</v>
          </cell>
          <cell r="E1190" t="str">
            <v>= (Tk x P) : Qt</v>
          </cell>
          <cell r="G1190" t="str">
            <v>(L01)</v>
          </cell>
          <cell r="H1190">
            <v>6.5060240963855422</v>
          </cell>
          <cell r="I1190" t="str">
            <v>jam</v>
          </cell>
        </row>
        <row r="1194">
          <cell r="J1194" t="str">
            <v>Berlanjut ke halaman berikut</v>
          </cell>
        </row>
        <row r="1195">
          <cell r="A1195" t="str">
            <v>ITEM PEMBAYARAN NO.</v>
          </cell>
          <cell r="D1195" t="str">
            <v>:  8.1 (8)</v>
          </cell>
          <cell r="J1195" t="str">
            <v>Analisa EI-818</v>
          </cell>
        </row>
        <row r="1196">
          <cell r="A1196" t="str">
            <v>JENIS PEKERJAAN</v>
          </cell>
          <cell r="D1196" t="str">
            <v>:  Camp. Aspal Dingin Utk.Pek.Minor</v>
          </cell>
        </row>
        <row r="1197">
          <cell r="A1197" t="str">
            <v>SATUAN PEMBAYARAN</v>
          </cell>
          <cell r="D1197" t="str">
            <v>:  8.1 (8)</v>
          </cell>
          <cell r="H1197" t="str">
            <v xml:space="preserve">         URAIAN ANALISA HARGA SATUAN</v>
          </cell>
        </row>
        <row r="1198">
          <cell r="J1198" t="str">
            <v>Lanjutan</v>
          </cell>
        </row>
        <row r="1200">
          <cell r="A1200" t="str">
            <v>No.</v>
          </cell>
          <cell r="C1200" t="str">
            <v>U R A I A N</v>
          </cell>
          <cell r="G1200" t="str">
            <v>KODE</v>
          </cell>
          <cell r="H1200" t="str">
            <v>KOEF.</v>
          </cell>
          <cell r="I1200" t="str">
            <v>SATUAN</v>
          </cell>
          <cell r="J1200" t="str">
            <v>KETERANGAN</v>
          </cell>
        </row>
        <row r="1203">
          <cell r="A1203" t="str">
            <v>4.</v>
          </cell>
          <cell r="C1203" t="str">
            <v>HARGA DASAR SATUAN UPAH, BAHAN DAN ALAT</v>
          </cell>
        </row>
        <row r="1204">
          <cell r="C1204" t="str">
            <v>Lihat lampiran.</v>
          </cell>
        </row>
        <row r="1206">
          <cell r="A1206" t="str">
            <v>5.</v>
          </cell>
          <cell r="C1206" t="str">
            <v>ANALISA HARGA SATUAN PEKERJAAN</v>
          </cell>
        </row>
        <row r="1207">
          <cell r="C1207" t="str">
            <v>Lihat perhitungan dalam FORMULIR STANDAR UNTUK</v>
          </cell>
        </row>
        <row r="1208">
          <cell r="C1208" t="str">
            <v>PEREKEMAN ANALISA MASING-MASING HARGA</v>
          </cell>
        </row>
        <row r="1209">
          <cell r="C1209" t="str">
            <v>SATUAN.</v>
          </cell>
        </row>
        <row r="1210">
          <cell r="C1210" t="str">
            <v>Didapat Harga Satuan Pekerjaan :</v>
          </cell>
        </row>
        <row r="1212">
          <cell r="C1212" t="str">
            <v xml:space="preserve">Rp.  </v>
          </cell>
          <cell r="D1212">
            <v>473567.99643729371</v>
          </cell>
          <cell r="E1212" t="str">
            <v xml:space="preserve"> / M3</v>
          </cell>
        </row>
        <row r="1215">
          <cell r="A1215" t="str">
            <v>6.</v>
          </cell>
          <cell r="C1215" t="str">
            <v>MASA PELAKSANAAN YANG DIPERLUKAN</v>
          </cell>
        </row>
        <row r="1216">
          <cell r="C1216" t="str">
            <v>Masa Pelaksanaan :</v>
          </cell>
          <cell r="D1216" t="str">
            <v>. . . . . . . . . . .</v>
          </cell>
          <cell r="E1216" t="str">
            <v>bulan</v>
          </cell>
        </row>
        <row r="1218">
          <cell r="A1218" t="str">
            <v>7.</v>
          </cell>
          <cell r="C1218" t="str">
            <v>VOLUME PEKERJAAN YANG DIPERLUKAN</v>
          </cell>
        </row>
        <row r="1219">
          <cell r="C1219" t="str">
            <v>Volume pekerjaan  :</v>
          </cell>
          <cell r="D1219" t="e">
            <v>#REF!</v>
          </cell>
          <cell r="E1219" t="str">
            <v>M3</v>
          </cell>
        </row>
        <row r="1254">
          <cell r="A1254" t="str">
            <v>ITEM PEMBAYARAN NO.</v>
          </cell>
          <cell r="D1254" t="str">
            <v>:  8.1 (9)</v>
          </cell>
          <cell r="J1254" t="str">
            <v>Analisa EI-819</v>
          </cell>
          <cell r="T1254" t="str">
            <v>Analisa EI-819</v>
          </cell>
        </row>
        <row r="1255">
          <cell r="A1255" t="str">
            <v>JENIS PEKERJAAN</v>
          </cell>
          <cell r="D1255" t="str">
            <v>:  Bitumen Residual Untuk Pek.Minor</v>
          </cell>
        </row>
        <row r="1256">
          <cell r="A1256" t="str">
            <v>SATUAN PEMBAYARAN</v>
          </cell>
          <cell r="D1256" t="str">
            <v>:  LITER</v>
          </cell>
          <cell r="H1256" t="str">
            <v xml:space="preserve">         URAIAN ANALISA HARGA SATUAN</v>
          </cell>
          <cell r="L1256" t="str">
            <v>FORMULIR STANDAR UNTUK</v>
          </cell>
        </row>
        <row r="1257">
          <cell r="L1257" t="str">
            <v>PEREKAMAN ANALISA MASING-MASING HARGA SATUAN</v>
          </cell>
        </row>
        <row r="1258">
          <cell r="L1258">
            <v>0</v>
          </cell>
        </row>
        <row r="1259">
          <cell r="A1259" t="str">
            <v>No.</v>
          </cell>
          <cell r="C1259" t="str">
            <v>U R A I A N</v>
          </cell>
          <cell r="G1259" t="str">
            <v>KODE</v>
          </cell>
          <cell r="H1259" t="str">
            <v>KOEF.</v>
          </cell>
          <cell r="I1259" t="str">
            <v>SATUAN</v>
          </cell>
          <cell r="J1259" t="str">
            <v>KETERANGAN</v>
          </cell>
        </row>
        <row r="1261">
          <cell r="L1261" t="str">
            <v>PROYEK</v>
          </cell>
          <cell r="O1261" t="str">
            <v>:</v>
          </cell>
        </row>
        <row r="1262">
          <cell r="A1262" t="str">
            <v>I.</v>
          </cell>
          <cell r="C1262" t="str">
            <v>ASUMSI</v>
          </cell>
          <cell r="L1262" t="str">
            <v>No. PAKET KONTRAK</v>
          </cell>
          <cell r="O1262" t="str">
            <v>:</v>
          </cell>
        </row>
        <row r="1263">
          <cell r="A1263">
            <v>1</v>
          </cell>
          <cell r="C1263" t="str">
            <v>Menggunakan alat berat (cara mekanik)</v>
          </cell>
          <cell r="L1263" t="str">
            <v>NAMA PAKET</v>
          </cell>
          <cell r="O1263" t="str">
            <v>:</v>
          </cell>
        </row>
        <row r="1264">
          <cell r="A1264">
            <v>2</v>
          </cell>
          <cell r="C1264" t="str">
            <v>Lokasi pekerjaan : sepanjang jalan</v>
          </cell>
          <cell r="L1264" t="str">
            <v>PROP / KAB / KODYA</v>
          </cell>
          <cell r="O1264" t="str">
            <v>:</v>
          </cell>
        </row>
        <row r="1265">
          <cell r="A1265">
            <v>3</v>
          </cell>
          <cell r="C1265" t="str">
            <v>Jarak rata-rata Base Camp ke lokasi pekerjaan</v>
          </cell>
          <cell r="G1265" t="str">
            <v>L</v>
          </cell>
          <cell r="H1265">
            <v>19.991228070175438</v>
          </cell>
          <cell r="I1265" t="str">
            <v>KM</v>
          </cell>
          <cell r="L1265" t="str">
            <v>ITEM PEMBAYARAN NO.</v>
          </cell>
          <cell r="O1265" t="str">
            <v>:  8.1 (9)</v>
          </cell>
          <cell r="R1265" t="str">
            <v>PERKIRAAN VOL. PEK.</v>
          </cell>
          <cell r="T1265" t="str">
            <v>:</v>
          </cell>
          <cell r="U1265" t="e">
            <v>#REF!</v>
          </cell>
        </row>
        <row r="1266">
          <cell r="A1266">
            <v>4</v>
          </cell>
          <cell r="C1266" t="str">
            <v>Jam kerja efektif per-hari</v>
          </cell>
          <cell r="G1266" t="str">
            <v>Tk</v>
          </cell>
          <cell r="H1266">
            <v>7</v>
          </cell>
          <cell r="I1266" t="str">
            <v>Jam</v>
          </cell>
          <cell r="L1266" t="str">
            <v>JENIS PEKERJAAN</v>
          </cell>
          <cell r="O1266" t="str">
            <v>:  Bitumen Residual Untuk Pek.Minor</v>
          </cell>
          <cell r="R1266" t="str">
            <v>TOTAL HARGA</v>
          </cell>
          <cell r="T1266" t="str">
            <v>:</v>
          </cell>
          <cell r="U1266" t="e">
            <v>#REF!</v>
          </cell>
        </row>
        <row r="1267">
          <cell r="A1267">
            <v>5</v>
          </cell>
          <cell r="C1267" t="str">
            <v>Faktor kehilangan bahan</v>
          </cell>
          <cell r="G1267" t="str">
            <v>Fh</v>
          </cell>
          <cell r="H1267">
            <v>1.1000000000000001</v>
          </cell>
          <cell r="I1267" t="str">
            <v>-</v>
          </cell>
          <cell r="L1267" t="str">
            <v>SATUAN PEMBAYARAN</v>
          </cell>
          <cell r="O1267" t="str">
            <v>:  LITER</v>
          </cell>
          <cell r="R1267" t="str">
            <v>% THD. BIAYA PROYEK</v>
          </cell>
          <cell r="T1267" t="str">
            <v>:</v>
          </cell>
          <cell r="U1267" t="e">
            <v>#REF!</v>
          </cell>
        </row>
        <row r="1268">
          <cell r="A1268">
            <v>6</v>
          </cell>
          <cell r="C1268" t="str">
            <v>Komposisi campuran  :</v>
          </cell>
        </row>
        <row r="1269">
          <cell r="A1269">
            <v>0</v>
          </cell>
          <cell r="C1269" t="str">
            <v>- Aspal AC - 10 atau AC - 20</v>
          </cell>
          <cell r="G1269" t="str">
            <v>As</v>
          </cell>
          <cell r="H1269">
            <v>87</v>
          </cell>
          <cell r="I1269" t="str">
            <v>%</v>
          </cell>
          <cell r="J1269" t="str">
            <v>100 bagian</v>
          </cell>
        </row>
        <row r="1270">
          <cell r="A1270">
            <v>0</v>
          </cell>
          <cell r="C1270" t="str">
            <v>- Minyak Fluk / Pencair</v>
          </cell>
          <cell r="G1270" t="str">
            <v>K</v>
          </cell>
          <cell r="H1270">
            <v>13</v>
          </cell>
          <cell r="I1270" t="str">
            <v>%</v>
          </cell>
          <cell r="J1270" t="str">
            <v>15 bagian</v>
          </cell>
          <cell r="Q1270" t="str">
            <v>PERKIRAAN</v>
          </cell>
          <cell r="R1270" t="str">
            <v>HARGA</v>
          </cell>
          <cell r="S1270" t="str">
            <v>JUMLAH</v>
          </cell>
        </row>
        <row r="1271">
          <cell r="A1271">
            <v>7</v>
          </cell>
          <cell r="C1271" t="str">
            <v>Berat jenis bahan  :</v>
          </cell>
          <cell r="L1271" t="str">
            <v>NO.</v>
          </cell>
          <cell r="N1271" t="str">
            <v>KOMPONEN</v>
          </cell>
          <cell r="P1271" t="str">
            <v>SATUAN</v>
          </cell>
          <cell r="Q1271" t="str">
            <v>KUANTITAS</v>
          </cell>
          <cell r="R1271" t="str">
            <v>SATUAN</v>
          </cell>
          <cell r="S1271" t="str">
            <v>HARGA</v>
          </cell>
        </row>
        <row r="1272">
          <cell r="C1272" t="str">
            <v>- Aspal AC - 10 atau AC - 20</v>
          </cell>
          <cell r="G1272" t="str">
            <v>D1</v>
          </cell>
          <cell r="H1272">
            <v>1.03</v>
          </cell>
          <cell r="I1272" t="str">
            <v>Kg / Ltr</v>
          </cell>
          <cell r="R1272" t="str">
            <v>(Rp.)</v>
          </cell>
          <cell r="S1272" t="str">
            <v>(Rp.)</v>
          </cell>
        </row>
        <row r="1273">
          <cell r="C1273" t="str">
            <v>- Minyak Fluk / Minyak Tanah (Kerosene)</v>
          </cell>
          <cell r="G1273" t="str">
            <v>D2</v>
          </cell>
          <cell r="H1273">
            <v>0.8</v>
          </cell>
          <cell r="I1273" t="str">
            <v>Kg / Ltr</v>
          </cell>
        </row>
        <row r="1274">
          <cell r="A1274">
            <v>8</v>
          </cell>
          <cell r="C1274" t="str">
            <v>Bahan dasar (aspal &amp; minyak pencair) semuanya</v>
          </cell>
        </row>
        <row r="1275">
          <cell r="C1275" t="str">
            <v>diterima dilokasi pekerjaan</v>
          </cell>
          <cell r="L1275" t="str">
            <v>A.</v>
          </cell>
          <cell r="N1275" t="str">
            <v>TENAGA</v>
          </cell>
        </row>
        <row r="1276">
          <cell r="A1276">
            <v>0</v>
          </cell>
          <cell r="C1276">
            <v>0</v>
          </cell>
        </row>
        <row r="1277">
          <cell r="A1277" t="str">
            <v>II.</v>
          </cell>
          <cell r="C1277" t="str">
            <v>URUTAN KERJA</v>
          </cell>
          <cell r="L1277" t="str">
            <v>1.</v>
          </cell>
          <cell r="N1277" t="str">
            <v>Pekerja Biasa</v>
          </cell>
          <cell r="O1277" t="str">
            <v>(L01)</v>
          </cell>
          <cell r="P1277" t="str">
            <v>Jam</v>
          </cell>
          <cell r="Q1277">
            <v>3.0120481927710843E-2</v>
          </cell>
          <cell r="R1277">
            <v>1800</v>
          </cell>
          <cell r="U1277">
            <v>54.216867469879517</v>
          </cell>
        </row>
        <row r="1278">
          <cell r="A1278">
            <v>1</v>
          </cell>
          <cell r="C1278" t="str">
            <v>Aspal dan minyak tanah dicampur dan dipanaskan</v>
          </cell>
          <cell r="L1278" t="str">
            <v>2.</v>
          </cell>
          <cell r="N1278" t="str">
            <v>Mandor</v>
          </cell>
          <cell r="O1278" t="str">
            <v>(L03)</v>
          </cell>
          <cell r="P1278" t="str">
            <v>Jam</v>
          </cell>
          <cell r="Q1278">
            <v>3.0120481927710845E-3</v>
          </cell>
          <cell r="R1278">
            <v>2750</v>
          </cell>
          <cell r="U1278">
            <v>8.2831325301204828</v>
          </cell>
        </row>
        <row r="1279">
          <cell r="C1279" t="str">
            <v>sehingga menjadi campuran aspal cair</v>
          </cell>
        </row>
        <row r="1280">
          <cell r="A1280">
            <v>2</v>
          </cell>
          <cell r="C1280" t="str">
            <v>Permukaan yang akan dilapis dibersihkan dari debu</v>
          </cell>
        </row>
        <row r="1281">
          <cell r="C1281" t="str">
            <v>dan kotoran dengan Air Compresor</v>
          </cell>
          <cell r="Q1281" t="str">
            <v xml:space="preserve">JUMLAH HARGA TENAGA   </v>
          </cell>
          <cell r="U1281">
            <v>62.5</v>
          </cell>
        </row>
        <row r="1282">
          <cell r="A1282">
            <v>3</v>
          </cell>
          <cell r="C1282" t="str">
            <v>Campuran aspal cair disemprotkan dengan Asphalt</v>
          </cell>
        </row>
        <row r="1283">
          <cell r="C1283" t="str">
            <v>Sprayer ke atas permukaan yang akan dilapis</v>
          </cell>
          <cell r="L1283" t="str">
            <v>B.</v>
          </cell>
          <cell r="N1283" t="str">
            <v>BAHAN</v>
          </cell>
        </row>
        <row r="1284">
          <cell r="A1284">
            <v>4</v>
          </cell>
          <cell r="C1284" t="str">
            <v>Angkutan Aspal dan Minyak tanah menggunakan Dump</v>
          </cell>
          <cell r="Q1284">
            <v>0</v>
          </cell>
        </row>
        <row r="1285">
          <cell r="C1285" t="str">
            <v>Truck</v>
          </cell>
          <cell r="L1285" t="str">
            <v>1.</v>
          </cell>
          <cell r="N1285" t="str">
            <v>Aspal</v>
          </cell>
          <cell r="O1285" t="str">
            <v>(M10)</v>
          </cell>
          <cell r="P1285" t="str">
            <v>Kg</v>
          </cell>
          <cell r="Q1285">
            <v>0.98571000000000009</v>
          </cell>
          <cell r="R1285">
            <v>1850</v>
          </cell>
          <cell r="U1285">
            <v>1823.5635000000002</v>
          </cell>
        </row>
        <row r="1286">
          <cell r="L1286" t="str">
            <v>2.</v>
          </cell>
          <cell r="N1286" t="str">
            <v>Kerosene</v>
          </cell>
          <cell r="O1286" t="str">
            <v>(M11)</v>
          </cell>
          <cell r="P1286" t="str">
            <v>Liter</v>
          </cell>
          <cell r="Q1286">
            <v>0.14300000000000002</v>
          </cell>
          <cell r="R1286">
            <v>500</v>
          </cell>
          <cell r="U1286">
            <v>71.500000000000014</v>
          </cell>
        </row>
        <row r="1287">
          <cell r="A1287" t="str">
            <v>III.</v>
          </cell>
          <cell r="C1287" t="str">
            <v>PEMAKAIAN BAHAN, ALAT DAN TENAGA</v>
          </cell>
        </row>
        <row r="1289">
          <cell r="A1289" t="str">
            <v xml:space="preserve">   1.</v>
          </cell>
          <cell r="C1289" t="str">
            <v>BAHAN</v>
          </cell>
        </row>
        <row r="1290">
          <cell r="C1290" t="str">
            <v>Untuk mendapatkan 1 liter Lapis resap Pengikat</v>
          </cell>
        </row>
        <row r="1291">
          <cell r="C1291" t="str">
            <v>diperlukan :</v>
          </cell>
          <cell r="D1291" t="str">
            <v>(1 liter x Fh)</v>
          </cell>
          <cell r="G1291" t="str">
            <v>Pc</v>
          </cell>
          <cell r="H1291">
            <v>1.1000000000000001</v>
          </cell>
          <cell r="I1291" t="str">
            <v>liter</v>
          </cell>
          <cell r="J1291" t="str">
            <v>campuran</v>
          </cell>
          <cell r="Q1291" t="str">
            <v xml:space="preserve">JUMLAH HARGA BAHAN   </v>
          </cell>
          <cell r="U1291">
            <v>1895.0635000000002</v>
          </cell>
        </row>
        <row r="1293">
          <cell r="C1293" t="str">
            <v>Aspal</v>
          </cell>
          <cell r="D1293" t="str">
            <v>= As x Pc x D1 : 100</v>
          </cell>
          <cell r="G1293" t="str">
            <v>(M10)</v>
          </cell>
          <cell r="H1293">
            <v>0.98571000000000009</v>
          </cell>
          <cell r="I1293" t="str">
            <v>Kg</v>
          </cell>
          <cell r="L1293" t="str">
            <v>C.</v>
          </cell>
          <cell r="N1293" t="str">
            <v>PERALATAN</v>
          </cell>
        </row>
        <row r="1294">
          <cell r="C1294" t="str">
            <v>Kerosene</v>
          </cell>
          <cell r="D1294" t="str">
            <v>= K x Pc : 100</v>
          </cell>
          <cell r="G1294" t="str">
            <v>(M11)</v>
          </cell>
          <cell r="H1294">
            <v>0.14300000000000002</v>
          </cell>
          <cell r="I1294" t="str">
            <v>liter</v>
          </cell>
        </row>
        <row r="1295">
          <cell r="L1295" t="str">
            <v>1.</v>
          </cell>
          <cell r="N1295" t="str">
            <v>Asphalt Sprayer     (E03)</v>
          </cell>
          <cell r="P1295" t="str">
            <v>Jam</v>
          </cell>
          <cell r="Q1295">
            <v>3.0120481927710845E-3</v>
          </cell>
          <cell r="R1295">
            <v>12845.963394968825</v>
          </cell>
          <cell r="U1295">
            <v>38.692660828219353</v>
          </cell>
        </row>
        <row r="1296">
          <cell r="A1296" t="str">
            <v>2.</v>
          </cell>
          <cell r="C1296" t="str">
            <v>ALAT</v>
          </cell>
          <cell r="L1296" t="str">
            <v>2.</v>
          </cell>
          <cell r="N1296" t="str">
            <v>Compresor</v>
          </cell>
          <cell r="O1296" t="str">
            <v>(E05)</v>
          </cell>
          <cell r="P1296" t="str">
            <v>Jam</v>
          </cell>
          <cell r="Q1296">
            <v>3.1250000000000002E-3</v>
          </cell>
          <cell r="R1296">
            <v>26758.834659213073</v>
          </cell>
          <cell r="U1296">
            <v>83.621358310040861</v>
          </cell>
        </row>
        <row r="1297">
          <cell r="A1297" t="str">
            <v>2.a.</v>
          </cell>
          <cell r="C1297" t="str">
            <v>APHALT SPRAYER</v>
          </cell>
          <cell r="G1297" t="str">
            <v>(E03)</v>
          </cell>
          <cell r="L1297" t="str">
            <v>3.</v>
          </cell>
          <cell r="N1297" t="str">
            <v>Dump Truck</v>
          </cell>
          <cell r="O1297" t="str">
            <v>(E08)</v>
          </cell>
          <cell r="P1297" t="str">
            <v>Jam</v>
          </cell>
          <cell r="Q1297">
            <v>3.0120481927710845E-3</v>
          </cell>
          <cell r="R1297">
            <v>32323.54332401634</v>
          </cell>
          <cell r="U1297">
            <v>97.360070253061266</v>
          </cell>
        </row>
        <row r="1298">
          <cell r="C1298" t="str">
            <v>Kapasitas alat</v>
          </cell>
          <cell r="G1298" t="str">
            <v>V</v>
          </cell>
          <cell r="H1298">
            <v>800</v>
          </cell>
          <cell r="I1298" t="str">
            <v>liter</v>
          </cell>
        </row>
        <row r="1299">
          <cell r="C1299" t="str">
            <v>Faktor Efisiensi Alat</v>
          </cell>
          <cell r="G1299" t="str">
            <v>Fa</v>
          </cell>
          <cell r="H1299">
            <v>0.83</v>
          </cell>
          <cell r="I1299" t="str">
            <v>-</v>
          </cell>
        </row>
        <row r="1300">
          <cell r="C1300" t="str">
            <v>Waktu Siklus (termasuk proses pemanasan)</v>
          </cell>
          <cell r="G1300" t="str">
            <v>Ts</v>
          </cell>
          <cell r="H1300">
            <v>2</v>
          </cell>
          <cell r="I1300" t="str">
            <v>Jam</v>
          </cell>
        </row>
        <row r="1302">
          <cell r="C1302" t="str">
            <v>Kap.Prod. / jam =</v>
          </cell>
          <cell r="D1302" t="str">
            <v>V x Fa</v>
          </cell>
          <cell r="G1302" t="str">
            <v>Q1</v>
          </cell>
          <cell r="H1302">
            <v>332</v>
          </cell>
          <cell r="I1302" t="str">
            <v>liter</v>
          </cell>
        </row>
        <row r="1303">
          <cell r="D1303" t="str">
            <v>Ts</v>
          </cell>
          <cell r="Q1303" t="str">
            <v xml:space="preserve">JUMLAH HARGA PERALATAN   </v>
          </cell>
          <cell r="U1303">
            <v>219.6740893913215</v>
          </cell>
        </row>
        <row r="1304">
          <cell r="C1304" t="str">
            <v>Koefisien Alat / Ltr</v>
          </cell>
          <cell r="D1304" t="str">
            <v xml:space="preserve"> = 1 : Q1</v>
          </cell>
          <cell r="G1304" t="str">
            <v>(E03)</v>
          </cell>
          <cell r="H1304">
            <v>3.0120481927710845E-3</v>
          </cell>
          <cell r="I1304" t="str">
            <v>Jam</v>
          </cell>
        </row>
        <row r="1305">
          <cell r="L1305" t="str">
            <v>D.</v>
          </cell>
          <cell r="N1305" t="str">
            <v>JUMLAH HARGA TENAGA, BAHAN DAN PERALATAN  ( A + B + C )</v>
          </cell>
          <cell r="U1305">
            <v>2177.2375893913218</v>
          </cell>
        </row>
        <row r="1306">
          <cell r="A1306" t="str">
            <v>2.b.</v>
          </cell>
          <cell r="C1306" t="str">
            <v>AIR COMPRESOR</v>
          </cell>
          <cell r="G1306" t="str">
            <v>(E05)</v>
          </cell>
          <cell r="L1306" t="str">
            <v>E.</v>
          </cell>
          <cell r="N1306" t="str">
            <v>OVERHEAD &amp; PROFIT</v>
          </cell>
          <cell r="P1306">
            <v>10</v>
          </cell>
          <cell r="Q1306" t="str">
            <v>%  x  D</v>
          </cell>
          <cell r="U1306">
            <v>217.72375893913218</v>
          </cell>
        </row>
        <row r="1307">
          <cell r="C1307" t="str">
            <v>Kapasitas Alat ------&gt;&gt;  diambil</v>
          </cell>
          <cell r="G1307" t="str">
            <v>V</v>
          </cell>
          <cell r="H1307">
            <v>400</v>
          </cell>
          <cell r="I1307" t="str">
            <v>M2 / Jam</v>
          </cell>
          <cell r="L1307" t="str">
            <v>F.</v>
          </cell>
          <cell r="N1307" t="str">
            <v>HARGA SATUAN PEKERJAAN  ( D + E )</v>
          </cell>
          <cell r="U1307">
            <v>2394.9613483304538</v>
          </cell>
        </row>
        <row r="1308">
          <cell r="C1308" t="str">
            <v>Aplikasi Lapis Resap Pengikat rata-rata (Spesifikasi)</v>
          </cell>
          <cell r="G1308" t="str">
            <v>Ap</v>
          </cell>
          <cell r="H1308">
            <v>0.8</v>
          </cell>
          <cell r="I1308" t="str">
            <v>liter / M2</v>
          </cell>
          <cell r="L1308" t="str">
            <v>Note: 1</v>
          </cell>
          <cell r="N1308" t="str">
            <v>SATUAN dapat berdasarkan atas jam operasi untuk Tenaga Kerja dan Peralatan, volume dan/atau ukuran</v>
          </cell>
        </row>
        <row r="1309">
          <cell r="N1309" t="str">
            <v>berat untuk bahan-bahan.</v>
          </cell>
        </row>
        <row r="1310">
          <cell r="C1310" t="str">
            <v xml:space="preserve">Kap. Prod. / jam = </v>
          </cell>
          <cell r="D1310" t="str">
            <v>(V x Ap)</v>
          </cell>
          <cell r="G1310" t="str">
            <v>Q2</v>
          </cell>
          <cell r="H1310">
            <v>320</v>
          </cell>
          <cell r="I1310" t="str">
            <v>liter</v>
          </cell>
          <cell r="L1310">
            <v>2</v>
          </cell>
          <cell r="N1310" t="str">
            <v>Kuantitas satuan adalah kuantitas setiap komponen untuk menyelesaikan satu satuan pekerjaan dari nomor</v>
          </cell>
        </row>
        <row r="1311">
          <cell r="N1311" t="str">
            <v>mata pembayaran.</v>
          </cell>
        </row>
        <row r="1312">
          <cell r="C1312" t="str">
            <v>Koefisien Alat / Ltr</v>
          </cell>
          <cell r="D1312" t="str">
            <v xml:space="preserve"> = 1 : Q2</v>
          </cell>
          <cell r="G1312" t="str">
            <v>(E05)</v>
          </cell>
          <cell r="H1312">
            <v>3.1250000000000002E-3</v>
          </cell>
          <cell r="I1312" t="str">
            <v>Jam</v>
          </cell>
          <cell r="L1312">
            <v>3</v>
          </cell>
          <cell r="N1312" t="str">
            <v>Biaya satuan untuk peralatan sudah termasuk bahan bakar, bahan habis dipakai dan operator.</v>
          </cell>
        </row>
        <row r="1313">
          <cell r="L1313">
            <v>4</v>
          </cell>
          <cell r="N1313" t="str">
            <v>Biaya satuan sudah termasuk pengeluaran untuk seluruh pajak yang berkaitan (tetapi tidak termasuk PPN</v>
          </cell>
        </row>
        <row r="1314">
          <cell r="J1314" t="str">
            <v>Berlanjut ke halaman berikut</v>
          </cell>
          <cell r="N1314" t="str">
            <v>yang dibayar dari kontrak) dan biaya-biaya lainnya.</v>
          </cell>
        </row>
        <row r="1315">
          <cell r="A1315" t="str">
            <v>ITEM PEMBAYARAN NO.</v>
          </cell>
          <cell r="D1315" t="str">
            <v>:  8.1 (9)</v>
          </cell>
          <cell r="J1315" t="str">
            <v>Analisa EI-819</v>
          </cell>
        </row>
        <row r="1316">
          <cell r="A1316" t="str">
            <v xml:space="preserve">JENIS PEKERJAAN                                  </v>
          </cell>
          <cell r="D1316" t="str">
            <v>:  Bitumen Residual Untuk Pek.Minor</v>
          </cell>
        </row>
        <row r="1317">
          <cell r="A1317" t="str">
            <v>SATUAN PEMBAYARAN</v>
          </cell>
          <cell r="D1317" t="str">
            <v>:  LITER</v>
          </cell>
          <cell r="H1317" t="str">
            <v xml:space="preserve">         URAIAN ANALISA HARGA SATUAN</v>
          </cell>
        </row>
        <row r="1318">
          <cell r="J1318" t="str">
            <v>Lanjutan</v>
          </cell>
        </row>
        <row r="1320">
          <cell r="A1320" t="str">
            <v>No.</v>
          </cell>
          <cell r="C1320" t="str">
            <v>U R A I A N</v>
          </cell>
          <cell r="G1320" t="str">
            <v>KODE</v>
          </cell>
          <cell r="H1320" t="str">
            <v>KOEF.</v>
          </cell>
          <cell r="I1320" t="str">
            <v>SATUAN</v>
          </cell>
          <cell r="J1320" t="str">
            <v>KETERANGAN</v>
          </cell>
        </row>
        <row r="1323">
          <cell r="A1323" t="str">
            <v>2.c.</v>
          </cell>
          <cell r="C1323" t="str">
            <v>DUMP TRUCK (DT)</v>
          </cell>
          <cell r="G1323" t="str">
            <v>(E08)</v>
          </cell>
        </row>
        <row r="1324">
          <cell r="C1324" t="str">
            <v>Sebagai alat pengangkut bahan dilokasi pekerjaan</v>
          </cell>
        </row>
        <row r="1325">
          <cell r="C1325" t="str">
            <v>Dump Truck melayani alat Asphalt Sprayer.</v>
          </cell>
        </row>
        <row r="1326">
          <cell r="C1326" t="str">
            <v>Kap.Prod. / jam = sama dengan Asphalt Sprayer</v>
          </cell>
          <cell r="G1326" t="str">
            <v>Q3</v>
          </cell>
          <cell r="H1326">
            <v>332</v>
          </cell>
          <cell r="I1326" t="str">
            <v>liter</v>
          </cell>
        </row>
        <row r="1328">
          <cell r="C1328" t="str">
            <v>Koefisien Alat / Ltr</v>
          </cell>
          <cell r="D1328" t="str">
            <v xml:space="preserve"> = 1 : Q3</v>
          </cell>
          <cell r="G1328" t="str">
            <v>(E08)</v>
          </cell>
          <cell r="H1328">
            <v>3.0120481927710845E-3</v>
          </cell>
          <cell r="I1328" t="str">
            <v>Jam</v>
          </cell>
        </row>
        <row r="1330">
          <cell r="A1330" t="str">
            <v>3.</v>
          </cell>
          <cell r="C1330" t="str">
            <v>TENAGA</v>
          </cell>
        </row>
        <row r="1331">
          <cell r="C1331" t="str">
            <v>Produksi menentukan : ASPHALT SPRAYER</v>
          </cell>
          <cell r="G1331" t="str">
            <v>Q1</v>
          </cell>
          <cell r="H1331">
            <v>332</v>
          </cell>
          <cell r="I1331" t="str">
            <v>liter</v>
          </cell>
        </row>
        <row r="1332">
          <cell r="C1332" t="str">
            <v>Produksi / hari  =  Tk x Q1</v>
          </cell>
          <cell r="G1332" t="str">
            <v>Qt</v>
          </cell>
          <cell r="H1332">
            <v>2324</v>
          </cell>
          <cell r="I1332" t="str">
            <v>liter</v>
          </cell>
        </row>
        <row r="1333">
          <cell r="C1333" t="str">
            <v>Kebutuhan tenaga :</v>
          </cell>
        </row>
        <row r="1334">
          <cell r="D1334" t="str">
            <v>- Pekerja</v>
          </cell>
          <cell r="G1334" t="str">
            <v>P</v>
          </cell>
          <cell r="H1334">
            <v>10</v>
          </cell>
          <cell r="I1334" t="str">
            <v>orang</v>
          </cell>
        </row>
        <row r="1335">
          <cell r="D1335" t="str">
            <v>- Mandor</v>
          </cell>
          <cell r="G1335" t="str">
            <v>M</v>
          </cell>
          <cell r="H1335">
            <v>1</v>
          </cell>
          <cell r="I1335" t="str">
            <v>orang</v>
          </cell>
        </row>
        <row r="1337">
          <cell r="C1337" t="str">
            <v>Koefisien Tenaga / Ltr     :</v>
          </cell>
        </row>
        <row r="1338">
          <cell r="D1338" t="str">
            <v>- Pekerja</v>
          </cell>
          <cell r="E1338" t="str">
            <v>= (Tk x P) / Qt</v>
          </cell>
          <cell r="G1338" t="str">
            <v>(L01)</v>
          </cell>
          <cell r="H1338">
            <v>3.0120481927710843E-2</v>
          </cell>
          <cell r="I1338" t="str">
            <v>Jam</v>
          </cell>
        </row>
        <row r="1339">
          <cell r="D1339" t="str">
            <v>- Mandor</v>
          </cell>
          <cell r="E1339" t="str">
            <v>= (Tk x M) / Qt</v>
          </cell>
          <cell r="G1339" t="str">
            <v>(L03)</v>
          </cell>
          <cell r="H1339">
            <v>3.0120481927710845E-3</v>
          </cell>
          <cell r="I1339" t="str">
            <v>Jam</v>
          </cell>
        </row>
        <row r="1341">
          <cell r="A1341" t="str">
            <v>4.</v>
          </cell>
          <cell r="C1341" t="str">
            <v>HARGA DASAR SATUAN UPAH, BAHAN DAN ALAT</v>
          </cell>
        </row>
        <row r="1342">
          <cell r="C1342" t="str">
            <v>Lihat lampiran.</v>
          </cell>
        </row>
        <row r="1344">
          <cell r="A1344" t="str">
            <v>5.</v>
          </cell>
          <cell r="C1344" t="str">
            <v>ANALISA HARGA SATUAN PEKERJAAN</v>
          </cell>
        </row>
        <row r="1345">
          <cell r="C1345" t="str">
            <v>Lihat perhitungan dalam FORMULIR STANDAR UNTUK</v>
          </cell>
        </row>
        <row r="1346">
          <cell r="C1346" t="str">
            <v>PEREKEMAN ANALISA MASING-MASING HARGA</v>
          </cell>
        </row>
        <row r="1347">
          <cell r="C1347" t="str">
            <v>SATUAN.</v>
          </cell>
        </row>
        <row r="1348">
          <cell r="C1348" t="str">
            <v>Didapat Harga Satuan Pekerjaan :</v>
          </cell>
        </row>
        <row r="1350">
          <cell r="C1350" t="str">
            <v xml:space="preserve">Rp.  </v>
          </cell>
          <cell r="D1350">
            <v>2394.9613483304538</v>
          </cell>
          <cell r="E1350" t="str">
            <v xml:space="preserve"> / Liter</v>
          </cell>
        </row>
        <row r="1353">
          <cell r="A1353" t="str">
            <v>6.</v>
          </cell>
          <cell r="C1353" t="str">
            <v>MASA PELAKSANAAN YANG DIPERLUKAN</v>
          </cell>
        </row>
        <row r="1354">
          <cell r="C1354" t="str">
            <v>Masa Pelaksanaan :</v>
          </cell>
          <cell r="D1354" t="str">
            <v>. . . . . . . . . . .</v>
          </cell>
          <cell r="E1354" t="str">
            <v>bulan</v>
          </cell>
        </row>
        <row r="1356">
          <cell r="A1356" t="str">
            <v>7.</v>
          </cell>
          <cell r="C1356" t="str">
            <v>VOLUME PEKERJAAN YANG DIPERLUKAN</v>
          </cell>
        </row>
        <row r="1357">
          <cell r="C1357" t="str">
            <v>Volume pekerjaan  :</v>
          </cell>
          <cell r="D1357" t="e">
            <v>#REF!</v>
          </cell>
          <cell r="E1357" t="str">
            <v>Liter</v>
          </cell>
        </row>
        <row r="1372">
          <cell r="C1372">
            <v>0</v>
          </cell>
        </row>
        <row r="1374">
          <cell r="A1374" t="str">
            <v>ITEM PEMBAYARAN NO.</v>
          </cell>
          <cell r="D1374" t="str">
            <v>:  8.2 (1)</v>
          </cell>
          <cell r="J1374" t="str">
            <v>Analisa EI-821</v>
          </cell>
          <cell r="T1374" t="str">
            <v>Analisa EI-821</v>
          </cell>
        </row>
        <row r="1375">
          <cell r="A1375" t="str">
            <v>JENIS PEKERJAAN</v>
          </cell>
          <cell r="D1375" t="str">
            <v>:  Perbaikan Bahu &amp; Pek. Minor Lain</v>
          </cell>
        </row>
        <row r="1376">
          <cell r="A1376" t="str">
            <v>SATUAN PEMBAYARAN</v>
          </cell>
          <cell r="D1376" t="str">
            <v>:  M3</v>
          </cell>
          <cell r="H1376" t="str">
            <v xml:space="preserve">         URAIAN ANALISA HARGA SATUAN</v>
          </cell>
          <cell r="L1376" t="str">
            <v>FORMULIR STANDAR UNTUK</v>
          </cell>
        </row>
        <row r="1377">
          <cell r="L1377" t="str">
            <v>PEREKAMAN ANALISA MASING-MASING HARGA SATUAN</v>
          </cell>
        </row>
        <row r="1378">
          <cell r="L1378">
            <v>0</v>
          </cell>
        </row>
        <row r="1379">
          <cell r="A1379" t="str">
            <v>No.</v>
          </cell>
          <cell r="C1379" t="str">
            <v>U R A I A N</v>
          </cell>
          <cell r="G1379" t="str">
            <v>KODE</v>
          </cell>
          <cell r="H1379" t="str">
            <v>KOEF.</v>
          </cell>
          <cell r="I1379" t="str">
            <v>SATUAN</v>
          </cell>
          <cell r="J1379" t="str">
            <v>KETERANGAN</v>
          </cell>
        </row>
        <row r="1381">
          <cell r="L1381" t="str">
            <v>PROYEK</v>
          </cell>
          <cell r="O1381" t="str">
            <v>:</v>
          </cell>
        </row>
        <row r="1382">
          <cell r="A1382" t="str">
            <v>I.</v>
          </cell>
          <cell r="C1382" t="str">
            <v>ASUMSI</v>
          </cell>
          <cell r="L1382" t="str">
            <v>No. PAKET KONTRAK</v>
          </cell>
          <cell r="O1382" t="str">
            <v>:</v>
          </cell>
        </row>
        <row r="1383">
          <cell r="A1383">
            <v>1</v>
          </cell>
          <cell r="C1383" t="str">
            <v>Menggunakan tenaga pekerja</v>
          </cell>
          <cell r="L1383" t="str">
            <v>NAMA PAKET</v>
          </cell>
          <cell r="O1383" t="str">
            <v>:</v>
          </cell>
        </row>
        <row r="1384">
          <cell r="A1384">
            <v>2</v>
          </cell>
          <cell r="C1384" t="str">
            <v>Lokasi pekerjaan : sepanjang jalan</v>
          </cell>
          <cell r="L1384" t="str">
            <v>PROP / KAB / KODYA</v>
          </cell>
          <cell r="O1384" t="str">
            <v>:</v>
          </cell>
        </row>
        <row r="1385">
          <cell r="A1385">
            <v>3</v>
          </cell>
          <cell r="C1385" t="str">
            <v>Kondisi Jalan   :  sedang / baik</v>
          </cell>
          <cell r="L1385" t="str">
            <v>ITEM PEMBAYARAN NO.</v>
          </cell>
          <cell r="O1385" t="str">
            <v>:  8.2 (1)</v>
          </cell>
          <cell r="R1385" t="str">
            <v>PERKIRAAN VOL. PEK.</v>
          </cell>
          <cell r="T1385" t="str">
            <v>:</v>
          </cell>
          <cell r="U1385" t="e">
            <v>#REF!</v>
          </cell>
        </row>
        <row r="1386">
          <cell r="A1386">
            <v>4</v>
          </cell>
          <cell r="C1386" t="str">
            <v>Jam kerja efektif per-hari</v>
          </cell>
          <cell r="G1386" t="str">
            <v>Tk</v>
          </cell>
          <cell r="H1386">
            <v>7</v>
          </cell>
          <cell r="I1386" t="str">
            <v>Jam</v>
          </cell>
          <cell r="L1386" t="str">
            <v>JENIS PEKERJAAN</v>
          </cell>
          <cell r="O1386" t="str">
            <v>:  Perbaikan Bahu &amp; Pek. Minor Lain</v>
          </cell>
          <cell r="R1386" t="str">
            <v>TOTAL HARGA (Rp.)</v>
          </cell>
          <cell r="T1386" t="str">
            <v>:</v>
          </cell>
          <cell r="U1386" t="e">
            <v>#REF!</v>
          </cell>
        </row>
        <row r="1387">
          <cell r="A1387">
            <v>5</v>
          </cell>
          <cell r="C1387" t="str">
            <v>Faktor pengembangan bahan</v>
          </cell>
          <cell r="G1387" t="str">
            <v>Fk</v>
          </cell>
          <cell r="H1387">
            <v>1.2</v>
          </cell>
          <cell r="I1387" t="str">
            <v>-</v>
          </cell>
          <cell r="L1387" t="str">
            <v>SATUAN PEMBAYARAN</v>
          </cell>
          <cell r="O1387" t="str">
            <v>:  M3</v>
          </cell>
          <cell r="R1387" t="str">
            <v>% THD. BIAYA PROYEK</v>
          </cell>
          <cell r="T1387" t="str">
            <v>:</v>
          </cell>
          <cell r="U1387" t="e">
            <v>#REF!</v>
          </cell>
        </row>
        <row r="1390">
          <cell r="A1390" t="str">
            <v>II.</v>
          </cell>
          <cell r="C1390" t="str">
            <v>URUTAN KERJA</v>
          </cell>
          <cell r="Q1390" t="str">
            <v>PERKIRAAN</v>
          </cell>
          <cell r="R1390" t="str">
            <v>HARGA</v>
          </cell>
          <cell r="S1390" t="str">
            <v>JUMLAH</v>
          </cell>
        </row>
        <row r="1391">
          <cell r="A1391">
            <v>1</v>
          </cell>
          <cell r="C1391" t="str">
            <v>Tanah yang dipotong umumnya berada disisi jalan</v>
          </cell>
          <cell r="L1391" t="str">
            <v>NO.</v>
          </cell>
          <cell r="N1391" t="str">
            <v>KOMPONEN</v>
          </cell>
          <cell r="P1391" t="str">
            <v>SATUAN</v>
          </cell>
          <cell r="Q1391" t="str">
            <v>KUANTITAS</v>
          </cell>
          <cell r="R1391" t="str">
            <v>SATUAN</v>
          </cell>
          <cell r="S1391" t="str">
            <v>HARGA</v>
          </cell>
        </row>
        <row r="1392">
          <cell r="A1392">
            <v>2</v>
          </cell>
          <cell r="C1392" t="str">
            <v>Penggalian dilakukan dengan menggunakan pekerja</v>
          </cell>
          <cell r="R1392" t="str">
            <v>(Rp.)</v>
          </cell>
          <cell r="S1392" t="str">
            <v>(Rp.)</v>
          </cell>
        </row>
        <row r="1393">
          <cell r="A1393">
            <v>3</v>
          </cell>
          <cell r="C1393" t="str">
            <v>Selanjutnya pekerja memuat material hasil</v>
          </cell>
        </row>
        <row r="1394">
          <cell r="C1394" t="str">
            <v>galian kedalam Dump Truck</v>
          </cell>
        </row>
        <row r="1395">
          <cell r="A1395">
            <v>4</v>
          </cell>
          <cell r="C1395" t="str">
            <v>Dump Truck membuang material hasil galian keluar</v>
          </cell>
          <cell r="L1395" t="str">
            <v>A.</v>
          </cell>
          <cell r="N1395" t="str">
            <v>TENAGA</v>
          </cell>
        </row>
        <row r="1396">
          <cell r="C1396" t="str">
            <v>lokasi jalan sejauh</v>
          </cell>
          <cell r="G1396" t="str">
            <v>L</v>
          </cell>
          <cell r="H1396">
            <v>2</v>
          </cell>
          <cell r="I1396" t="str">
            <v>Km</v>
          </cell>
        </row>
        <row r="1397">
          <cell r="L1397" t="str">
            <v>1.</v>
          </cell>
          <cell r="N1397" t="str">
            <v>Pekerja Biasa</v>
          </cell>
          <cell r="O1397" t="str">
            <v>(L01)</v>
          </cell>
          <cell r="P1397" t="str">
            <v>Jam</v>
          </cell>
          <cell r="Q1397">
            <v>1</v>
          </cell>
          <cell r="R1397">
            <v>1800</v>
          </cell>
          <cell r="U1397">
            <v>1800</v>
          </cell>
        </row>
        <row r="1398">
          <cell r="L1398" t="str">
            <v>2.</v>
          </cell>
          <cell r="N1398" t="str">
            <v>Mandor</v>
          </cell>
          <cell r="O1398" t="str">
            <v>(L03)</v>
          </cell>
          <cell r="P1398" t="str">
            <v>Jam</v>
          </cell>
          <cell r="Q1398">
            <v>0.1</v>
          </cell>
          <cell r="R1398">
            <v>2750</v>
          </cell>
          <cell r="U1398">
            <v>275</v>
          </cell>
        </row>
        <row r="1399">
          <cell r="A1399" t="str">
            <v>III.</v>
          </cell>
          <cell r="C1399" t="str">
            <v>PEMAKAIAN BAHAN, ALAT DAN TENAGA</v>
          </cell>
        </row>
        <row r="1401">
          <cell r="A1401" t="str">
            <v xml:space="preserve">   1.</v>
          </cell>
          <cell r="C1401" t="str">
            <v>BAHAN</v>
          </cell>
          <cell r="Q1401" t="str">
            <v xml:space="preserve">JUMLAH HARGA TENAGA   </v>
          </cell>
          <cell r="U1401">
            <v>2075</v>
          </cell>
        </row>
        <row r="1402">
          <cell r="C1402" t="str">
            <v>Tidak ada bahan yang diperlukan</v>
          </cell>
        </row>
        <row r="1403">
          <cell r="L1403" t="str">
            <v>B.</v>
          </cell>
          <cell r="N1403" t="str">
            <v>BAHAN</v>
          </cell>
        </row>
        <row r="1405">
          <cell r="A1405" t="str">
            <v xml:space="preserve">   2.</v>
          </cell>
          <cell r="C1405" t="str">
            <v>ALAT</v>
          </cell>
        </row>
        <row r="1406">
          <cell r="A1406" t="str">
            <v xml:space="preserve">   2.a.</v>
          </cell>
          <cell r="C1406" t="str">
            <v>EXCAVATOR</v>
          </cell>
          <cell r="G1406" t="str">
            <v>(E10)</v>
          </cell>
        </row>
        <row r="1407">
          <cell r="C1407" t="str">
            <v>Kapasitas Bucket</v>
          </cell>
          <cell r="G1407" t="str">
            <v>V</v>
          </cell>
          <cell r="H1407" t="str">
            <v xml:space="preserve">  -  </v>
          </cell>
          <cell r="I1407" t="str">
            <v>M3</v>
          </cell>
        </row>
        <row r="1408">
          <cell r="C1408" t="str">
            <v>Faktor Bucket</v>
          </cell>
          <cell r="G1408" t="str">
            <v>Fb</v>
          </cell>
          <cell r="H1408" t="str">
            <v xml:space="preserve">  -  </v>
          </cell>
          <cell r="I1408" t="str">
            <v>-</v>
          </cell>
        </row>
        <row r="1409">
          <cell r="C1409" t="str">
            <v>Faktor  Efisiensi alat</v>
          </cell>
          <cell r="G1409" t="str">
            <v>Fa</v>
          </cell>
          <cell r="H1409" t="str">
            <v xml:space="preserve">  -  </v>
          </cell>
          <cell r="I1409" t="str">
            <v>-</v>
          </cell>
        </row>
        <row r="1410">
          <cell r="C1410" t="str">
            <v>Faktor  material</v>
          </cell>
          <cell r="G1410" t="str">
            <v>Fm</v>
          </cell>
          <cell r="H1410" t="str">
            <v xml:space="preserve">  -  </v>
          </cell>
          <cell r="I1410" t="str">
            <v>-</v>
          </cell>
        </row>
        <row r="1411">
          <cell r="C1411" t="str">
            <v>Waktu siklus</v>
          </cell>
          <cell r="G1411" t="str">
            <v>Ts1</v>
          </cell>
          <cell r="I1411" t="str">
            <v>menit</v>
          </cell>
          <cell r="Q1411" t="str">
            <v xml:space="preserve">JUMLAH HARGA BAHAN   </v>
          </cell>
          <cell r="U1411">
            <v>0</v>
          </cell>
        </row>
        <row r="1412">
          <cell r="C1412" t="str">
            <v>- Menggali / memuat</v>
          </cell>
          <cell r="G1412" t="str">
            <v>T1</v>
          </cell>
          <cell r="H1412" t="str">
            <v xml:space="preserve">  -  </v>
          </cell>
          <cell r="I1412" t="str">
            <v>menit</v>
          </cell>
        </row>
        <row r="1413">
          <cell r="C1413" t="str">
            <v>- Lain-lain</v>
          </cell>
          <cell r="G1413" t="str">
            <v>T2</v>
          </cell>
          <cell r="H1413" t="str">
            <v xml:space="preserve">  -  </v>
          </cell>
          <cell r="I1413" t="str">
            <v>menit</v>
          </cell>
          <cell r="L1413" t="str">
            <v>C.</v>
          </cell>
          <cell r="N1413" t="str">
            <v>PERALATAN</v>
          </cell>
        </row>
        <row r="1414">
          <cell r="G1414" t="str">
            <v>Ts1</v>
          </cell>
          <cell r="H1414" t="str">
            <v xml:space="preserve">  -  </v>
          </cell>
          <cell r="I1414" t="str">
            <v>menit</v>
          </cell>
        </row>
        <row r="1415">
          <cell r="L1415" t="str">
            <v>1.</v>
          </cell>
          <cell r="N1415" t="str">
            <v>Excavator</v>
          </cell>
          <cell r="O1415" t="str">
            <v>(E10)</v>
          </cell>
          <cell r="P1415" t="str">
            <v>Jam</v>
          </cell>
          <cell r="Q1415" t="str">
            <v xml:space="preserve">  -  </v>
          </cell>
          <cell r="R1415">
            <v>43876.503977639222</v>
          </cell>
          <cell r="U1415">
            <v>0</v>
          </cell>
        </row>
        <row r="1416">
          <cell r="C1416" t="str">
            <v>Kap. Prod. / jam =</v>
          </cell>
          <cell r="D1416" t="str">
            <v>V  x Fb x Fa x Fm x 60</v>
          </cell>
          <cell r="G1416" t="str">
            <v>Qo</v>
          </cell>
          <cell r="H1416" t="str">
            <v xml:space="preserve">  -  </v>
          </cell>
          <cell r="I1416" t="str">
            <v>M3  / jam</v>
          </cell>
          <cell r="L1416" t="str">
            <v>2.</v>
          </cell>
          <cell r="N1416" t="str">
            <v>Dump Truck</v>
          </cell>
          <cell r="O1416" t="str">
            <v>(E08)</v>
          </cell>
          <cell r="P1416" t="str">
            <v>Jam</v>
          </cell>
          <cell r="Q1416">
            <v>0.17028112449799199</v>
          </cell>
          <cell r="R1416">
            <v>32323.54332401634</v>
          </cell>
          <cell r="U1416">
            <v>5504.0893049730639</v>
          </cell>
        </row>
        <row r="1417">
          <cell r="D1417" t="str">
            <v>Ts x Fh</v>
          </cell>
          <cell r="L1417" t="str">
            <v>3.</v>
          </cell>
          <cell r="N1417" t="str">
            <v>Alat Bantu</v>
          </cell>
          <cell r="P1417" t="str">
            <v>Ls</v>
          </cell>
          <cell r="Q1417">
            <v>1</v>
          </cell>
          <cell r="R1417">
            <v>150</v>
          </cell>
          <cell r="U1417">
            <v>150</v>
          </cell>
        </row>
        <row r="1419">
          <cell r="C1419" t="str">
            <v>Koefisien Alat / M3</v>
          </cell>
          <cell r="D1419" t="str">
            <v xml:space="preserve"> =  1  :  Qo</v>
          </cell>
          <cell r="G1419" t="str">
            <v>(E10)</v>
          </cell>
          <cell r="H1419" t="str">
            <v xml:space="preserve">  -  </v>
          </cell>
          <cell r="I1419" t="str">
            <v>Jam</v>
          </cell>
        </row>
        <row r="1423">
          <cell r="A1423" t="str">
            <v xml:space="preserve">   2.b.</v>
          </cell>
          <cell r="C1423" t="str">
            <v>DUMP TRUCK</v>
          </cell>
          <cell r="G1423" t="str">
            <v>(E08)</v>
          </cell>
          <cell r="Q1423" t="str">
            <v xml:space="preserve">JUMLAH HARGA PERALATAN   </v>
          </cell>
          <cell r="U1423">
            <v>5654.0893049730639</v>
          </cell>
        </row>
        <row r="1424">
          <cell r="C1424" t="str">
            <v>Kapasitas bak</v>
          </cell>
          <cell r="G1424" t="str">
            <v>V</v>
          </cell>
          <cell r="H1424">
            <v>6</v>
          </cell>
          <cell r="I1424" t="str">
            <v>M3</v>
          </cell>
        </row>
        <row r="1425">
          <cell r="C1425" t="str">
            <v>Faktor  efisiensi alat</v>
          </cell>
          <cell r="G1425" t="str">
            <v>Fa</v>
          </cell>
          <cell r="H1425">
            <v>0.83</v>
          </cell>
          <cell r="L1425" t="str">
            <v>D.</v>
          </cell>
          <cell r="N1425" t="str">
            <v>JUMLAH HARGA TENAGA, BAHAN DAN PERALATAN  ( A + B + C )</v>
          </cell>
          <cell r="U1425">
            <v>7729.0893049730639</v>
          </cell>
        </row>
        <row r="1426">
          <cell r="C1426" t="str">
            <v>Kecepatan rata-rata bermuatan</v>
          </cell>
          <cell r="G1426" t="str">
            <v>v1</v>
          </cell>
          <cell r="H1426">
            <v>40</v>
          </cell>
          <cell r="I1426" t="str">
            <v>Km/Jam</v>
          </cell>
          <cell r="L1426" t="str">
            <v>E.</v>
          </cell>
          <cell r="N1426" t="str">
            <v>OVERHEAD &amp; PROFIT</v>
          </cell>
          <cell r="P1426">
            <v>10</v>
          </cell>
          <cell r="Q1426" t="str">
            <v>%  x  D</v>
          </cell>
          <cell r="U1426">
            <v>772.90893049730641</v>
          </cell>
        </row>
        <row r="1427">
          <cell r="C1427" t="str">
            <v>Kecepatan rata-rata kosong</v>
          </cell>
          <cell r="G1427" t="str">
            <v>v2</v>
          </cell>
          <cell r="H1427">
            <v>50</v>
          </cell>
          <cell r="I1427" t="str">
            <v>Km/Jam</v>
          </cell>
          <cell r="L1427" t="str">
            <v>F.</v>
          </cell>
          <cell r="N1427" t="str">
            <v>HARGA SATUAN PEKERJAAN  ( D + E )</v>
          </cell>
          <cell r="U1427">
            <v>8501.9982354703698</v>
          </cell>
        </row>
        <row r="1428">
          <cell r="C1428" t="str">
            <v>Waktu  siklus</v>
          </cell>
          <cell r="G1428" t="str">
            <v>Ts2</v>
          </cell>
          <cell r="I1428" t="str">
            <v>menit</v>
          </cell>
          <cell r="L1428" t="str">
            <v>Note: 1</v>
          </cell>
          <cell r="N1428" t="str">
            <v>SATUAN dapat berdasarkan atas jam operasi untuk Tenaga Kerja dan Peralatan, volume dan/atau ukuran</v>
          </cell>
        </row>
        <row r="1429">
          <cell r="C1429" t="str">
            <v>- Waktu tempuh isi</v>
          </cell>
          <cell r="E1429" t="str">
            <v>=   (L  :  v1)  x  60</v>
          </cell>
          <cell r="G1429" t="str">
            <v>T1</v>
          </cell>
          <cell r="H1429">
            <v>3</v>
          </cell>
          <cell r="I1429" t="str">
            <v>menit</v>
          </cell>
          <cell r="N1429" t="str">
            <v>berat untuk bahan-bahan.</v>
          </cell>
        </row>
        <row r="1430">
          <cell r="C1430" t="str">
            <v>- Waktu tempuh kosong</v>
          </cell>
          <cell r="E1430" t="str">
            <v>=   (L  :  v2)  x  60</v>
          </cell>
          <cell r="G1430" t="str">
            <v>T2</v>
          </cell>
          <cell r="H1430">
            <v>2.4</v>
          </cell>
          <cell r="I1430" t="str">
            <v>menit</v>
          </cell>
          <cell r="L1430">
            <v>2</v>
          </cell>
          <cell r="N1430" t="str">
            <v>Kuantitas satuan adalah kuantitas setiap komponen untuk menyelesaikan satu satuan pekerjaan dari nomor</v>
          </cell>
        </row>
        <row r="1431">
          <cell r="C1431" t="str">
            <v>- Muat</v>
          </cell>
          <cell r="G1431" t="str">
            <v>T3</v>
          </cell>
          <cell r="H1431">
            <v>35</v>
          </cell>
          <cell r="I1431" t="str">
            <v>menit</v>
          </cell>
          <cell r="N1431" t="str">
            <v>mata pembayaran.</v>
          </cell>
        </row>
        <row r="1432">
          <cell r="C1432" t="str">
            <v>- Lain-lain</v>
          </cell>
          <cell r="G1432" t="str">
            <v>T4</v>
          </cell>
          <cell r="H1432">
            <v>2</v>
          </cell>
          <cell r="I1432" t="str">
            <v>menit</v>
          </cell>
          <cell r="L1432">
            <v>3</v>
          </cell>
          <cell r="N1432" t="str">
            <v>Biaya satuan untuk peralatan sudah termasuk bahan bakar, bahan habis dipakai dan operator.</v>
          </cell>
        </row>
        <row r="1433">
          <cell r="G1433" t="str">
            <v>Ts2</v>
          </cell>
          <cell r="H1433">
            <v>42.4</v>
          </cell>
          <cell r="I1433" t="str">
            <v>menit</v>
          </cell>
          <cell r="L1433">
            <v>4</v>
          </cell>
          <cell r="N1433" t="str">
            <v>Biaya satuan sudah termasuk pengeluaran untuk seluruh pajak yang berkaitan (tetapi tidak termasuk PPN</v>
          </cell>
        </row>
        <row r="1434">
          <cell r="J1434" t="str">
            <v>Berlanjut ke halaman berikut</v>
          </cell>
          <cell r="N1434" t="str">
            <v>yang dibayar dari kontrak) dan biaya-biaya lainnya.</v>
          </cell>
        </row>
        <row r="1435">
          <cell r="A1435" t="str">
            <v>ITEM PEMBAYARAN NO.</v>
          </cell>
          <cell r="D1435" t="str">
            <v>:  8.2 (1)</v>
          </cell>
          <cell r="J1435" t="str">
            <v>Analisa EI-821</v>
          </cell>
        </row>
        <row r="1436">
          <cell r="A1436" t="str">
            <v>JENIS PEKERJAAN</v>
          </cell>
          <cell r="D1436" t="str">
            <v>:  Perbaikan Bahu &amp; Pek. Minor Lain</v>
          </cell>
        </row>
        <row r="1437">
          <cell r="A1437" t="str">
            <v>SATUAN PEMBAYARAN</v>
          </cell>
          <cell r="D1437" t="str">
            <v>:  M3</v>
          </cell>
          <cell r="H1437" t="str">
            <v xml:space="preserve">         URAIAN ANALISA HARGA SATUAN</v>
          </cell>
        </row>
        <row r="1438">
          <cell r="J1438" t="str">
            <v>Lanjutan</v>
          </cell>
        </row>
        <row r="1440">
          <cell r="A1440" t="str">
            <v>No.</v>
          </cell>
          <cell r="C1440" t="str">
            <v>U R A I A N</v>
          </cell>
          <cell r="G1440" t="str">
            <v>KODE</v>
          </cell>
          <cell r="H1440" t="str">
            <v>KOEF.</v>
          </cell>
          <cell r="I1440" t="str">
            <v>SATUAN</v>
          </cell>
          <cell r="J1440" t="str">
            <v>KETERANGAN</v>
          </cell>
        </row>
        <row r="1443">
          <cell r="C1443" t="str">
            <v>Kapasitas Produksi / Jam   =</v>
          </cell>
          <cell r="E1443" t="str">
            <v>V x Fa x 60</v>
          </cell>
          <cell r="G1443" t="str">
            <v>Q1</v>
          </cell>
          <cell r="H1443">
            <v>5.8726415094339615</v>
          </cell>
          <cell r="I1443" t="str">
            <v xml:space="preserve">M3 / Jam </v>
          </cell>
        </row>
        <row r="1444">
          <cell r="E1444" t="str">
            <v xml:space="preserve">    Fk x Ts</v>
          </cell>
        </row>
        <row r="1447">
          <cell r="C1447" t="str">
            <v>Koefisien Alat / M3</v>
          </cell>
          <cell r="D1447" t="str">
            <v xml:space="preserve"> =  1  :  Q1</v>
          </cell>
          <cell r="G1447" t="str">
            <v>(E08)</v>
          </cell>
          <cell r="H1447">
            <v>0.17028112449799199</v>
          </cell>
          <cell r="I1447" t="str">
            <v>jam</v>
          </cell>
        </row>
        <row r="1450">
          <cell r="A1450" t="str">
            <v>2.d.</v>
          </cell>
          <cell r="C1450" t="str">
            <v>ALAT  BANTU</v>
          </cell>
        </row>
        <row r="1451">
          <cell r="C1451" t="str">
            <v>Diperlukan alat-alat bantu kecil</v>
          </cell>
          <cell r="J1451" t="str">
            <v>Lump Sum</v>
          </cell>
        </row>
        <row r="1452">
          <cell r="C1452" t="str">
            <v>- Sekop</v>
          </cell>
        </row>
        <row r="1453">
          <cell r="C1453" t="str">
            <v>- Keranjang</v>
          </cell>
        </row>
        <row r="1455">
          <cell r="A1455" t="str">
            <v xml:space="preserve">   3.</v>
          </cell>
          <cell r="C1455" t="str">
            <v>TENAGA</v>
          </cell>
        </row>
        <row r="1457">
          <cell r="C1457" t="str">
            <v xml:space="preserve">Produksi Galian / hari  =  </v>
          </cell>
          <cell r="G1457" t="str">
            <v>Qt</v>
          </cell>
          <cell r="H1457">
            <v>70</v>
          </cell>
          <cell r="I1457" t="str">
            <v>M3</v>
          </cell>
        </row>
        <row r="1458">
          <cell r="C1458" t="str">
            <v>Kebutuhan tenaga :</v>
          </cell>
        </row>
        <row r="1459">
          <cell r="D1459" t="str">
            <v>- Pekerja</v>
          </cell>
          <cell r="G1459" t="str">
            <v>P</v>
          </cell>
          <cell r="H1459">
            <v>10</v>
          </cell>
          <cell r="I1459" t="str">
            <v>orang</v>
          </cell>
        </row>
        <row r="1460">
          <cell r="D1460" t="str">
            <v>- Mandor</v>
          </cell>
          <cell r="G1460" t="str">
            <v>M</v>
          </cell>
          <cell r="H1460">
            <v>1</v>
          </cell>
          <cell r="I1460" t="str">
            <v>orang</v>
          </cell>
        </row>
        <row r="1462">
          <cell r="C1462" t="str">
            <v>Koefisien tenaga / M3   :</v>
          </cell>
        </row>
        <row r="1463">
          <cell r="D1463" t="str">
            <v>- Pekerja</v>
          </cell>
          <cell r="E1463" t="str">
            <v>= (Tk x P) : Qt</v>
          </cell>
          <cell r="G1463" t="str">
            <v>(L01)</v>
          </cell>
          <cell r="H1463">
            <v>1</v>
          </cell>
          <cell r="I1463" t="str">
            <v>jam</v>
          </cell>
        </row>
        <row r="1464">
          <cell r="D1464" t="str">
            <v>- Mandor</v>
          </cell>
          <cell r="E1464" t="str">
            <v>= (Tk x M) : Qt</v>
          </cell>
          <cell r="G1464" t="str">
            <v>(L03)</v>
          </cell>
          <cell r="H1464">
            <v>0.1</v>
          </cell>
          <cell r="I1464" t="str">
            <v>jam</v>
          </cell>
        </row>
        <row r="1466">
          <cell r="A1466" t="str">
            <v>4.</v>
          </cell>
          <cell r="C1466" t="str">
            <v>HARGA DASAR SATUAN UPAH, BAHAN DAN ALAT</v>
          </cell>
        </row>
        <row r="1467">
          <cell r="C1467" t="str">
            <v>Lihat lampiran.</v>
          </cell>
        </row>
        <row r="1469">
          <cell r="A1469" t="str">
            <v>5.</v>
          </cell>
          <cell r="C1469" t="str">
            <v>ANALISA HARGA SATUAN PEKERJAAN</v>
          </cell>
        </row>
        <row r="1470">
          <cell r="C1470" t="str">
            <v>Lihat perhitungan dalam FORMULIR STANDAR UNTUK</v>
          </cell>
        </row>
        <row r="1471">
          <cell r="C1471" t="str">
            <v>PEREKEMAN ANALISA MASING-MASING HARGA</v>
          </cell>
        </row>
        <row r="1472">
          <cell r="C1472" t="str">
            <v>SATUAN.</v>
          </cell>
        </row>
        <row r="1473">
          <cell r="C1473" t="str">
            <v>Didapat Harga Satuan Pekerjaan :</v>
          </cell>
        </row>
        <row r="1475">
          <cell r="C1475" t="str">
            <v xml:space="preserve">Rp.  </v>
          </cell>
          <cell r="D1475">
            <v>8501.9982354703698</v>
          </cell>
          <cell r="E1475" t="str">
            <v xml:space="preserve"> / M3</v>
          </cell>
        </row>
        <row r="1478">
          <cell r="A1478" t="str">
            <v>6.</v>
          </cell>
          <cell r="C1478" t="str">
            <v>MASA PELAKSANAAN YANG DIPERLUKAN</v>
          </cell>
        </row>
        <row r="1479">
          <cell r="C1479" t="str">
            <v>Masa Pelaksanaan :</v>
          </cell>
          <cell r="D1479" t="str">
            <v>. . . . . . . . . . .</v>
          </cell>
          <cell r="E1479" t="str">
            <v>bulan</v>
          </cell>
        </row>
        <row r="1481">
          <cell r="A1481" t="str">
            <v>7.</v>
          </cell>
          <cell r="C1481" t="str">
            <v>VOLUME PEKERJAAN YANG DIPERLUKAN</v>
          </cell>
        </row>
        <row r="1482">
          <cell r="C1482" t="str">
            <v>Volume pekerjaan  :</v>
          </cell>
          <cell r="D1482" t="e">
            <v>#REF!</v>
          </cell>
          <cell r="E1482" t="str">
            <v>M3</v>
          </cell>
        </row>
        <row r="1494">
          <cell r="A1494" t="str">
            <v>ITEM PEMBAYARAN NO.</v>
          </cell>
          <cell r="D1494" t="str">
            <v>:  8.4 (2)</v>
          </cell>
          <cell r="J1494" t="str">
            <v>Analisa EI-842</v>
          </cell>
          <cell r="T1494" t="str">
            <v>Analisa EI-842</v>
          </cell>
        </row>
        <row r="1495">
          <cell r="A1495" t="str">
            <v>JENIS PEKERJAAN</v>
          </cell>
          <cell r="D1495" t="str">
            <v>:  Marka Jalan (Non Thermoplastic)</v>
          </cell>
        </row>
        <row r="1496">
          <cell r="A1496" t="str">
            <v>SATUAN PEMBAYARAN</v>
          </cell>
          <cell r="D1496" t="str">
            <v>:  M2</v>
          </cell>
          <cell r="H1496" t="str">
            <v xml:space="preserve">        URAIAN ANALISA HARGA SATUAN</v>
          </cell>
          <cell r="L1496" t="str">
            <v>FORMULIR STANDAR UNTUK</v>
          </cell>
        </row>
        <row r="1497">
          <cell r="L1497" t="str">
            <v>PEREKAMAN ANALISA MASING-MASING HARGA SATUAN</v>
          </cell>
        </row>
        <row r="1498">
          <cell r="L1498">
            <v>0</v>
          </cell>
        </row>
        <row r="1499">
          <cell r="A1499" t="str">
            <v>No.</v>
          </cell>
          <cell r="C1499" t="str">
            <v>U R A I A N</v>
          </cell>
          <cell r="G1499" t="str">
            <v>KODE</v>
          </cell>
          <cell r="H1499" t="str">
            <v>KOEF.</v>
          </cell>
          <cell r="I1499" t="str">
            <v>SATUAN</v>
          </cell>
          <cell r="J1499" t="str">
            <v>KETERANGAN</v>
          </cell>
        </row>
        <row r="1501">
          <cell r="L1501" t="str">
            <v>PROYEK</v>
          </cell>
          <cell r="O1501" t="str">
            <v>:</v>
          </cell>
        </row>
        <row r="1502">
          <cell r="A1502" t="str">
            <v>I.</v>
          </cell>
          <cell r="C1502" t="str">
            <v>ASUMSI</v>
          </cell>
          <cell r="L1502" t="str">
            <v>No. PAKET KONTRAK</v>
          </cell>
          <cell r="O1502" t="str">
            <v>:</v>
          </cell>
        </row>
        <row r="1503">
          <cell r="A1503">
            <v>1</v>
          </cell>
          <cell r="C1503" t="str">
            <v>Pekerjaan dilakukan secara manual</v>
          </cell>
          <cell r="L1503" t="str">
            <v>NAMA PAKET</v>
          </cell>
          <cell r="O1503" t="str">
            <v>:</v>
          </cell>
        </row>
        <row r="1504">
          <cell r="A1504">
            <v>2</v>
          </cell>
          <cell r="C1504" t="str">
            <v>Lokasi pekerjaan : sepanjang jalan</v>
          </cell>
          <cell r="L1504" t="str">
            <v>PROP / KAB / KODYA</v>
          </cell>
          <cell r="O1504" t="str">
            <v>:</v>
          </cell>
        </row>
        <row r="1505">
          <cell r="A1505">
            <v>3</v>
          </cell>
          <cell r="C1505" t="str">
            <v>Bahan dasar (besi dan kawat) diterima seluruhnya</v>
          </cell>
          <cell r="L1505" t="str">
            <v>ITEM PEMBAYARAN NO.</v>
          </cell>
          <cell r="O1505" t="str">
            <v>:  8.4 (2)</v>
          </cell>
          <cell r="R1505" t="str">
            <v>PERKIRAAN VOL. PEK.</v>
          </cell>
          <cell r="T1505" t="str">
            <v>:</v>
          </cell>
          <cell r="U1505" t="e">
            <v>#REF!</v>
          </cell>
        </row>
        <row r="1506">
          <cell r="C1506" t="str">
            <v>di lokasi pekerjaan</v>
          </cell>
          <cell r="L1506" t="str">
            <v>JENIS PEKERJAAN</v>
          </cell>
          <cell r="O1506" t="str">
            <v>:  Marka Jalan (Non Thermoplastic)</v>
          </cell>
          <cell r="R1506" t="str">
            <v>TOTAL HARGA (Rp.)</v>
          </cell>
          <cell r="T1506" t="str">
            <v>:</v>
          </cell>
          <cell r="U1506" t="e">
            <v>#REF!</v>
          </cell>
        </row>
        <row r="1507">
          <cell r="A1507">
            <v>4</v>
          </cell>
          <cell r="C1507" t="str">
            <v>Jarak rata-rata Base camp ke lokasi pekerjaan</v>
          </cell>
          <cell r="G1507" t="str">
            <v>L</v>
          </cell>
          <cell r="H1507">
            <v>19.991228070175438</v>
          </cell>
          <cell r="I1507" t="str">
            <v>KM</v>
          </cell>
          <cell r="L1507" t="str">
            <v>SATUAN PEMBAYARAN</v>
          </cell>
          <cell r="O1507" t="str">
            <v>:  M2</v>
          </cell>
          <cell r="R1507" t="str">
            <v>% THD. BIAYA PROYEK</v>
          </cell>
          <cell r="T1507" t="str">
            <v>:</v>
          </cell>
          <cell r="U1507" t="e">
            <v>#REF!</v>
          </cell>
        </row>
        <row r="1508">
          <cell r="A1508">
            <v>5</v>
          </cell>
          <cell r="C1508" t="str">
            <v>Jam kerja efektif per-hari</v>
          </cell>
          <cell r="G1508" t="str">
            <v>Tk</v>
          </cell>
          <cell r="H1508">
            <v>7</v>
          </cell>
          <cell r="I1508" t="str">
            <v>jam</v>
          </cell>
        </row>
        <row r="1509">
          <cell r="A1509">
            <v>6</v>
          </cell>
          <cell r="C1509" t="str">
            <v>Faktor Kehilangan Material</v>
          </cell>
          <cell r="G1509" t="str">
            <v>Fh</v>
          </cell>
          <cell r="H1509">
            <v>1.05</v>
          </cell>
          <cell r="I1509" t="str">
            <v>-</v>
          </cell>
        </row>
        <row r="1510">
          <cell r="A1510">
            <v>7</v>
          </cell>
          <cell r="C1510" t="str">
            <v>Tebal lapisan cat secara manual</v>
          </cell>
          <cell r="G1510" t="str">
            <v>t</v>
          </cell>
          <cell r="H1510">
            <v>3.8E-3</v>
          </cell>
          <cell r="I1510" t="str">
            <v>M</v>
          </cell>
          <cell r="J1510" t="str">
            <v xml:space="preserve"> Spec.10.4.3(2)(d)</v>
          </cell>
          <cell r="Q1510" t="str">
            <v>PERKIRAAN</v>
          </cell>
          <cell r="R1510" t="str">
            <v>HARGA</v>
          </cell>
          <cell r="S1510" t="str">
            <v>JUMLAH</v>
          </cell>
        </row>
        <row r="1511">
          <cell r="A1511">
            <v>8</v>
          </cell>
          <cell r="C1511" t="str">
            <v>Berat Jenis Bahan Cat</v>
          </cell>
          <cell r="G1511" t="str">
            <v>BJ.Cat</v>
          </cell>
          <cell r="H1511">
            <v>1</v>
          </cell>
          <cell r="I1511" t="str">
            <v>Kg/Liter</v>
          </cell>
          <cell r="L1511" t="str">
            <v>NO.</v>
          </cell>
          <cell r="N1511" t="str">
            <v>KOMPONEN</v>
          </cell>
          <cell r="P1511" t="str">
            <v>SATUAN</v>
          </cell>
          <cell r="Q1511" t="str">
            <v>KUANTITAS</v>
          </cell>
          <cell r="R1511" t="str">
            <v>SATUAN</v>
          </cell>
          <cell r="S1511" t="str">
            <v>HARGA</v>
          </cell>
        </row>
        <row r="1512">
          <cell r="A1512">
            <v>9</v>
          </cell>
          <cell r="C1512" t="str">
            <v>Perbandingan pemakaian bahan  :</v>
          </cell>
          <cell r="E1512" t="str">
            <v>- Cat</v>
          </cell>
          <cell r="G1512" t="str">
            <v>C</v>
          </cell>
          <cell r="H1512">
            <v>65</v>
          </cell>
          <cell r="I1512" t="str">
            <v>%</v>
          </cell>
          <cell r="R1512" t="str">
            <v>(Rp.)</v>
          </cell>
          <cell r="S1512" t="str">
            <v>(Rp.)</v>
          </cell>
        </row>
        <row r="1513">
          <cell r="E1513" t="str">
            <v>- Thinner</v>
          </cell>
          <cell r="G1513" t="str">
            <v>T</v>
          </cell>
          <cell r="H1513">
            <v>35</v>
          </cell>
          <cell r="I1513" t="str">
            <v>%</v>
          </cell>
        </row>
        <row r="1514">
          <cell r="A1514" t="str">
            <v>II.</v>
          </cell>
          <cell r="C1514" t="str">
            <v>URUTAN KERJA</v>
          </cell>
        </row>
        <row r="1515">
          <cell r="A1515">
            <v>1</v>
          </cell>
          <cell r="C1515" t="str">
            <v>Permukaan jalan dibersihkan dari debu/kotoran</v>
          </cell>
          <cell r="L1515" t="str">
            <v>A.</v>
          </cell>
          <cell r="N1515" t="str">
            <v>TENAGA</v>
          </cell>
        </row>
        <row r="1516">
          <cell r="A1516">
            <v>2</v>
          </cell>
          <cell r="C1516" t="str">
            <v>Cat disemprotkan dengan Compressor di atas maal</v>
          </cell>
        </row>
        <row r="1517">
          <cell r="C1517" t="str">
            <v>tripleks yang dipasang di permukaan jalan</v>
          </cell>
          <cell r="L1517" t="str">
            <v>1.</v>
          </cell>
          <cell r="N1517" t="str">
            <v>Pekerja Biasa</v>
          </cell>
          <cell r="O1517" t="str">
            <v>(L01)</v>
          </cell>
          <cell r="P1517" t="str">
            <v>jam</v>
          </cell>
          <cell r="Q1517">
            <v>0.6</v>
          </cell>
          <cell r="R1517">
            <v>1800</v>
          </cell>
          <cell r="U1517">
            <v>1080</v>
          </cell>
        </row>
        <row r="1518">
          <cell r="A1518">
            <v>3</v>
          </cell>
          <cell r="C1518" t="str">
            <v>Glass Bit diberikan segera setelah cat marka selesai</v>
          </cell>
          <cell r="L1518" t="str">
            <v>2.</v>
          </cell>
          <cell r="N1518" t="str">
            <v>Tukang</v>
          </cell>
          <cell r="O1518" t="str">
            <v>(L02)</v>
          </cell>
          <cell r="P1518" t="str">
            <v>jam</v>
          </cell>
          <cell r="Q1518">
            <v>0.22499999999999998</v>
          </cell>
          <cell r="R1518">
            <v>2500</v>
          </cell>
          <cell r="U1518">
            <v>562.5</v>
          </cell>
        </row>
        <row r="1519">
          <cell r="C1519" t="str">
            <v>disemprotkan</v>
          </cell>
          <cell r="L1519" t="str">
            <v>3.</v>
          </cell>
          <cell r="N1519" t="str">
            <v>Mandor</v>
          </cell>
          <cell r="O1519" t="str">
            <v>(L03)</v>
          </cell>
          <cell r="P1519" t="str">
            <v>jam</v>
          </cell>
          <cell r="Q1519">
            <v>7.4999999999999997E-2</v>
          </cell>
          <cell r="R1519">
            <v>2750</v>
          </cell>
          <cell r="U1519">
            <v>206.25</v>
          </cell>
        </row>
        <row r="1521">
          <cell r="A1521" t="str">
            <v>III.</v>
          </cell>
          <cell r="C1521" t="str">
            <v>PEMAKAIAN BAHAN, ALAT DAN TENAGA</v>
          </cell>
          <cell r="Q1521" t="str">
            <v xml:space="preserve">JUMLAH HARGA TENAGA   </v>
          </cell>
          <cell r="U1521">
            <v>1848.75</v>
          </cell>
        </row>
        <row r="1523">
          <cell r="A1523" t="str">
            <v xml:space="preserve">   1.</v>
          </cell>
          <cell r="C1523" t="str">
            <v>BAHAN</v>
          </cell>
          <cell r="L1523" t="str">
            <v>B.</v>
          </cell>
          <cell r="N1523" t="str">
            <v>BAHAN</v>
          </cell>
        </row>
        <row r="1524">
          <cell r="A1524" t="str">
            <v>1.a.</v>
          </cell>
          <cell r="C1524" t="str">
            <v>Cat Marka Non Thermoplastic</v>
          </cell>
          <cell r="E1524" t="str">
            <v>=  C x R x (BJ.Cat)</v>
          </cell>
          <cell r="G1524" t="str">
            <v>(M17a)</v>
          </cell>
          <cell r="H1524">
            <v>1.9500000000000002</v>
          </cell>
          <cell r="I1524" t="str">
            <v>Kg</v>
          </cell>
        </row>
        <row r="1525">
          <cell r="A1525" t="str">
            <v>1.b.</v>
          </cell>
          <cell r="C1525" t="str">
            <v>Minyak Pencair (Thinner)</v>
          </cell>
          <cell r="E1525" t="str">
            <v>=  T x R</v>
          </cell>
          <cell r="G1525" t="str">
            <v>(M33)</v>
          </cell>
          <cell r="H1525">
            <v>1.0499999999999998</v>
          </cell>
          <cell r="I1525" t="str">
            <v>Liter</v>
          </cell>
          <cell r="L1525" t="str">
            <v>1.</v>
          </cell>
          <cell r="N1525" t="str">
            <v>Cat Marka</v>
          </cell>
          <cell r="O1525" t="str">
            <v>(M17a)</v>
          </cell>
          <cell r="P1525" t="str">
            <v>Kg</v>
          </cell>
          <cell r="Q1525">
            <v>1.9500000000000002</v>
          </cell>
          <cell r="R1525">
            <v>22500</v>
          </cell>
          <cell r="U1525">
            <v>43875.000000000007</v>
          </cell>
        </row>
        <row r="1526">
          <cell r="A1526" t="str">
            <v>1.c.</v>
          </cell>
          <cell r="C1526" t="str">
            <v>Blass Bead</v>
          </cell>
          <cell r="G1526" t="str">
            <v>(M34)</v>
          </cell>
          <cell r="H1526">
            <v>0.45</v>
          </cell>
          <cell r="I1526" t="str">
            <v>Kg</v>
          </cell>
          <cell r="J1526" t="str">
            <v xml:space="preserve"> Spec.10.4.3(2)(e)</v>
          </cell>
          <cell r="L1526" t="str">
            <v>2.</v>
          </cell>
          <cell r="N1526" t="str">
            <v>Thinner</v>
          </cell>
          <cell r="O1526" t="str">
            <v>(M33)</v>
          </cell>
          <cell r="P1526" t="str">
            <v>Liter</v>
          </cell>
          <cell r="Q1526">
            <v>1.0499999999999998</v>
          </cell>
          <cell r="R1526">
            <v>5000</v>
          </cell>
          <cell r="U1526">
            <v>5249.9999999999991</v>
          </cell>
        </row>
        <row r="1527">
          <cell r="L1527" t="str">
            <v>3.</v>
          </cell>
          <cell r="N1527" t="str">
            <v>Blass Bit</v>
          </cell>
          <cell r="O1527" t="str">
            <v>(M34)</v>
          </cell>
          <cell r="P1527" t="str">
            <v>Kg</v>
          </cell>
          <cell r="R1527">
            <v>15750</v>
          </cell>
          <cell r="U1527">
            <v>0</v>
          </cell>
        </row>
        <row r="1529">
          <cell r="A1529" t="str">
            <v>2.</v>
          </cell>
          <cell r="C1529" t="str">
            <v>ALAT</v>
          </cell>
        </row>
        <row r="1530">
          <cell r="A1530" t="str">
            <v>2.a.</v>
          </cell>
          <cell r="C1530" t="str">
            <v>COMPRESSOR</v>
          </cell>
          <cell r="G1530" t="str">
            <v>(E05)</v>
          </cell>
        </row>
        <row r="1531">
          <cell r="C1531" t="str">
            <v>Kapasitas penyemprotan</v>
          </cell>
          <cell r="G1531" t="str">
            <v>V</v>
          </cell>
          <cell r="H1531">
            <v>40</v>
          </cell>
          <cell r="I1531" t="str">
            <v>Ltr/Jam</v>
          </cell>
          <cell r="Q1531" t="str">
            <v xml:space="preserve">JUMLAH HARGA BAHAN   </v>
          </cell>
          <cell r="U1531">
            <v>49125.000000000007</v>
          </cell>
        </row>
        <row r="1532">
          <cell r="C1532" t="str">
            <v>Jumlah cat cair  =</v>
          </cell>
          <cell r="D1532" t="str">
            <v>(1 M x 1 M) x t x 1000</v>
          </cell>
          <cell r="G1532" t="str">
            <v>R</v>
          </cell>
          <cell r="H1532">
            <v>3</v>
          </cell>
          <cell r="I1532" t="str">
            <v>Ltr/M2</v>
          </cell>
        </row>
        <row r="1533">
          <cell r="L1533" t="str">
            <v>C.</v>
          </cell>
          <cell r="N1533" t="str">
            <v>PERALATAN</v>
          </cell>
        </row>
        <row r="1534">
          <cell r="C1534" t="str">
            <v>Kap. Prod. / Jam  =</v>
          </cell>
          <cell r="D1534" t="str">
            <v xml:space="preserve">  V : R</v>
          </cell>
          <cell r="G1534" t="str">
            <v>Q1</v>
          </cell>
          <cell r="H1534">
            <v>13.333333333333334</v>
          </cell>
          <cell r="I1534" t="str">
            <v>M2/Jam</v>
          </cell>
        </row>
        <row r="1535">
          <cell r="L1535" t="str">
            <v>1.</v>
          </cell>
          <cell r="N1535" t="str">
            <v>Compressor</v>
          </cell>
          <cell r="O1535" t="str">
            <v>(E05)</v>
          </cell>
          <cell r="P1535" t="str">
            <v>Jam</v>
          </cell>
          <cell r="Q1535">
            <v>7.4999999999999997E-2</v>
          </cell>
          <cell r="R1535">
            <v>26758.834659213073</v>
          </cell>
          <cell r="U1535">
            <v>2006.9125994409803</v>
          </cell>
        </row>
        <row r="1536">
          <cell r="C1536" t="str">
            <v>Koef. Alat / M2</v>
          </cell>
          <cell r="D1536" t="str">
            <v>=  1 : Q1</v>
          </cell>
          <cell r="G1536" t="str">
            <v>(E05)</v>
          </cell>
          <cell r="H1536">
            <v>7.4999999999999997E-2</v>
          </cell>
          <cell r="I1536" t="str">
            <v>Jam</v>
          </cell>
          <cell r="L1536" t="str">
            <v>2.</v>
          </cell>
          <cell r="N1536" t="str">
            <v>Dump Truck</v>
          </cell>
          <cell r="O1536" t="str">
            <v>(E08)</v>
          </cell>
          <cell r="P1536" t="str">
            <v>Jam</v>
          </cell>
          <cell r="Q1536">
            <v>7.4999999999999997E-2</v>
          </cell>
          <cell r="R1536">
            <v>32323.54332401634</v>
          </cell>
          <cell r="U1536">
            <v>2424.2657493012252</v>
          </cell>
        </row>
        <row r="1537">
          <cell r="L1537" t="str">
            <v>3.</v>
          </cell>
          <cell r="N1537" t="str">
            <v>Alat Bantu</v>
          </cell>
          <cell r="P1537" t="str">
            <v>Ls</v>
          </cell>
          <cell r="Q1537">
            <v>1</v>
          </cell>
          <cell r="R1537">
            <v>200</v>
          </cell>
          <cell r="U1537">
            <v>200</v>
          </cell>
        </row>
        <row r="1540">
          <cell r="A1540" t="str">
            <v>2.b.</v>
          </cell>
          <cell r="C1540" t="str">
            <v>DUMP TRUCK</v>
          </cell>
          <cell r="G1540" t="str">
            <v>(E08)</v>
          </cell>
        </row>
        <row r="1541">
          <cell r="C1541" t="str">
            <v>Pada dasarnya alat ini digunakan bersama-sama</v>
          </cell>
        </row>
        <row r="1542">
          <cell r="C1542" t="str">
            <v>dengan Compressor</v>
          </cell>
          <cell r="G1542" t="str">
            <v>Q3</v>
          </cell>
          <cell r="H1542">
            <v>13.333333333333334</v>
          </cell>
          <cell r="I1542" t="str">
            <v>M2/Jam</v>
          </cell>
        </row>
        <row r="1543">
          <cell r="C1543" t="str">
            <v>Koef. Alat / M2</v>
          </cell>
          <cell r="D1543" t="str">
            <v>=  1 : Q3</v>
          </cell>
          <cell r="G1543" t="str">
            <v>(E08)</v>
          </cell>
          <cell r="H1543">
            <v>7.4999999999999997E-2</v>
          </cell>
          <cell r="I1543" t="str">
            <v>Jam</v>
          </cell>
          <cell r="Q1543" t="str">
            <v xml:space="preserve">JUMLAH HARGA PERALATAN   </v>
          </cell>
          <cell r="U1543">
            <v>4631.1783487422053</v>
          </cell>
        </row>
        <row r="1545">
          <cell r="A1545" t="str">
            <v>2.c.</v>
          </cell>
          <cell r="C1545" t="str">
            <v>ALAT BANTU</v>
          </cell>
          <cell r="I1545" t="str">
            <v>Ls</v>
          </cell>
          <cell r="L1545" t="str">
            <v>D.</v>
          </cell>
          <cell r="N1545" t="str">
            <v>JUMLAH HARGA TENAGA, BAHAN DAN PERALATAN  ( A + B + C )</v>
          </cell>
          <cell r="U1545">
            <v>55604.928348742214</v>
          </cell>
        </row>
        <row r="1546">
          <cell r="C1546" t="str">
            <v>Diperlukan  :</v>
          </cell>
          <cell r="L1546" t="str">
            <v>E.</v>
          </cell>
          <cell r="N1546" t="str">
            <v>OVERHEAD &amp; PROFIT</v>
          </cell>
          <cell r="P1546">
            <v>10</v>
          </cell>
          <cell r="Q1546" t="str">
            <v>%  x  D</v>
          </cell>
          <cell r="U1546">
            <v>5560.4928348742214</v>
          </cell>
        </row>
        <row r="1547">
          <cell r="C1547" t="str">
            <v>- Sapu Lidi</v>
          </cell>
          <cell r="E1547" t="str">
            <v>=  3  buah</v>
          </cell>
          <cell r="L1547" t="str">
            <v>F.</v>
          </cell>
          <cell r="N1547" t="str">
            <v>HARGA SATUAN PEKERJAAN  ( D + E )</v>
          </cell>
          <cell r="U1547">
            <v>61165.421183616432</v>
          </cell>
        </row>
        <row r="1548">
          <cell r="C1548" t="str">
            <v>- Sikat Ijuk</v>
          </cell>
          <cell r="E1548" t="str">
            <v>=  3  buah</v>
          </cell>
          <cell r="L1548" t="str">
            <v>Note: 1</v>
          </cell>
          <cell r="N1548" t="str">
            <v>SATUAN dapat berdasarkan atas jam operasi untuk Tenaga Kerja dan Peralatan, volume dan/atau ukuran</v>
          </cell>
        </row>
        <row r="1549">
          <cell r="C1549" t="str">
            <v>- Rambu-rambu pengaman</v>
          </cell>
          <cell r="E1549" t="str">
            <v>=  2  buah</v>
          </cell>
          <cell r="N1549" t="str">
            <v>berat untuk bahan-bahan.</v>
          </cell>
        </row>
        <row r="1550">
          <cell r="C1550" t="str">
            <v>- Maal Tripleks</v>
          </cell>
          <cell r="E1550" t="str">
            <v>=  4  lembar</v>
          </cell>
          <cell r="L1550">
            <v>2</v>
          </cell>
          <cell r="N1550" t="str">
            <v>Kuantitas satuan adalah kuantitas setiap komponen untuk menyelesaikan satu satuan pekerjaan dari nomor</v>
          </cell>
        </row>
        <row r="1551">
          <cell r="N1551" t="str">
            <v>mata pembayaran.</v>
          </cell>
        </row>
        <row r="1552">
          <cell r="L1552">
            <v>3</v>
          </cell>
          <cell r="N1552" t="str">
            <v>Biaya satuan untuk peralatan sudah termasuk bahan bakar, bahan habis dipakai dan operator.</v>
          </cell>
        </row>
        <row r="1553">
          <cell r="L1553">
            <v>4</v>
          </cell>
          <cell r="N1553" t="str">
            <v>Biaya satuan sudah termasuk pengeluaran untuk seluruh pajak yang berkaitan (tetapi tidak termasuk PPN</v>
          </cell>
        </row>
        <row r="1554">
          <cell r="J1554" t="str">
            <v>Berlanjut ke hal. berikut.</v>
          </cell>
          <cell r="N1554" t="str">
            <v>yang dibayar dari kontrak) dan biaya-biaya lainnya.</v>
          </cell>
        </row>
        <row r="1555">
          <cell r="A1555" t="str">
            <v>ITEM PEMBAYARAN NO.</v>
          </cell>
          <cell r="D1555" t="str">
            <v>:  8.4 (2)</v>
          </cell>
          <cell r="J1555" t="str">
            <v>Analisa EI-842</v>
          </cell>
        </row>
        <row r="1556">
          <cell r="A1556" t="str">
            <v>JENIS PEKERJAAN</v>
          </cell>
          <cell r="D1556" t="str">
            <v>:  Marka Jalan (Non Thermoplastic)</v>
          </cell>
        </row>
        <row r="1557">
          <cell r="A1557" t="str">
            <v>SATUAN PEMBAYARAN</v>
          </cell>
          <cell r="D1557" t="str">
            <v>:  M2</v>
          </cell>
          <cell r="H1557" t="str">
            <v xml:space="preserve">        URAIAN ANALISA HARGA SATUAN</v>
          </cell>
        </row>
        <row r="1558">
          <cell r="J1558" t="str">
            <v>Lanjutan</v>
          </cell>
        </row>
        <row r="1560">
          <cell r="A1560" t="str">
            <v>No.</v>
          </cell>
          <cell r="C1560" t="str">
            <v>U R A I A N</v>
          </cell>
          <cell r="G1560" t="str">
            <v>KODE</v>
          </cell>
          <cell r="H1560" t="str">
            <v>KOEF.</v>
          </cell>
          <cell r="I1560" t="str">
            <v>SATUAN</v>
          </cell>
          <cell r="J1560" t="str">
            <v>KETERANGAN</v>
          </cell>
        </row>
        <row r="1563">
          <cell r="A1563" t="str">
            <v>3.</v>
          </cell>
          <cell r="C1563" t="str">
            <v>TENAGA</v>
          </cell>
        </row>
        <row r="1564">
          <cell r="C1564" t="str">
            <v>Produksi pekerjaan per hari  =  Q1 x Tk</v>
          </cell>
          <cell r="G1564" t="str">
            <v>Qt</v>
          </cell>
          <cell r="H1564">
            <v>93.333333333333343</v>
          </cell>
          <cell r="I1564" t="str">
            <v>M2</v>
          </cell>
        </row>
        <row r="1565">
          <cell r="C1565" t="str">
            <v>dibutuhkan tenaga :</v>
          </cell>
          <cell r="D1565" t="str">
            <v>- Mandor</v>
          </cell>
          <cell r="G1565" t="str">
            <v>M</v>
          </cell>
          <cell r="H1565">
            <v>1</v>
          </cell>
          <cell r="I1565" t="str">
            <v>orang</v>
          </cell>
        </row>
        <row r="1566">
          <cell r="D1566" t="str">
            <v>- Tukang Cat</v>
          </cell>
          <cell r="G1566" t="str">
            <v>Tb</v>
          </cell>
          <cell r="H1566">
            <v>3</v>
          </cell>
          <cell r="I1566" t="str">
            <v>orang</v>
          </cell>
        </row>
        <row r="1567">
          <cell r="D1567" t="str">
            <v>- Pekerja</v>
          </cell>
          <cell r="G1567" t="str">
            <v>P</v>
          </cell>
          <cell r="H1567">
            <v>8</v>
          </cell>
          <cell r="I1567" t="str">
            <v>orang</v>
          </cell>
        </row>
        <row r="1569">
          <cell r="C1569" t="str">
            <v>Koefisien Tenaga / M2  :</v>
          </cell>
        </row>
        <row r="1570">
          <cell r="D1570" t="str">
            <v>-  Mandor</v>
          </cell>
          <cell r="E1570" t="str">
            <v>=  ( M x Tk ) : Qt</v>
          </cell>
          <cell r="G1570" t="str">
            <v>(L03)</v>
          </cell>
          <cell r="H1570">
            <v>7.4999999999999997E-2</v>
          </cell>
          <cell r="I1570" t="str">
            <v>jam</v>
          </cell>
        </row>
        <row r="1571">
          <cell r="D1571" t="str">
            <v>- Tukang</v>
          </cell>
          <cell r="E1571" t="str">
            <v>=  ( Tb x Tk ) : Qt</v>
          </cell>
          <cell r="G1571" t="str">
            <v>(L02)</v>
          </cell>
          <cell r="H1571">
            <v>0.22499999999999998</v>
          </cell>
          <cell r="I1571" t="str">
            <v>jam</v>
          </cell>
        </row>
        <row r="1572">
          <cell r="D1572" t="str">
            <v>-  Pekerja</v>
          </cell>
          <cell r="E1572" t="str">
            <v>=  ( P x Tk ) : Qt</v>
          </cell>
          <cell r="G1572" t="str">
            <v>(L01)</v>
          </cell>
          <cell r="H1572">
            <v>0.6</v>
          </cell>
          <cell r="I1572" t="str">
            <v>jam</v>
          </cell>
        </row>
        <row r="1574">
          <cell r="A1574" t="str">
            <v>4.</v>
          </cell>
          <cell r="C1574" t="str">
            <v>HARGA DASAR SATUAN UPAH, BAHAN DAN ALAT</v>
          </cell>
        </row>
        <row r="1575">
          <cell r="C1575" t="str">
            <v>Lihat lampiran.</v>
          </cell>
        </row>
        <row r="1577">
          <cell r="A1577" t="str">
            <v>5.</v>
          </cell>
          <cell r="C1577" t="str">
            <v>ANALISA HARGA SATUAN PEKERJAAN</v>
          </cell>
        </row>
        <row r="1578">
          <cell r="C1578" t="str">
            <v>Lihat perhitungan dalam FORMULIR STANDAR UNTUK</v>
          </cell>
        </row>
        <row r="1579">
          <cell r="C1579" t="str">
            <v>PEREKEMAN ANALISA MASING-MASING HARGA</v>
          </cell>
        </row>
        <row r="1580">
          <cell r="C1580" t="str">
            <v>SATUAN.</v>
          </cell>
        </row>
        <row r="1581">
          <cell r="C1581" t="str">
            <v>Didapat Harga Satuan Pekerjaan :</v>
          </cell>
        </row>
        <row r="1583">
          <cell r="C1583" t="str">
            <v xml:space="preserve">Rp.  </v>
          </cell>
          <cell r="D1583">
            <v>61165.421183616432</v>
          </cell>
          <cell r="E1583" t="str">
            <v xml:space="preserve"> / M2</v>
          </cell>
        </row>
        <row r="1587">
          <cell r="A1587" t="str">
            <v>6.</v>
          </cell>
          <cell r="C1587" t="str">
            <v>MASA PELAKSANAAN YANG DIPERLUKAN</v>
          </cell>
        </row>
        <row r="1588">
          <cell r="C1588" t="str">
            <v>Masa Pelaksanaan :</v>
          </cell>
          <cell r="D1588" t="str">
            <v>. . . . . . . . . . .</v>
          </cell>
          <cell r="E1588" t="str">
            <v>bulan</v>
          </cell>
        </row>
        <row r="1590">
          <cell r="A1590" t="str">
            <v>7.</v>
          </cell>
          <cell r="C1590" t="str">
            <v>VOLUME PEKERJAAN YANG DIPERLUKAN</v>
          </cell>
        </row>
        <row r="1591">
          <cell r="C1591" t="str">
            <v>Volume pekerjaan  :</v>
          </cell>
          <cell r="D1591" t="e">
            <v>#REF!</v>
          </cell>
          <cell r="E1591" t="str">
            <v>M2</v>
          </cell>
        </row>
        <row r="1614">
          <cell r="A1614" t="str">
            <v>ITEM PEMBAYARAN NO.</v>
          </cell>
          <cell r="D1614" t="str">
            <v>:  8.4 (1)</v>
          </cell>
          <cell r="J1614" t="str">
            <v>Analisa EI-841</v>
          </cell>
          <cell r="T1614" t="str">
            <v>Analisa EI-841</v>
          </cell>
        </row>
        <row r="1615">
          <cell r="A1615" t="str">
            <v>JENIS PEKERJAAN</v>
          </cell>
          <cell r="D1615" t="str">
            <v>:  Marka Jalan (Thermoplastic)</v>
          </cell>
        </row>
        <row r="1616">
          <cell r="A1616" t="str">
            <v>SATUAN PEMBAYARAN</v>
          </cell>
          <cell r="D1616" t="str">
            <v>:  M2</v>
          </cell>
          <cell r="H1616" t="str">
            <v xml:space="preserve">        URAIAN ANALISA HARGA SATUAN</v>
          </cell>
          <cell r="L1616" t="str">
            <v>FORMULIR STANDAR UNTUK</v>
          </cell>
        </row>
        <row r="1617">
          <cell r="L1617" t="str">
            <v>PEREKAMAN ANALISA MASING-MASING HARGA SATUAN</v>
          </cell>
        </row>
        <row r="1618">
          <cell r="L1618">
            <v>0</v>
          </cell>
        </row>
        <row r="1619">
          <cell r="A1619" t="str">
            <v>No.</v>
          </cell>
          <cell r="C1619" t="str">
            <v>U R A I A N</v>
          </cell>
          <cell r="G1619" t="str">
            <v>KODE</v>
          </cell>
          <cell r="H1619" t="str">
            <v>KOEF.</v>
          </cell>
          <cell r="I1619" t="str">
            <v>SATUAN</v>
          </cell>
          <cell r="J1619" t="str">
            <v>KETERANGAN</v>
          </cell>
        </row>
        <row r="1621">
          <cell r="L1621" t="str">
            <v>PROYEK</v>
          </cell>
          <cell r="O1621" t="str">
            <v>:</v>
          </cell>
        </row>
        <row r="1622">
          <cell r="A1622" t="str">
            <v>I.</v>
          </cell>
          <cell r="C1622" t="str">
            <v>ASUMSI</v>
          </cell>
          <cell r="L1622" t="str">
            <v>No. PAKET KONTRAK</v>
          </cell>
          <cell r="O1622" t="str">
            <v>:</v>
          </cell>
        </row>
        <row r="1623">
          <cell r="A1623">
            <v>1</v>
          </cell>
          <cell r="C1623" t="str">
            <v>Pekerjaan dilakukan secara manual</v>
          </cell>
          <cell r="L1623" t="str">
            <v>NAMA PAKET</v>
          </cell>
          <cell r="O1623" t="str">
            <v>:</v>
          </cell>
        </row>
        <row r="1624">
          <cell r="A1624">
            <v>2</v>
          </cell>
          <cell r="C1624" t="str">
            <v>Lokasi pekerjaan : sepanjang jalan</v>
          </cell>
          <cell r="L1624" t="str">
            <v>PROP / KAB / KODYA</v>
          </cell>
          <cell r="O1624" t="str">
            <v>:</v>
          </cell>
        </row>
        <row r="1625">
          <cell r="A1625">
            <v>3</v>
          </cell>
          <cell r="C1625" t="str">
            <v>Bahan dasar (besi dan kawat) diterima seluruhnya</v>
          </cell>
          <cell r="L1625" t="str">
            <v>ITEM PEMBAYARAN NO.</v>
          </cell>
          <cell r="O1625" t="str">
            <v>:  8.4 (1)</v>
          </cell>
          <cell r="R1625" t="str">
            <v>PERKIRAAN VOL. PEK.</v>
          </cell>
          <cell r="T1625" t="str">
            <v>:</v>
          </cell>
          <cell r="U1625" t="e">
            <v>#REF!</v>
          </cell>
        </row>
        <row r="1626">
          <cell r="C1626" t="str">
            <v>di lokasi pekerjaan</v>
          </cell>
          <cell r="L1626" t="str">
            <v>JENIS PEKERJAAN</v>
          </cell>
          <cell r="O1626" t="str">
            <v>:  Marka Jalan (Thermoplastic)</v>
          </cell>
          <cell r="R1626" t="str">
            <v>TOTAL HARGA (Rp.)</v>
          </cell>
          <cell r="T1626" t="str">
            <v>:</v>
          </cell>
          <cell r="U1626" t="e">
            <v>#REF!</v>
          </cell>
        </row>
        <row r="1627">
          <cell r="A1627">
            <v>4</v>
          </cell>
          <cell r="C1627" t="str">
            <v>Jarak rata-rata Base camp ke lokasi pekerjaan</v>
          </cell>
          <cell r="G1627" t="str">
            <v>L</v>
          </cell>
          <cell r="H1627">
            <v>0</v>
          </cell>
          <cell r="I1627" t="str">
            <v>KM</v>
          </cell>
          <cell r="L1627" t="str">
            <v>SATUAN PEMBAYARAN</v>
          </cell>
          <cell r="O1627" t="str">
            <v>:  M2</v>
          </cell>
          <cell r="R1627" t="str">
            <v>% THD. BIAYA PROYEK</v>
          </cell>
          <cell r="T1627" t="str">
            <v>:</v>
          </cell>
          <cell r="U1627" t="e">
            <v>#REF!</v>
          </cell>
        </row>
        <row r="1628">
          <cell r="A1628">
            <v>5</v>
          </cell>
          <cell r="C1628" t="str">
            <v>Jam kerja efektif per-hari</v>
          </cell>
          <cell r="G1628" t="str">
            <v>Tk</v>
          </cell>
          <cell r="H1628">
            <v>7</v>
          </cell>
          <cell r="I1628" t="str">
            <v>jam</v>
          </cell>
        </row>
        <row r="1629">
          <cell r="A1629">
            <v>6</v>
          </cell>
          <cell r="C1629" t="str">
            <v>Faktor Kehilangan Material</v>
          </cell>
          <cell r="G1629" t="str">
            <v>Fh</v>
          </cell>
          <cell r="H1629">
            <v>1.05</v>
          </cell>
          <cell r="I1629" t="str">
            <v>-</v>
          </cell>
        </row>
        <row r="1630">
          <cell r="A1630">
            <v>7</v>
          </cell>
          <cell r="C1630" t="str">
            <v>Tebal lapisan cat secara manual</v>
          </cell>
          <cell r="G1630" t="str">
            <v>t</v>
          </cell>
          <cell r="H1630">
            <v>1.4999999999999999E-2</v>
          </cell>
          <cell r="I1630" t="str">
            <v>M</v>
          </cell>
          <cell r="J1630" t="str">
            <v xml:space="preserve"> Spec.10.4.3(2)(d)</v>
          </cell>
          <cell r="Q1630" t="str">
            <v>PERKIRAAN</v>
          </cell>
          <cell r="R1630" t="str">
            <v>HARGA</v>
          </cell>
          <cell r="S1630" t="str">
            <v>JUMLAH</v>
          </cell>
        </row>
        <row r="1631">
          <cell r="A1631">
            <v>8</v>
          </cell>
          <cell r="C1631" t="str">
            <v>Berat Jenis Bahan Cat</v>
          </cell>
          <cell r="G1631" t="str">
            <v>BJ.Cat</v>
          </cell>
          <cell r="H1631">
            <v>1</v>
          </cell>
          <cell r="I1631" t="str">
            <v>Kg/Liter</v>
          </cell>
          <cell r="L1631" t="str">
            <v>NO.</v>
          </cell>
          <cell r="N1631" t="str">
            <v>KOMPONEN</v>
          </cell>
          <cell r="P1631" t="str">
            <v>SATUAN</v>
          </cell>
          <cell r="Q1631" t="str">
            <v>KUANTITAS</v>
          </cell>
          <cell r="R1631" t="str">
            <v>SATUAN</v>
          </cell>
          <cell r="S1631" t="str">
            <v>HARGA</v>
          </cell>
        </row>
        <row r="1632">
          <cell r="A1632">
            <v>9</v>
          </cell>
          <cell r="C1632" t="str">
            <v>Perbandingan pemakaian bahan  :</v>
          </cell>
          <cell r="E1632" t="str">
            <v>- Cat</v>
          </cell>
          <cell r="G1632" t="str">
            <v>C</v>
          </cell>
          <cell r="H1632">
            <v>65</v>
          </cell>
          <cell r="I1632" t="str">
            <v>%</v>
          </cell>
          <cell r="R1632" t="str">
            <v>(Rp.)</v>
          </cell>
          <cell r="S1632" t="str">
            <v>(Rp.)</v>
          </cell>
        </row>
        <row r="1633">
          <cell r="E1633" t="str">
            <v>- Thinner</v>
          </cell>
          <cell r="G1633" t="str">
            <v>T</v>
          </cell>
          <cell r="H1633">
            <v>35</v>
          </cell>
          <cell r="I1633" t="str">
            <v>%</v>
          </cell>
        </row>
        <row r="1634">
          <cell r="A1634" t="str">
            <v>II.</v>
          </cell>
          <cell r="C1634" t="str">
            <v>URUTAN KERJA</v>
          </cell>
        </row>
        <row r="1635">
          <cell r="A1635">
            <v>1</v>
          </cell>
          <cell r="C1635" t="str">
            <v>Permukaan jalan dibersihkan dari debu/kotoran</v>
          </cell>
          <cell r="L1635" t="str">
            <v>A.</v>
          </cell>
          <cell r="N1635" t="str">
            <v>TENAGA</v>
          </cell>
        </row>
        <row r="1636">
          <cell r="A1636">
            <v>2</v>
          </cell>
          <cell r="C1636" t="str">
            <v>Cat disemprotkan dengan Compressor di atas maal</v>
          </cell>
        </row>
        <row r="1637">
          <cell r="C1637" t="str">
            <v>tripleks yang dipasang di permukaan jalan</v>
          </cell>
          <cell r="L1637" t="str">
            <v>1.</v>
          </cell>
          <cell r="N1637" t="str">
            <v>Pekerja Biasa</v>
          </cell>
          <cell r="O1637" t="str">
            <v>(L01)</v>
          </cell>
          <cell r="P1637" t="str">
            <v>jam</v>
          </cell>
          <cell r="Q1637">
            <v>0.6</v>
          </cell>
          <cell r="R1637">
            <v>1800</v>
          </cell>
          <cell r="U1637">
            <v>1080</v>
          </cell>
        </row>
        <row r="1638">
          <cell r="A1638">
            <v>3</v>
          </cell>
          <cell r="C1638" t="str">
            <v>Glass Bit diberikan segera setelah cat marka selesai</v>
          </cell>
          <cell r="L1638" t="str">
            <v>2.</v>
          </cell>
          <cell r="N1638" t="str">
            <v>Tukang</v>
          </cell>
          <cell r="O1638" t="str">
            <v>(L02)</v>
          </cell>
          <cell r="P1638" t="str">
            <v>jam</v>
          </cell>
          <cell r="Q1638">
            <v>0.22499999999999998</v>
          </cell>
          <cell r="R1638">
            <v>2500</v>
          </cell>
          <cell r="U1638">
            <v>562.5</v>
          </cell>
        </row>
        <row r="1639">
          <cell r="C1639" t="str">
            <v>disemprotkan</v>
          </cell>
          <cell r="L1639" t="str">
            <v>3.</v>
          </cell>
          <cell r="N1639" t="str">
            <v>Mandor</v>
          </cell>
          <cell r="O1639" t="str">
            <v>(L03)</v>
          </cell>
          <cell r="P1639" t="str">
            <v>jam</v>
          </cell>
          <cell r="Q1639">
            <v>7.4999999999999997E-2</v>
          </cell>
          <cell r="R1639">
            <v>2750</v>
          </cell>
          <cell r="U1639">
            <v>206.25</v>
          </cell>
        </row>
        <row r="1641">
          <cell r="A1641" t="str">
            <v>III.</v>
          </cell>
          <cell r="C1641" t="str">
            <v>PEMAKAIAN BAHAN, ALAT DAN TENAGA</v>
          </cell>
          <cell r="Q1641" t="str">
            <v xml:space="preserve">JUMLAH HARGA TENAGA   </v>
          </cell>
          <cell r="U1641">
            <v>1848.75</v>
          </cell>
        </row>
        <row r="1643">
          <cell r="A1643" t="str">
            <v xml:space="preserve">   1.</v>
          </cell>
          <cell r="C1643" t="str">
            <v>BAHAN</v>
          </cell>
          <cell r="L1643" t="str">
            <v>B.</v>
          </cell>
          <cell r="N1643" t="str">
            <v>BAHAN</v>
          </cell>
        </row>
        <row r="1644">
          <cell r="A1644" t="str">
            <v>1.a.</v>
          </cell>
          <cell r="C1644" t="str">
            <v>Cat Marka Thermoplastic</v>
          </cell>
          <cell r="E1644" t="str">
            <v>=  C x R x (BJ.Cat)</v>
          </cell>
          <cell r="G1644" t="str">
            <v>(M17b)</v>
          </cell>
          <cell r="H1644">
            <v>1.9500000000000002</v>
          </cell>
          <cell r="I1644" t="str">
            <v>Kg</v>
          </cell>
        </row>
        <row r="1645">
          <cell r="A1645" t="str">
            <v>1.b.</v>
          </cell>
          <cell r="C1645" t="str">
            <v>Minyak Pencair (Thinner)</v>
          </cell>
          <cell r="E1645" t="str">
            <v>=  T x R</v>
          </cell>
          <cell r="G1645" t="str">
            <v>(M33)</v>
          </cell>
          <cell r="H1645">
            <v>1.0499999999999998</v>
          </cell>
          <cell r="I1645" t="str">
            <v>Liter</v>
          </cell>
          <cell r="L1645" t="str">
            <v>1.</v>
          </cell>
          <cell r="N1645" t="str">
            <v>Cat Marka</v>
          </cell>
          <cell r="O1645" t="str">
            <v>(M17b)</v>
          </cell>
          <cell r="P1645" t="str">
            <v>Kg</v>
          </cell>
          <cell r="Q1645">
            <v>1.9500000000000002</v>
          </cell>
          <cell r="R1645">
            <v>27500</v>
          </cell>
          <cell r="U1645">
            <v>53625.000000000007</v>
          </cell>
        </row>
        <row r="1646">
          <cell r="A1646" t="str">
            <v>1.c.</v>
          </cell>
          <cell r="C1646" t="str">
            <v>Blass Bead</v>
          </cell>
          <cell r="G1646" t="str">
            <v>(M34)</v>
          </cell>
          <cell r="H1646">
            <v>0.45</v>
          </cell>
          <cell r="I1646" t="str">
            <v>Kg</v>
          </cell>
          <cell r="J1646" t="str">
            <v xml:space="preserve"> Spec.10.4.3(2)(e)</v>
          </cell>
          <cell r="L1646" t="str">
            <v>2.</v>
          </cell>
          <cell r="N1646" t="str">
            <v>Thinner</v>
          </cell>
          <cell r="O1646" t="str">
            <v>(M33)</v>
          </cell>
          <cell r="P1646" t="str">
            <v>Liter</v>
          </cell>
          <cell r="Q1646">
            <v>1.0499999999999998</v>
          </cell>
          <cell r="R1646">
            <v>5000</v>
          </cell>
          <cell r="U1646">
            <v>5249.9999999999991</v>
          </cell>
        </row>
        <row r="1647">
          <cell r="L1647" t="str">
            <v>3.</v>
          </cell>
          <cell r="N1647" t="str">
            <v>Blass Bit</v>
          </cell>
          <cell r="O1647" t="str">
            <v>(M34)</v>
          </cell>
          <cell r="P1647" t="str">
            <v>Kg</v>
          </cell>
          <cell r="Q1647">
            <v>0.45</v>
          </cell>
          <cell r="R1647">
            <v>15750</v>
          </cell>
          <cell r="U1647">
            <v>7087.5</v>
          </cell>
        </row>
        <row r="1649">
          <cell r="A1649" t="str">
            <v>2.</v>
          </cell>
          <cell r="C1649" t="str">
            <v>ALAT</v>
          </cell>
        </row>
        <row r="1650">
          <cell r="A1650" t="str">
            <v>2.a.</v>
          </cell>
          <cell r="C1650" t="str">
            <v>COMPRESSOR</v>
          </cell>
          <cell r="G1650" t="str">
            <v>(E05)</v>
          </cell>
        </row>
        <row r="1651">
          <cell r="C1651" t="str">
            <v>Kapasitas penyemprotan</v>
          </cell>
          <cell r="G1651" t="str">
            <v>V</v>
          </cell>
          <cell r="H1651">
            <v>40</v>
          </cell>
          <cell r="I1651" t="str">
            <v>Ltr/Jam</v>
          </cell>
          <cell r="Q1651" t="str">
            <v xml:space="preserve">JUMLAH HARGA BAHAN   </v>
          </cell>
          <cell r="U1651">
            <v>65962.5</v>
          </cell>
        </row>
        <row r="1652">
          <cell r="C1652" t="str">
            <v>Jumlah cat cair  =</v>
          </cell>
          <cell r="D1652" t="str">
            <v>(1 M x 1 M) x t x 1000</v>
          </cell>
          <cell r="G1652" t="str">
            <v>R</v>
          </cell>
          <cell r="H1652">
            <v>3</v>
          </cell>
          <cell r="I1652" t="str">
            <v>Ltr/M2</v>
          </cell>
        </row>
        <row r="1653">
          <cell r="L1653" t="str">
            <v>C.</v>
          </cell>
          <cell r="N1653" t="str">
            <v>PERALATAN</v>
          </cell>
        </row>
        <row r="1654">
          <cell r="C1654" t="str">
            <v>Kap. Prod. / Jam  =</v>
          </cell>
          <cell r="D1654" t="str">
            <v xml:space="preserve">  V : R</v>
          </cell>
          <cell r="G1654" t="str">
            <v>Q1</v>
          </cell>
          <cell r="H1654">
            <v>13.333333333333334</v>
          </cell>
          <cell r="I1654" t="str">
            <v>M2/Jam</v>
          </cell>
        </row>
        <row r="1655">
          <cell r="L1655" t="str">
            <v>1.</v>
          </cell>
          <cell r="N1655" t="str">
            <v>Compressor</v>
          </cell>
          <cell r="O1655" t="str">
            <v>(E05)</v>
          </cell>
          <cell r="P1655" t="str">
            <v>Jam</v>
          </cell>
          <cell r="Q1655">
            <v>7.4999999999999997E-2</v>
          </cell>
          <cell r="R1655">
            <v>26758.834659213073</v>
          </cell>
          <cell r="U1655">
            <v>2006.9125994409803</v>
          </cell>
        </row>
        <row r="1656">
          <cell r="C1656" t="str">
            <v>Koef. Alat / M2</v>
          </cell>
          <cell r="D1656" t="str">
            <v>=  1 : Q1</v>
          </cell>
          <cell r="G1656" t="str">
            <v>(E05)</v>
          </cell>
          <cell r="H1656">
            <v>7.4999999999999997E-2</v>
          </cell>
          <cell r="I1656" t="str">
            <v>Jam</v>
          </cell>
          <cell r="L1656" t="str">
            <v>2.</v>
          </cell>
          <cell r="N1656" t="str">
            <v>Dump Truck</v>
          </cell>
          <cell r="O1656" t="str">
            <v>(E08)</v>
          </cell>
          <cell r="P1656" t="str">
            <v>Jam</v>
          </cell>
          <cell r="Q1656">
            <v>7.4999999999999997E-2</v>
          </cell>
          <cell r="R1656">
            <v>32323.54332401634</v>
          </cell>
          <cell r="U1656">
            <v>2424.2657493012252</v>
          </cell>
        </row>
        <row r="1657">
          <cell r="L1657" t="str">
            <v>3.</v>
          </cell>
          <cell r="N1657" t="str">
            <v>Alat Bantu</v>
          </cell>
          <cell r="P1657" t="str">
            <v>Ls</v>
          </cell>
          <cell r="Q1657">
            <v>1</v>
          </cell>
          <cell r="R1657">
            <v>200</v>
          </cell>
          <cell r="U1657">
            <v>200</v>
          </cell>
        </row>
        <row r="1660">
          <cell r="A1660" t="str">
            <v>2.b.</v>
          </cell>
          <cell r="C1660" t="str">
            <v>DUMP TRUCK</v>
          </cell>
          <cell r="G1660" t="str">
            <v>(E08)</v>
          </cell>
        </row>
        <row r="1661">
          <cell r="C1661" t="str">
            <v>Pada dasarnya alat ini digunakan bersama-sama</v>
          </cell>
        </row>
        <row r="1662">
          <cell r="C1662" t="str">
            <v>dengan Compressor</v>
          </cell>
          <cell r="G1662" t="str">
            <v>Q3</v>
          </cell>
          <cell r="H1662">
            <v>13.333333333333334</v>
          </cell>
          <cell r="I1662" t="str">
            <v>M2/Jam</v>
          </cell>
        </row>
        <row r="1663">
          <cell r="C1663" t="str">
            <v>Koef. Alat / M2</v>
          </cell>
          <cell r="D1663" t="str">
            <v>=  1 : Q3</v>
          </cell>
          <cell r="G1663" t="str">
            <v>(E08)</v>
          </cell>
          <cell r="H1663">
            <v>7.4999999999999997E-2</v>
          </cell>
          <cell r="I1663" t="str">
            <v>Jam</v>
          </cell>
          <cell r="Q1663" t="str">
            <v xml:space="preserve">JUMLAH HARGA PERALATAN   </v>
          </cell>
          <cell r="U1663">
            <v>4631.1783487422053</v>
          </cell>
        </row>
        <row r="1665">
          <cell r="A1665" t="str">
            <v>2.c.</v>
          </cell>
          <cell r="C1665" t="str">
            <v>ALAT BANTU</v>
          </cell>
          <cell r="I1665" t="str">
            <v>Ls</v>
          </cell>
          <cell r="L1665" t="str">
            <v>D.</v>
          </cell>
          <cell r="N1665" t="str">
            <v>JUMLAH HARGA TENAGA, BAHAN DAN PERALATAN  ( A + B + C )</v>
          </cell>
          <cell r="U1665">
            <v>72442.428348742207</v>
          </cell>
        </row>
        <row r="1666">
          <cell r="C1666" t="str">
            <v>Diperlukan  :</v>
          </cell>
          <cell r="L1666" t="str">
            <v>E.</v>
          </cell>
          <cell r="N1666" t="str">
            <v>OVERHEAD &amp; PROFIT</v>
          </cell>
          <cell r="P1666">
            <v>10</v>
          </cell>
          <cell r="Q1666" t="str">
            <v>%  x  D</v>
          </cell>
          <cell r="U1666">
            <v>7244.2428348742214</v>
          </cell>
        </row>
        <row r="1667">
          <cell r="C1667" t="str">
            <v>- Sapu Lidi</v>
          </cell>
          <cell r="E1667" t="str">
            <v>=  3  buah</v>
          </cell>
          <cell r="L1667" t="str">
            <v>F.</v>
          </cell>
          <cell r="N1667" t="str">
            <v>HARGA SATUAN PEKERJAAN  ( D + E )</v>
          </cell>
          <cell r="U1667">
            <v>79686.671183616432</v>
          </cell>
        </row>
        <row r="1668">
          <cell r="C1668" t="str">
            <v>- Sikat Ijuk</v>
          </cell>
          <cell r="E1668" t="str">
            <v>=  3  buah</v>
          </cell>
          <cell r="L1668" t="str">
            <v>Note: 1</v>
          </cell>
          <cell r="N1668" t="str">
            <v>SATUAN dapat berdasarkan atas jam operasi untuk Tenaga Kerja dan Peralatan, volume dan/atau ukuran</v>
          </cell>
        </row>
        <row r="1669">
          <cell r="C1669" t="str">
            <v>- Rambu-rambu pengaman</v>
          </cell>
          <cell r="E1669" t="str">
            <v>=  2  buah</v>
          </cell>
          <cell r="N1669" t="str">
            <v>berat untuk bahan-bahan.</v>
          </cell>
        </row>
        <row r="1670">
          <cell r="C1670" t="str">
            <v>- Maal Tripleks</v>
          </cell>
          <cell r="E1670" t="str">
            <v>=  4  lembar</v>
          </cell>
          <cell r="L1670">
            <v>2</v>
          </cell>
          <cell r="N1670" t="str">
            <v>Kuantitas satuan adalah kuantitas setiap komponen untuk menyelesaikan satu satuan pekerjaan dari nomor</v>
          </cell>
        </row>
        <row r="1671">
          <cell r="N1671" t="str">
            <v>mata pembayaran.</v>
          </cell>
        </row>
        <row r="1672">
          <cell r="L1672">
            <v>3</v>
          </cell>
          <cell r="N1672" t="str">
            <v>Biaya satuan untuk peralatan sudah termasuk bahan bakar, bahan habis dipakai dan operator.</v>
          </cell>
        </row>
        <row r="1673">
          <cell r="L1673">
            <v>4</v>
          </cell>
          <cell r="N1673" t="str">
            <v>Biaya satuan sudah termasuk pengeluaran untuk seluruh pajak yang berkaitan (tetapi tidak termasuk PPN</v>
          </cell>
        </row>
        <row r="1674">
          <cell r="J1674" t="str">
            <v>Berlanjut ke hal. berikut.</v>
          </cell>
          <cell r="N1674" t="str">
            <v>yang dibayar dari kontrak) dan biaya-biaya lainnya.</v>
          </cell>
        </row>
        <row r="1675">
          <cell r="A1675" t="str">
            <v>ITEM PEMBAYARAN NO.</v>
          </cell>
          <cell r="D1675" t="str">
            <v>:  8.4 (1)</v>
          </cell>
          <cell r="J1675" t="str">
            <v>Analisa EI-841</v>
          </cell>
        </row>
        <row r="1676">
          <cell r="A1676" t="str">
            <v>JENIS PEKERJAAN</v>
          </cell>
          <cell r="D1676" t="str">
            <v>:  Marka Jalan (Thermoplastic)</v>
          </cell>
        </row>
        <row r="1677">
          <cell r="A1677" t="str">
            <v>SATUAN PEMBAYARAN</v>
          </cell>
          <cell r="D1677" t="str">
            <v>:  M2</v>
          </cell>
          <cell r="H1677" t="str">
            <v xml:space="preserve">        URAIAN ANALISA HARGA SATUAN</v>
          </cell>
        </row>
        <row r="1678">
          <cell r="J1678" t="str">
            <v>Lanjutan</v>
          </cell>
        </row>
        <row r="1680">
          <cell r="A1680" t="str">
            <v>No.</v>
          </cell>
          <cell r="C1680" t="str">
            <v>U R A I A N</v>
          </cell>
          <cell r="G1680" t="str">
            <v>KODE</v>
          </cell>
          <cell r="H1680" t="str">
            <v>KOEF.</v>
          </cell>
          <cell r="I1680" t="str">
            <v>SATUAN</v>
          </cell>
          <cell r="J1680" t="str">
            <v>KETERANGAN</v>
          </cell>
        </row>
        <row r="1683">
          <cell r="A1683" t="str">
            <v>3.</v>
          </cell>
          <cell r="C1683" t="str">
            <v>TENAGA</v>
          </cell>
        </row>
        <row r="1684">
          <cell r="C1684" t="str">
            <v>Produksi pekerjaan per hari  =  Q1 x Tk</v>
          </cell>
          <cell r="G1684" t="str">
            <v>Qt</v>
          </cell>
          <cell r="H1684">
            <v>93.333333333333343</v>
          </cell>
          <cell r="I1684" t="str">
            <v>M2</v>
          </cell>
        </row>
        <row r="1685">
          <cell r="C1685" t="str">
            <v>dibutuhkan tenaga :</v>
          </cell>
          <cell r="D1685" t="str">
            <v>- Mandor</v>
          </cell>
          <cell r="G1685" t="str">
            <v>M</v>
          </cell>
          <cell r="H1685">
            <v>1</v>
          </cell>
          <cell r="I1685" t="str">
            <v>orang</v>
          </cell>
        </row>
        <row r="1686">
          <cell r="D1686" t="str">
            <v>- Tukang Cat</v>
          </cell>
          <cell r="G1686" t="str">
            <v>Tb</v>
          </cell>
          <cell r="H1686">
            <v>3</v>
          </cell>
          <cell r="I1686" t="str">
            <v>orang</v>
          </cell>
        </row>
        <row r="1687">
          <cell r="D1687" t="str">
            <v>- Pekerja</v>
          </cell>
          <cell r="G1687" t="str">
            <v>P</v>
          </cell>
          <cell r="H1687">
            <v>8</v>
          </cell>
          <cell r="I1687" t="str">
            <v>orang</v>
          </cell>
        </row>
        <row r="1689">
          <cell r="C1689" t="str">
            <v>Koefisien Tenaga / M2  :</v>
          </cell>
        </row>
        <row r="1690">
          <cell r="D1690" t="str">
            <v>-  Mandor</v>
          </cell>
          <cell r="E1690" t="str">
            <v>=  ( M x Tk ) : Qt</v>
          </cell>
          <cell r="G1690" t="str">
            <v>(L03)</v>
          </cell>
          <cell r="H1690">
            <v>7.4999999999999997E-2</v>
          </cell>
          <cell r="I1690" t="str">
            <v>jam</v>
          </cell>
        </row>
        <row r="1691">
          <cell r="D1691" t="str">
            <v>- Tukang</v>
          </cell>
          <cell r="E1691" t="str">
            <v>=  ( Tb x Tk ) : Qt</v>
          </cell>
          <cell r="G1691" t="str">
            <v>(L02)</v>
          </cell>
          <cell r="H1691">
            <v>0.22499999999999998</v>
          </cell>
          <cell r="I1691" t="str">
            <v>jam</v>
          </cell>
        </row>
        <row r="1692">
          <cell r="D1692" t="str">
            <v>-  Pekerja</v>
          </cell>
          <cell r="E1692" t="str">
            <v>=  ( P x Tk ) : Qt</v>
          </cell>
          <cell r="G1692" t="str">
            <v>(L01)</v>
          </cell>
          <cell r="H1692">
            <v>0.6</v>
          </cell>
          <cell r="I1692" t="str">
            <v>jam</v>
          </cell>
        </row>
        <row r="1694">
          <cell r="A1694" t="str">
            <v>4.</v>
          </cell>
          <cell r="C1694" t="str">
            <v>HARGA DASAR SATUAN UPAH, BAHAN DAN ALAT</v>
          </cell>
        </row>
        <row r="1695">
          <cell r="C1695" t="str">
            <v>Lihat lampiran.</v>
          </cell>
        </row>
        <row r="1697">
          <cell r="A1697" t="str">
            <v>5.</v>
          </cell>
          <cell r="C1697" t="str">
            <v>ANALISA HARGA SATUAN PEKERJAAN</v>
          </cell>
        </row>
        <row r="1698">
          <cell r="C1698" t="str">
            <v>Lihat perhitungan dalam FORMULIR STANDAR UNTUK</v>
          </cell>
        </row>
        <row r="1699">
          <cell r="C1699" t="str">
            <v>PEREKEMAN ANALISA MASING-MASING HARGA</v>
          </cell>
        </row>
        <row r="1700">
          <cell r="C1700" t="str">
            <v>SATUAN.</v>
          </cell>
        </row>
        <row r="1701">
          <cell r="C1701" t="str">
            <v>Didapat Harga Satuan Pekerjaan :</v>
          </cell>
        </row>
        <row r="1703">
          <cell r="C1703" t="str">
            <v xml:space="preserve">Rp.  </v>
          </cell>
          <cell r="D1703">
            <v>79686.671183616432</v>
          </cell>
          <cell r="E1703" t="str">
            <v xml:space="preserve"> / M2</v>
          </cell>
        </row>
        <row r="1707">
          <cell r="A1707" t="str">
            <v>6.</v>
          </cell>
          <cell r="C1707" t="str">
            <v>MASA PELAKSANAAN YANG DIPERLUKAN</v>
          </cell>
        </row>
        <row r="1708">
          <cell r="C1708" t="str">
            <v>Masa Pelaksanaan :</v>
          </cell>
          <cell r="D1708" t="str">
            <v>. . . . . . . . . . .</v>
          </cell>
          <cell r="E1708" t="str">
            <v>bulan</v>
          </cell>
        </row>
        <row r="1710">
          <cell r="A1710" t="str">
            <v>7.</v>
          </cell>
          <cell r="C1710" t="str">
            <v>VOLUME PEKERJAAN YANG DIPERLUKAN</v>
          </cell>
        </row>
        <row r="1711">
          <cell r="C1711" t="str">
            <v>Volume pekerjaan  :</v>
          </cell>
          <cell r="D1711" t="e">
            <v>#REF!</v>
          </cell>
          <cell r="E1711" t="str">
            <v>M2</v>
          </cell>
        </row>
        <row r="1734">
          <cell r="A1734" t="str">
            <v>ITEM PEMBAYARAN NO.</v>
          </cell>
          <cell r="D1734" t="str">
            <v>:  8.4 (4)</v>
          </cell>
          <cell r="J1734" t="str">
            <v>Analisa LI-844</v>
          </cell>
          <cell r="T1734" t="str">
            <v>Analisa LI-844</v>
          </cell>
        </row>
        <row r="1735">
          <cell r="A1735" t="str">
            <v>JENIS PEKERJAAN</v>
          </cell>
          <cell r="D1735" t="str">
            <v>:  Rambu Jalan (Engineering Grade)</v>
          </cell>
        </row>
        <row r="1736">
          <cell r="A1736" t="str">
            <v>SATUAN PEMBAYARAN</v>
          </cell>
          <cell r="D1736" t="str">
            <v>:  BH</v>
          </cell>
          <cell r="H1736" t="str">
            <v xml:space="preserve">        URAIAN ANALISA HARGA SATUAN</v>
          </cell>
          <cell r="L1736" t="str">
            <v>FORMULIR STANDAR UNTUK</v>
          </cell>
        </row>
        <row r="1737">
          <cell r="L1737" t="str">
            <v>PEREKAMAN ANALISA MASING-MASING HARGA SATUAN</v>
          </cell>
        </row>
        <row r="1738">
          <cell r="L1738">
            <v>0</v>
          </cell>
        </row>
        <row r="1739">
          <cell r="A1739" t="str">
            <v>No.</v>
          </cell>
          <cell r="C1739" t="str">
            <v>U R A I A N</v>
          </cell>
          <cell r="G1739" t="str">
            <v>KODE</v>
          </cell>
          <cell r="H1739" t="str">
            <v>KOEF.</v>
          </cell>
          <cell r="I1739" t="str">
            <v>SATUAN</v>
          </cell>
          <cell r="J1739" t="str">
            <v>KETERANGAN</v>
          </cell>
        </row>
        <row r="1741">
          <cell r="L1741" t="str">
            <v>PROYEK</v>
          </cell>
          <cell r="O1741" t="str">
            <v>:</v>
          </cell>
        </row>
        <row r="1742">
          <cell r="A1742" t="str">
            <v>I.</v>
          </cell>
          <cell r="C1742" t="str">
            <v>ASUMSI</v>
          </cell>
          <cell r="L1742" t="str">
            <v>No. PAKET KONTRAK</v>
          </cell>
          <cell r="O1742" t="str">
            <v>:</v>
          </cell>
        </row>
        <row r="1743">
          <cell r="A1743">
            <v>1</v>
          </cell>
          <cell r="C1743" t="str">
            <v>Menggunakan cara manual</v>
          </cell>
          <cell r="L1743" t="str">
            <v>NAMA PAKET</v>
          </cell>
          <cell r="O1743" t="str">
            <v>:</v>
          </cell>
        </row>
        <row r="1744">
          <cell r="A1744">
            <v>2</v>
          </cell>
          <cell r="C1744" t="str">
            <v>Lokasi pekerjaan : sepanjang jalan</v>
          </cell>
          <cell r="L1744" t="str">
            <v>PROP / KAB / KODYA</v>
          </cell>
          <cell r="O1744" t="str">
            <v>:</v>
          </cell>
        </row>
        <row r="1745">
          <cell r="A1745">
            <v>3</v>
          </cell>
          <cell r="C1745" t="str">
            <v>Bahan dasar (plat rambu jadi, pipa dan beton cetak)</v>
          </cell>
          <cell r="L1745" t="str">
            <v>ITEM PEMBAYARAN NO.</v>
          </cell>
          <cell r="O1745" t="str">
            <v>:  8.4 (4)</v>
          </cell>
          <cell r="R1745" t="str">
            <v>PERKIRAAN VOL. PEK.</v>
          </cell>
          <cell r="T1745" t="str">
            <v>:</v>
          </cell>
          <cell r="U1745" t="e">
            <v>#REF!</v>
          </cell>
        </row>
        <row r="1746">
          <cell r="C1746" t="str">
            <v>diangkut dengan Truk ke lokasi pekerjaan</v>
          </cell>
          <cell r="L1746" t="str">
            <v>JENIS PEKERJAAN</v>
          </cell>
          <cell r="O1746" t="str">
            <v>:  Rambu Jalan (Engineering Grade)</v>
          </cell>
          <cell r="R1746" t="str">
            <v>TOTAL HARGA (Rp.)</v>
          </cell>
          <cell r="T1746" t="str">
            <v>:</v>
          </cell>
          <cell r="U1746" t="e">
            <v>#REF!</v>
          </cell>
        </row>
        <row r="1747">
          <cell r="A1747">
            <v>4</v>
          </cell>
          <cell r="C1747" t="str">
            <v>Jarak rata-rata Base camp ke lokasi pekerjaan</v>
          </cell>
          <cell r="G1747" t="str">
            <v>L</v>
          </cell>
          <cell r="H1747">
            <v>19.991228070175438</v>
          </cell>
          <cell r="I1747" t="str">
            <v>KM</v>
          </cell>
          <cell r="L1747" t="str">
            <v>SATUAN PEMBAYARAN</v>
          </cell>
          <cell r="O1747" t="str">
            <v>:  BH</v>
          </cell>
          <cell r="R1747" t="str">
            <v>% THD. BIAYA PROYEK</v>
          </cell>
          <cell r="T1747" t="str">
            <v>:</v>
          </cell>
          <cell r="U1747" t="e">
            <v>#REF!</v>
          </cell>
        </row>
        <row r="1748">
          <cell r="A1748">
            <v>5</v>
          </cell>
          <cell r="C1748" t="str">
            <v>Jam kerja efektif per-hari</v>
          </cell>
          <cell r="G1748" t="str">
            <v>Tk</v>
          </cell>
          <cell r="H1748">
            <v>7</v>
          </cell>
          <cell r="I1748" t="str">
            <v>jam</v>
          </cell>
        </row>
        <row r="1750">
          <cell r="A1750" t="str">
            <v>II.</v>
          </cell>
          <cell r="C1750" t="str">
            <v>URUTAN KERJA</v>
          </cell>
          <cell r="Q1750" t="str">
            <v>PERKIRAAN</v>
          </cell>
          <cell r="R1750" t="str">
            <v>HARGA</v>
          </cell>
          <cell r="S1750" t="str">
            <v>JUMLAH</v>
          </cell>
        </row>
        <row r="1751">
          <cell r="A1751">
            <v>1</v>
          </cell>
          <cell r="C1751" t="str">
            <v>Kesatuan pondasi, pelat &amp; tiang rambu disiapkan dan</v>
          </cell>
          <cell r="L1751" t="str">
            <v>NO.</v>
          </cell>
          <cell r="N1751" t="str">
            <v>KOMPONEN</v>
          </cell>
          <cell r="P1751" t="str">
            <v>SATUAN</v>
          </cell>
          <cell r="Q1751" t="str">
            <v>KUANTITAS</v>
          </cell>
          <cell r="R1751" t="str">
            <v>SATUAN</v>
          </cell>
          <cell r="S1751" t="str">
            <v>HARGA</v>
          </cell>
        </row>
        <row r="1752">
          <cell r="C1752" t="str">
            <v>dipasang di tempat yang telah ditentukan</v>
          </cell>
          <cell r="R1752" t="str">
            <v>(Rp.)</v>
          </cell>
          <cell r="S1752" t="str">
            <v>(Rp.)</v>
          </cell>
        </row>
        <row r="1754">
          <cell r="A1754" t="str">
            <v>III.</v>
          </cell>
          <cell r="C1754" t="str">
            <v>PEMAKAIAN BAHAN, ALAT DAN TENAGA</v>
          </cell>
        </row>
        <row r="1755">
          <cell r="L1755" t="str">
            <v>A.</v>
          </cell>
          <cell r="N1755" t="str">
            <v>TENAGA</v>
          </cell>
        </row>
        <row r="1756">
          <cell r="A1756" t="str">
            <v xml:space="preserve">   1.</v>
          </cell>
          <cell r="C1756" t="str">
            <v>BAHAN</v>
          </cell>
        </row>
        <row r="1757">
          <cell r="A1757" t="str">
            <v>1.a.</v>
          </cell>
          <cell r="C1757" t="str">
            <v>Pelat Rambu Jadi (Engineering Grade)</v>
          </cell>
          <cell r="G1757" t="str">
            <v>(M35a)</v>
          </cell>
          <cell r="H1757">
            <v>1</v>
          </cell>
          <cell r="I1757" t="str">
            <v>BH</v>
          </cell>
          <cell r="L1757" t="str">
            <v>1.</v>
          </cell>
          <cell r="N1757" t="str">
            <v>Pekerja Biasa</v>
          </cell>
          <cell r="O1757" t="str">
            <v>(L01)</v>
          </cell>
          <cell r="P1757" t="str">
            <v>jam</v>
          </cell>
          <cell r="Q1757">
            <v>1.0747660818713449</v>
          </cell>
          <cell r="R1757">
            <v>1800</v>
          </cell>
          <cell r="U1757">
            <v>1934.5789473684208</v>
          </cell>
        </row>
        <row r="1758">
          <cell r="A1758" t="str">
            <v>1.b.</v>
          </cell>
          <cell r="C1758" t="str">
            <v>Pipa Galvanis Dia.1,6"</v>
          </cell>
          <cell r="G1758" t="str">
            <v>(M24)</v>
          </cell>
          <cell r="H1758">
            <v>1</v>
          </cell>
          <cell r="I1758" t="str">
            <v>Batang</v>
          </cell>
          <cell r="L1758" t="str">
            <v>2.</v>
          </cell>
          <cell r="N1758" t="str">
            <v>Tukang</v>
          </cell>
          <cell r="O1758" t="str">
            <v>(L02)</v>
          </cell>
          <cell r="P1758" t="str">
            <v>jam</v>
          </cell>
          <cell r="Q1758">
            <v>0.64485964912280691</v>
          </cell>
          <cell r="R1758">
            <v>2500</v>
          </cell>
          <cell r="U1758">
            <v>1612.1491228070172</v>
          </cell>
        </row>
        <row r="1759">
          <cell r="A1759" t="str">
            <v>1.c.</v>
          </cell>
          <cell r="C1759" t="str">
            <v>Beton K-225</v>
          </cell>
          <cell r="G1759" t="str">
            <v>(M38)</v>
          </cell>
          <cell r="H1759">
            <v>1.6000000000000004E-2</v>
          </cell>
          <cell r="I1759" t="str">
            <v>M3</v>
          </cell>
          <cell r="L1759" t="str">
            <v>3.</v>
          </cell>
          <cell r="N1759" t="str">
            <v>Mandor</v>
          </cell>
          <cell r="O1759" t="str">
            <v>(L03)</v>
          </cell>
          <cell r="P1759" t="str">
            <v>jam</v>
          </cell>
          <cell r="Q1759">
            <v>0.21495321637426898</v>
          </cell>
          <cell r="R1759">
            <v>2750</v>
          </cell>
          <cell r="U1759">
            <v>591.12134502923971</v>
          </cell>
        </row>
        <row r="1760">
          <cell r="A1760" t="str">
            <v>1.d.</v>
          </cell>
          <cell r="C1760" t="str">
            <v>Cat, dan bahan lainnya</v>
          </cell>
          <cell r="G1760" t="str">
            <v>-</v>
          </cell>
          <cell r="H1760">
            <v>1</v>
          </cell>
          <cell r="I1760" t="str">
            <v>Ls</v>
          </cell>
        </row>
        <row r="1761">
          <cell r="A1761" t="str">
            <v>2.</v>
          </cell>
          <cell r="C1761" t="str">
            <v>ALAT</v>
          </cell>
          <cell r="Q1761" t="str">
            <v xml:space="preserve">JUMLAH HARGA TENAGA   </v>
          </cell>
          <cell r="U1761">
            <v>4137.8494152046778</v>
          </cell>
        </row>
        <row r="1762">
          <cell r="A1762" t="str">
            <v>2.a.</v>
          </cell>
          <cell r="C1762" t="str">
            <v>DUMP TRUCK</v>
          </cell>
          <cell r="G1762" t="str">
            <v>(E08)</v>
          </cell>
        </row>
        <row r="1763">
          <cell r="C1763" t="str">
            <v>Kapasitas 1 kali Angkut</v>
          </cell>
          <cell r="G1763" t="str">
            <v>Cp</v>
          </cell>
          <cell r="H1763">
            <v>15</v>
          </cell>
          <cell r="I1763" t="str">
            <v>Buah</v>
          </cell>
          <cell r="L1763" t="str">
            <v>B.</v>
          </cell>
          <cell r="N1763" t="str">
            <v>BAHAN</v>
          </cell>
        </row>
        <row r="1764">
          <cell r="C1764" t="str">
            <v>Waktu Siklus  :</v>
          </cell>
          <cell r="G1764" t="str">
            <v>Ts</v>
          </cell>
        </row>
        <row r="1765">
          <cell r="C1765" t="str">
            <v>- Memuat</v>
          </cell>
          <cell r="D1765" t="str">
            <v xml:space="preserve"> =  atur, ikat, dll.</v>
          </cell>
          <cell r="G1765" t="str">
            <v>T1</v>
          </cell>
          <cell r="H1765">
            <v>30</v>
          </cell>
          <cell r="I1765" t="str">
            <v>menit</v>
          </cell>
          <cell r="L1765" t="str">
            <v>1.</v>
          </cell>
          <cell r="N1765" t="str">
            <v>Pelat Rambu</v>
          </cell>
          <cell r="O1765" t="str">
            <v>(M35a)</v>
          </cell>
          <cell r="P1765" t="str">
            <v>BH</v>
          </cell>
          <cell r="Q1765">
            <v>1</v>
          </cell>
          <cell r="R1765">
            <v>75000</v>
          </cell>
          <cell r="U1765">
            <v>75000</v>
          </cell>
        </row>
        <row r="1766">
          <cell r="C1766" t="str">
            <v>- Angkut</v>
          </cell>
          <cell r="D1766" t="str">
            <v xml:space="preserve"> =  (2 x L : 25 Km/Jam) x 60 menit</v>
          </cell>
          <cell r="G1766" t="str">
            <v>T2</v>
          </cell>
          <cell r="H1766">
            <v>95.957894736842093</v>
          </cell>
          <cell r="I1766" t="str">
            <v>menit</v>
          </cell>
          <cell r="L1766" t="str">
            <v>2.</v>
          </cell>
          <cell r="N1766" t="str">
            <v>Pipa Galvanis</v>
          </cell>
          <cell r="O1766" t="str">
            <v>(M24)</v>
          </cell>
          <cell r="P1766" t="str">
            <v>Batang</v>
          </cell>
          <cell r="Q1766">
            <v>1</v>
          </cell>
          <cell r="R1766">
            <v>76000</v>
          </cell>
          <cell r="U1766">
            <v>76000</v>
          </cell>
        </row>
        <row r="1767">
          <cell r="C1767" t="str">
            <v>- Menurunkan</v>
          </cell>
          <cell r="D1767" t="str">
            <v xml:space="preserve"> =  Rata-rata  2.5  menit / buah</v>
          </cell>
          <cell r="G1767" t="str">
            <v>T3</v>
          </cell>
          <cell r="H1767">
            <v>37.5</v>
          </cell>
          <cell r="I1767" t="str">
            <v>menit</v>
          </cell>
          <cell r="L1767" t="str">
            <v>3.</v>
          </cell>
          <cell r="N1767" t="str">
            <v>Beton K-225</v>
          </cell>
          <cell r="O1767" t="str">
            <v>(M38)</v>
          </cell>
          <cell r="P1767" t="str">
            <v>M3</v>
          </cell>
          <cell r="Q1767">
            <v>1.6000000000000004E-2</v>
          </cell>
          <cell r="R1767">
            <v>345293.45562294405</v>
          </cell>
          <cell r="U1767">
            <v>5524.695289967106</v>
          </cell>
        </row>
        <row r="1768">
          <cell r="C1768" t="str">
            <v>- Lain-lain</v>
          </cell>
          <cell r="D1768" t="str">
            <v xml:space="preserve"> =  geser, atur, tunggu, dll.</v>
          </cell>
          <cell r="G1768" t="str">
            <v>T4</v>
          </cell>
          <cell r="H1768">
            <v>30</v>
          </cell>
          <cell r="I1768" t="str">
            <v>menit</v>
          </cell>
          <cell r="L1768" t="str">
            <v>4.</v>
          </cell>
          <cell r="N1768" t="str">
            <v>Cat, dan bahan lainnya</v>
          </cell>
          <cell r="P1768" t="str">
            <v>Ls</v>
          </cell>
          <cell r="Q1768">
            <v>1</v>
          </cell>
          <cell r="R1768">
            <v>150</v>
          </cell>
          <cell r="U1768">
            <v>150</v>
          </cell>
        </row>
        <row r="1769">
          <cell r="G1769" t="str">
            <v>Ts</v>
          </cell>
          <cell r="H1769">
            <v>193.45789473684209</v>
          </cell>
          <cell r="I1769" t="str">
            <v>menit</v>
          </cell>
        </row>
        <row r="1771">
          <cell r="C1771" t="str">
            <v>Kap. Prod. / Jam  =</v>
          </cell>
          <cell r="D1771" t="str">
            <v>Cp</v>
          </cell>
          <cell r="G1771" t="str">
            <v>Q1</v>
          </cell>
          <cell r="H1771">
            <v>4.6521750959001009</v>
          </cell>
          <cell r="I1771" t="str">
            <v>Buah</v>
          </cell>
          <cell r="Q1771" t="str">
            <v xml:space="preserve">JUMLAH HARGA BAHAN   </v>
          </cell>
          <cell r="U1771">
            <v>156674.69528996712</v>
          </cell>
        </row>
        <row r="1772">
          <cell r="D1772" t="str">
            <v>Ts : 60</v>
          </cell>
        </row>
        <row r="1773">
          <cell r="L1773" t="str">
            <v>C.</v>
          </cell>
          <cell r="N1773" t="str">
            <v>PERALATAN</v>
          </cell>
        </row>
        <row r="1774">
          <cell r="C1774" t="str">
            <v>Koefisien Alat / Buah   =  1  :  Q1</v>
          </cell>
          <cell r="G1774" t="str">
            <v>(E08)</v>
          </cell>
          <cell r="H1774">
            <v>0.21495321637426901</v>
          </cell>
          <cell r="I1774" t="str">
            <v>Jam</v>
          </cell>
        </row>
        <row r="1775">
          <cell r="L1775" t="str">
            <v>1.</v>
          </cell>
          <cell r="N1775" t="str">
            <v>Dump Truck</v>
          </cell>
          <cell r="O1775" t="str">
            <v>(E08)</v>
          </cell>
          <cell r="P1775" t="str">
            <v>Jam</v>
          </cell>
          <cell r="Q1775">
            <v>0.21495321637426901</v>
          </cell>
          <cell r="R1775">
            <v>32323.54332401634</v>
          </cell>
          <cell r="U1775">
            <v>6948.0496021103427</v>
          </cell>
        </row>
        <row r="1776">
          <cell r="L1776" t="str">
            <v>2.</v>
          </cell>
          <cell r="N1776" t="str">
            <v>Alat Bantu</v>
          </cell>
          <cell r="P1776" t="str">
            <v>Ls</v>
          </cell>
          <cell r="Q1776">
            <v>1</v>
          </cell>
          <cell r="R1776">
            <v>350</v>
          </cell>
          <cell r="U1776">
            <v>350</v>
          </cell>
        </row>
        <row r="1777">
          <cell r="A1777" t="str">
            <v>2.b.</v>
          </cell>
          <cell r="C1777" t="str">
            <v>ALAT BANTU</v>
          </cell>
        </row>
        <row r="1778">
          <cell r="C1778" t="str">
            <v>- Tang, Obeng, dll</v>
          </cell>
          <cell r="D1778" t="str">
            <v>=  2  set</v>
          </cell>
        </row>
        <row r="1779">
          <cell r="C1779" t="str">
            <v>- Pacul / Sekop</v>
          </cell>
          <cell r="D1779" t="str">
            <v>=  4  buah</v>
          </cell>
        </row>
        <row r="1782">
          <cell r="A1782" t="str">
            <v>3.</v>
          </cell>
          <cell r="C1782" t="str">
            <v>TENAGA</v>
          </cell>
        </row>
        <row r="1783">
          <cell r="C1783" t="str">
            <v>Produksi pemasangan rambu dalam 1 hari  =  Tk x Q1</v>
          </cell>
          <cell r="G1783" t="str">
            <v>Qt</v>
          </cell>
          <cell r="H1783">
            <v>32.565225671300709</v>
          </cell>
          <cell r="I1783" t="str">
            <v>Buah</v>
          </cell>
          <cell r="Q1783" t="str">
            <v xml:space="preserve">JUMLAH HARGA PERALATAN   </v>
          </cell>
          <cell r="U1783">
            <v>7298.0496021103427</v>
          </cell>
        </row>
        <row r="1784">
          <cell r="C1784" t="str">
            <v>Kebutuhan tenaga :</v>
          </cell>
          <cell r="D1784" t="str">
            <v>- Mandor</v>
          </cell>
          <cell r="G1784" t="str">
            <v>M</v>
          </cell>
          <cell r="H1784">
            <v>1</v>
          </cell>
          <cell r="I1784" t="str">
            <v>orang</v>
          </cell>
        </row>
        <row r="1785">
          <cell r="D1785" t="str">
            <v>- Tukang</v>
          </cell>
          <cell r="G1785" t="str">
            <v>Tb</v>
          </cell>
          <cell r="H1785">
            <v>3</v>
          </cell>
          <cell r="I1785" t="str">
            <v>orang</v>
          </cell>
          <cell r="L1785" t="str">
            <v>D.</v>
          </cell>
          <cell r="N1785" t="str">
            <v>JUMLAH HARGA TENAGA, BAHAN DAN PERALATAN  ( A + B + C )</v>
          </cell>
          <cell r="U1785">
            <v>168110.59430728215</v>
          </cell>
        </row>
        <row r="1786">
          <cell r="D1786" t="str">
            <v>- Pekerja</v>
          </cell>
          <cell r="G1786" t="str">
            <v>P</v>
          </cell>
          <cell r="H1786">
            <v>5</v>
          </cell>
          <cell r="I1786" t="str">
            <v>orang</v>
          </cell>
          <cell r="L1786" t="str">
            <v>E.</v>
          </cell>
          <cell r="N1786" t="str">
            <v>OVERHEAD &amp; PROFIT</v>
          </cell>
          <cell r="P1786">
            <v>10</v>
          </cell>
          <cell r="Q1786" t="str">
            <v>%  x  D</v>
          </cell>
          <cell r="U1786">
            <v>16811.059430728215</v>
          </cell>
        </row>
        <row r="1787">
          <cell r="C1787" t="str">
            <v>Koefisien Tenaga / Bh   :</v>
          </cell>
          <cell r="L1787" t="str">
            <v>F.</v>
          </cell>
          <cell r="N1787" t="str">
            <v>HARGA SATUAN PEKERJAAN  ( D + E )</v>
          </cell>
          <cell r="U1787">
            <v>184921.65373801038</v>
          </cell>
        </row>
        <row r="1788">
          <cell r="D1788" t="str">
            <v>-  Mandor</v>
          </cell>
          <cell r="E1788" t="str">
            <v>= (Tk x M) : Qt</v>
          </cell>
          <cell r="G1788" t="str">
            <v>(L03)</v>
          </cell>
          <cell r="H1788">
            <v>0.21495321637426898</v>
          </cell>
          <cell r="I1788" t="str">
            <v>jam</v>
          </cell>
          <cell r="L1788" t="str">
            <v>Note: 1</v>
          </cell>
          <cell r="N1788" t="str">
            <v>SATUAN dapat berdasarkan atas jam operasi untuk Tenaga Kerja dan Peralatan, volume dan/atau ukuran</v>
          </cell>
        </row>
        <row r="1789">
          <cell r="D1789" t="str">
            <v>-  Tukang</v>
          </cell>
          <cell r="E1789" t="str">
            <v>= (Tk x Tb) : Qt</v>
          </cell>
          <cell r="G1789" t="str">
            <v>(L02)</v>
          </cell>
          <cell r="H1789">
            <v>0.64485964912280691</v>
          </cell>
          <cell r="I1789" t="str">
            <v>jam</v>
          </cell>
          <cell r="N1789" t="str">
            <v>berat untuk bahan-bahan.</v>
          </cell>
        </row>
        <row r="1790">
          <cell r="D1790" t="str">
            <v>-  Pekerja</v>
          </cell>
          <cell r="E1790" t="str">
            <v>= (Tk x P) : Qt</v>
          </cell>
          <cell r="G1790" t="str">
            <v>(L01)</v>
          </cell>
          <cell r="H1790">
            <v>1.0747660818713449</v>
          </cell>
          <cell r="I1790" t="str">
            <v>jam</v>
          </cell>
          <cell r="L1790">
            <v>2</v>
          </cell>
          <cell r="N1790" t="str">
            <v>Kuantitas satuan adalah kuantitas setiap komponen untuk menyelesaikan satu satuan pekerjaan dari nomor</v>
          </cell>
        </row>
        <row r="1791">
          <cell r="N1791" t="str">
            <v>mata pembayaran.</v>
          </cell>
        </row>
        <row r="1792">
          <cell r="L1792">
            <v>3</v>
          </cell>
          <cell r="N1792" t="str">
            <v>Biaya satuan untuk peralatan sudah termasuk bahan bakar, bahan habis dipakai dan operator.</v>
          </cell>
        </row>
        <row r="1793">
          <cell r="L1793">
            <v>4</v>
          </cell>
          <cell r="N1793" t="str">
            <v>Biaya satuan sudah termasuk pengeluaran untuk seluruh pajak yang berkaitan (tetapi tidak termasuk PPN</v>
          </cell>
        </row>
        <row r="1794">
          <cell r="J1794" t="str">
            <v>Berlanjut ke hal. berikut.</v>
          </cell>
          <cell r="N1794" t="str">
            <v>yang dibayar dari kontrak) dan biaya-biaya lainnya.</v>
          </cell>
        </row>
        <row r="1795">
          <cell r="A1795" t="str">
            <v>ITEM PEMBAYARAN NO.</v>
          </cell>
          <cell r="D1795" t="str">
            <v>:  8.4 (4)</v>
          </cell>
          <cell r="J1795" t="str">
            <v>Analisa LI-844</v>
          </cell>
        </row>
        <row r="1796">
          <cell r="A1796" t="str">
            <v>JENIS PEKERJAAN</v>
          </cell>
          <cell r="D1796" t="str">
            <v>:  Rambu Jalan (Engineering Grade)</v>
          </cell>
        </row>
        <row r="1797">
          <cell r="A1797" t="str">
            <v>SATUAN PEMBAYARAN</v>
          </cell>
          <cell r="D1797" t="str">
            <v>:  BH</v>
          </cell>
          <cell r="H1797" t="str">
            <v xml:space="preserve">        URAIAN ANALISA HARGA SATUAN</v>
          </cell>
        </row>
        <row r="1798">
          <cell r="J1798" t="str">
            <v>Lanjutan</v>
          </cell>
        </row>
        <row r="1800">
          <cell r="A1800" t="str">
            <v>No.</v>
          </cell>
          <cell r="C1800" t="str">
            <v>U R A I A N</v>
          </cell>
          <cell r="G1800" t="str">
            <v>KODE</v>
          </cell>
          <cell r="H1800" t="str">
            <v>KOEF.</v>
          </cell>
          <cell r="I1800" t="str">
            <v>SATUAN</v>
          </cell>
          <cell r="J1800" t="str">
            <v>KETERANGAN</v>
          </cell>
        </row>
        <row r="1803">
          <cell r="A1803" t="str">
            <v>4.</v>
          </cell>
          <cell r="C1803" t="str">
            <v>HARGA DASAR SATUAN UPAH, BAHAN DAN ALAT</v>
          </cell>
        </row>
        <row r="1804">
          <cell r="C1804" t="str">
            <v>Lihat lampiran.</v>
          </cell>
        </row>
        <row r="1806">
          <cell r="A1806" t="str">
            <v>5.</v>
          </cell>
          <cell r="C1806" t="str">
            <v>ANALISA HARGA SATUAN PEKERJAAN</v>
          </cell>
        </row>
        <row r="1807">
          <cell r="C1807" t="str">
            <v>Lihat perhitungan dalam FORMULIR STANDAR UNTUK</v>
          </cell>
        </row>
        <row r="1808">
          <cell r="C1808" t="str">
            <v>PEREKEMAN ANALISA MASING-MASING HARGA</v>
          </cell>
        </row>
        <row r="1809">
          <cell r="C1809" t="str">
            <v>SATUAN.</v>
          </cell>
        </row>
        <row r="1810">
          <cell r="C1810" t="str">
            <v>Didapat Harga Satuan Pekerjaan :</v>
          </cell>
        </row>
        <row r="1812">
          <cell r="C1812" t="str">
            <v xml:space="preserve">Rp.  </v>
          </cell>
          <cell r="D1812">
            <v>184921.65373801038</v>
          </cell>
          <cell r="E1812" t="str">
            <v xml:space="preserve"> / Buah</v>
          </cell>
        </row>
        <row r="1815">
          <cell r="A1815" t="str">
            <v>6.</v>
          </cell>
          <cell r="C1815" t="str">
            <v>MASA PELAKSANAAN YANG DIPERLUKAN</v>
          </cell>
        </row>
        <row r="1816">
          <cell r="C1816" t="str">
            <v>Masa Pelaksanaan :</v>
          </cell>
          <cell r="D1816" t="str">
            <v>. . . . . . . . . . .</v>
          </cell>
          <cell r="E1816" t="str">
            <v>bulan</v>
          </cell>
        </row>
        <row r="1818">
          <cell r="A1818" t="str">
            <v>7.</v>
          </cell>
          <cell r="C1818" t="str">
            <v>VOLUME PEKERJAAN YANG DIPERLUKAN</v>
          </cell>
        </row>
        <row r="1819">
          <cell r="C1819" t="str">
            <v>Volume pekerjaan  :</v>
          </cell>
          <cell r="D1819" t="e">
            <v>#REF!</v>
          </cell>
          <cell r="E1819" t="str">
            <v>Buah</v>
          </cell>
        </row>
        <row r="1856">
          <cell r="A1856" t="str">
            <v>ITEM PEMBAYARAN NO.</v>
          </cell>
          <cell r="D1856" t="str">
            <v>:  8.4 (5)</v>
          </cell>
          <cell r="J1856" t="str">
            <v>Analisa LI-845</v>
          </cell>
          <cell r="T1856" t="str">
            <v>Analisa LI-845</v>
          </cell>
        </row>
        <row r="1857">
          <cell r="A1857" t="str">
            <v>JENIS PEKERJAAN</v>
          </cell>
          <cell r="D1857" t="str">
            <v>:  Rambu Jalan (High Int. Grade)</v>
          </cell>
        </row>
        <row r="1858">
          <cell r="A1858" t="str">
            <v>SATUAN PEMBAYARAN</v>
          </cell>
          <cell r="D1858" t="str">
            <v>:  BH</v>
          </cell>
          <cell r="H1858" t="str">
            <v xml:space="preserve">        URAIAN ANALISA HARGA SATUAN</v>
          </cell>
          <cell r="L1858" t="str">
            <v>FORMULIR STANDAR UNTUK</v>
          </cell>
        </row>
        <row r="1859">
          <cell r="L1859" t="str">
            <v>PEREKAMAN ANALISA MASING-MASING HARGA SATUAN</v>
          </cell>
        </row>
        <row r="1860">
          <cell r="L1860">
            <v>0</v>
          </cell>
        </row>
        <row r="1861">
          <cell r="A1861" t="str">
            <v>No.</v>
          </cell>
          <cell r="C1861" t="str">
            <v>U R A I A N</v>
          </cell>
          <cell r="G1861" t="str">
            <v>KODE</v>
          </cell>
          <cell r="H1861" t="str">
            <v>KOEF.</v>
          </cell>
          <cell r="I1861" t="str">
            <v>SATUAN</v>
          </cell>
          <cell r="J1861" t="str">
            <v>KETERANGAN</v>
          </cell>
        </row>
        <row r="1863">
          <cell r="L1863" t="str">
            <v>PROYEK</v>
          </cell>
          <cell r="O1863" t="str">
            <v>:</v>
          </cell>
        </row>
        <row r="1864">
          <cell r="A1864" t="str">
            <v>I.</v>
          </cell>
          <cell r="C1864" t="str">
            <v>ASUMSI</v>
          </cell>
          <cell r="L1864" t="str">
            <v>No. PAKET KONTRAK</v>
          </cell>
          <cell r="O1864" t="str">
            <v>:</v>
          </cell>
        </row>
        <row r="1865">
          <cell r="A1865">
            <v>1</v>
          </cell>
          <cell r="C1865" t="str">
            <v>Menggunakan cara manual</v>
          </cell>
          <cell r="L1865" t="str">
            <v>NAMA PAKET</v>
          </cell>
          <cell r="O1865" t="str">
            <v>:</v>
          </cell>
        </row>
        <row r="1866">
          <cell r="A1866">
            <v>2</v>
          </cell>
          <cell r="C1866" t="str">
            <v>Lokasi pekerjaan : sepanjang jalan</v>
          </cell>
          <cell r="L1866" t="str">
            <v>PROP / KAB / KODYA</v>
          </cell>
          <cell r="O1866" t="str">
            <v>:</v>
          </cell>
        </row>
        <row r="1867">
          <cell r="A1867">
            <v>3</v>
          </cell>
          <cell r="C1867" t="str">
            <v>Bahan dasar (plat rambu jadi, pipa dan beton cetak)</v>
          </cell>
          <cell r="L1867" t="str">
            <v>ITEM PEMBAYARAN NO.</v>
          </cell>
          <cell r="O1867" t="str">
            <v>:  8.4 (5)</v>
          </cell>
          <cell r="R1867" t="str">
            <v>PERKIRAAN VOL. PEK.</v>
          </cell>
          <cell r="T1867" t="str">
            <v>:</v>
          </cell>
          <cell r="U1867" t="e">
            <v>#REF!</v>
          </cell>
        </row>
        <row r="1868">
          <cell r="C1868" t="str">
            <v>diangkut dengan Truk ke lokasi pekerjaan</v>
          </cell>
          <cell r="L1868" t="str">
            <v>JENIS PEKERJAAN</v>
          </cell>
          <cell r="O1868" t="str">
            <v>:  Rambu Jalan (High Int. Grade)</v>
          </cell>
          <cell r="R1868" t="str">
            <v>TOTAL HARGA (Rp.)</v>
          </cell>
          <cell r="T1868" t="str">
            <v>:</v>
          </cell>
          <cell r="U1868" t="e">
            <v>#REF!</v>
          </cell>
        </row>
        <row r="1869">
          <cell r="A1869">
            <v>4</v>
          </cell>
          <cell r="C1869" t="str">
            <v>Jarak rata-rata Base camp ke lokasi pekerjaan</v>
          </cell>
          <cell r="G1869" t="str">
            <v>L</v>
          </cell>
          <cell r="H1869">
            <v>19.991228070175438</v>
          </cell>
          <cell r="I1869" t="str">
            <v>KM</v>
          </cell>
          <cell r="L1869" t="str">
            <v>SATUAN PEMBAYARAN</v>
          </cell>
          <cell r="O1869" t="str">
            <v>:  BH</v>
          </cell>
          <cell r="R1869" t="str">
            <v>% THD. BIAYA PROYEK</v>
          </cell>
          <cell r="T1869" t="str">
            <v>:</v>
          </cell>
          <cell r="U1869" t="e">
            <v>#REF!</v>
          </cell>
        </row>
        <row r="1870">
          <cell r="A1870">
            <v>5</v>
          </cell>
          <cell r="C1870" t="str">
            <v>Jam kerja efektif per-hari</v>
          </cell>
          <cell r="G1870" t="str">
            <v>Tk</v>
          </cell>
          <cell r="H1870">
            <v>7</v>
          </cell>
          <cell r="I1870" t="str">
            <v>jam</v>
          </cell>
        </row>
        <row r="1872">
          <cell r="A1872" t="str">
            <v>II.</v>
          </cell>
          <cell r="C1872" t="str">
            <v>URUTAN KERJA</v>
          </cell>
          <cell r="Q1872" t="str">
            <v>PERKIRAAN</v>
          </cell>
          <cell r="R1872" t="str">
            <v>HARGA</v>
          </cell>
          <cell r="S1872" t="str">
            <v>JUMLAH</v>
          </cell>
        </row>
        <row r="1873">
          <cell r="A1873">
            <v>1</v>
          </cell>
          <cell r="C1873" t="str">
            <v>Kesatuan pondasi, pelat &amp; tiang rambu disiapkan dan</v>
          </cell>
          <cell r="L1873" t="str">
            <v>NO.</v>
          </cell>
          <cell r="N1873" t="str">
            <v>KOMPONEN</v>
          </cell>
          <cell r="P1873" t="str">
            <v>SATUAN</v>
          </cell>
          <cell r="Q1873" t="str">
            <v>KUANTITAS</v>
          </cell>
          <cell r="R1873" t="str">
            <v>SATUAN</v>
          </cell>
          <cell r="S1873" t="str">
            <v>HARGA</v>
          </cell>
        </row>
        <row r="1874">
          <cell r="C1874" t="str">
            <v>dipasang di tempat yang telah ditentukan</v>
          </cell>
          <cell r="R1874" t="str">
            <v>(Rp.)</v>
          </cell>
          <cell r="S1874" t="str">
            <v>(Rp.)</v>
          </cell>
        </row>
        <row r="1876">
          <cell r="A1876" t="str">
            <v>III.</v>
          </cell>
          <cell r="C1876" t="str">
            <v>PEMAKAIAN BAHAN, ALAT DAN TENAGA</v>
          </cell>
        </row>
        <row r="1877">
          <cell r="L1877" t="str">
            <v>A.</v>
          </cell>
          <cell r="N1877" t="str">
            <v>TENAGA</v>
          </cell>
        </row>
        <row r="1878">
          <cell r="A1878" t="str">
            <v xml:space="preserve">   1.</v>
          </cell>
          <cell r="C1878" t="str">
            <v>BAHAN</v>
          </cell>
        </row>
        <row r="1879">
          <cell r="A1879" t="str">
            <v>1.a.</v>
          </cell>
          <cell r="C1879" t="str">
            <v>Pelat Rambu Jadi (High Intensity Grade)</v>
          </cell>
          <cell r="G1879" t="str">
            <v>(M35b)</v>
          </cell>
          <cell r="H1879">
            <v>1</v>
          </cell>
          <cell r="I1879" t="str">
            <v>BH</v>
          </cell>
          <cell r="L1879" t="str">
            <v>1.</v>
          </cell>
          <cell r="N1879" t="str">
            <v>Pekerja Biasa</v>
          </cell>
          <cell r="O1879" t="str">
            <v>(L01)</v>
          </cell>
          <cell r="P1879" t="str">
            <v>jam</v>
          </cell>
          <cell r="Q1879">
            <v>1.0747660818713449</v>
          </cell>
          <cell r="R1879">
            <v>1800</v>
          </cell>
          <cell r="U1879">
            <v>1934.5789473684208</v>
          </cell>
        </row>
        <row r="1880">
          <cell r="A1880" t="str">
            <v>1.b.</v>
          </cell>
          <cell r="C1880" t="str">
            <v>Pipa Galvanis Dia.1,6"</v>
          </cell>
          <cell r="G1880" t="str">
            <v>(M24)</v>
          </cell>
          <cell r="H1880">
            <v>1</v>
          </cell>
          <cell r="I1880" t="str">
            <v>Batang</v>
          </cell>
          <cell r="L1880" t="str">
            <v>2.</v>
          </cell>
          <cell r="N1880" t="str">
            <v>Tukang</v>
          </cell>
          <cell r="O1880" t="str">
            <v>(L02)</v>
          </cell>
          <cell r="P1880" t="str">
            <v>jam</v>
          </cell>
          <cell r="Q1880">
            <v>0.64485964912280691</v>
          </cell>
          <cell r="R1880">
            <v>2500</v>
          </cell>
          <cell r="U1880">
            <v>1612.1491228070172</v>
          </cell>
        </row>
        <row r="1881">
          <cell r="A1881" t="str">
            <v>1.c.</v>
          </cell>
          <cell r="C1881" t="str">
            <v>Beton K-225</v>
          </cell>
          <cell r="G1881" t="str">
            <v>(M38)</v>
          </cell>
          <cell r="H1881">
            <v>1.6000000000000004E-2</v>
          </cell>
          <cell r="I1881" t="str">
            <v>M3</v>
          </cell>
          <cell r="L1881" t="str">
            <v>3.</v>
          </cell>
          <cell r="N1881" t="str">
            <v>Mandor</v>
          </cell>
          <cell r="O1881" t="str">
            <v>(L03)</v>
          </cell>
          <cell r="P1881" t="str">
            <v>jam</v>
          </cell>
          <cell r="Q1881">
            <v>0.21495321637426898</v>
          </cell>
          <cell r="R1881">
            <v>2750</v>
          </cell>
          <cell r="U1881">
            <v>591.12134502923971</v>
          </cell>
        </row>
        <row r="1882">
          <cell r="A1882" t="str">
            <v>1.d.</v>
          </cell>
          <cell r="C1882" t="str">
            <v>Cat, dan bahan lainnya</v>
          </cell>
          <cell r="G1882" t="str">
            <v>-</v>
          </cell>
          <cell r="H1882">
            <v>1</v>
          </cell>
          <cell r="I1882" t="str">
            <v>Ls</v>
          </cell>
        </row>
        <row r="1883">
          <cell r="A1883" t="str">
            <v>2.</v>
          </cell>
          <cell r="C1883" t="str">
            <v>ALAT</v>
          </cell>
          <cell r="Q1883" t="str">
            <v xml:space="preserve">JUMLAH HARGA TENAGA   </v>
          </cell>
          <cell r="U1883">
            <v>4137.8494152046778</v>
          </cell>
        </row>
        <row r="1884">
          <cell r="A1884" t="str">
            <v>2.a.</v>
          </cell>
          <cell r="C1884" t="str">
            <v>DUMP TRUCK</v>
          </cell>
          <cell r="G1884" t="str">
            <v>(E08)</v>
          </cell>
        </row>
        <row r="1885">
          <cell r="C1885" t="str">
            <v>Kapasitas 1 kali Angkut</v>
          </cell>
          <cell r="G1885" t="str">
            <v>Cp</v>
          </cell>
          <cell r="H1885">
            <v>15</v>
          </cell>
          <cell r="I1885" t="str">
            <v>Buah</v>
          </cell>
          <cell r="L1885" t="str">
            <v>B.</v>
          </cell>
          <cell r="N1885" t="str">
            <v>BAHAN</v>
          </cell>
        </row>
        <row r="1886">
          <cell r="C1886" t="str">
            <v>Waktu Siklus  :</v>
          </cell>
          <cell r="G1886" t="str">
            <v>Ts</v>
          </cell>
        </row>
        <row r="1887">
          <cell r="C1887" t="str">
            <v>- Memuat</v>
          </cell>
          <cell r="D1887" t="str">
            <v xml:space="preserve"> =  atur, ikat, dll.</v>
          </cell>
          <cell r="G1887" t="str">
            <v>T1</v>
          </cell>
          <cell r="H1887">
            <v>30</v>
          </cell>
          <cell r="I1887" t="str">
            <v>menit</v>
          </cell>
          <cell r="L1887" t="str">
            <v>1.</v>
          </cell>
          <cell r="N1887" t="str">
            <v>Pelat Rambu</v>
          </cell>
          <cell r="O1887" t="str">
            <v>(M35b)</v>
          </cell>
          <cell r="P1887" t="str">
            <v>BH</v>
          </cell>
          <cell r="Q1887">
            <v>1</v>
          </cell>
          <cell r="R1887">
            <v>100000</v>
          </cell>
          <cell r="U1887">
            <v>100000</v>
          </cell>
        </row>
        <row r="1888">
          <cell r="C1888" t="str">
            <v>- Angkut</v>
          </cell>
          <cell r="D1888" t="str">
            <v xml:space="preserve"> =  (2 x L : 25 Km/Jam) x 60 menit</v>
          </cell>
          <cell r="G1888" t="str">
            <v>T2</v>
          </cell>
          <cell r="H1888">
            <v>95.957894736842093</v>
          </cell>
          <cell r="I1888" t="str">
            <v>menit</v>
          </cell>
          <cell r="L1888" t="str">
            <v>2.</v>
          </cell>
          <cell r="N1888" t="str">
            <v>Pipa Galvanis</v>
          </cell>
          <cell r="O1888" t="str">
            <v>(M24)</v>
          </cell>
          <cell r="P1888" t="str">
            <v>Batang</v>
          </cell>
          <cell r="Q1888">
            <v>1</v>
          </cell>
          <cell r="R1888">
            <v>76000</v>
          </cell>
          <cell r="U1888">
            <v>76000</v>
          </cell>
        </row>
        <row r="1889">
          <cell r="C1889" t="str">
            <v>- Menurunkan</v>
          </cell>
          <cell r="D1889" t="str">
            <v xml:space="preserve"> =  Rata-rata  2.5  menit / buah</v>
          </cell>
          <cell r="G1889" t="str">
            <v>T3</v>
          </cell>
          <cell r="H1889">
            <v>37.5</v>
          </cell>
          <cell r="I1889" t="str">
            <v>menit</v>
          </cell>
          <cell r="L1889" t="str">
            <v>3.</v>
          </cell>
          <cell r="N1889" t="str">
            <v>Beton K-225</v>
          </cell>
          <cell r="O1889" t="str">
            <v>(M38)</v>
          </cell>
          <cell r="P1889" t="str">
            <v>M3</v>
          </cell>
          <cell r="Q1889">
            <v>1.6000000000000004E-2</v>
          </cell>
          <cell r="R1889">
            <v>345293.45562294405</v>
          </cell>
          <cell r="U1889">
            <v>5524.695289967106</v>
          </cell>
        </row>
        <row r="1890">
          <cell r="C1890" t="str">
            <v>- Lain-lain</v>
          </cell>
          <cell r="D1890" t="str">
            <v xml:space="preserve"> =  geser, atur, tunggu, dll.</v>
          </cell>
          <cell r="G1890" t="str">
            <v>T4</v>
          </cell>
          <cell r="H1890">
            <v>30</v>
          </cell>
          <cell r="I1890" t="str">
            <v>menit</v>
          </cell>
          <cell r="L1890" t="str">
            <v>4.</v>
          </cell>
          <cell r="N1890" t="str">
            <v>Cat, dan bahan lainnya</v>
          </cell>
          <cell r="P1890" t="str">
            <v>Ls</v>
          </cell>
          <cell r="Q1890">
            <v>1</v>
          </cell>
          <cell r="R1890">
            <v>150</v>
          </cell>
          <cell r="U1890">
            <v>150</v>
          </cell>
        </row>
        <row r="1891">
          <cell r="G1891" t="str">
            <v>Ts</v>
          </cell>
          <cell r="H1891">
            <v>193.45789473684209</v>
          </cell>
          <cell r="I1891" t="str">
            <v>menit</v>
          </cell>
        </row>
        <row r="1893">
          <cell r="C1893" t="str">
            <v>Kap. Prod. / Jam  =</v>
          </cell>
          <cell r="D1893" t="str">
            <v>Cp</v>
          </cell>
          <cell r="G1893" t="str">
            <v>Q1</v>
          </cell>
          <cell r="H1893">
            <v>4.6521750959001009</v>
          </cell>
          <cell r="I1893" t="str">
            <v>Buah</v>
          </cell>
          <cell r="Q1893" t="str">
            <v xml:space="preserve">JUMLAH HARGA BAHAN   </v>
          </cell>
          <cell r="U1893">
            <v>181674.69528996712</v>
          </cell>
        </row>
        <row r="1894">
          <cell r="D1894" t="str">
            <v>Ts : 60</v>
          </cell>
        </row>
        <row r="1895">
          <cell r="L1895" t="str">
            <v>C.</v>
          </cell>
          <cell r="N1895" t="str">
            <v>PERALATAN</v>
          </cell>
        </row>
        <row r="1896">
          <cell r="C1896" t="str">
            <v>Koefisien Alat / Buah   =  1  :  Q1</v>
          </cell>
          <cell r="G1896" t="str">
            <v>(E08)</v>
          </cell>
          <cell r="H1896">
            <v>0.21495321637426901</v>
          </cell>
          <cell r="I1896" t="str">
            <v>Jam</v>
          </cell>
        </row>
        <row r="1897">
          <cell r="L1897" t="str">
            <v>1.</v>
          </cell>
          <cell r="N1897" t="str">
            <v>Dump Truck</v>
          </cell>
          <cell r="O1897" t="str">
            <v>(E08)</v>
          </cell>
          <cell r="P1897" t="str">
            <v>Jam</v>
          </cell>
          <cell r="Q1897">
            <v>0.21495321637426901</v>
          </cell>
          <cell r="R1897">
            <v>32323.54332401634</v>
          </cell>
          <cell r="U1897">
            <v>6948.0496021103427</v>
          </cell>
        </row>
        <row r="1898">
          <cell r="L1898" t="str">
            <v>2.</v>
          </cell>
          <cell r="N1898" t="str">
            <v>Alat Bantu</v>
          </cell>
          <cell r="P1898" t="str">
            <v>Ls</v>
          </cell>
          <cell r="Q1898">
            <v>1</v>
          </cell>
          <cell r="R1898">
            <v>250</v>
          </cell>
          <cell r="U1898">
            <v>250</v>
          </cell>
        </row>
        <row r="1899">
          <cell r="A1899" t="str">
            <v>2.b.</v>
          </cell>
          <cell r="C1899" t="str">
            <v>ALAT BANTU</v>
          </cell>
        </row>
        <row r="1900">
          <cell r="C1900" t="str">
            <v>- Tang, Obeng, dll</v>
          </cell>
          <cell r="D1900" t="str">
            <v>=  2  set</v>
          </cell>
        </row>
        <row r="1901">
          <cell r="C1901" t="str">
            <v>- Pacul / Sekop</v>
          </cell>
          <cell r="D1901" t="str">
            <v>=  4  buah</v>
          </cell>
        </row>
        <row r="1904">
          <cell r="A1904" t="str">
            <v>3.</v>
          </cell>
          <cell r="C1904" t="str">
            <v>TENAGA</v>
          </cell>
        </row>
        <row r="1905">
          <cell r="C1905" t="str">
            <v>Produksi pemasangan rambu dalam 1 hari  =  Tk x Q1</v>
          </cell>
          <cell r="G1905" t="str">
            <v>Qt</v>
          </cell>
          <cell r="H1905">
            <v>32.565225671300709</v>
          </cell>
          <cell r="I1905" t="str">
            <v>Buah</v>
          </cell>
          <cell r="Q1905" t="str">
            <v xml:space="preserve">JUMLAH HARGA PERALATAN   </v>
          </cell>
          <cell r="U1905">
            <v>7198.0496021103427</v>
          </cell>
        </row>
        <row r="1906">
          <cell r="C1906" t="str">
            <v>Kebutuhan tenaga :</v>
          </cell>
          <cell r="D1906" t="str">
            <v>- Mandor</v>
          </cell>
          <cell r="G1906" t="str">
            <v>M</v>
          </cell>
          <cell r="H1906">
            <v>1</v>
          </cell>
          <cell r="I1906" t="str">
            <v>orang</v>
          </cell>
        </row>
        <row r="1907">
          <cell r="D1907" t="str">
            <v>- Tukang</v>
          </cell>
          <cell r="G1907" t="str">
            <v>Tb</v>
          </cell>
          <cell r="H1907">
            <v>3</v>
          </cell>
          <cell r="I1907" t="str">
            <v>orang</v>
          </cell>
          <cell r="L1907" t="str">
            <v>D.</v>
          </cell>
          <cell r="N1907" t="str">
            <v>JUMLAH HARGA TENAGA, BAHAN DAN PERALATAN  ( A + B + C )</v>
          </cell>
          <cell r="U1907">
            <v>193010.59430728215</v>
          </cell>
        </row>
        <row r="1908">
          <cell r="D1908" t="str">
            <v>- Pekerja</v>
          </cell>
          <cell r="G1908" t="str">
            <v>P</v>
          </cell>
          <cell r="H1908">
            <v>5</v>
          </cell>
          <cell r="I1908" t="str">
            <v>orang</v>
          </cell>
          <cell r="L1908" t="str">
            <v>E.</v>
          </cell>
          <cell r="N1908" t="str">
            <v>OVERHEAD &amp; PROFIT</v>
          </cell>
          <cell r="P1908">
            <v>10</v>
          </cell>
          <cell r="Q1908" t="str">
            <v>%  x  D</v>
          </cell>
          <cell r="U1908">
            <v>19301.059430728215</v>
          </cell>
        </row>
        <row r="1909">
          <cell r="C1909" t="str">
            <v>Koefisien Tenaga / Bh   :</v>
          </cell>
          <cell r="L1909" t="str">
            <v>F.</v>
          </cell>
          <cell r="N1909" t="str">
            <v>HARGA SATUAN PEKERJAAN  ( D + E )</v>
          </cell>
          <cell r="U1909">
            <v>212311.65373801038</v>
          </cell>
        </row>
        <row r="1910">
          <cell r="D1910" t="str">
            <v>-  Mandor</v>
          </cell>
          <cell r="E1910" t="str">
            <v>= (Tk x M) : Qt</v>
          </cell>
          <cell r="G1910" t="str">
            <v>(L03)</v>
          </cell>
          <cell r="H1910">
            <v>0.21495321637426898</v>
          </cell>
          <cell r="I1910" t="str">
            <v>jam</v>
          </cell>
          <cell r="L1910" t="str">
            <v>Note: 1</v>
          </cell>
          <cell r="N1910" t="str">
            <v>SATUAN dapat berdasarkan atas jam operasi untuk Tenaga Kerja dan Peralatan, volume dan/atau ukuran</v>
          </cell>
        </row>
        <row r="1911">
          <cell r="D1911" t="str">
            <v>-  Tukang</v>
          </cell>
          <cell r="E1911" t="str">
            <v>= (Tk x Tb) : Qt</v>
          </cell>
          <cell r="G1911" t="str">
            <v>(L02)</v>
          </cell>
          <cell r="H1911">
            <v>0.64485964912280691</v>
          </cell>
          <cell r="I1911" t="str">
            <v>jam</v>
          </cell>
          <cell r="N1911" t="str">
            <v>berat untuk bahan-bahan.</v>
          </cell>
        </row>
        <row r="1912">
          <cell r="D1912" t="str">
            <v>-  Pekerja</v>
          </cell>
          <cell r="E1912" t="str">
            <v>= (Tk x P) : Qt</v>
          </cell>
          <cell r="G1912" t="str">
            <v>(L01)</v>
          </cell>
          <cell r="H1912">
            <v>1.0747660818713449</v>
          </cell>
          <cell r="I1912" t="str">
            <v>jam</v>
          </cell>
          <cell r="L1912">
            <v>2</v>
          </cell>
          <cell r="N1912" t="str">
            <v>Kuantitas satuan adalah kuantitas setiap komponen untuk menyelesaikan satu satuan pekerjaan dari nomor</v>
          </cell>
        </row>
        <row r="1913">
          <cell r="N1913" t="str">
            <v>mata pembayaran.</v>
          </cell>
        </row>
        <row r="1914">
          <cell r="L1914">
            <v>3</v>
          </cell>
          <cell r="N1914" t="str">
            <v>Biaya satuan untuk peralatan sudah termasuk bahan bakar, bahan habis dipakai dan operator.</v>
          </cell>
        </row>
        <row r="1915">
          <cell r="L1915">
            <v>4</v>
          </cell>
          <cell r="N1915" t="str">
            <v>Biaya satuan sudah termasuk pengeluaran untuk seluruh pajak yang berkaitan (tetapi tidak termasuk PPN</v>
          </cell>
        </row>
        <row r="1916">
          <cell r="J1916" t="str">
            <v>Berlanjut ke hal. berikut.</v>
          </cell>
          <cell r="N1916" t="str">
            <v>yang dibayar dari kontrak) dan biaya-biaya lainnya.</v>
          </cell>
        </row>
        <row r="1917">
          <cell r="A1917" t="str">
            <v>ITEM PEMBAYARAN NO.</v>
          </cell>
          <cell r="D1917" t="str">
            <v>:  8.4 (5)</v>
          </cell>
          <cell r="J1917" t="str">
            <v>Analisa LI-845</v>
          </cell>
        </row>
        <row r="1918">
          <cell r="A1918" t="str">
            <v>JENIS PEKERJAAN</v>
          </cell>
          <cell r="D1918" t="str">
            <v>:  Rambu Jalan (High Int. Grade)</v>
          </cell>
        </row>
        <row r="1919">
          <cell r="A1919" t="str">
            <v>SATUAN PEMBAYARAN</v>
          </cell>
          <cell r="D1919" t="str">
            <v>:  BH</v>
          </cell>
          <cell r="H1919" t="str">
            <v xml:space="preserve">        URAIAN ANALISA HARGA SATUAN</v>
          </cell>
        </row>
        <row r="1920">
          <cell r="J1920" t="str">
            <v>Lanjutan</v>
          </cell>
        </row>
        <row r="1922">
          <cell r="A1922" t="str">
            <v>No.</v>
          </cell>
          <cell r="C1922" t="str">
            <v>U R A I A N</v>
          </cell>
          <cell r="G1922" t="str">
            <v>KODE</v>
          </cell>
          <cell r="H1922" t="str">
            <v>KOEF.</v>
          </cell>
          <cell r="I1922" t="str">
            <v>SATUAN</v>
          </cell>
          <cell r="J1922" t="str">
            <v>KETERANGAN</v>
          </cell>
        </row>
        <row r="1925">
          <cell r="A1925" t="str">
            <v>4.</v>
          </cell>
          <cell r="C1925" t="str">
            <v>HARGA DASAR SATUAN UPAH, BAHAN DAN ALAT</v>
          </cell>
        </row>
        <row r="1926">
          <cell r="C1926" t="str">
            <v>Lihat lampiran.</v>
          </cell>
        </row>
        <row r="1928">
          <cell r="A1928" t="str">
            <v>5.</v>
          </cell>
          <cell r="C1928" t="str">
            <v>ANALISA HARGA SATUAN PEKERJAAN</v>
          </cell>
        </row>
        <row r="1929">
          <cell r="C1929" t="str">
            <v>Lihat perhitungan dalam FORMULIR STANDAR UNTUK</v>
          </cell>
        </row>
        <row r="1930">
          <cell r="C1930" t="str">
            <v>PEREKEMAN ANALISA MASING-MASING HARGA</v>
          </cell>
        </row>
        <row r="1931">
          <cell r="C1931" t="str">
            <v>SATUAN.</v>
          </cell>
        </row>
        <row r="1932">
          <cell r="C1932" t="str">
            <v>Didapat Harga Satuan Pekerjaan :</v>
          </cell>
        </row>
        <row r="1934">
          <cell r="C1934" t="str">
            <v xml:space="preserve">Rp.  </v>
          </cell>
          <cell r="D1934">
            <v>212311.65373801038</v>
          </cell>
          <cell r="E1934" t="str">
            <v xml:space="preserve"> / Buah</v>
          </cell>
        </row>
        <row r="1937">
          <cell r="A1937" t="str">
            <v>6.</v>
          </cell>
          <cell r="C1937" t="str">
            <v>MASA PELAKSANAAN YANG DIPERLUKAN</v>
          </cell>
        </row>
        <row r="1938">
          <cell r="C1938" t="str">
            <v>Masa Pelaksanaan :</v>
          </cell>
          <cell r="D1938" t="str">
            <v>. . . . . . . . . . .</v>
          </cell>
          <cell r="E1938" t="str">
            <v>bulan</v>
          </cell>
        </row>
        <row r="1940">
          <cell r="A1940" t="str">
            <v>7.</v>
          </cell>
          <cell r="C1940" t="str">
            <v>VOLUME PEKERJAAN YANG DIPERLUKAN</v>
          </cell>
        </row>
        <row r="1941">
          <cell r="C1941" t="str">
            <v>Volume pekerjaan  :</v>
          </cell>
          <cell r="D1941" t="e">
            <v>#REF!</v>
          </cell>
          <cell r="E1941" t="str">
            <v>Buah</v>
          </cell>
        </row>
        <row r="1978">
          <cell r="A1978" t="str">
            <v>ITEM PEMBAYARAN NO.</v>
          </cell>
          <cell r="D1978" t="str">
            <v>:  8.4 (6)</v>
          </cell>
          <cell r="J1978" t="str">
            <v>Analisa EI-846</v>
          </cell>
          <cell r="T1978" t="str">
            <v>Analisa EI-846</v>
          </cell>
        </row>
        <row r="1979">
          <cell r="A1979" t="str">
            <v>JENIS PEKERJAAN</v>
          </cell>
          <cell r="D1979" t="str">
            <v>:  Patok Pengarah</v>
          </cell>
        </row>
        <row r="1980">
          <cell r="A1980" t="str">
            <v>SATUAN PEMBAYARAN</v>
          </cell>
          <cell r="D1980" t="str">
            <v>:  BH</v>
          </cell>
          <cell r="H1980" t="str">
            <v xml:space="preserve">        URAIAN ANALISA HARGA SATUAN</v>
          </cell>
          <cell r="L1980" t="str">
            <v>FORMULIR STANDAR UNTUK</v>
          </cell>
        </row>
        <row r="1981">
          <cell r="L1981" t="str">
            <v>PEREKAMAN ANALISA MASING-MASING HARGA SATUAN</v>
          </cell>
        </row>
        <row r="1982">
          <cell r="L1982">
            <v>0</v>
          </cell>
        </row>
        <row r="1983">
          <cell r="A1983" t="str">
            <v>No.</v>
          </cell>
          <cell r="C1983" t="str">
            <v>U R A I A N</v>
          </cell>
          <cell r="G1983" t="str">
            <v>KODE</v>
          </cell>
          <cell r="H1983" t="str">
            <v>KOEF.</v>
          </cell>
          <cell r="I1983" t="str">
            <v>SATUAN</v>
          </cell>
          <cell r="J1983" t="str">
            <v>KETERANGAN</v>
          </cell>
        </row>
        <row r="1985">
          <cell r="L1985" t="str">
            <v>PROYEK</v>
          </cell>
          <cell r="O1985" t="str">
            <v>:</v>
          </cell>
        </row>
        <row r="1986">
          <cell r="A1986" t="str">
            <v>I.</v>
          </cell>
          <cell r="C1986" t="str">
            <v>ASUMSI</v>
          </cell>
          <cell r="L1986" t="str">
            <v>No. PAKET KONTRAK</v>
          </cell>
          <cell r="O1986" t="str">
            <v>:</v>
          </cell>
        </row>
        <row r="1987">
          <cell r="A1987">
            <v>1</v>
          </cell>
          <cell r="C1987" t="str">
            <v>Menggunakan cara manual</v>
          </cell>
          <cell r="L1987" t="str">
            <v>NAMA PAKET</v>
          </cell>
          <cell r="O1987" t="str">
            <v>:</v>
          </cell>
        </row>
        <row r="1988">
          <cell r="A1988">
            <v>2</v>
          </cell>
          <cell r="C1988" t="str">
            <v>Lokasi pekerjaan : sepanjang jalan</v>
          </cell>
          <cell r="L1988" t="str">
            <v>PROP / KAB / KODYA</v>
          </cell>
          <cell r="O1988" t="str">
            <v>:</v>
          </cell>
        </row>
        <row r="1989">
          <cell r="A1989">
            <v>3</v>
          </cell>
          <cell r="C1989" t="str">
            <v>Bahan dasar (patok beton cetak, dll) diangkut dengan</v>
          </cell>
          <cell r="L1989" t="str">
            <v>ITEM PEMBAYARAN NO.</v>
          </cell>
          <cell r="O1989" t="str">
            <v>:  8.4 (6)</v>
          </cell>
          <cell r="R1989" t="str">
            <v>PERKIRAAN VOL. PEK.</v>
          </cell>
          <cell r="T1989" t="str">
            <v>:</v>
          </cell>
          <cell r="U1989" t="e">
            <v>#REF!</v>
          </cell>
        </row>
        <row r="1990">
          <cell r="C1990" t="str">
            <v>Truk ke lokasi pekerjaan</v>
          </cell>
          <cell r="L1990" t="str">
            <v>JENIS PEKERJAAN</v>
          </cell>
          <cell r="O1990" t="str">
            <v>:  Patok Pengarah</v>
          </cell>
          <cell r="R1990" t="str">
            <v>TOTAL HARGA (Rp.)</v>
          </cell>
          <cell r="T1990" t="str">
            <v>:</v>
          </cell>
          <cell r="U1990" t="e">
            <v>#REF!</v>
          </cell>
        </row>
        <row r="1991">
          <cell r="A1991">
            <v>4</v>
          </cell>
          <cell r="C1991" t="str">
            <v>Jarak rata-rata Base camp ke lokasi pekerjaan</v>
          </cell>
          <cell r="G1991" t="str">
            <v>L</v>
          </cell>
          <cell r="H1991">
            <v>19.991228070175438</v>
          </cell>
          <cell r="I1991" t="str">
            <v>KM</v>
          </cell>
          <cell r="L1991" t="str">
            <v>SATUAN PEMBAYARAN</v>
          </cell>
          <cell r="O1991" t="str">
            <v>:  BH</v>
          </cell>
          <cell r="R1991" t="str">
            <v>% THD. BIAYA PROYEK</v>
          </cell>
          <cell r="T1991" t="str">
            <v>:</v>
          </cell>
          <cell r="U1991" t="e">
            <v>#REF!</v>
          </cell>
        </row>
        <row r="1992">
          <cell r="A1992">
            <v>5</v>
          </cell>
          <cell r="C1992" t="str">
            <v>Jam kerja efektif per-hari</v>
          </cell>
          <cell r="G1992" t="str">
            <v>Tk</v>
          </cell>
          <cell r="H1992">
            <v>7</v>
          </cell>
          <cell r="I1992" t="str">
            <v>jam</v>
          </cell>
        </row>
        <row r="1993">
          <cell r="A1993">
            <v>6</v>
          </cell>
          <cell r="C1993" t="str">
            <v>Faktor kehilangan bahan</v>
          </cell>
          <cell r="G1993" t="str">
            <v>Fh</v>
          </cell>
          <cell r="H1993">
            <v>1.05</v>
          </cell>
          <cell r="I1993" t="str">
            <v>-</v>
          </cell>
        </row>
        <row r="1994">
          <cell r="A1994">
            <v>7</v>
          </cell>
          <cell r="C1994" t="str">
            <v>Tulangan praktis</v>
          </cell>
          <cell r="G1994" t="str">
            <v>Rc</v>
          </cell>
          <cell r="H1994">
            <v>125</v>
          </cell>
          <cell r="I1994" t="str">
            <v>Kg/M3</v>
          </cell>
          <cell r="Q1994" t="str">
            <v>PERKIRAAN</v>
          </cell>
          <cell r="R1994" t="str">
            <v>HARGA</v>
          </cell>
          <cell r="S1994" t="str">
            <v>JUMLAH</v>
          </cell>
        </row>
        <row r="1995">
          <cell r="L1995" t="str">
            <v>NO.</v>
          </cell>
          <cell r="N1995" t="str">
            <v>KOMPONEN</v>
          </cell>
          <cell r="P1995" t="str">
            <v>SATUAN</v>
          </cell>
          <cell r="Q1995" t="str">
            <v>KUANTITAS</v>
          </cell>
          <cell r="R1995" t="str">
            <v>SATUAN</v>
          </cell>
          <cell r="S1995" t="str">
            <v>HARGA</v>
          </cell>
        </row>
        <row r="1996">
          <cell r="A1996" t="str">
            <v>II.</v>
          </cell>
          <cell r="C1996" t="str">
            <v>URUTAN KERJA</v>
          </cell>
          <cell r="R1996" t="str">
            <v>(Rp.)</v>
          </cell>
          <cell r="S1996" t="str">
            <v>(Rp.)</v>
          </cell>
        </row>
        <row r="1997">
          <cell r="A1997">
            <v>1</v>
          </cell>
          <cell r="C1997" t="str">
            <v>Patok ditanam di tepi luar bahu jalan sesuai dengan</v>
          </cell>
        </row>
        <row r="1998">
          <cell r="C1998" t="str">
            <v>gambar rencana dan di-cat</v>
          </cell>
        </row>
        <row r="1999">
          <cell r="L1999" t="str">
            <v>A.</v>
          </cell>
          <cell r="N1999" t="str">
            <v>TENAGA</v>
          </cell>
        </row>
        <row r="2000">
          <cell r="A2000" t="str">
            <v>III.</v>
          </cell>
          <cell r="C2000" t="str">
            <v>PEMAKAIAN BAHAN, ALAT DAN TENAGA</v>
          </cell>
        </row>
        <row r="2001">
          <cell r="A2001" t="str">
            <v xml:space="preserve">   1.</v>
          </cell>
          <cell r="C2001" t="str">
            <v>BAHAN</v>
          </cell>
          <cell r="L2001" t="str">
            <v>1.</v>
          </cell>
          <cell r="N2001" t="str">
            <v>Pekerja Biasa</v>
          </cell>
          <cell r="O2001" t="str">
            <v>(L01)</v>
          </cell>
          <cell r="P2001" t="str">
            <v>jam</v>
          </cell>
          <cell r="Q2001">
            <v>1.1723525681674065</v>
          </cell>
          <cell r="R2001">
            <v>1800</v>
          </cell>
          <cell r="U2001">
            <v>2110.2346227013318</v>
          </cell>
        </row>
        <row r="2002">
          <cell r="A2002" t="str">
            <v>1.a.</v>
          </cell>
          <cell r="C2002" t="str">
            <v>Beton K-225</v>
          </cell>
          <cell r="D2002" t="str">
            <v>=  (0.15 x 0.15 x 1.50) x Fh</v>
          </cell>
          <cell r="G2002" t="str">
            <v>(M38)</v>
          </cell>
          <cell r="H2002">
            <v>3.5437500000000011E-2</v>
          </cell>
          <cell r="I2002" t="str">
            <v>M3</v>
          </cell>
          <cell r="L2002" t="str">
            <v>2.</v>
          </cell>
          <cell r="N2002" t="str">
            <v>Tukang</v>
          </cell>
          <cell r="O2002" t="str">
            <v>(L02)</v>
          </cell>
          <cell r="P2002" t="str">
            <v>jam</v>
          </cell>
          <cell r="Q2002">
            <v>0.58617628408370326</v>
          </cell>
          <cell r="R2002">
            <v>2500</v>
          </cell>
          <cell r="U2002">
            <v>1465.4407102092582</v>
          </cell>
        </row>
        <row r="2003">
          <cell r="A2003" t="str">
            <v>1.b.</v>
          </cell>
          <cell r="C2003" t="str">
            <v>Baja Tulangan</v>
          </cell>
          <cell r="G2003" t="str">
            <v>(M39)</v>
          </cell>
          <cell r="H2003">
            <v>4.651171875000002</v>
          </cell>
          <cell r="I2003" t="str">
            <v>Kg</v>
          </cell>
          <cell r="L2003" t="str">
            <v>3.</v>
          </cell>
          <cell r="N2003" t="str">
            <v>Mandor</v>
          </cell>
          <cell r="O2003" t="str">
            <v>(L03)</v>
          </cell>
          <cell r="P2003" t="str">
            <v>jam</v>
          </cell>
          <cell r="Q2003">
            <v>0.14654407102092581</v>
          </cell>
          <cell r="R2003">
            <v>2750</v>
          </cell>
          <cell r="U2003">
            <v>402.99619530754597</v>
          </cell>
        </row>
        <row r="2004">
          <cell r="A2004" t="str">
            <v>1.c.</v>
          </cell>
          <cell r="C2004" t="str">
            <v>Cat, dan material lainnya</v>
          </cell>
          <cell r="G2004" t="str">
            <v>-</v>
          </cell>
          <cell r="I2004" t="str">
            <v>Ls</v>
          </cell>
        </row>
        <row r="2005">
          <cell r="Q2005" t="str">
            <v xml:space="preserve">JUMLAH HARGA TENAGA   </v>
          </cell>
          <cell r="U2005">
            <v>3978.6715282181358</v>
          </cell>
        </row>
        <row r="2006">
          <cell r="A2006" t="str">
            <v>2.</v>
          </cell>
          <cell r="C2006" t="str">
            <v>ALAT</v>
          </cell>
        </row>
        <row r="2007">
          <cell r="A2007" t="str">
            <v>2.a.</v>
          </cell>
          <cell r="C2007" t="str">
            <v>DUMP TRUCK</v>
          </cell>
          <cell r="G2007" t="str">
            <v>(E08)</v>
          </cell>
          <cell r="L2007" t="str">
            <v>B.</v>
          </cell>
          <cell r="N2007" t="str">
            <v>BAHAN</v>
          </cell>
        </row>
        <row r="2008">
          <cell r="C2008" t="str">
            <v>Kapasitas 1 kali Angkut</v>
          </cell>
          <cell r="G2008" t="str">
            <v>Cp</v>
          </cell>
          <cell r="H2008">
            <v>20</v>
          </cell>
          <cell r="I2008" t="str">
            <v>Buah</v>
          </cell>
        </row>
        <row r="2009">
          <cell r="C2009" t="str">
            <v>Faktor Efisiensi Alat</v>
          </cell>
          <cell r="G2009" t="str">
            <v>Fa</v>
          </cell>
          <cell r="H2009">
            <v>0.83</v>
          </cell>
          <cell r="I2009" t="str">
            <v>-</v>
          </cell>
          <cell r="L2009" t="str">
            <v>1.</v>
          </cell>
          <cell r="N2009" t="str">
            <v>Beton K-225</v>
          </cell>
          <cell r="O2009" t="str">
            <v>(M38)</v>
          </cell>
          <cell r="P2009" t="str">
            <v>M3</v>
          </cell>
          <cell r="Q2009">
            <v>3.5437500000000011E-2</v>
          </cell>
          <cell r="R2009">
            <v>345293.45562294405</v>
          </cell>
          <cell r="U2009">
            <v>12236.336833638083</v>
          </cell>
        </row>
        <row r="2010">
          <cell r="C2010" t="str">
            <v>Waktu Siklus  :</v>
          </cell>
          <cell r="G2010" t="str">
            <v>Ts</v>
          </cell>
          <cell r="L2010" t="str">
            <v>2.</v>
          </cell>
          <cell r="N2010" t="str">
            <v>Baja Tulangan</v>
          </cell>
          <cell r="O2010" t="str">
            <v>(M39)</v>
          </cell>
          <cell r="P2010" t="str">
            <v>Kg</v>
          </cell>
          <cell r="Q2010">
            <v>4.651171875000002</v>
          </cell>
          <cell r="R2010">
            <v>4000</v>
          </cell>
          <cell r="U2010">
            <v>18604.687500000007</v>
          </cell>
        </row>
        <row r="2011">
          <cell r="C2011" t="str">
            <v>- Memuat</v>
          </cell>
          <cell r="D2011" t="str">
            <v xml:space="preserve"> =  atur, ikat, dll.</v>
          </cell>
          <cell r="G2011" t="str">
            <v>T1</v>
          </cell>
          <cell r="H2011">
            <v>20</v>
          </cell>
          <cell r="I2011" t="str">
            <v>menit</v>
          </cell>
          <cell r="L2011" t="str">
            <v>3.</v>
          </cell>
          <cell r="N2011" t="str">
            <v>Cat, dan material lainnya</v>
          </cell>
          <cell r="P2011" t="str">
            <v>Ls</v>
          </cell>
          <cell r="Q2011">
            <v>1</v>
          </cell>
          <cell r="R2011">
            <v>1500</v>
          </cell>
          <cell r="U2011">
            <v>1500</v>
          </cell>
        </row>
        <row r="2012">
          <cell r="C2012" t="str">
            <v>- Angkut</v>
          </cell>
          <cell r="D2012" t="str">
            <v xml:space="preserve"> =  (2 x L : 25 Km/Jam) x 60 menit</v>
          </cell>
          <cell r="G2012" t="str">
            <v>T2</v>
          </cell>
          <cell r="H2012">
            <v>95.957894736842093</v>
          </cell>
          <cell r="I2012" t="str">
            <v>menit</v>
          </cell>
        </row>
        <row r="2013">
          <cell r="C2013" t="str">
            <v>- Menurunkan</v>
          </cell>
          <cell r="D2013" t="str">
            <v xml:space="preserve"> =  Rata-rata 1 menit / buah</v>
          </cell>
          <cell r="G2013" t="str">
            <v>T3</v>
          </cell>
          <cell r="H2013">
            <v>20</v>
          </cell>
          <cell r="I2013" t="str">
            <v>menit</v>
          </cell>
        </row>
        <row r="2014">
          <cell r="C2014" t="str">
            <v>- Lain-lain</v>
          </cell>
          <cell r="D2014" t="str">
            <v xml:space="preserve"> =  geser, atur, tunggu, dll.</v>
          </cell>
          <cell r="G2014" t="str">
            <v>T4</v>
          </cell>
          <cell r="H2014">
            <v>10</v>
          </cell>
          <cell r="I2014" t="str">
            <v>menit</v>
          </cell>
        </row>
        <row r="2015">
          <cell r="G2015" t="str">
            <v>Ts</v>
          </cell>
          <cell r="H2015">
            <v>145.95789473684209</v>
          </cell>
          <cell r="I2015" t="str">
            <v>menit</v>
          </cell>
          <cell r="Q2015" t="str">
            <v xml:space="preserve">JUMLAH HARGA BAHAN   </v>
          </cell>
          <cell r="U2015">
            <v>32341.024333638088</v>
          </cell>
        </row>
        <row r="2017">
          <cell r="C2017" t="str">
            <v>Kap. Prod. / Jam  =</v>
          </cell>
          <cell r="D2017" t="str">
            <v>Cp x Fa</v>
          </cell>
          <cell r="G2017" t="str">
            <v>Q1</v>
          </cell>
          <cell r="H2017">
            <v>6.8238857637386419</v>
          </cell>
          <cell r="I2017" t="str">
            <v>Buah</v>
          </cell>
          <cell r="L2017" t="str">
            <v>C.</v>
          </cell>
          <cell r="N2017" t="str">
            <v>PERALATAN</v>
          </cell>
        </row>
        <row r="2018">
          <cell r="D2018" t="str">
            <v>Ts : 60</v>
          </cell>
        </row>
        <row r="2019">
          <cell r="L2019" t="str">
            <v>1.</v>
          </cell>
          <cell r="N2019" t="str">
            <v>Dump Truck</v>
          </cell>
          <cell r="O2019" t="str">
            <v>(E08)</v>
          </cell>
          <cell r="P2019" t="str">
            <v>Jam</v>
          </cell>
          <cell r="Q2019">
            <v>0.14654407102092579</v>
          </cell>
          <cell r="R2019">
            <v>32323.54332401634</v>
          </cell>
          <cell r="U2019">
            <v>4736.8236285226221</v>
          </cell>
        </row>
        <row r="2020">
          <cell r="C2020" t="str">
            <v>Koefisien Alat / Buah   =  1  :  Q1</v>
          </cell>
          <cell r="G2020" t="str">
            <v>(E08)</v>
          </cell>
          <cell r="H2020">
            <v>0.14654407102092579</v>
          </cell>
          <cell r="I2020" t="str">
            <v>Jam</v>
          </cell>
          <cell r="L2020" t="str">
            <v>2.</v>
          </cell>
          <cell r="N2020" t="str">
            <v>Alat Bantu</v>
          </cell>
          <cell r="P2020" t="str">
            <v>Ls</v>
          </cell>
          <cell r="Q2020">
            <v>1</v>
          </cell>
          <cell r="R2020">
            <v>350</v>
          </cell>
          <cell r="U2020">
            <v>350</v>
          </cell>
        </row>
        <row r="2022">
          <cell r="A2022" t="str">
            <v>2.b.</v>
          </cell>
          <cell r="C2022" t="str">
            <v>ALAT BANTU</v>
          </cell>
        </row>
        <row r="2023">
          <cell r="C2023" t="str">
            <v>- Pacul / Sekop</v>
          </cell>
          <cell r="D2023" t="str">
            <v>=  4  buah</v>
          </cell>
        </row>
        <row r="2026">
          <cell r="A2026" t="str">
            <v>3.</v>
          </cell>
          <cell r="C2026" t="str">
            <v>TENAGA</v>
          </cell>
        </row>
        <row r="2027">
          <cell r="C2027" t="str">
            <v>Produksi pasang patok pengarah / hari  =  Tk x Q1</v>
          </cell>
          <cell r="G2027" t="str">
            <v>Qt</v>
          </cell>
          <cell r="H2027">
            <v>47.76720034617049</v>
          </cell>
          <cell r="I2027" t="str">
            <v>Buah</v>
          </cell>
          <cell r="Q2027" t="str">
            <v xml:space="preserve">JUMLAH HARGA PERALATAN   </v>
          </cell>
          <cell r="U2027">
            <v>5086.8236285226221</v>
          </cell>
        </row>
        <row r="2028">
          <cell r="C2028" t="str">
            <v>Kebutuhan tenaga :</v>
          </cell>
          <cell r="D2028" t="str">
            <v>- Mandor</v>
          </cell>
          <cell r="G2028" t="str">
            <v>M</v>
          </cell>
          <cell r="H2028">
            <v>1</v>
          </cell>
          <cell r="I2028" t="str">
            <v>orang</v>
          </cell>
        </row>
        <row r="2029">
          <cell r="D2029" t="str">
            <v>- Tukang</v>
          </cell>
          <cell r="G2029" t="str">
            <v>Tb</v>
          </cell>
          <cell r="H2029">
            <v>4</v>
          </cell>
          <cell r="I2029" t="str">
            <v>orang</v>
          </cell>
          <cell r="L2029" t="str">
            <v>D.</v>
          </cell>
          <cell r="N2029" t="str">
            <v>JUMLAH HARGA TENAGA, BAHAN DAN PERALATAN  ( A + B + C )</v>
          </cell>
          <cell r="U2029">
            <v>41406.519490378851</v>
          </cell>
        </row>
        <row r="2030">
          <cell r="D2030" t="str">
            <v>- Pekerja</v>
          </cell>
          <cell r="G2030" t="str">
            <v>P</v>
          </cell>
          <cell r="H2030">
            <v>8</v>
          </cell>
          <cell r="I2030" t="str">
            <v>orang</v>
          </cell>
          <cell r="L2030" t="str">
            <v>E.</v>
          </cell>
          <cell r="N2030" t="str">
            <v>OVERHEAD &amp; PROFIT</v>
          </cell>
          <cell r="P2030">
            <v>10</v>
          </cell>
          <cell r="Q2030" t="str">
            <v>%  x  D</v>
          </cell>
          <cell r="U2030">
            <v>4140.6519490378851</v>
          </cell>
        </row>
        <row r="2031">
          <cell r="C2031" t="str">
            <v>Koefisien Tenaga / Bh   :</v>
          </cell>
          <cell r="L2031" t="str">
            <v>F.</v>
          </cell>
          <cell r="N2031" t="str">
            <v>HARGA SATUAN PEKERJAAN  ( D + E )</v>
          </cell>
          <cell r="U2031">
            <v>45547.171439416736</v>
          </cell>
        </row>
        <row r="2032">
          <cell r="D2032" t="str">
            <v>-  Mandor</v>
          </cell>
          <cell r="E2032" t="str">
            <v>= (Tk x M) : Qt</v>
          </cell>
          <cell r="G2032" t="str">
            <v>(L03)</v>
          </cell>
          <cell r="H2032">
            <v>0.14654407102092581</v>
          </cell>
          <cell r="I2032" t="str">
            <v>jam</v>
          </cell>
          <cell r="L2032" t="str">
            <v>Note: 1</v>
          </cell>
          <cell r="N2032" t="str">
            <v>SATUAN dapat berdasarkan atas jam operasi untuk Tenaga Kerja dan Peralatan, volume dan/atau ukuran</v>
          </cell>
        </row>
        <row r="2033">
          <cell r="D2033" t="str">
            <v>-  Tukang</v>
          </cell>
          <cell r="E2033" t="str">
            <v>= (Tk x Tb) : Qt</v>
          </cell>
          <cell r="G2033" t="str">
            <v>(L02)</v>
          </cell>
          <cell r="H2033">
            <v>0.58617628408370326</v>
          </cell>
          <cell r="I2033" t="str">
            <v>jam</v>
          </cell>
          <cell r="N2033" t="str">
            <v>berat untuk bahan-bahan.</v>
          </cell>
        </row>
        <row r="2034">
          <cell r="D2034" t="str">
            <v>-  Pekerja</v>
          </cell>
          <cell r="E2034" t="str">
            <v>= (Tk x P) : Qt</v>
          </cell>
          <cell r="G2034" t="str">
            <v>(L01)</v>
          </cell>
          <cell r="H2034">
            <v>1.1723525681674065</v>
          </cell>
          <cell r="I2034" t="str">
            <v>jam</v>
          </cell>
          <cell r="L2034">
            <v>2</v>
          </cell>
          <cell r="N2034" t="str">
            <v>Kuantitas satuan adalah kuantitas setiap komponen untuk menyelesaikan satu satuan pekerjaan dari nomor</v>
          </cell>
        </row>
        <row r="2035">
          <cell r="N2035" t="str">
            <v>mata pembayaran.</v>
          </cell>
        </row>
        <row r="2036">
          <cell r="L2036">
            <v>3</v>
          </cell>
          <cell r="N2036" t="str">
            <v>Biaya satuan untuk peralatan sudah termasuk bahan bakar, bahan habis dipakai dan operator.</v>
          </cell>
        </row>
        <row r="2037">
          <cell r="L2037">
            <v>4</v>
          </cell>
          <cell r="N2037" t="str">
            <v>Biaya satuan sudah termasuk pengeluaran untuk seluruh pajak yang berkaitan (tetapi tidak termasuk PPN</v>
          </cell>
        </row>
        <row r="2038">
          <cell r="J2038" t="str">
            <v>Berlanjut ke hal. berikut.</v>
          </cell>
          <cell r="N2038" t="str">
            <v>yang dibayar dari kontrak) dan biaya-biaya lainnya.</v>
          </cell>
        </row>
        <row r="2039">
          <cell r="A2039" t="str">
            <v>ITEM PEMBAYARAN NO.</v>
          </cell>
          <cell r="D2039" t="str">
            <v>:  8.4 (6)</v>
          </cell>
          <cell r="J2039" t="str">
            <v>Analisa EI-846</v>
          </cell>
        </row>
        <row r="2040">
          <cell r="A2040" t="str">
            <v>JENIS PEKERJAAN</v>
          </cell>
          <cell r="D2040" t="str">
            <v>:  Patok Pengarah</v>
          </cell>
        </row>
        <row r="2041">
          <cell r="A2041" t="str">
            <v>SATUAN PEMBAYARAN</v>
          </cell>
          <cell r="D2041" t="str">
            <v>:  BH</v>
          </cell>
          <cell r="H2041" t="str">
            <v xml:space="preserve">        URAIAN ANALISA HARGA SATUAN</v>
          </cell>
        </row>
        <row r="2042">
          <cell r="J2042" t="str">
            <v>Lanjutan</v>
          </cell>
        </row>
        <row r="2044">
          <cell r="A2044" t="str">
            <v>No.</v>
          </cell>
          <cell r="C2044" t="str">
            <v>U R A I A N</v>
          </cell>
          <cell r="G2044" t="str">
            <v>KODE</v>
          </cell>
          <cell r="H2044" t="str">
            <v>KOEF.</v>
          </cell>
          <cell r="I2044" t="str">
            <v>SATUAN</v>
          </cell>
          <cell r="J2044" t="str">
            <v>KETERANGAN</v>
          </cell>
        </row>
        <row r="2047">
          <cell r="A2047" t="str">
            <v>4.</v>
          </cell>
          <cell r="C2047" t="str">
            <v>HARGA DASAR SATUAN UPAH, BAHAN DAN ALAT</v>
          </cell>
        </row>
        <row r="2048">
          <cell r="C2048" t="str">
            <v>Lihat lampiran.</v>
          </cell>
        </row>
        <row r="2050">
          <cell r="A2050" t="str">
            <v>5.</v>
          </cell>
          <cell r="C2050" t="str">
            <v>ANALISA HARGA SATUAN PEKERJAAN</v>
          </cell>
        </row>
        <row r="2051">
          <cell r="C2051" t="str">
            <v>Lihat perhitungan dalam FORMULIR STANDAR UNTUK</v>
          </cell>
        </row>
        <row r="2052">
          <cell r="C2052" t="str">
            <v>PEREKEMAN ANALISA MASING-MASING HARGA</v>
          </cell>
        </row>
        <row r="2053">
          <cell r="C2053" t="str">
            <v>SATUAN.</v>
          </cell>
        </row>
        <row r="2054">
          <cell r="C2054" t="str">
            <v>Didapat Harga Satuan Pekerjaan :</v>
          </cell>
        </row>
        <row r="2056">
          <cell r="C2056" t="str">
            <v xml:space="preserve">Rp.  </v>
          </cell>
          <cell r="D2056">
            <v>45547.171439416736</v>
          </cell>
          <cell r="E2056" t="str">
            <v xml:space="preserve"> / Buah</v>
          </cell>
        </row>
        <row r="2059">
          <cell r="A2059" t="str">
            <v>6.</v>
          </cell>
          <cell r="C2059" t="str">
            <v>MASA PELAKSANAAN YANG DIPERLUKAN</v>
          </cell>
        </row>
        <row r="2060">
          <cell r="C2060" t="str">
            <v>Masa Pelaksanaan :</v>
          </cell>
          <cell r="D2060" t="str">
            <v>. . . . . . . . . . .</v>
          </cell>
          <cell r="E2060" t="str">
            <v>bulan</v>
          </cell>
        </row>
        <row r="2062">
          <cell r="A2062" t="str">
            <v>7.</v>
          </cell>
          <cell r="C2062" t="str">
            <v>VOLUME PEKERJAAN YANG DIPERLUKAN</v>
          </cell>
        </row>
        <row r="2063">
          <cell r="C2063" t="str">
            <v>Volume pekerjaan  :</v>
          </cell>
          <cell r="D2063" t="e">
            <v>#REF!</v>
          </cell>
          <cell r="E2063" t="str">
            <v>Buah</v>
          </cell>
        </row>
        <row r="2100">
          <cell r="A2100" t="str">
            <v>ITEM PEMBAYARAN NO.</v>
          </cell>
          <cell r="D2100" t="str">
            <v>:  8.4 (7)</v>
          </cell>
          <cell r="J2100" t="str">
            <v>Analisa EI-847</v>
          </cell>
          <cell r="T2100" t="str">
            <v>Analisa EI-847</v>
          </cell>
        </row>
        <row r="2101">
          <cell r="A2101" t="str">
            <v>JENIS PEKERJAAN</v>
          </cell>
          <cell r="D2101" t="str">
            <v>:  Patok Kilometer</v>
          </cell>
        </row>
        <row r="2102">
          <cell r="A2102" t="str">
            <v>SATUAN PEMBAYARAN</v>
          </cell>
          <cell r="D2102" t="str">
            <v>:  BH</v>
          </cell>
          <cell r="H2102" t="str">
            <v xml:space="preserve">        URAIAN ANALISA HARGA SATUAN</v>
          </cell>
          <cell r="L2102" t="str">
            <v>FORMULIR STANDAR UNTUK</v>
          </cell>
        </row>
        <row r="2103">
          <cell r="L2103" t="str">
            <v>PEREKAMAN ANALISA MASING-MASING HARGA SATUAN</v>
          </cell>
        </row>
        <row r="2104">
          <cell r="L2104">
            <v>0</v>
          </cell>
        </row>
        <row r="2105">
          <cell r="A2105" t="str">
            <v>No.</v>
          </cell>
          <cell r="C2105" t="str">
            <v>U R A I A N</v>
          </cell>
          <cell r="G2105" t="str">
            <v>KODE</v>
          </cell>
          <cell r="H2105" t="str">
            <v>KOEF.</v>
          </cell>
          <cell r="I2105" t="str">
            <v>SATUAN</v>
          </cell>
          <cell r="J2105" t="str">
            <v>KETERANGAN</v>
          </cell>
        </row>
        <row r="2107">
          <cell r="L2107" t="str">
            <v>PROYEK</v>
          </cell>
          <cell r="O2107" t="str">
            <v>:</v>
          </cell>
        </row>
        <row r="2108">
          <cell r="A2108" t="str">
            <v>I.</v>
          </cell>
          <cell r="C2108" t="str">
            <v>ASUMSI</v>
          </cell>
          <cell r="L2108" t="str">
            <v>No. PAKET KONTRAK</v>
          </cell>
          <cell r="O2108" t="str">
            <v>:</v>
          </cell>
        </row>
        <row r="2109">
          <cell r="A2109">
            <v>1</v>
          </cell>
          <cell r="C2109" t="str">
            <v>Menggunakan cara manual</v>
          </cell>
          <cell r="L2109" t="str">
            <v>NAMA PAKET</v>
          </cell>
          <cell r="O2109" t="str">
            <v>:</v>
          </cell>
        </row>
        <row r="2110">
          <cell r="A2110">
            <v>2</v>
          </cell>
          <cell r="C2110" t="str">
            <v>Lokasi pekerjaan : sepanjang jalan</v>
          </cell>
          <cell r="L2110" t="str">
            <v>PROP / KAB / KODYA</v>
          </cell>
          <cell r="O2110" t="str">
            <v>:</v>
          </cell>
        </row>
        <row r="2111">
          <cell r="A2111">
            <v>3</v>
          </cell>
          <cell r="C2111" t="str">
            <v>Bahan dasar (patok kilometer beton cetak)</v>
          </cell>
          <cell r="L2111" t="str">
            <v>ITEM PEMBAYARAN NO.</v>
          </cell>
          <cell r="O2111" t="str">
            <v>:  8.4 (7)</v>
          </cell>
          <cell r="R2111" t="str">
            <v>PERKIRAAN VOL. PEK.</v>
          </cell>
          <cell r="T2111" t="str">
            <v>:</v>
          </cell>
          <cell r="U2111" t="e">
            <v>#REF!</v>
          </cell>
        </row>
        <row r="2112">
          <cell r="C2112" t="str">
            <v>diangkut dengan Truk ke lokasi pekerjaan</v>
          </cell>
          <cell r="L2112" t="str">
            <v>JENIS PEKERJAAN</v>
          </cell>
          <cell r="O2112" t="str">
            <v>:  Patok Kilometer</v>
          </cell>
          <cell r="R2112" t="str">
            <v>TOTAL HARGA (Rp.)</v>
          </cell>
          <cell r="T2112" t="str">
            <v>:</v>
          </cell>
          <cell r="U2112" t="e">
            <v>#REF!</v>
          </cell>
        </row>
        <row r="2113">
          <cell r="A2113">
            <v>4</v>
          </cell>
          <cell r="C2113" t="str">
            <v>Jarak rata-rata Base camp ke lokasi pekerjaan</v>
          </cell>
          <cell r="G2113" t="str">
            <v>L</v>
          </cell>
          <cell r="H2113">
            <v>19.991228070175438</v>
          </cell>
          <cell r="I2113" t="str">
            <v>KM</v>
          </cell>
          <cell r="L2113" t="str">
            <v>SATUAN PEMBAYARAN</v>
          </cell>
          <cell r="O2113" t="str">
            <v>:  BH</v>
          </cell>
          <cell r="R2113" t="str">
            <v>% THD. BIAYA PROYEK</v>
          </cell>
          <cell r="T2113" t="str">
            <v>:</v>
          </cell>
          <cell r="U2113" t="e">
            <v>#REF!</v>
          </cell>
        </row>
        <row r="2114">
          <cell r="A2114">
            <v>5</v>
          </cell>
          <cell r="C2114" t="str">
            <v>Jam kerja efektif per-hari</v>
          </cell>
          <cell r="G2114" t="str">
            <v>Tk</v>
          </cell>
          <cell r="H2114">
            <v>7</v>
          </cell>
          <cell r="I2114" t="str">
            <v>jam</v>
          </cell>
        </row>
        <row r="2115">
          <cell r="A2115">
            <v>6</v>
          </cell>
          <cell r="C2115" t="str">
            <v>Faktor kehilangan bahan</v>
          </cell>
          <cell r="G2115" t="str">
            <v>Fh</v>
          </cell>
          <cell r="H2115">
            <v>1.05</v>
          </cell>
          <cell r="I2115" t="str">
            <v>-</v>
          </cell>
        </row>
        <row r="2116">
          <cell r="A2116">
            <v>7</v>
          </cell>
          <cell r="C2116" t="str">
            <v>Tulangan praktis</v>
          </cell>
          <cell r="G2116" t="str">
            <v>Rc</v>
          </cell>
          <cell r="H2116">
            <v>125</v>
          </cell>
          <cell r="I2116" t="str">
            <v>Kg/M3</v>
          </cell>
          <cell r="Q2116" t="str">
            <v>PERKIRAAN</v>
          </cell>
          <cell r="R2116" t="str">
            <v>HARGA</v>
          </cell>
          <cell r="S2116" t="str">
            <v>JUMLAH</v>
          </cell>
        </row>
        <row r="2117">
          <cell r="L2117" t="str">
            <v>NO.</v>
          </cell>
          <cell r="N2117" t="str">
            <v>KOMPONEN</v>
          </cell>
          <cell r="P2117" t="str">
            <v>SATUAN</v>
          </cell>
          <cell r="Q2117" t="str">
            <v>KUANTITAS</v>
          </cell>
          <cell r="R2117" t="str">
            <v>SATUAN</v>
          </cell>
          <cell r="S2117" t="str">
            <v>HARGA</v>
          </cell>
        </row>
        <row r="2118">
          <cell r="A2118" t="str">
            <v>II.</v>
          </cell>
          <cell r="C2118" t="str">
            <v>URUTAN KERJA</v>
          </cell>
          <cell r="R2118" t="str">
            <v>(Rp.)</v>
          </cell>
          <cell r="S2118" t="str">
            <v>(Rp.)</v>
          </cell>
        </row>
        <row r="2119">
          <cell r="A2119">
            <v>1</v>
          </cell>
          <cell r="C2119" t="str">
            <v>Tempat penanaman patok disiapkan / digali</v>
          </cell>
        </row>
        <row r="2120">
          <cell r="A2120">
            <v>2</v>
          </cell>
          <cell r="C2120" t="str">
            <v>Patok Kilometer ditanam ke dalam tanah dengan</v>
          </cell>
        </row>
        <row r="2121">
          <cell r="C2121" t="str">
            <v>elevasi puncak patok sesuai dgn. ketentuan dan dicat</v>
          </cell>
          <cell r="L2121" t="str">
            <v>A.</v>
          </cell>
          <cell r="N2121" t="str">
            <v>TENAGA</v>
          </cell>
        </row>
        <row r="2123">
          <cell r="A2123" t="str">
            <v>III.</v>
          </cell>
          <cell r="C2123" t="str">
            <v>PEMAKAIAN BAHAN, ALAT DAN TENAGA</v>
          </cell>
          <cell r="L2123" t="str">
            <v>1.</v>
          </cell>
          <cell r="N2123" t="str">
            <v>Pekerja Biasa</v>
          </cell>
          <cell r="O2123" t="str">
            <v>(L01)</v>
          </cell>
          <cell r="P2123" t="str">
            <v>jam</v>
          </cell>
          <cell r="Q2123">
            <v>0.82476608187134492</v>
          </cell>
          <cell r="R2123">
            <v>1800</v>
          </cell>
          <cell r="U2123">
            <v>1484.5789473684208</v>
          </cell>
        </row>
        <row r="2124">
          <cell r="A2124" t="str">
            <v xml:space="preserve">   1.</v>
          </cell>
          <cell r="C2124" t="str">
            <v>BAHAN</v>
          </cell>
          <cell r="L2124" t="str">
            <v>2.</v>
          </cell>
          <cell r="N2124" t="str">
            <v>Tukang</v>
          </cell>
          <cell r="O2124" t="str">
            <v>(L02)</v>
          </cell>
          <cell r="P2124" t="str">
            <v>jam</v>
          </cell>
          <cell r="Q2124">
            <v>0.32990643274853798</v>
          </cell>
          <cell r="R2124">
            <v>2500</v>
          </cell>
          <cell r="U2124">
            <v>824.76608187134491</v>
          </cell>
        </row>
        <row r="2125">
          <cell r="A2125" t="str">
            <v>1.a.</v>
          </cell>
          <cell r="C2125" t="str">
            <v>Beton K-225</v>
          </cell>
          <cell r="D2125" t="str">
            <v>=  (0.30 x 0.30 x 1.60) x Fh</v>
          </cell>
          <cell r="G2125" t="str">
            <v>(M38)</v>
          </cell>
          <cell r="H2125">
            <v>0.1512</v>
          </cell>
          <cell r="I2125" t="str">
            <v>M3</v>
          </cell>
          <cell r="L2125" t="str">
            <v>3.</v>
          </cell>
          <cell r="N2125" t="str">
            <v>Mandor</v>
          </cell>
          <cell r="O2125" t="str">
            <v>(L03)</v>
          </cell>
          <cell r="P2125" t="str">
            <v>jam</v>
          </cell>
          <cell r="Q2125">
            <v>0.16495321637426899</v>
          </cell>
          <cell r="R2125">
            <v>2750</v>
          </cell>
          <cell r="U2125">
            <v>453.62134502923971</v>
          </cell>
        </row>
        <row r="2126">
          <cell r="A2126" t="str">
            <v>1.b.</v>
          </cell>
          <cell r="C2126" t="str">
            <v>Baja Tulangan</v>
          </cell>
          <cell r="G2126" t="str">
            <v>(M39)</v>
          </cell>
          <cell r="H2126">
            <v>18.899999999999999</v>
          </cell>
          <cell r="I2126" t="str">
            <v>Kg</v>
          </cell>
        </row>
        <row r="2127">
          <cell r="A2127" t="str">
            <v>1.c.</v>
          </cell>
          <cell r="C2127" t="str">
            <v>Cat, dan material lainnya</v>
          </cell>
          <cell r="G2127" t="str">
            <v>-</v>
          </cell>
          <cell r="I2127" t="str">
            <v>Ls</v>
          </cell>
          <cell r="Q2127" t="str">
            <v xml:space="preserve">JUMLAH HARGA TENAGA   </v>
          </cell>
          <cell r="U2127">
            <v>2762.9663742690054</v>
          </cell>
        </row>
        <row r="2129">
          <cell r="A2129" t="str">
            <v>2.</v>
          </cell>
          <cell r="C2129" t="str">
            <v>ALAT</v>
          </cell>
          <cell r="L2129" t="str">
            <v>B.</v>
          </cell>
          <cell r="N2129" t="str">
            <v>BAHAN</v>
          </cell>
        </row>
        <row r="2130">
          <cell r="A2130" t="str">
            <v>2.a.</v>
          </cell>
          <cell r="C2130" t="str">
            <v>DUMP TRUCK</v>
          </cell>
          <cell r="G2130" t="str">
            <v>(E08)</v>
          </cell>
        </row>
        <row r="2131">
          <cell r="C2131" t="str">
            <v>Kapasitas 1 kali Angkut</v>
          </cell>
          <cell r="G2131" t="str">
            <v>Cp</v>
          </cell>
          <cell r="H2131">
            <v>15</v>
          </cell>
          <cell r="I2131" t="str">
            <v>Buah</v>
          </cell>
          <cell r="L2131" t="str">
            <v>1.</v>
          </cell>
          <cell r="N2131" t="str">
            <v>Beton K-225</v>
          </cell>
          <cell r="O2131" t="str">
            <v>(M38)</v>
          </cell>
          <cell r="P2131" t="str">
            <v>M3</v>
          </cell>
          <cell r="Q2131">
            <v>0.1512</v>
          </cell>
          <cell r="R2131">
            <v>345293.45562294405</v>
          </cell>
          <cell r="U2131">
            <v>52208.37049018914</v>
          </cell>
        </row>
        <row r="2132">
          <cell r="C2132" t="str">
            <v>Waktu Siklus  :</v>
          </cell>
          <cell r="G2132" t="str">
            <v>Ts</v>
          </cell>
          <cell r="L2132" t="str">
            <v>2.</v>
          </cell>
          <cell r="N2132" t="str">
            <v>Baja Tulangan</v>
          </cell>
          <cell r="O2132" t="str">
            <v>(M39)</v>
          </cell>
          <cell r="P2132" t="str">
            <v>Kg</v>
          </cell>
          <cell r="Q2132">
            <v>18.899999999999999</v>
          </cell>
          <cell r="R2132">
            <v>4000</v>
          </cell>
          <cell r="U2132">
            <v>75600</v>
          </cell>
        </row>
        <row r="2133">
          <cell r="C2133" t="str">
            <v>- Memuat</v>
          </cell>
          <cell r="D2133" t="str">
            <v xml:space="preserve"> =  muat, atur, ikat, dll</v>
          </cell>
          <cell r="G2133" t="str">
            <v>T1</v>
          </cell>
          <cell r="H2133">
            <v>20</v>
          </cell>
          <cell r="I2133" t="str">
            <v>menit</v>
          </cell>
          <cell r="L2133" t="str">
            <v>3.</v>
          </cell>
          <cell r="N2133" t="str">
            <v>Cat, dan material lainnya</v>
          </cell>
          <cell r="P2133" t="str">
            <v>Ls</v>
          </cell>
          <cell r="Q2133">
            <v>1</v>
          </cell>
          <cell r="R2133">
            <v>5500</v>
          </cell>
          <cell r="U2133">
            <v>5500</v>
          </cell>
        </row>
        <row r="2134">
          <cell r="C2134" t="str">
            <v>- Angkut</v>
          </cell>
          <cell r="D2134" t="str">
            <v xml:space="preserve"> =  (2 x L : 25 Km/Jam) x 60</v>
          </cell>
          <cell r="G2134" t="str">
            <v>T2</v>
          </cell>
          <cell r="H2134">
            <v>95.957894736842093</v>
          </cell>
          <cell r="I2134" t="str">
            <v>menit</v>
          </cell>
        </row>
        <row r="2135">
          <cell r="C2135" t="str">
            <v>- Menurunkan</v>
          </cell>
          <cell r="D2135" t="str">
            <v xml:space="preserve"> =  Rata-rata  1.5 menit / buah</v>
          </cell>
          <cell r="G2135" t="str">
            <v>T3</v>
          </cell>
          <cell r="H2135">
            <v>22.5</v>
          </cell>
          <cell r="I2135" t="str">
            <v>menit</v>
          </cell>
        </row>
        <row r="2136">
          <cell r="C2136" t="str">
            <v>- Lain-lain</v>
          </cell>
          <cell r="D2136" t="str">
            <v xml:space="preserve"> =  geser, tunggu, dll</v>
          </cell>
          <cell r="G2136" t="str">
            <v>T4</v>
          </cell>
          <cell r="H2136">
            <v>10</v>
          </cell>
          <cell r="I2136" t="str">
            <v>menit</v>
          </cell>
        </row>
        <row r="2137">
          <cell r="G2137" t="str">
            <v>Ts</v>
          </cell>
          <cell r="H2137">
            <v>148.45789473684209</v>
          </cell>
          <cell r="I2137" t="str">
            <v>menit</v>
          </cell>
          <cell r="Q2137" t="str">
            <v xml:space="preserve">JUMLAH HARGA BAHAN   </v>
          </cell>
          <cell r="U2137">
            <v>133308.37049018915</v>
          </cell>
        </row>
        <row r="2139">
          <cell r="C2139" t="str">
            <v>Kap. Prod. / Jam  =</v>
          </cell>
          <cell r="D2139" t="str">
            <v>Cp</v>
          </cell>
          <cell r="G2139" t="str">
            <v>Q1</v>
          </cell>
          <cell r="H2139">
            <v>6.0623249547984548</v>
          </cell>
          <cell r="I2139" t="str">
            <v>Buah</v>
          </cell>
          <cell r="L2139" t="str">
            <v>C.</v>
          </cell>
          <cell r="N2139" t="str">
            <v>PERALATAN</v>
          </cell>
        </row>
        <row r="2140">
          <cell r="D2140" t="str">
            <v>Ts : 60</v>
          </cell>
        </row>
        <row r="2141">
          <cell r="L2141" t="str">
            <v>1.</v>
          </cell>
          <cell r="N2141" t="str">
            <v>Dump Truck</v>
          </cell>
          <cell r="O2141" t="str">
            <v>(E08)</v>
          </cell>
          <cell r="P2141" t="str">
            <v>Jam</v>
          </cell>
          <cell r="Q2141">
            <v>0.16495321637426899</v>
          </cell>
          <cell r="R2141">
            <v>32323.54332401634</v>
          </cell>
          <cell r="U2141">
            <v>5331.8724359095249</v>
          </cell>
        </row>
        <row r="2142">
          <cell r="C2142" t="str">
            <v>Koefisien Alat / Buah   =  1  :  Q1</v>
          </cell>
          <cell r="G2142" t="str">
            <v>(E08)</v>
          </cell>
          <cell r="H2142">
            <v>0.16495321637426899</v>
          </cell>
          <cell r="I2142" t="str">
            <v>Jam</v>
          </cell>
          <cell r="L2142" t="str">
            <v>2.</v>
          </cell>
          <cell r="N2142" t="str">
            <v>Alat Bantu</v>
          </cell>
          <cell r="P2142" t="str">
            <v>Ls</v>
          </cell>
          <cell r="Q2142">
            <v>1</v>
          </cell>
          <cell r="R2142">
            <v>250</v>
          </cell>
          <cell r="U2142">
            <v>250</v>
          </cell>
        </row>
        <row r="2144">
          <cell r="A2144" t="str">
            <v>2.b.</v>
          </cell>
          <cell r="C2144" t="str">
            <v>ALAT BANTU</v>
          </cell>
        </row>
        <row r="2145">
          <cell r="C2145" t="str">
            <v>- Pacul / Sekop</v>
          </cell>
          <cell r="D2145" t="str">
            <v>=  4  buah</v>
          </cell>
        </row>
        <row r="2146">
          <cell r="C2146" t="str">
            <v>- Kunci Baut</v>
          </cell>
          <cell r="D2146" t="str">
            <v>=  2  buah</v>
          </cell>
        </row>
        <row r="2149">
          <cell r="A2149" t="str">
            <v>3.</v>
          </cell>
          <cell r="C2149" t="str">
            <v>TENAGA</v>
          </cell>
          <cell r="Q2149" t="str">
            <v xml:space="preserve">JUMLAH HARGA PERALATAN   </v>
          </cell>
          <cell r="U2149">
            <v>5581.8724359095249</v>
          </cell>
        </row>
        <row r="2150">
          <cell r="C2150" t="str">
            <v>Produksi pasang patok kilometer / hari  =  Tk x Q1</v>
          </cell>
          <cell r="G2150" t="str">
            <v>Qt</v>
          </cell>
          <cell r="H2150">
            <v>42.436274683589183</v>
          </cell>
          <cell r="I2150" t="str">
            <v>Buah</v>
          </cell>
        </row>
        <row r="2151">
          <cell r="C2151" t="str">
            <v>Kebutuhan tenaga :</v>
          </cell>
          <cell r="D2151" t="str">
            <v>- Mandor</v>
          </cell>
          <cell r="G2151" t="str">
            <v>M</v>
          </cell>
          <cell r="H2151">
            <v>1</v>
          </cell>
          <cell r="I2151" t="str">
            <v>orang</v>
          </cell>
          <cell r="L2151" t="str">
            <v>D.</v>
          </cell>
          <cell r="N2151" t="str">
            <v>JUMLAH HARGA TENAGA, BAHAN DAN PERALATAN  ( A + B + C )</v>
          </cell>
          <cell r="U2151">
            <v>141653.20930036769</v>
          </cell>
        </row>
        <row r="2152">
          <cell r="D2152" t="str">
            <v>- Tukang</v>
          </cell>
          <cell r="G2152" t="str">
            <v>Tb</v>
          </cell>
          <cell r="H2152">
            <v>2</v>
          </cell>
          <cell r="I2152" t="str">
            <v>orang</v>
          </cell>
          <cell r="L2152" t="str">
            <v>E.</v>
          </cell>
          <cell r="N2152" t="str">
            <v>OVERHEAD &amp; PROFIT</v>
          </cell>
          <cell r="P2152">
            <v>10</v>
          </cell>
          <cell r="Q2152" t="str">
            <v>%  x  D</v>
          </cell>
          <cell r="U2152">
            <v>14165.320930036769</v>
          </cell>
        </row>
        <row r="2153">
          <cell r="D2153" t="str">
            <v>- Pekerja</v>
          </cell>
          <cell r="G2153" t="str">
            <v>P</v>
          </cell>
          <cell r="H2153">
            <v>5</v>
          </cell>
          <cell r="I2153" t="str">
            <v>orang</v>
          </cell>
          <cell r="L2153" t="str">
            <v>F.</v>
          </cell>
          <cell r="N2153" t="str">
            <v>HARGA SATUAN PEKERJAAN  ( D + E )</v>
          </cell>
          <cell r="U2153">
            <v>155818.53023040446</v>
          </cell>
        </row>
        <row r="2154">
          <cell r="C2154" t="str">
            <v>Koefisien Tenaga / Bh   :</v>
          </cell>
          <cell r="L2154" t="str">
            <v>Note: 1</v>
          </cell>
          <cell r="N2154" t="str">
            <v>SATUAN dapat berdasarkan atas jam operasi untuk Tenaga Kerja dan Peralatan, volume dan/atau ukuran</v>
          </cell>
        </row>
        <row r="2155">
          <cell r="D2155" t="str">
            <v>-  Mandor</v>
          </cell>
          <cell r="E2155" t="str">
            <v>= (Tk x M) : Qt</v>
          </cell>
          <cell r="G2155" t="str">
            <v>(L03)</v>
          </cell>
          <cell r="H2155">
            <v>0.16495321637426899</v>
          </cell>
          <cell r="I2155" t="str">
            <v>jam</v>
          </cell>
          <cell r="N2155" t="str">
            <v>berat untuk bahan-bahan.</v>
          </cell>
        </row>
        <row r="2156">
          <cell r="D2156" t="str">
            <v>-  Tukang</v>
          </cell>
          <cell r="E2156" t="str">
            <v>= (Tk x Tb) : Qt</v>
          </cell>
          <cell r="G2156" t="str">
            <v>(L02)</v>
          </cell>
          <cell r="H2156">
            <v>0.32990643274853798</v>
          </cell>
          <cell r="I2156" t="str">
            <v>jam</v>
          </cell>
          <cell r="L2156">
            <v>2</v>
          </cell>
          <cell r="N2156" t="str">
            <v>Kuantitas satuan adalah kuantitas setiap komponen untuk menyelesaikan satu satuan pekerjaan dari nomor</v>
          </cell>
        </row>
        <row r="2157">
          <cell r="D2157" t="str">
            <v>-  Pekerja</v>
          </cell>
          <cell r="E2157" t="str">
            <v>= (Tk x P) : Qt</v>
          </cell>
          <cell r="G2157" t="str">
            <v>(L01)</v>
          </cell>
          <cell r="H2157">
            <v>0.82476608187134492</v>
          </cell>
          <cell r="I2157" t="str">
            <v>jam</v>
          </cell>
          <cell r="N2157" t="str">
            <v>mata pembayaran.</v>
          </cell>
        </row>
        <row r="2158">
          <cell r="L2158">
            <v>3</v>
          </cell>
          <cell r="N2158" t="str">
            <v>Biaya satuan untuk peralatan sudah termasuk bahan bakar, bahan habis dipakai dan operator.</v>
          </cell>
        </row>
        <row r="2159">
          <cell r="L2159">
            <v>4</v>
          </cell>
          <cell r="N2159" t="str">
            <v>Biaya satuan sudah termasuk pengeluaran untuk seluruh pajak yang berkaitan (tetapi tidak termasuk PPN</v>
          </cell>
        </row>
        <row r="2160">
          <cell r="J2160" t="str">
            <v>Berlanjut ke hal. berikut.</v>
          </cell>
          <cell r="N2160" t="str">
            <v>yang dibayar dari kontrak) dan biaya-biaya lainnya.</v>
          </cell>
        </row>
        <row r="2161">
          <cell r="A2161" t="str">
            <v>ITEM PEMBAYARAN NO.</v>
          </cell>
          <cell r="D2161" t="str">
            <v>:  8.4 (7)</v>
          </cell>
          <cell r="J2161" t="str">
            <v>Analisa EI-847</v>
          </cell>
        </row>
        <row r="2162">
          <cell r="A2162" t="str">
            <v>JENIS PEKERJAAN</v>
          </cell>
          <cell r="D2162" t="str">
            <v>:  Patok Kilometer</v>
          </cell>
        </row>
        <row r="2163">
          <cell r="A2163" t="str">
            <v>SATUAN PEMBAYARAN</v>
          </cell>
          <cell r="D2163" t="str">
            <v>:  BH</v>
          </cell>
          <cell r="H2163" t="str">
            <v xml:space="preserve">        URAIAN ANALISA HARGA SATUAN</v>
          </cell>
        </row>
        <row r="2164">
          <cell r="J2164" t="str">
            <v>Lanjutan</v>
          </cell>
        </row>
        <row r="2166">
          <cell r="A2166" t="str">
            <v>No.</v>
          </cell>
          <cell r="C2166" t="str">
            <v>U R A I A N</v>
          </cell>
          <cell r="G2166" t="str">
            <v>KODE</v>
          </cell>
          <cell r="H2166" t="str">
            <v>KOEF.</v>
          </cell>
          <cell r="I2166" t="str">
            <v>SATUAN</v>
          </cell>
          <cell r="J2166" t="str">
            <v>KETERANGAN</v>
          </cell>
        </row>
        <row r="2169">
          <cell r="A2169" t="str">
            <v>4.</v>
          </cell>
          <cell r="C2169" t="str">
            <v>HARGA DASAR SATUAN UPAH, BAHAN DAN ALAT</v>
          </cell>
        </row>
        <row r="2170">
          <cell r="C2170" t="str">
            <v>Lihat lampiran.</v>
          </cell>
        </row>
        <row r="2172">
          <cell r="A2172" t="str">
            <v>5.</v>
          </cell>
          <cell r="C2172" t="str">
            <v>ANALISA HARGA SATUAN PEKERJAAN</v>
          </cell>
        </row>
        <row r="2173">
          <cell r="C2173" t="str">
            <v>Lihat perhitungan dalam FORMULIR STANDAR UNTUK</v>
          </cell>
        </row>
        <row r="2174">
          <cell r="C2174" t="str">
            <v>PEREKEMAN ANALISA MASING-MASING HARGA</v>
          </cell>
        </row>
        <row r="2175">
          <cell r="C2175" t="str">
            <v>SATUAN.</v>
          </cell>
        </row>
        <row r="2176">
          <cell r="C2176" t="str">
            <v>Didapat Harga Satuan Pekerjaan :</v>
          </cell>
        </row>
        <row r="2178">
          <cell r="C2178" t="str">
            <v xml:space="preserve">Rp.  </v>
          </cell>
          <cell r="D2178">
            <v>155818.53023040446</v>
          </cell>
          <cell r="E2178" t="str">
            <v xml:space="preserve"> / Buah</v>
          </cell>
        </row>
        <row r="2181">
          <cell r="A2181" t="str">
            <v>6.</v>
          </cell>
          <cell r="C2181" t="str">
            <v>MASA PELAKSANAAN YANG DIPERLUKAN</v>
          </cell>
        </row>
        <row r="2182">
          <cell r="C2182" t="str">
            <v>Masa Pelaksanaan :</v>
          </cell>
          <cell r="D2182" t="str">
            <v>. . . . . . . . . . .</v>
          </cell>
          <cell r="E2182" t="str">
            <v>bulan</v>
          </cell>
        </row>
        <row r="2184">
          <cell r="A2184" t="str">
            <v>7.</v>
          </cell>
          <cell r="C2184" t="str">
            <v>VOLUME PEKERJAAN YANG DIPERLUKAN</v>
          </cell>
        </row>
        <row r="2185">
          <cell r="C2185" t="str">
            <v>Volume pekerjaan  :</v>
          </cell>
          <cell r="D2185" t="e">
            <v>#REF!</v>
          </cell>
          <cell r="E2185" t="str">
            <v>Buah</v>
          </cell>
        </row>
        <row r="2222">
          <cell r="A2222" t="str">
            <v>ITEM PEMBAYARAN NO.</v>
          </cell>
          <cell r="D2222" t="str">
            <v>:  8.4 (10)</v>
          </cell>
          <cell r="J2222" t="str">
            <v>Analisa EI-8410</v>
          </cell>
          <cell r="T2222" t="str">
            <v>Analisa EI-8410</v>
          </cell>
        </row>
        <row r="2223">
          <cell r="A2223" t="str">
            <v>JENIS PEKERJAAN</v>
          </cell>
          <cell r="D2223" t="str">
            <v>:  Rel Pengaman</v>
          </cell>
        </row>
        <row r="2224">
          <cell r="A2224" t="str">
            <v>SATUAN PEMBAYARAN</v>
          </cell>
          <cell r="D2224" t="str">
            <v>:  M'</v>
          </cell>
          <cell r="H2224" t="str">
            <v xml:space="preserve">        URAIAN ANALISA HARGA SATUAN</v>
          </cell>
          <cell r="L2224" t="str">
            <v>FORMULIR STANDAR UNTUK</v>
          </cell>
        </row>
        <row r="2225">
          <cell r="L2225" t="str">
            <v>PEREKAMAN ANALISA MASING-MASING HARGA SATUAN</v>
          </cell>
        </row>
        <row r="2226">
          <cell r="L2226">
            <v>0</v>
          </cell>
        </row>
        <row r="2227">
          <cell r="A2227" t="str">
            <v>No.</v>
          </cell>
          <cell r="C2227" t="str">
            <v>U R A I A N</v>
          </cell>
          <cell r="G2227" t="str">
            <v>KODE</v>
          </cell>
          <cell r="H2227" t="str">
            <v>KOEF.</v>
          </cell>
          <cell r="I2227" t="str">
            <v>SATUAN</v>
          </cell>
          <cell r="J2227" t="str">
            <v>KETERANGAN</v>
          </cell>
        </row>
        <row r="2229">
          <cell r="L2229" t="str">
            <v>PROYEK</v>
          </cell>
          <cell r="O2229" t="str">
            <v>:</v>
          </cell>
        </row>
        <row r="2230">
          <cell r="A2230" t="str">
            <v>I.</v>
          </cell>
          <cell r="C2230" t="str">
            <v>ASUMSI</v>
          </cell>
          <cell r="L2230" t="str">
            <v>No. PAKET KONTRAK</v>
          </cell>
          <cell r="O2230" t="str">
            <v>:</v>
          </cell>
        </row>
        <row r="2231">
          <cell r="A2231">
            <v>1</v>
          </cell>
          <cell r="C2231" t="str">
            <v>Menggunakan cara manual</v>
          </cell>
          <cell r="L2231" t="str">
            <v>NAMA PAKET</v>
          </cell>
          <cell r="O2231" t="str">
            <v>:</v>
          </cell>
        </row>
        <row r="2232">
          <cell r="A2232">
            <v>2</v>
          </cell>
          <cell r="C2232" t="str">
            <v>Lokasi pekerjaan : sepanjang jalan</v>
          </cell>
          <cell r="L2232" t="str">
            <v>PROP / KAB / KODYA</v>
          </cell>
          <cell r="O2232" t="str">
            <v>:</v>
          </cell>
        </row>
        <row r="2233">
          <cell r="A2233">
            <v>3</v>
          </cell>
          <cell r="C2233" t="str">
            <v>Bahan dasar (patok tambatan beton) diangkut</v>
          </cell>
          <cell r="J2233" t="str">
            <v xml:space="preserve"> Ukuran sesuai</v>
          </cell>
          <cell r="L2233" t="str">
            <v>ITEM PEMBAYARAN NO.</v>
          </cell>
          <cell r="O2233" t="str">
            <v>:  8.4 (10)</v>
          </cell>
          <cell r="R2233" t="str">
            <v>PERKIRAAN VOL. PEK.</v>
          </cell>
          <cell r="T2233" t="str">
            <v>:</v>
          </cell>
          <cell r="U2233" t="e">
            <v>#REF!</v>
          </cell>
        </row>
        <row r="2234">
          <cell r="C2234" t="str">
            <v>dengan Truk ke lokasi pekerjaan</v>
          </cell>
          <cell r="J2234" t="str">
            <v xml:space="preserve"> Drawings</v>
          </cell>
          <cell r="L2234" t="str">
            <v>JENIS PEKERJAAN</v>
          </cell>
          <cell r="O2234" t="str">
            <v>:  Rel Pengaman</v>
          </cell>
          <cell r="R2234" t="str">
            <v>TOTAL HARGA (Rp.)</v>
          </cell>
          <cell r="T2234" t="str">
            <v>:</v>
          </cell>
          <cell r="U2234" t="e">
            <v>#REF!</v>
          </cell>
        </row>
        <row r="2235">
          <cell r="A2235">
            <v>4</v>
          </cell>
          <cell r="C2235" t="str">
            <v>Jarak rata-rata Base camp ke lokasi pekerjaan</v>
          </cell>
          <cell r="G2235" t="str">
            <v>L</v>
          </cell>
          <cell r="H2235">
            <v>19.991228070175438</v>
          </cell>
          <cell r="I2235" t="str">
            <v>KM</v>
          </cell>
          <cell r="L2235" t="str">
            <v>SATUAN PEMBAYARAN</v>
          </cell>
          <cell r="O2235" t="str">
            <v>:  M'</v>
          </cell>
          <cell r="R2235" t="str">
            <v>% THD. BIAYA PROYEK</v>
          </cell>
          <cell r="T2235" t="str">
            <v>:</v>
          </cell>
          <cell r="U2235" t="e">
            <v>#REF!</v>
          </cell>
        </row>
        <row r="2236">
          <cell r="A2236">
            <v>5</v>
          </cell>
          <cell r="C2236" t="str">
            <v>Jam kerja efektif per-hari</v>
          </cell>
          <cell r="G2236" t="str">
            <v>Tk</v>
          </cell>
          <cell r="H2236">
            <v>7</v>
          </cell>
          <cell r="I2236" t="str">
            <v>jam</v>
          </cell>
        </row>
        <row r="2237">
          <cell r="A2237">
            <v>6</v>
          </cell>
          <cell r="C2237" t="str">
            <v>Faktor kehilangan bahan</v>
          </cell>
          <cell r="G2237" t="str">
            <v>Fh</v>
          </cell>
          <cell r="H2237">
            <v>1.05</v>
          </cell>
          <cell r="I2237" t="str">
            <v>-</v>
          </cell>
        </row>
        <row r="2238">
          <cell r="A2238">
            <v>7</v>
          </cell>
          <cell r="C2238" t="str">
            <v>Tulangan praktis</v>
          </cell>
          <cell r="G2238" t="str">
            <v>Rc</v>
          </cell>
          <cell r="H2238">
            <v>50</v>
          </cell>
          <cell r="I2238" t="str">
            <v>Kg/M3</v>
          </cell>
          <cell r="Q2238" t="str">
            <v>PERKIRAAN</v>
          </cell>
          <cell r="R2238" t="str">
            <v>HARGA</v>
          </cell>
          <cell r="S2238" t="str">
            <v>JUMLAH</v>
          </cell>
        </row>
        <row r="2239">
          <cell r="L2239" t="str">
            <v>NO.</v>
          </cell>
          <cell r="N2239" t="str">
            <v>KOMPONEN</v>
          </cell>
          <cell r="P2239" t="str">
            <v>SATUAN</v>
          </cell>
          <cell r="Q2239" t="str">
            <v>KUANTITAS</v>
          </cell>
          <cell r="R2239" t="str">
            <v>SATUAN</v>
          </cell>
          <cell r="S2239" t="str">
            <v>HARGA</v>
          </cell>
        </row>
        <row r="2240">
          <cell r="A2240" t="str">
            <v>II.</v>
          </cell>
          <cell r="C2240" t="str">
            <v>URUTAN KERJA</v>
          </cell>
          <cell r="R2240" t="str">
            <v>(Rp.)</v>
          </cell>
          <cell r="S2240" t="str">
            <v>(Rp.)</v>
          </cell>
        </row>
        <row r="2241">
          <cell r="A2241">
            <v>1</v>
          </cell>
          <cell r="C2241" t="str">
            <v>Kesatuan pondasi, pelat &amp; tiang rambu disiapkan dan</v>
          </cell>
        </row>
        <row r="2242">
          <cell r="C2242" t="str">
            <v>dipasang di tempat yang telah ditentukan</v>
          </cell>
        </row>
        <row r="2243">
          <cell r="L2243" t="str">
            <v>A.</v>
          </cell>
          <cell r="N2243" t="str">
            <v>PEKERJA</v>
          </cell>
        </row>
        <row r="2244">
          <cell r="A2244" t="str">
            <v>III.</v>
          </cell>
          <cell r="C2244" t="str">
            <v>PEMAKAIAN BAHAN, ALAT DAN TENAGA</v>
          </cell>
        </row>
        <row r="2245">
          <cell r="A2245" t="str">
            <v xml:space="preserve">   1.</v>
          </cell>
          <cell r="C2245" t="str">
            <v>BAHAN</v>
          </cell>
          <cell r="L2245" t="str">
            <v>1.</v>
          </cell>
          <cell r="N2245" t="str">
            <v>Pekerja Biasa</v>
          </cell>
          <cell r="O2245" t="str">
            <v>(L01)</v>
          </cell>
          <cell r="P2245" t="str">
            <v>jam</v>
          </cell>
          <cell r="Q2245">
            <v>1.2531929824561403</v>
          </cell>
          <cell r="R2245">
            <v>1800</v>
          </cell>
          <cell r="U2245">
            <v>2255.7473684210527</v>
          </cell>
        </row>
        <row r="2246">
          <cell r="A2246" t="str">
            <v>1.a.</v>
          </cell>
          <cell r="C2246" t="str">
            <v>Rel Pengaman</v>
          </cell>
          <cell r="G2246" t="str">
            <v>(M36)</v>
          </cell>
          <cell r="H2246">
            <v>1.05</v>
          </cell>
          <cell r="I2246" t="str">
            <v>M'</v>
          </cell>
          <cell r="L2246" t="str">
            <v>2.</v>
          </cell>
          <cell r="N2246" t="str">
            <v>Tukang</v>
          </cell>
          <cell r="O2246" t="str">
            <v>(L02)</v>
          </cell>
          <cell r="P2246" t="str">
            <v>jam</v>
          </cell>
          <cell r="Q2246">
            <v>0.31329824561403508</v>
          </cell>
          <cell r="R2246">
            <v>2500</v>
          </cell>
          <cell r="U2246">
            <v>783.24561403508767</v>
          </cell>
        </row>
        <row r="2247">
          <cell r="A2247" t="str">
            <v>1.b.</v>
          </cell>
          <cell r="C2247" t="str">
            <v>Patok Beton K-225</v>
          </cell>
          <cell r="G2247" t="str">
            <v>(M38)</v>
          </cell>
          <cell r="H2247">
            <v>9.290304000000002E-2</v>
          </cell>
          <cell r="I2247" t="str">
            <v>M3</v>
          </cell>
          <cell r="L2247" t="str">
            <v>3.</v>
          </cell>
          <cell r="N2247" t="str">
            <v>Mandor</v>
          </cell>
          <cell r="O2247" t="str">
            <v>(L03)</v>
          </cell>
          <cell r="P2247" t="str">
            <v>jam</v>
          </cell>
          <cell r="Q2247">
            <v>0.15664912280701754</v>
          </cell>
          <cell r="R2247">
            <v>2750</v>
          </cell>
          <cell r="U2247">
            <v>430.78508771929825</v>
          </cell>
        </row>
        <row r="2248">
          <cell r="A2248" t="str">
            <v>1.c.</v>
          </cell>
          <cell r="C2248" t="str">
            <v>Baja Tulangan</v>
          </cell>
          <cell r="G2248" t="str">
            <v>(M39)</v>
          </cell>
          <cell r="H2248">
            <v>4.6451520000000013</v>
          </cell>
          <cell r="I2248" t="str">
            <v>Kg</v>
          </cell>
        </row>
        <row r="2249">
          <cell r="A2249" t="str">
            <v>1.d.</v>
          </cell>
          <cell r="C2249" t="str">
            <v>Baut, dan material lain</v>
          </cell>
          <cell r="G2249" t="str">
            <v>-</v>
          </cell>
          <cell r="I2249" t="str">
            <v>Ls</v>
          </cell>
          <cell r="Q2249" t="str">
            <v xml:space="preserve">JUMLAH HARGA TENAGA   </v>
          </cell>
          <cell r="U2249">
            <v>3469.7780701754386</v>
          </cell>
        </row>
        <row r="2251">
          <cell r="A2251" t="str">
            <v>2.</v>
          </cell>
          <cell r="C2251" t="str">
            <v>ALAT</v>
          </cell>
          <cell r="L2251" t="str">
            <v>B.</v>
          </cell>
          <cell r="N2251" t="str">
            <v>BAHAN</v>
          </cell>
        </row>
        <row r="2252">
          <cell r="A2252" t="str">
            <v>2.a.</v>
          </cell>
          <cell r="C2252" t="str">
            <v>DUMP TRUCK</v>
          </cell>
          <cell r="G2252" t="str">
            <v>(E08)</v>
          </cell>
        </row>
        <row r="2253">
          <cell r="C2253" t="str">
            <v>Kapasitas 1 kali Angkut</v>
          </cell>
          <cell r="G2253" t="str">
            <v>Cp</v>
          </cell>
          <cell r="H2253">
            <v>20</v>
          </cell>
          <cell r="I2253" t="str">
            <v>M'</v>
          </cell>
          <cell r="L2253" t="str">
            <v>1.</v>
          </cell>
          <cell r="N2253" t="str">
            <v>Rel Pengaman</v>
          </cell>
          <cell r="O2253" t="str">
            <v>(M36)</v>
          </cell>
          <cell r="P2253" t="str">
            <v>M'</v>
          </cell>
          <cell r="Q2253">
            <v>1.05</v>
          </cell>
          <cell r="R2253">
            <v>55000</v>
          </cell>
          <cell r="U2253">
            <v>57750</v>
          </cell>
        </row>
        <row r="2254">
          <cell r="C2254" t="str">
            <v>Waktu Siklus  :</v>
          </cell>
          <cell r="G2254" t="str">
            <v>Ts</v>
          </cell>
          <cell r="L2254" t="str">
            <v>2.</v>
          </cell>
          <cell r="N2254" t="str">
            <v>Beton K-225</v>
          </cell>
          <cell r="O2254" t="str">
            <v>(M38)</v>
          </cell>
          <cell r="P2254" t="str">
            <v>M3</v>
          </cell>
          <cell r="Q2254">
            <v>9.290304000000002E-2</v>
          </cell>
          <cell r="R2254">
            <v>345293.45562294405</v>
          </cell>
          <cell r="U2254">
            <v>32078.811719476602</v>
          </cell>
        </row>
        <row r="2255">
          <cell r="C2255" t="str">
            <v>- Memuat</v>
          </cell>
          <cell r="G2255" t="str">
            <v>T1</v>
          </cell>
          <cell r="H2255">
            <v>50</v>
          </cell>
          <cell r="I2255" t="str">
            <v>menit</v>
          </cell>
          <cell r="L2255" t="str">
            <v>3.</v>
          </cell>
          <cell r="N2255" t="str">
            <v>Baja Tulangan</v>
          </cell>
          <cell r="O2255" t="str">
            <v>(M39)</v>
          </cell>
          <cell r="P2255" t="str">
            <v>Kg</v>
          </cell>
          <cell r="Q2255">
            <v>4.6451520000000013</v>
          </cell>
          <cell r="R2255">
            <v>4000</v>
          </cell>
          <cell r="U2255">
            <v>18580.608000000004</v>
          </cell>
        </row>
        <row r="2256">
          <cell r="C2256" t="str">
            <v>- Angkut</v>
          </cell>
          <cell r="D2256" t="str">
            <v xml:space="preserve"> =  (L : 25 Km/Jam) x 60</v>
          </cell>
          <cell r="G2256" t="str">
            <v>T2</v>
          </cell>
          <cell r="H2256">
            <v>47.978947368421046</v>
          </cell>
          <cell r="I2256" t="str">
            <v>menit</v>
          </cell>
          <cell r="L2256" t="str">
            <v>4.</v>
          </cell>
          <cell r="N2256" t="str">
            <v>Cat, baut, dan lain-lain</v>
          </cell>
          <cell r="P2256" t="str">
            <v>Ls</v>
          </cell>
          <cell r="Q2256">
            <v>1</v>
          </cell>
          <cell r="R2256">
            <v>2000</v>
          </cell>
          <cell r="U2256">
            <v>2000</v>
          </cell>
        </row>
        <row r="2257">
          <cell r="C2257" t="str">
            <v>- Menurunkan</v>
          </cell>
          <cell r="G2257" t="str">
            <v>T3</v>
          </cell>
          <cell r="H2257">
            <v>60</v>
          </cell>
          <cell r="I2257" t="str">
            <v>menit</v>
          </cell>
        </row>
        <row r="2258">
          <cell r="C2258" t="str">
            <v>- Lain-lain</v>
          </cell>
          <cell r="G2258" t="str">
            <v>T4</v>
          </cell>
          <cell r="H2258">
            <v>30</v>
          </cell>
          <cell r="I2258" t="str">
            <v>menit</v>
          </cell>
        </row>
        <row r="2259">
          <cell r="G2259" t="str">
            <v>Ts</v>
          </cell>
          <cell r="H2259">
            <v>187.97894736842105</v>
          </cell>
          <cell r="I2259" t="str">
            <v>menit</v>
          </cell>
          <cell r="Q2259" t="str">
            <v xml:space="preserve">JUMLAH HARGA BAHAN   </v>
          </cell>
          <cell r="U2259">
            <v>110409.4197194766</v>
          </cell>
        </row>
        <row r="2261">
          <cell r="C2261" t="str">
            <v>Kap. Prod. / Jam  =</v>
          </cell>
          <cell r="D2261" t="str">
            <v>Cp</v>
          </cell>
          <cell r="G2261" t="str">
            <v>Q1</v>
          </cell>
          <cell r="H2261">
            <v>6.3836935827080294</v>
          </cell>
          <cell r="I2261" t="str">
            <v>M'</v>
          </cell>
          <cell r="L2261" t="str">
            <v>C.</v>
          </cell>
          <cell r="N2261" t="str">
            <v>PERALATAN</v>
          </cell>
        </row>
        <row r="2262">
          <cell r="D2262" t="str">
            <v>Ts : 60</v>
          </cell>
        </row>
        <row r="2263">
          <cell r="L2263" t="str">
            <v>1.</v>
          </cell>
          <cell r="N2263" t="str">
            <v>Dump Truck</v>
          </cell>
          <cell r="O2263" t="str">
            <v>(E08)</v>
          </cell>
          <cell r="P2263" t="str">
            <v>Jam</v>
          </cell>
          <cell r="Q2263">
            <v>0.15664912280701757</v>
          </cell>
          <cell r="R2263">
            <v>32323.54332401634</v>
          </cell>
          <cell r="U2263">
            <v>5063.4547077217885</v>
          </cell>
        </row>
        <row r="2264">
          <cell r="C2264" t="str">
            <v>Koefisien Alat / M'</v>
          </cell>
          <cell r="D2264" t="str">
            <v xml:space="preserve">   =  1  :  Q1</v>
          </cell>
          <cell r="G2264" t="str">
            <v>(E08)</v>
          </cell>
          <cell r="H2264">
            <v>0.15664912280701757</v>
          </cell>
          <cell r="I2264" t="str">
            <v>Jam</v>
          </cell>
          <cell r="L2264" t="str">
            <v>2.</v>
          </cell>
          <cell r="N2264" t="str">
            <v>Alat Bantu</v>
          </cell>
          <cell r="P2264" t="str">
            <v>Ls</v>
          </cell>
          <cell r="Q2264">
            <v>1</v>
          </cell>
          <cell r="R2264">
            <v>300</v>
          </cell>
          <cell r="U2264">
            <v>300</v>
          </cell>
        </row>
        <row r="2266">
          <cell r="A2266" t="str">
            <v>2.b.</v>
          </cell>
          <cell r="C2266" t="str">
            <v>ALAT BANTU</v>
          </cell>
        </row>
        <row r="2267">
          <cell r="C2267" t="str">
            <v>- Linggis / Sekop</v>
          </cell>
          <cell r="D2267" t="str">
            <v>=  4  buah</v>
          </cell>
        </row>
        <row r="2268">
          <cell r="C2268" t="str">
            <v>- Kunci Baut</v>
          </cell>
          <cell r="D2268" t="str">
            <v>=  2  buah</v>
          </cell>
        </row>
        <row r="2271">
          <cell r="A2271" t="str">
            <v>3.</v>
          </cell>
          <cell r="C2271" t="str">
            <v>TENAGA</v>
          </cell>
          <cell r="Q2271" t="str">
            <v xml:space="preserve">JUMLAH HARGA PERALATAN   </v>
          </cell>
          <cell r="U2271">
            <v>5363.4547077217885</v>
          </cell>
        </row>
        <row r="2272">
          <cell r="C2272" t="str">
            <v>Produksi pasang pagar pengaman / hari  =  Tk x Q1</v>
          </cell>
          <cell r="G2272" t="str">
            <v>Qt</v>
          </cell>
          <cell r="H2272">
            <v>44.685855078956209</v>
          </cell>
          <cell r="I2272" t="str">
            <v>M'</v>
          </cell>
        </row>
        <row r="2273">
          <cell r="C2273" t="str">
            <v>Kebutuhan tenaga :</v>
          </cell>
          <cell r="D2273" t="str">
            <v>- Mandor</v>
          </cell>
          <cell r="G2273" t="str">
            <v>M</v>
          </cell>
          <cell r="H2273">
            <v>1</v>
          </cell>
          <cell r="I2273" t="str">
            <v>orang</v>
          </cell>
          <cell r="L2273" t="str">
            <v>D.</v>
          </cell>
          <cell r="N2273" t="str">
            <v>JUMLAH HARGA TENAGA, BAHAN DAN PERALATAN  ( A + B + C )</v>
          </cell>
          <cell r="U2273">
            <v>119242.65249737383</v>
          </cell>
        </row>
        <row r="2274">
          <cell r="D2274" t="str">
            <v>- Tukang</v>
          </cell>
          <cell r="G2274" t="str">
            <v>Tb</v>
          </cell>
          <cell r="H2274">
            <v>2</v>
          </cell>
          <cell r="I2274" t="str">
            <v>orang</v>
          </cell>
          <cell r="L2274" t="str">
            <v>E.</v>
          </cell>
          <cell r="N2274" t="str">
            <v>OVERHEAD &amp; PROFIT</v>
          </cell>
          <cell r="P2274">
            <v>10</v>
          </cell>
          <cell r="Q2274" t="str">
            <v>%  x  D</v>
          </cell>
          <cell r="U2274">
            <v>11924.265249737384</v>
          </cell>
        </row>
        <row r="2275">
          <cell r="D2275" t="str">
            <v>- Pekerja</v>
          </cell>
          <cell r="G2275" t="str">
            <v>P</v>
          </cell>
          <cell r="H2275">
            <v>8</v>
          </cell>
          <cell r="I2275" t="str">
            <v>orang</v>
          </cell>
          <cell r="L2275" t="str">
            <v>F.</v>
          </cell>
          <cell r="N2275" t="str">
            <v>HARGA SATUAN PEKERJAAN  ( D + E )</v>
          </cell>
          <cell r="U2275">
            <v>131166.91774711121</v>
          </cell>
        </row>
        <row r="2276">
          <cell r="C2276" t="str">
            <v>Koefisien Tenaga / M'   :</v>
          </cell>
          <cell r="L2276" t="str">
            <v>Note: 1</v>
          </cell>
          <cell r="N2276" t="str">
            <v>SATUAN dapat berdasarkan atas jam operasi untuk Tenaga Kerja dan Peralatan, volume dan/atau ukuran</v>
          </cell>
        </row>
        <row r="2277">
          <cell r="D2277" t="str">
            <v>-  Mandor</v>
          </cell>
          <cell r="E2277" t="str">
            <v>= (Tk x M) : Qt</v>
          </cell>
          <cell r="G2277" t="str">
            <v>(L03)</v>
          </cell>
          <cell r="H2277">
            <v>0.15664912280701754</v>
          </cell>
          <cell r="I2277" t="str">
            <v>jam</v>
          </cell>
          <cell r="N2277" t="str">
            <v>berat untuk bahan-bahan.</v>
          </cell>
        </row>
        <row r="2278">
          <cell r="D2278" t="str">
            <v>-  Tukang</v>
          </cell>
          <cell r="E2278" t="str">
            <v>= (Tk x Tb) : Qt</v>
          </cell>
          <cell r="G2278" t="str">
            <v>(L02)</v>
          </cell>
          <cell r="H2278">
            <v>0.31329824561403508</v>
          </cell>
          <cell r="I2278" t="str">
            <v>jam</v>
          </cell>
          <cell r="L2278">
            <v>2</v>
          </cell>
          <cell r="N2278" t="str">
            <v>Kuantitas satuan adalah kuantitas setiap komponen untuk menyelesaikan satu satuan pekerjaan dari nomor</v>
          </cell>
        </row>
        <row r="2279">
          <cell r="D2279" t="str">
            <v>-  Pekerja</v>
          </cell>
          <cell r="E2279" t="str">
            <v>= (Tk x P) : Qt</v>
          </cell>
          <cell r="G2279" t="str">
            <v>(L01)</v>
          </cell>
          <cell r="H2279">
            <v>1.2531929824561403</v>
          </cell>
          <cell r="I2279" t="str">
            <v>jam</v>
          </cell>
          <cell r="N2279" t="str">
            <v>mata pembayaran.</v>
          </cell>
        </row>
        <row r="2280">
          <cell r="L2280">
            <v>3</v>
          </cell>
          <cell r="N2280" t="str">
            <v>Biaya satuan untuk peralatan sudah termasuk bahan bakar, bahan habis dipakai dan operator.</v>
          </cell>
        </row>
        <row r="2281">
          <cell r="L2281">
            <v>4</v>
          </cell>
          <cell r="N2281" t="str">
            <v>Biaya satuan sudah termasuk pengeluaran untuk seluruh pajak yang berkaitan (tetapi tidak termasuk PPN</v>
          </cell>
        </row>
        <row r="2282">
          <cell r="J2282" t="str">
            <v>Berlanjut ke hal. berikut.</v>
          </cell>
          <cell r="N2282" t="str">
            <v>yang dibayar dari kontrak) dan biaya-biaya lainnya.</v>
          </cell>
        </row>
        <row r="2283">
          <cell r="A2283" t="str">
            <v>ITEM PEMBAYARAN NO.</v>
          </cell>
          <cell r="D2283" t="str">
            <v>:  8.4 (10)</v>
          </cell>
          <cell r="J2283" t="str">
            <v>Analisa EI-8410</v>
          </cell>
        </row>
        <row r="2284">
          <cell r="A2284" t="str">
            <v>JENIS PEKERJAAN</v>
          </cell>
          <cell r="D2284" t="str">
            <v>:  Rel Pengaman</v>
          </cell>
        </row>
        <row r="2285">
          <cell r="A2285" t="str">
            <v>SATUAN PEMBAYARAN</v>
          </cell>
          <cell r="D2285" t="str">
            <v>:  M'</v>
          </cell>
          <cell r="H2285" t="str">
            <v xml:space="preserve">        URAIAN ANALISA HARGA SATUAN</v>
          </cell>
        </row>
        <row r="2286">
          <cell r="J2286" t="str">
            <v>Lanjutan</v>
          </cell>
        </row>
        <row r="2288">
          <cell r="A2288" t="str">
            <v>No.</v>
          </cell>
          <cell r="C2288" t="str">
            <v>U R A I A N</v>
          </cell>
          <cell r="G2288" t="str">
            <v>KODE</v>
          </cell>
          <cell r="H2288" t="str">
            <v>KOEF.</v>
          </cell>
          <cell r="I2288" t="str">
            <v>SATUAN</v>
          </cell>
          <cell r="J2288" t="str">
            <v>KETERANGAN</v>
          </cell>
        </row>
        <row r="2291">
          <cell r="A2291" t="str">
            <v>4.</v>
          </cell>
          <cell r="C2291" t="str">
            <v>HARGA DASAR SATUAN UPAH, BAHAN DAN ALAT</v>
          </cell>
        </row>
        <row r="2292">
          <cell r="C2292" t="str">
            <v>Lihat lampiran.</v>
          </cell>
        </row>
        <row r="2294">
          <cell r="A2294" t="str">
            <v>5.</v>
          </cell>
          <cell r="C2294" t="str">
            <v>ANALISA HARGA SATUAN PEKERJAAN</v>
          </cell>
        </row>
        <row r="2295">
          <cell r="C2295" t="str">
            <v>Lihat perhitungan dalam FORMULIR STANDAR UNTUK</v>
          </cell>
        </row>
        <row r="2296">
          <cell r="C2296" t="str">
            <v>PEREKEMAN ANALISA MASING-MASING HARGA</v>
          </cell>
        </row>
        <row r="2297">
          <cell r="C2297" t="str">
            <v>SATUAN.</v>
          </cell>
        </row>
        <row r="2298">
          <cell r="C2298" t="str">
            <v>Didapat Harga Satuan Pekerjaan :</v>
          </cell>
        </row>
        <row r="2300">
          <cell r="C2300" t="str">
            <v xml:space="preserve">Rp.  </v>
          </cell>
          <cell r="D2300">
            <v>131166.91774711121</v>
          </cell>
          <cell r="E2300" t="str">
            <v xml:space="preserve"> / M'</v>
          </cell>
        </row>
        <row r="2303">
          <cell r="A2303" t="str">
            <v>6.</v>
          </cell>
          <cell r="C2303" t="str">
            <v>MASA PELAKSANAAN YANG DIPERLUKAN</v>
          </cell>
        </row>
        <row r="2304">
          <cell r="C2304" t="str">
            <v>Masa Pelaksanaan :</v>
          </cell>
          <cell r="D2304" t="str">
            <v>. . . . . . . . . . .</v>
          </cell>
          <cell r="E2304" t="str">
            <v>bulan</v>
          </cell>
        </row>
        <row r="2306">
          <cell r="A2306" t="str">
            <v>7.</v>
          </cell>
          <cell r="C2306" t="str">
            <v>VOLUME PEKERJAAN YANG DIPERLUKAN</v>
          </cell>
        </row>
        <row r="2307">
          <cell r="C2307" t="str">
            <v>Volume pekerjaan  :</v>
          </cell>
          <cell r="D2307" t="e">
            <v>#REF!</v>
          </cell>
          <cell r="E2307" t="str">
            <v>M'</v>
          </cell>
        </row>
      </sheetData>
      <sheetData sheetId="31" refreshError="1">
        <row r="1">
          <cell r="A1" t="str">
            <v>ITEM PEMBAYARAN No.</v>
          </cell>
          <cell r="D1" t="str">
            <v>:  9.4</v>
          </cell>
          <cell r="U1" t="str">
            <v>Analisa EI-94</v>
          </cell>
        </row>
        <row r="2">
          <cell r="A2" t="str">
            <v>JENIS PEKERJAAN</v>
          </cell>
          <cell r="D2" t="str">
            <v>:  PEKERJAAN HARIAN</v>
          </cell>
        </row>
        <row r="3">
          <cell r="A3" t="str">
            <v>SATUAN PEMBAYARAN</v>
          </cell>
          <cell r="D3" t="str">
            <v>:  JAM</v>
          </cell>
          <cell r="J3" t="str">
            <v xml:space="preserve">         URAIAN ANALISA HARGA SATUAN</v>
          </cell>
          <cell r="L3" t="str">
            <v>FORMULIR STANDAR UNTUK</v>
          </cell>
        </row>
        <row r="4">
          <cell r="L4" t="str">
            <v>PEREKAMAN ANALISA MASING-MASING HARGA SATUAN</v>
          </cell>
        </row>
        <row r="5">
          <cell r="L5">
            <v>0</v>
          </cell>
        </row>
        <row r="6">
          <cell r="A6" t="str">
            <v>No.</v>
          </cell>
          <cell r="C6" t="str">
            <v>U R A I A N</v>
          </cell>
          <cell r="G6" t="str">
            <v>KODE</v>
          </cell>
          <cell r="H6" t="str">
            <v>KOEF.</v>
          </cell>
          <cell r="I6" t="str">
            <v>SATUAN</v>
          </cell>
          <cell r="J6" t="str">
            <v>KET.</v>
          </cell>
        </row>
        <row r="8">
          <cell r="L8" t="str">
            <v>PROYEK</v>
          </cell>
          <cell r="O8" t="str">
            <v>:</v>
          </cell>
        </row>
        <row r="9">
          <cell r="A9" t="str">
            <v>A.</v>
          </cell>
          <cell r="C9" t="str">
            <v>URAIAN PERALATAN</v>
          </cell>
          <cell r="L9" t="str">
            <v>No. PAKET KONTRAK</v>
          </cell>
          <cell r="O9" t="str">
            <v>:</v>
          </cell>
        </row>
        <row r="10">
          <cell r="L10" t="str">
            <v>NAMA PAKET</v>
          </cell>
          <cell r="O10" t="str">
            <v>:</v>
          </cell>
        </row>
        <row r="11">
          <cell r="A11" t="str">
            <v xml:space="preserve">1. </v>
          </cell>
          <cell r="C11" t="str">
            <v>Jenis Peralatan</v>
          </cell>
          <cell r="G11" t="str">
            <v>DUMP TRUCK 3-4 M3</v>
          </cell>
          <cell r="J11" t="str">
            <v>(E08)</v>
          </cell>
          <cell r="L11" t="str">
            <v>PROP / KAB / KODYA</v>
          </cell>
          <cell r="O11" t="str">
            <v>:</v>
          </cell>
        </row>
        <row r="12">
          <cell r="A12" t="str">
            <v xml:space="preserve">2. </v>
          </cell>
          <cell r="C12" t="str">
            <v>Tenaga</v>
          </cell>
          <cell r="G12" t="str">
            <v>Pw</v>
          </cell>
          <cell r="H12">
            <v>100</v>
          </cell>
          <cell r="I12" t="str">
            <v>HP</v>
          </cell>
          <cell r="L12" t="str">
            <v>ITEM PEMBAYARAN NO.</v>
          </cell>
          <cell r="O12" t="str">
            <v>:  9.4</v>
          </cell>
          <cell r="S12" t="str">
            <v>PERKIRAAN VOL. PEK.</v>
          </cell>
          <cell r="U12" t="str">
            <v>:</v>
          </cell>
          <cell r="V12" t="e">
            <v>#REF!</v>
          </cell>
        </row>
        <row r="13">
          <cell r="A13" t="str">
            <v xml:space="preserve">3. </v>
          </cell>
          <cell r="C13" t="str">
            <v>Kapasitas</v>
          </cell>
          <cell r="G13" t="str">
            <v>Cp</v>
          </cell>
          <cell r="H13">
            <v>6</v>
          </cell>
          <cell r="I13" t="str">
            <v>Ton</v>
          </cell>
          <cell r="L13" t="str">
            <v>JENIS PEKERJAAN</v>
          </cell>
          <cell r="O13" t="str">
            <v>:  PEKERJAAN HARIAN</v>
          </cell>
          <cell r="S13" t="str">
            <v>TOTAL HARGA (Rp.)</v>
          </cell>
          <cell r="U13" t="str">
            <v>:</v>
          </cell>
          <cell r="V13" t="e">
            <v>#REF!</v>
          </cell>
        </row>
        <row r="14">
          <cell r="A14" t="str">
            <v xml:space="preserve">4. </v>
          </cell>
          <cell r="C14" t="str">
            <v>Umur Ekonomis</v>
          </cell>
          <cell r="G14" t="str">
            <v>A</v>
          </cell>
          <cell r="H14">
            <v>5</v>
          </cell>
          <cell r="I14" t="str">
            <v>Tahun</v>
          </cell>
          <cell r="J14" t="str">
            <v xml:space="preserve"> Alat Baru</v>
          </cell>
          <cell r="P14" t="str">
            <v>DUMP TRUCK 3-4 M3</v>
          </cell>
          <cell r="S14" t="str">
            <v>% THD. BIAYA PROYEK</v>
          </cell>
          <cell r="U14" t="str">
            <v>:</v>
          </cell>
          <cell r="V14" t="e">
            <v>#REF!</v>
          </cell>
        </row>
        <row r="15">
          <cell r="A15" t="str">
            <v xml:space="preserve">5. </v>
          </cell>
          <cell r="C15" t="str">
            <v>Jam Operasi Dalam 1 Tahun</v>
          </cell>
          <cell r="G15" t="str">
            <v>W</v>
          </cell>
          <cell r="H15">
            <v>2000</v>
          </cell>
          <cell r="I15" t="str">
            <v>Jam</v>
          </cell>
          <cell r="J15" t="str">
            <v xml:space="preserve"> Alat Baru</v>
          </cell>
          <cell r="L15" t="str">
            <v>SATUAN PEMBAYARAN</v>
          </cell>
          <cell r="O15" t="str">
            <v>:  JAM</v>
          </cell>
          <cell r="Q15" t="str">
            <v>(E08)</v>
          </cell>
        </row>
        <row r="16">
          <cell r="A16" t="str">
            <v xml:space="preserve">6. </v>
          </cell>
          <cell r="C16" t="str">
            <v>Harga Alat</v>
          </cell>
          <cell r="G16" t="str">
            <v>B</v>
          </cell>
          <cell r="H16">
            <v>50000000</v>
          </cell>
          <cell r="I16" t="str">
            <v>Rupiah</v>
          </cell>
          <cell r="J16" t="str">
            <v xml:space="preserve"> Alat Baru</v>
          </cell>
        </row>
        <row r="18">
          <cell r="R18" t="str">
            <v>PERKIRAAN</v>
          </cell>
          <cell r="S18" t="str">
            <v>HARGA</v>
          </cell>
          <cell r="T18" t="str">
            <v>JUMLAH</v>
          </cell>
        </row>
        <row r="19">
          <cell r="A19" t="str">
            <v>B.</v>
          </cell>
          <cell r="C19" t="str">
            <v>BIAYA PASTI PER JAM KERJA</v>
          </cell>
          <cell r="L19" t="str">
            <v>NO.</v>
          </cell>
          <cell r="N19" t="str">
            <v>KOMPONEN</v>
          </cell>
          <cell r="Q19" t="str">
            <v>SATUAN</v>
          </cell>
          <cell r="R19" t="str">
            <v>KUANTITAS</v>
          </cell>
          <cell r="S19" t="str">
            <v>SATUAN</v>
          </cell>
          <cell r="T19" t="str">
            <v>HARGA</v>
          </cell>
        </row>
        <row r="20">
          <cell r="S20" t="str">
            <v>(Rp.)</v>
          </cell>
          <cell r="T20" t="str">
            <v>(Rp.)</v>
          </cell>
        </row>
        <row r="21">
          <cell r="A21" t="str">
            <v xml:space="preserve">1. </v>
          </cell>
          <cell r="C21" t="str">
            <v>Nilai Sisa Alat</v>
          </cell>
          <cell r="D21" t="str">
            <v>=  10 % x Harga Alat Baru</v>
          </cell>
          <cell r="G21" t="str">
            <v>C</v>
          </cell>
          <cell r="H21">
            <v>5000000</v>
          </cell>
          <cell r="I21" t="str">
            <v>Rupiah</v>
          </cell>
        </row>
        <row r="23">
          <cell r="A23" t="str">
            <v xml:space="preserve">2. </v>
          </cell>
          <cell r="C23" t="str">
            <v>Faktor Angsuran Modal    =</v>
          </cell>
          <cell r="E23" t="str">
            <v>i x (1 + i)^A</v>
          </cell>
          <cell r="G23" t="str">
            <v>D</v>
          </cell>
          <cell r="H23">
            <v>0.33437970328961514</v>
          </cell>
          <cell r="I23" t="str">
            <v>-</v>
          </cell>
          <cell r="L23" t="str">
            <v>A.</v>
          </cell>
          <cell r="N23" t="str">
            <v>PEKERJA</v>
          </cell>
        </row>
        <row r="24">
          <cell r="E24" t="str">
            <v>(1 + i)^A - 1</v>
          </cell>
        </row>
        <row r="25">
          <cell r="A25" t="str">
            <v xml:space="preserve">3. </v>
          </cell>
          <cell r="C25" t="str">
            <v>Biaya Pasti per Jam  :</v>
          </cell>
          <cell r="L25" t="str">
            <v>1.</v>
          </cell>
          <cell r="N25" t="str">
            <v>-</v>
          </cell>
          <cell r="R25" t="str">
            <v xml:space="preserve">-  </v>
          </cell>
          <cell r="S25" t="str">
            <v xml:space="preserve">-   </v>
          </cell>
          <cell r="V25" t="str">
            <v>-</v>
          </cell>
        </row>
        <row r="26">
          <cell r="C26" t="str">
            <v>a.  Biaya Pengembalian Modal  =</v>
          </cell>
          <cell r="E26" t="str">
            <v>( B - C ) x D</v>
          </cell>
          <cell r="G26" t="str">
            <v>E</v>
          </cell>
          <cell r="H26">
            <v>7523.5433240163411</v>
          </cell>
          <cell r="I26" t="str">
            <v>Rupiah</v>
          </cell>
          <cell r="L26" t="str">
            <v>2.</v>
          </cell>
          <cell r="N26" t="str">
            <v>-</v>
          </cell>
          <cell r="R26" t="str">
            <v xml:space="preserve">-  </v>
          </cell>
          <cell r="S26" t="str">
            <v xml:space="preserve">-   </v>
          </cell>
          <cell r="V26" t="str">
            <v>-</v>
          </cell>
        </row>
        <row r="27">
          <cell r="E27" t="str">
            <v>W</v>
          </cell>
        </row>
        <row r="29">
          <cell r="C29" t="str">
            <v>b.  Asuransi, dll =</v>
          </cell>
          <cell r="D29">
            <v>2E-3</v>
          </cell>
          <cell r="E29" t="str">
            <v xml:space="preserve">  x   B</v>
          </cell>
          <cell r="G29" t="str">
            <v>F</v>
          </cell>
          <cell r="H29">
            <v>50</v>
          </cell>
          <cell r="I29" t="str">
            <v>Rupiah</v>
          </cell>
        </row>
        <row r="30">
          <cell r="E30" t="str">
            <v>W</v>
          </cell>
        </row>
        <row r="31">
          <cell r="L31" t="str">
            <v>B.</v>
          </cell>
          <cell r="N31" t="str">
            <v>BAHAN</v>
          </cell>
        </row>
        <row r="32">
          <cell r="C32" t="str">
            <v>Biaya Pasti per Jam             =</v>
          </cell>
          <cell r="E32" t="str">
            <v>( E + F )</v>
          </cell>
          <cell r="G32" t="str">
            <v>G</v>
          </cell>
          <cell r="H32">
            <v>7573.5433240163411</v>
          </cell>
          <cell r="I32" t="str">
            <v>Rupiah</v>
          </cell>
        </row>
        <row r="33">
          <cell r="L33" t="str">
            <v>1.</v>
          </cell>
          <cell r="N33" t="str">
            <v>-</v>
          </cell>
          <cell r="R33" t="str">
            <v xml:space="preserve">-  </v>
          </cell>
          <cell r="S33" t="str">
            <v xml:space="preserve">-   </v>
          </cell>
          <cell r="V33" t="str">
            <v>-</v>
          </cell>
        </row>
        <row r="34">
          <cell r="A34" t="str">
            <v>C.</v>
          </cell>
          <cell r="C34" t="str">
            <v>BIAYA OPERASI PER JAM KERJA</v>
          </cell>
          <cell r="L34" t="str">
            <v>2.</v>
          </cell>
          <cell r="N34" t="str">
            <v>-</v>
          </cell>
          <cell r="R34" t="str">
            <v xml:space="preserve">-  </v>
          </cell>
          <cell r="S34" t="str">
            <v xml:space="preserve">-   </v>
          </cell>
          <cell r="V34" t="str">
            <v>-</v>
          </cell>
        </row>
        <row r="36">
          <cell r="A36" t="str">
            <v xml:space="preserve">1. </v>
          </cell>
          <cell r="C36" t="str">
            <v xml:space="preserve">Bahan Bakar  =  (0.125-0.175 Ltr/HP/Jam)   x Pw x Ms </v>
          </cell>
          <cell r="G36" t="str">
            <v>H</v>
          </cell>
          <cell r="H36">
            <v>8125</v>
          </cell>
          <cell r="I36" t="str">
            <v>Rupiah</v>
          </cell>
        </row>
        <row r="38">
          <cell r="A38" t="str">
            <v xml:space="preserve">2. </v>
          </cell>
          <cell r="C38" t="str">
            <v>Pelumas         =  (0.01-0.02 Ltr/HP/Jam) x Pw x Mp</v>
          </cell>
          <cell r="G38" t="str">
            <v>I</v>
          </cell>
          <cell r="H38">
            <v>9000</v>
          </cell>
          <cell r="I38" t="str">
            <v>Rupiah</v>
          </cell>
        </row>
        <row r="40">
          <cell r="A40" t="str">
            <v xml:space="preserve">3. </v>
          </cell>
          <cell r="C40" t="str">
            <v>Perawatan dan</v>
          </cell>
          <cell r="D40" t="str">
            <v>(12,5 % - 17,5 %)  x  B</v>
          </cell>
          <cell r="G40" t="str">
            <v>K</v>
          </cell>
          <cell r="H40">
            <v>3125</v>
          </cell>
          <cell r="I40" t="str">
            <v>Rupiah</v>
          </cell>
        </row>
        <row r="41">
          <cell r="C41" t="str">
            <v xml:space="preserve">        perbaikan    =</v>
          </cell>
          <cell r="D41" t="str">
            <v>W</v>
          </cell>
        </row>
        <row r="42">
          <cell r="L42" t="str">
            <v>C.</v>
          </cell>
          <cell r="N42" t="str">
            <v>ALAT</v>
          </cell>
        </row>
        <row r="43">
          <cell r="A43" t="str">
            <v xml:space="preserve">4. </v>
          </cell>
          <cell r="C43" t="str">
            <v>Operator</v>
          </cell>
          <cell r="D43" t="str">
            <v>=   ( 1  Orang / Jam )  x  U1</v>
          </cell>
          <cell r="G43" t="str">
            <v>L</v>
          </cell>
          <cell r="H43">
            <v>2500</v>
          </cell>
          <cell r="I43" t="str">
            <v>Rupiah</v>
          </cell>
        </row>
        <row r="44">
          <cell r="A44" t="str">
            <v xml:space="preserve">5. </v>
          </cell>
          <cell r="C44" t="str">
            <v>Pembantu Operator</v>
          </cell>
          <cell r="D44" t="str">
            <v>=   ( 1  Orang / Jam )  x  U2</v>
          </cell>
          <cell r="G44" t="str">
            <v>M</v>
          </cell>
          <cell r="H44">
            <v>2000</v>
          </cell>
          <cell r="I44" t="str">
            <v>Rupiah</v>
          </cell>
          <cell r="L44" t="str">
            <v>1.</v>
          </cell>
          <cell r="N44" t="str">
            <v>DUMP TRUCK 3-4 M3</v>
          </cell>
          <cell r="Q44" t="str">
            <v>jam</v>
          </cell>
          <cell r="R44">
            <v>1</v>
          </cell>
          <cell r="S44">
            <v>32323.54332401634</v>
          </cell>
          <cell r="V44">
            <v>32323.54332401634</v>
          </cell>
        </row>
        <row r="45">
          <cell r="L45" t="str">
            <v>2.</v>
          </cell>
          <cell r="N45" t="str">
            <v>-</v>
          </cell>
          <cell r="Q45" t="str">
            <v>jam</v>
          </cell>
          <cell r="R45" t="str">
            <v xml:space="preserve">-  </v>
          </cell>
          <cell r="S45" t="str">
            <v xml:space="preserve">-   </v>
          </cell>
          <cell r="V45" t="str">
            <v>-</v>
          </cell>
        </row>
        <row r="46">
          <cell r="C46" t="str">
            <v>Biaya Operasi per Jam        =</v>
          </cell>
          <cell r="E46" t="str">
            <v>(H+I+K+L+M)</v>
          </cell>
          <cell r="G46" t="str">
            <v>P</v>
          </cell>
          <cell r="H46">
            <v>24750</v>
          </cell>
          <cell r="I46" t="str">
            <v>Rupiah</v>
          </cell>
        </row>
        <row r="48">
          <cell r="A48" t="str">
            <v>D.</v>
          </cell>
          <cell r="C48" t="str">
            <v>TOTAL BIAYA SEWA ALAT / JAM   =   ( G + P )</v>
          </cell>
          <cell r="G48" t="str">
            <v>S</v>
          </cell>
          <cell r="H48">
            <v>32323.54332401634</v>
          </cell>
          <cell r="I48" t="str">
            <v>Rupiah</v>
          </cell>
        </row>
        <row r="52">
          <cell r="A52" t="str">
            <v>E.</v>
          </cell>
          <cell r="C52" t="str">
            <v>LAIN - LAIN</v>
          </cell>
        </row>
        <row r="53">
          <cell r="L53" t="str">
            <v>D.</v>
          </cell>
          <cell r="N53" t="str">
            <v>JUMLAH HARGA TENAGA, BAHAN DAN ALAT  ( A + B + C )</v>
          </cell>
          <cell r="V53">
            <v>32323.54332401634</v>
          </cell>
        </row>
        <row r="54">
          <cell r="A54" t="str">
            <v xml:space="preserve">1. </v>
          </cell>
          <cell r="C54" t="str">
            <v>Tingkat Suku Bunga</v>
          </cell>
          <cell r="G54" t="str">
            <v>i</v>
          </cell>
          <cell r="H54">
            <v>20</v>
          </cell>
          <cell r="I54" t="str">
            <v>% / Tahun</v>
          </cell>
          <cell r="L54" t="str">
            <v>E.</v>
          </cell>
          <cell r="N54" t="str">
            <v>OVERHEAD &amp; PROFIT</v>
          </cell>
          <cell r="Q54">
            <v>10</v>
          </cell>
          <cell r="R54" t="str">
            <v>%  x  D</v>
          </cell>
          <cell r="V54">
            <v>3232.3543324016341</v>
          </cell>
        </row>
        <row r="55">
          <cell r="A55" t="str">
            <v xml:space="preserve">2. </v>
          </cell>
          <cell r="C55" t="str">
            <v>Upah Operator / Sopir</v>
          </cell>
          <cell r="G55" t="str">
            <v>U1</v>
          </cell>
          <cell r="H55">
            <v>2500</v>
          </cell>
          <cell r="I55" t="str">
            <v>Rp./Jam</v>
          </cell>
          <cell r="L55" t="str">
            <v>F.</v>
          </cell>
          <cell r="N55" t="str">
            <v>HARGA SATUAN PEKERJAAN  ( D + E )</v>
          </cell>
          <cell r="V55">
            <v>35555.897656417976</v>
          </cell>
        </row>
        <row r="56">
          <cell r="A56" t="str">
            <v xml:space="preserve">3. </v>
          </cell>
          <cell r="C56" t="str">
            <v>Upah Pembantu Operator / Pmb.Sopir</v>
          </cell>
          <cell r="G56" t="str">
            <v>U2</v>
          </cell>
          <cell r="H56">
            <v>2000</v>
          </cell>
          <cell r="I56" t="str">
            <v>Rp./Jam</v>
          </cell>
          <cell r="L56" t="str">
            <v>Note: 1</v>
          </cell>
          <cell r="N56" t="str">
            <v>SATUAN dapat berdasarkan atas jam operasi untuk Tenaga Kerja dan Peralatan, volume dan/atau ukuran</v>
          </cell>
        </row>
        <row r="57">
          <cell r="A57" t="str">
            <v xml:space="preserve">4. </v>
          </cell>
          <cell r="C57" t="str">
            <v>Bahan Bakar Bensin</v>
          </cell>
          <cell r="G57" t="str">
            <v>Mb</v>
          </cell>
          <cell r="H57">
            <v>1150</v>
          </cell>
          <cell r="I57" t="str">
            <v>Liter</v>
          </cell>
          <cell r="N57" t="str">
            <v>berat untuk bahan-bahan.</v>
          </cell>
        </row>
        <row r="58">
          <cell r="A58" t="str">
            <v xml:space="preserve">5. </v>
          </cell>
          <cell r="C58" t="str">
            <v>Bahan Bakar Solar</v>
          </cell>
          <cell r="G58" t="str">
            <v>Ms</v>
          </cell>
          <cell r="H58">
            <v>650</v>
          </cell>
          <cell r="I58" t="str">
            <v>Liter</v>
          </cell>
          <cell r="L58">
            <v>2</v>
          </cell>
          <cell r="N58" t="str">
            <v>Kuantitas satuan adalah kuantitas setiap komponen untuk menyelesaikan satu satuan pekerjaan dari nomor</v>
          </cell>
        </row>
        <row r="59">
          <cell r="A59" t="str">
            <v xml:space="preserve">6. </v>
          </cell>
          <cell r="C59" t="str">
            <v>Minyak Pelumas</v>
          </cell>
          <cell r="G59" t="str">
            <v>Mp</v>
          </cell>
          <cell r="H59">
            <v>9000</v>
          </cell>
          <cell r="I59" t="str">
            <v>Liter</v>
          </cell>
          <cell r="N59" t="str">
            <v>mata pembayaran.</v>
          </cell>
        </row>
        <row r="60">
          <cell r="L60">
            <v>3</v>
          </cell>
          <cell r="N60" t="str">
            <v>Biaya satuan untuk peralatan sudah termasuk bahan bakar, bahan habis dipakai dan operator.</v>
          </cell>
        </row>
        <row r="61">
          <cell r="L61">
            <v>4</v>
          </cell>
          <cell r="N61" t="str">
            <v>Biaya satuan sudah termasuk pengeluaran untuk seluruh pajak yang berkaitan (tetapi tidak termasuk PPN</v>
          </cell>
        </row>
        <row r="62">
          <cell r="N62" t="str">
            <v>yang dibayar dari kontrak) dan biaya-biaya lainnya.</v>
          </cell>
        </row>
        <row r="63">
          <cell r="A63" t="str">
            <v>ITEM PEMBAYARAN No.</v>
          </cell>
          <cell r="D63" t="str">
            <v>:  9.5</v>
          </cell>
          <cell r="U63" t="str">
            <v>Analisa EI-95</v>
          </cell>
        </row>
        <row r="64">
          <cell r="A64" t="str">
            <v>JENIS PEKERJAAN</v>
          </cell>
          <cell r="D64" t="str">
            <v>:  PEKERJAAN HARIAN</v>
          </cell>
        </row>
        <row r="65">
          <cell r="A65" t="str">
            <v>SATUAN PEMBAYARAN</v>
          </cell>
          <cell r="D65" t="str">
            <v>:  JAM</v>
          </cell>
          <cell r="J65" t="str">
            <v xml:space="preserve">         URAIAN ANALISA HARGA SATUAN</v>
          </cell>
          <cell r="L65" t="str">
            <v>FORMULIR STANDAR UNTUK</v>
          </cell>
        </row>
        <row r="66">
          <cell r="L66" t="str">
            <v>PEREKAMAN ANALISA MASING-MASING HARGA SATUAN</v>
          </cell>
        </row>
        <row r="67">
          <cell r="L67">
            <v>0</v>
          </cell>
        </row>
        <row r="68">
          <cell r="A68" t="str">
            <v>No.</v>
          </cell>
          <cell r="C68" t="str">
            <v>U R A I A N</v>
          </cell>
          <cell r="G68" t="str">
            <v>KODE</v>
          </cell>
          <cell r="H68" t="str">
            <v>KOEF.</v>
          </cell>
          <cell r="I68" t="str">
            <v>SATUAN</v>
          </cell>
          <cell r="J68" t="str">
            <v>KETERANGAN</v>
          </cell>
        </row>
        <row r="70">
          <cell r="L70" t="str">
            <v>PROYEK</v>
          </cell>
          <cell r="O70" t="str">
            <v>:</v>
          </cell>
        </row>
        <row r="71">
          <cell r="A71" t="str">
            <v>A.</v>
          </cell>
          <cell r="C71" t="str">
            <v>URAIAN PERALATAN</v>
          </cell>
          <cell r="L71" t="str">
            <v>No. PAKET KONTRAK</v>
          </cell>
          <cell r="O71" t="str">
            <v>:</v>
          </cell>
        </row>
        <row r="72">
          <cell r="L72" t="str">
            <v>NAMA PAKET</v>
          </cell>
          <cell r="O72" t="str">
            <v>:</v>
          </cell>
        </row>
        <row r="73">
          <cell r="A73" t="str">
            <v xml:space="preserve">1. </v>
          </cell>
          <cell r="C73" t="str">
            <v>Jenis Peralatan</v>
          </cell>
          <cell r="G73" t="str">
            <v>FLAT BED TRUCK 3-4 M3</v>
          </cell>
          <cell r="J73" t="str">
            <v>(E11)</v>
          </cell>
          <cell r="L73" t="str">
            <v>PROP / KAB / KODYA</v>
          </cell>
          <cell r="O73" t="str">
            <v>:</v>
          </cell>
        </row>
        <row r="74">
          <cell r="A74" t="str">
            <v xml:space="preserve">2. </v>
          </cell>
          <cell r="C74" t="str">
            <v>Tenaga</v>
          </cell>
          <cell r="G74" t="str">
            <v>Pw</v>
          </cell>
          <cell r="H74">
            <v>100</v>
          </cell>
          <cell r="I74" t="str">
            <v>HP</v>
          </cell>
          <cell r="L74" t="str">
            <v>ITEM PEMBAYARAN NO.</v>
          </cell>
          <cell r="O74" t="str">
            <v>:  9.5</v>
          </cell>
          <cell r="S74" t="str">
            <v>PERKIRAAN VOL. PEK.</v>
          </cell>
          <cell r="U74" t="str">
            <v>:</v>
          </cell>
          <cell r="V74" t="e">
            <v>#REF!</v>
          </cell>
        </row>
        <row r="75">
          <cell r="A75" t="str">
            <v xml:space="preserve">3. </v>
          </cell>
          <cell r="C75" t="str">
            <v>Kapasitas</v>
          </cell>
          <cell r="G75" t="str">
            <v>Cp</v>
          </cell>
          <cell r="H75">
            <v>4</v>
          </cell>
          <cell r="I75" t="str">
            <v>M3</v>
          </cell>
          <cell r="L75" t="str">
            <v>JENIS PEKERJAAN</v>
          </cell>
          <cell r="O75" t="str">
            <v>:  PEKERJAAN HARIAN</v>
          </cell>
          <cell r="S75" t="str">
            <v>TOTAL HARGA (Rp.)</v>
          </cell>
          <cell r="U75" t="str">
            <v>:</v>
          </cell>
          <cell r="V75" t="e">
            <v>#REF!</v>
          </cell>
        </row>
        <row r="76">
          <cell r="A76" t="str">
            <v xml:space="preserve">4. </v>
          </cell>
          <cell r="C76" t="str">
            <v>Umur Ekonomis</v>
          </cell>
          <cell r="G76" t="str">
            <v>A</v>
          </cell>
          <cell r="H76">
            <v>5</v>
          </cell>
          <cell r="I76" t="str">
            <v>Tahun</v>
          </cell>
          <cell r="J76" t="str">
            <v xml:space="preserve"> Alat Baru</v>
          </cell>
          <cell r="P76" t="str">
            <v>FLAT BED TRUCK 3-4 M3</v>
          </cell>
          <cell r="S76" t="str">
            <v>% THD. BIAYA PROYEK</v>
          </cell>
          <cell r="U76" t="str">
            <v>:</v>
          </cell>
          <cell r="V76" t="e">
            <v>#REF!</v>
          </cell>
        </row>
        <row r="77">
          <cell r="A77" t="str">
            <v xml:space="preserve">5. </v>
          </cell>
          <cell r="C77" t="str">
            <v>Jam Operasi Dalam 1 Tahun</v>
          </cell>
          <cell r="G77" t="str">
            <v>W</v>
          </cell>
          <cell r="H77">
            <v>2000</v>
          </cell>
          <cell r="I77" t="str">
            <v>Jam</v>
          </cell>
          <cell r="J77" t="str">
            <v xml:space="preserve"> Alat Baru</v>
          </cell>
          <cell r="L77" t="str">
            <v>SATUAN PEMBAYARAN</v>
          </cell>
          <cell r="O77" t="str">
            <v>:  JAM</v>
          </cell>
          <cell r="Q77" t="str">
            <v>(E11)</v>
          </cell>
        </row>
        <row r="78">
          <cell r="A78" t="str">
            <v xml:space="preserve">6. </v>
          </cell>
          <cell r="C78" t="str">
            <v>Harga Alat</v>
          </cell>
          <cell r="G78" t="str">
            <v>B</v>
          </cell>
          <cell r="H78">
            <v>133000000</v>
          </cell>
          <cell r="I78" t="str">
            <v>Rupiah</v>
          </cell>
          <cell r="J78" t="str">
            <v xml:space="preserve"> Alat Baru</v>
          </cell>
        </row>
        <row r="80">
          <cell r="R80" t="str">
            <v>PERKIRAAN</v>
          </cell>
          <cell r="S80" t="str">
            <v>HARGA</v>
          </cell>
          <cell r="T80" t="str">
            <v>JUMLAH</v>
          </cell>
        </row>
        <row r="81">
          <cell r="A81" t="str">
            <v>B.</v>
          </cell>
          <cell r="C81" t="str">
            <v>BIAYA PASTI PER JAM KERJA</v>
          </cell>
          <cell r="L81" t="str">
            <v>NO.</v>
          </cell>
          <cell r="N81" t="str">
            <v>KOMPONEN</v>
          </cell>
          <cell r="Q81" t="str">
            <v>SATUAN</v>
          </cell>
          <cell r="R81" t="str">
            <v>KUANTITAS</v>
          </cell>
          <cell r="S81" t="str">
            <v>SATUAN</v>
          </cell>
          <cell r="T81" t="str">
            <v>HARGA</v>
          </cell>
        </row>
        <row r="82">
          <cell r="S82" t="str">
            <v>(Rp.)</v>
          </cell>
          <cell r="T82" t="str">
            <v>(Rp.)</v>
          </cell>
        </row>
        <row r="83">
          <cell r="A83" t="str">
            <v xml:space="preserve">1. </v>
          </cell>
          <cell r="C83" t="str">
            <v>Nilai Sisa Alat</v>
          </cell>
          <cell r="D83" t="str">
            <v>=  10 % x Harga Alat Baru</v>
          </cell>
          <cell r="G83" t="str">
            <v>C</v>
          </cell>
          <cell r="H83">
            <v>13300000</v>
          </cell>
          <cell r="I83" t="str">
            <v>Rupiah</v>
          </cell>
        </row>
        <row r="85">
          <cell r="A85" t="str">
            <v xml:space="preserve">2. </v>
          </cell>
          <cell r="C85" t="str">
            <v>Faktor Angsuran Modal    =</v>
          </cell>
          <cell r="E85" t="str">
            <v>i x (1 + i)^A</v>
          </cell>
          <cell r="G85" t="str">
            <v>D</v>
          </cell>
          <cell r="H85">
            <v>0.33437970328961514</v>
          </cell>
          <cell r="I85" t="str">
            <v>-</v>
          </cell>
          <cell r="L85" t="str">
            <v>A.</v>
          </cell>
          <cell r="N85" t="str">
            <v>PEKERJA</v>
          </cell>
        </row>
        <row r="86">
          <cell r="E86" t="str">
            <v>(1 + i)^A - 1</v>
          </cell>
        </row>
        <row r="87">
          <cell r="A87" t="str">
            <v xml:space="preserve">3. </v>
          </cell>
          <cell r="C87" t="str">
            <v>Biaya Pasti per Jam  :</v>
          </cell>
          <cell r="L87" t="str">
            <v>1.</v>
          </cell>
          <cell r="N87" t="str">
            <v>-</v>
          </cell>
          <cell r="R87" t="str">
            <v xml:space="preserve">-  </v>
          </cell>
          <cell r="S87" t="str">
            <v xml:space="preserve">-   </v>
          </cell>
          <cell r="V87" t="str">
            <v>-</v>
          </cell>
        </row>
        <row r="88">
          <cell r="C88" t="str">
            <v>a.  Biaya Pengembalian Modal  =</v>
          </cell>
          <cell r="E88" t="str">
            <v>( B - C ) x D</v>
          </cell>
          <cell r="G88" t="str">
            <v>E</v>
          </cell>
          <cell r="H88">
            <v>20012.625241883463</v>
          </cell>
          <cell r="I88" t="str">
            <v>Rupiah</v>
          </cell>
          <cell r="L88" t="str">
            <v>2.</v>
          </cell>
          <cell r="N88" t="str">
            <v>-</v>
          </cell>
          <cell r="R88" t="str">
            <v xml:space="preserve">-  </v>
          </cell>
          <cell r="S88" t="str">
            <v xml:space="preserve">-   </v>
          </cell>
          <cell r="V88" t="str">
            <v>-</v>
          </cell>
        </row>
        <row r="89">
          <cell r="E89" t="str">
            <v>W</v>
          </cell>
        </row>
        <row r="91">
          <cell r="C91" t="str">
            <v>b.  Asuransi, dll =</v>
          </cell>
          <cell r="D91">
            <v>2E-3</v>
          </cell>
          <cell r="E91" t="str">
            <v xml:space="preserve">  x   B</v>
          </cell>
          <cell r="G91" t="str">
            <v>F</v>
          </cell>
          <cell r="H91">
            <v>133</v>
          </cell>
          <cell r="I91" t="str">
            <v>Rupiah</v>
          </cell>
        </row>
        <row r="92">
          <cell r="E92" t="str">
            <v>W</v>
          </cell>
        </row>
        <row r="93">
          <cell r="L93" t="str">
            <v>B.</v>
          </cell>
          <cell r="N93" t="str">
            <v>BAHAN</v>
          </cell>
        </row>
        <row r="94">
          <cell r="C94" t="str">
            <v>Biaya Pasti per Jam             =</v>
          </cell>
          <cell r="E94" t="str">
            <v>( E + F )</v>
          </cell>
          <cell r="G94" t="str">
            <v>G</v>
          </cell>
          <cell r="H94">
            <v>20145.625241883463</v>
          </cell>
          <cell r="I94" t="str">
            <v>Rupiah</v>
          </cell>
        </row>
        <row r="95">
          <cell r="L95" t="str">
            <v>1.</v>
          </cell>
          <cell r="N95" t="str">
            <v>-</v>
          </cell>
          <cell r="R95" t="str">
            <v xml:space="preserve">-  </v>
          </cell>
          <cell r="S95" t="str">
            <v xml:space="preserve">-   </v>
          </cell>
          <cell r="V95" t="str">
            <v>-</v>
          </cell>
        </row>
        <row r="96">
          <cell r="A96" t="str">
            <v>C.</v>
          </cell>
          <cell r="C96" t="str">
            <v>BIAYA OPERASI PER JAM KERJA</v>
          </cell>
          <cell r="L96" t="str">
            <v>2.</v>
          </cell>
          <cell r="N96" t="str">
            <v>-</v>
          </cell>
          <cell r="R96" t="str">
            <v xml:space="preserve">-  </v>
          </cell>
          <cell r="S96" t="str">
            <v xml:space="preserve">-   </v>
          </cell>
          <cell r="V96" t="str">
            <v>-</v>
          </cell>
        </row>
        <row r="98">
          <cell r="A98" t="str">
            <v xml:space="preserve">1. </v>
          </cell>
          <cell r="C98" t="str">
            <v xml:space="preserve">Bahan Bakar  =  (0.125-0.175 Ltr/HP/Jam)   x Pw x Ms </v>
          </cell>
          <cell r="G98" t="str">
            <v>H</v>
          </cell>
          <cell r="H98">
            <v>8125</v>
          </cell>
          <cell r="I98" t="str">
            <v>Rupiah</v>
          </cell>
        </row>
        <row r="100">
          <cell r="A100" t="str">
            <v xml:space="preserve">2. </v>
          </cell>
          <cell r="C100" t="str">
            <v>Pelumas         =  (0.01-0.02 Ltr/HP/Jam) x Pw x Mp</v>
          </cell>
          <cell r="G100" t="str">
            <v>I</v>
          </cell>
          <cell r="H100">
            <v>9000</v>
          </cell>
          <cell r="I100" t="str">
            <v>Rupiah</v>
          </cell>
        </row>
        <row r="102">
          <cell r="A102" t="str">
            <v xml:space="preserve">3. </v>
          </cell>
          <cell r="C102" t="str">
            <v>Perawatan dan</v>
          </cell>
          <cell r="D102" t="str">
            <v>(12,5 % - 17,5 %)  x  B</v>
          </cell>
          <cell r="G102" t="str">
            <v>K</v>
          </cell>
          <cell r="H102">
            <v>8312.5</v>
          </cell>
          <cell r="I102" t="str">
            <v>Rupiah</v>
          </cell>
        </row>
        <row r="103">
          <cell r="C103" t="str">
            <v xml:space="preserve">        perbaikan    =</v>
          </cell>
          <cell r="D103" t="str">
            <v>W</v>
          </cell>
        </row>
        <row r="104">
          <cell r="L104" t="str">
            <v>C.</v>
          </cell>
          <cell r="N104" t="str">
            <v>ALAT</v>
          </cell>
        </row>
        <row r="105">
          <cell r="A105" t="str">
            <v xml:space="preserve">4. </v>
          </cell>
          <cell r="C105" t="str">
            <v>Operator</v>
          </cell>
          <cell r="D105" t="str">
            <v>=   ( 1  Orang / Jam )  x  U1</v>
          </cell>
          <cell r="G105" t="str">
            <v>L</v>
          </cell>
          <cell r="H105">
            <v>2500</v>
          </cell>
          <cell r="I105" t="str">
            <v>Rupiah</v>
          </cell>
        </row>
        <row r="106">
          <cell r="A106" t="str">
            <v xml:space="preserve">5. </v>
          </cell>
          <cell r="C106" t="str">
            <v>Pembantu Operator</v>
          </cell>
          <cell r="D106" t="str">
            <v>=   ( 1  Orang / Jam )  x  U2</v>
          </cell>
          <cell r="G106" t="str">
            <v>M</v>
          </cell>
          <cell r="H106">
            <v>2000</v>
          </cell>
          <cell r="I106" t="str">
            <v>Rupiah</v>
          </cell>
          <cell r="L106" t="str">
            <v>1.</v>
          </cell>
          <cell r="N106" t="str">
            <v>FLAT BED TRUCK 3-4 M3</v>
          </cell>
          <cell r="Q106" t="str">
            <v>jam</v>
          </cell>
          <cell r="R106">
            <v>1</v>
          </cell>
          <cell r="S106">
            <v>50083.125241883463</v>
          </cell>
          <cell r="V106">
            <v>50083.125241883463</v>
          </cell>
        </row>
        <row r="107">
          <cell r="L107" t="str">
            <v>2.</v>
          </cell>
          <cell r="N107" t="str">
            <v>-</v>
          </cell>
          <cell r="Q107" t="str">
            <v>jam</v>
          </cell>
          <cell r="R107" t="str">
            <v xml:space="preserve">-  </v>
          </cell>
          <cell r="S107" t="str">
            <v xml:space="preserve">-   </v>
          </cell>
          <cell r="V107" t="str">
            <v>-</v>
          </cell>
        </row>
        <row r="108">
          <cell r="C108" t="str">
            <v>Biaya Operasi per Jam        =</v>
          </cell>
          <cell r="E108" t="str">
            <v>(H+I+K+L+M)</v>
          </cell>
          <cell r="G108" t="str">
            <v>P</v>
          </cell>
          <cell r="H108">
            <v>29937.5</v>
          </cell>
          <cell r="I108" t="str">
            <v>Rupiah</v>
          </cell>
        </row>
        <row r="110">
          <cell r="A110" t="str">
            <v>D.</v>
          </cell>
          <cell r="C110" t="str">
            <v>TOTAL BIAYA SEWA ALAT / JAM   =   ( G + P )</v>
          </cell>
          <cell r="G110" t="str">
            <v>S</v>
          </cell>
          <cell r="H110">
            <v>50083.125241883463</v>
          </cell>
          <cell r="I110" t="str">
            <v>Rupiah</v>
          </cell>
        </row>
        <row r="114">
          <cell r="A114" t="str">
            <v>E.</v>
          </cell>
          <cell r="C114" t="str">
            <v>LAIN - LAIN</v>
          </cell>
        </row>
        <row r="115">
          <cell r="L115" t="str">
            <v>D.</v>
          </cell>
          <cell r="N115" t="str">
            <v>JUMLAH HARGA TENAGA, BAHAN DAN ALAT  ( A + B + C )</v>
          </cell>
          <cell r="V115">
            <v>50083.125241883463</v>
          </cell>
        </row>
        <row r="116">
          <cell r="A116" t="str">
            <v xml:space="preserve">1. </v>
          </cell>
          <cell r="C116" t="str">
            <v>Tingkat Suku Bunga</v>
          </cell>
          <cell r="G116" t="str">
            <v>i</v>
          </cell>
          <cell r="H116">
            <v>20</v>
          </cell>
          <cell r="I116" t="str">
            <v>% / Tahun</v>
          </cell>
          <cell r="L116" t="str">
            <v>E.</v>
          </cell>
          <cell r="N116" t="str">
            <v>OVERHEAD &amp; PROFIT</v>
          </cell>
          <cell r="Q116">
            <v>10</v>
          </cell>
          <cell r="R116" t="str">
            <v>%  x  D</v>
          </cell>
          <cell r="V116">
            <v>5008.3125241883463</v>
          </cell>
        </row>
        <row r="117">
          <cell r="A117" t="str">
            <v xml:space="preserve">2. </v>
          </cell>
          <cell r="C117" t="str">
            <v>Upah Operator / Sopir</v>
          </cell>
          <cell r="G117" t="str">
            <v>U1</v>
          </cell>
          <cell r="H117">
            <v>2500</v>
          </cell>
          <cell r="I117" t="str">
            <v>Rp./Jam</v>
          </cell>
          <cell r="L117" t="str">
            <v>F.</v>
          </cell>
          <cell r="N117" t="str">
            <v>HARGA SATUAN PEKERJAAN  ( D + E )</v>
          </cell>
          <cell r="V117">
            <v>55091.437766071809</v>
          </cell>
        </row>
        <row r="118">
          <cell r="A118" t="str">
            <v xml:space="preserve">3. </v>
          </cell>
          <cell r="C118" t="str">
            <v>Upah Pembantu Operator / Pmb.Sopir</v>
          </cell>
          <cell r="G118" t="str">
            <v>U2</v>
          </cell>
          <cell r="H118">
            <v>2000</v>
          </cell>
          <cell r="I118" t="str">
            <v>Rp./Jam</v>
          </cell>
          <cell r="L118" t="str">
            <v>Note: 1</v>
          </cell>
          <cell r="N118" t="str">
            <v>SATUAN dapat berdasarkan atas jam operasi untuk Tenaga Kerja dan Peralatan, volume dan/atau ukuran</v>
          </cell>
        </row>
        <row r="119">
          <cell r="A119" t="str">
            <v xml:space="preserve">4. </v>
          </cell>
          <cell r="C119" t="str">
            <v>Bahan Bakar Bensin</v>
          </cell>
          <cell r="G119" t="str">
            <v>Mb</v>
          </cell>
          <cell r="H119">
            <v>1150</v>
          </cell>
          <cell r="I119" t="str">
            <v>Liter</v>
          </cell>
          <cell r="N119" t="str">
            <v>berat untuk bahan-bahan.</v>
          </cell>
        </row>
        <row r="120">
          <cell r="A120" t="str">
            <v xml:space="preserve">5. </v>
          </cell>
          <cell r="C120" t="str">
            <v>Bahan Bakar Solar</v>
          </cell>
          <cell r="G120" t="str">
            <v>Ms</v>
          </cell>
          <cell r="H120">
            <v>650</v>
          </cell>
          <cell r="I120" t="str">
            <v>Liter</v>
          </cell>
          <cell r="L120">
            <v>2</v>
          </cell>
          <cell r="N120" t="str">
            <v>Kuantitas satuan adalah kuantitas setiap komponen untuk menyelesaikan satu satuan pekerjaan dari nomor</v>
          </cell>
        </row>
        <row r="121">
          <cell r="A121" t="str">
            <v xml:space="preserve">6. </v>
          </cell>
          <cell r="C121" t="str">
            <v>Minyak Pelumas</v>
          </cell>
          <cell r="G121" t="str">
            <v>Mp</v>
          </cell>
          <cell r="H121">
            <v>9000</v>
          </cell>
          <cell r="I121" t="str">
            <v>Liter</v>
          </cell>
          <cell r="N121" t="str">
            <v>mata pembayaran.</v>
          </cell>
        </row>
        <row r="122">
          <cell r="L122">
            <v>3</v>
          </cell>
          <cell r="N122" t="str">
            <v>Biaya satuan untuk peralatan sudah termasuk bahan bakar, bahan habis dipakai dan operator.</v>
          </cell>
        </row>
        <row r="123">
          <cell r="L123">
            <v>4</v>
          </cell>
          <cell r="N123" t="str">
            <v>Biaya satuan sudah termasuk pengeluaran untuk seluruh pajak yang berkaitan (tetapi tidak termasuk PPN</v>
          </cell>
        </row>
        <row r="124">
          <cell r="N124" t="str">
            <v>yang dibayar dari kontrak) dan biaya-biaya lainnya.</v>
          </cell>
        </row>
        <row r="125">
          <cell r="A125" t="str">
            <v>ITEM PEMBAYARAN No.</v>
          </cell>
          <cell r="D125" t="str">
            <v>:  9.6</v>
          </cell>
          <cell r="U125" t="str">
            <v>Analisa EI-96</v>
          </cell>
        </row>
        <row r="126">
          <cell r="A126" t="str">
            <v>JENIS PEKERJAAN</v>
          </cell>
          <cell r="D126" t="str">
            <v>:  PEKERJAAN HARIAN</v>
          </cell>
        </row>
        <row r="127">
          <cell r="A127" t="str">
            <v>SATUAN PEMBAYARAN</v>
          </cell>
          <cell r="D127" t="str">
            <v>:  JAM</v>
          </cell>
          <cell r="J127" t="str">
            <v xml:space="preserve">         URAIAN ANALISA HARGA SATUAN</v>
          </cell>
          <cell r="L127" t="str">
            <v>FORMULIR STANDAR UNTUK</v>
          </cell>
        </row>
        <row r="128">
          <cell r="L128" t="str">
            <v>PEREKAMAN ANALISA MASING-MASING HARGA SATUAN</v>
          </cell>
        </row>
        <row r="129">
          <cell r="L129">
            <v>0</v>
          </cell>
        </row>
        <row r="130">
          <cell r="A130" t="str">
            <v>No.</v>
          </cell>
          <cell r="C130" t="str">
            <v>U R A I A N</v>
          </cell>
          <cell r="G130" t="str">
            <v>KODE</v>
          </cell>
          <cell r="H130" t="str">
            <v>KOEF.</v>
          </cell>
          <cell r="I130" t="str">
            <v>SATUAN</v>
          </cell>
          <cell r="J130" t="str">
            <v>KETERANGAN</v>
          </cell>
        </row>
        <row r="132">
          <cell r="L132" t="str">
            <v>PROYEK</v>
          </cell>
          <cell r="O132" t="str">
            <v>:</v>
          </cell>
        </row>
        <row r="133">
          <cell r="A133" t="str">
            <v>A.</v>
          </cell>
          <cell r="C133" t="str">
            <v>URAIAN PERALATAN</v>
          </cell>
          <cell r="L133" t="str">
            <v>No. PAKET KONTRAK</v>
          </cell>
          <cell r="O133" t="str">
            <v>:</v>
          </cell>
        </row>
        <row r="134">
          <cell r="L134" t="str">
            <v>NAMA PAKET</v>
          </cell>
          <cell r="O134" t="str">
            <v>:</v>
          </cell>
        </row>
        <row r="135">
          <cell r="A135" t="str">
            <v xml:space="preserve">1. </v>
          </cell>
          <cell r="C135" t="str">
            <v>Jenis Peralatan</v>
          </cell>
          <cell r="G135" t="str">
            <v>WATER TANKER 3000-4500 L.</v>
          </cell>
          <cell r="J135" t="str">
            <v>(E23)</v>
          </cell>
          <cell r="L135" t="str">
            <v>PROP / KAB / KODYA</v>
          </cell>
          <cell r="O135" t="str">
            <v>:</v>
          </cell>
        </row>
        <row r="136">
          <cell r="A136" t="str">
            <v xml:space="preserve">2. </v>
          </cell>
          <cell r="C136" t="str">
            <v>Tenaga</v>
          </cell>
          <cell r="G136" t="str">
            <v>Pw</v>
          </cell>
          <cell r="H136">
            <v>100</v>
          </cell>
          <cell r="I136" t="str">
            <v>HP</v>
          </cell>
          <cell r="L136" t="str">
            <v>ITEM PEMBAYARAN NO.</v>
          </cell>
          <cell r="O136" t="str">
            <v>:  9.6</v>
          </cell>
          <cell r="S136" t="str">
            <v>PERKIRAAN VOL. PEK.</v>
          </cell>
          <cell r="U136" t="str">
            <v>:</v>
          </cell>
          <cell r="V136" t="e">
            <v>#REF!</v>
          </cell>
        </row>
        <row r="137">
          <cell r="A137" t="str">
            <v xml:space="preserve">3. </v>
          </cell>
          <cell r="C137" t="str">
            <v>Kapasitas</v>
          </cell>
          <cell r="G137" t="str">
            <v>Cp</v>
          </cell>
          <cell r="H137">
            <v>4000</v>
          </cell>
          <cell r="I137" t="str">
            <v>Liter</v>
          </cell>
          <cell r="L137" t="str">
            <v>JENIS PEKERJAAN</v>
          </cell>
          <cell r="O137" t="str">
            <v>:  PEKERJAAN HARIAN</v>
          </cell>
          <cell r="S137" t="str">
            <v>TOTAL HARGA (Rp.)</v>
          </cell>
          <cell r="U137" t="str">
            <v>:</v>
          </cell>
          <cell r="V137" t="e">
            <v>#REF!</v>
          </cell>
        </row>
        <row r="138">
          <cell r="A138" t="str">
            <v xml:space="preserve">4. </v>
          </cell>
          <cell r="C138" t="str">
            <v>Umur Ekonomis</v>
          </cell>
          <cell r="G138" t="str">
            <v>A</v>
          </cell>
          <cell r="H138">
            <v>5</v>
          </cell>
          <cell r="I138" t="str">
            <v>Tahun</v>
          </cell>
          <cell r="J138" t="str">
            <v xml:space="preserve"> Alat Baru</v>
          </cell>
          <cell r="P138" t="str">
            <v>WATER TANKER 3000-4500 L.</v>
          </cell>
          <cell r="S138" t="str">
            <v>% THD. BIAYA PROYEK</v>
          </cell>
          <cell r="U138" t="str">
            <v>:</v>
          </cell>
          <cell r="V138" t="e">
            <v>#REF!</v>
          </cell>
        </row>
        <row r="139">
          <cell r="A139" t="str">
            <v xml:space="preserve">5. </v>
          </cell>
          <cell r="C139" t="str">
            <v>Jam Operasi Dalam 1 Tahun</v>
          </cell>
          <cell r="G139" t="str">
            <v>W</v>
          </cell>
          <cell r="H139">
            <v>2000</v>
          </cell>
          <cell r="I139" t="str">
            <v>Jam</v>
          </cell>
          <cell r="J139" t="str">
            <v xml:space="preserve"> Alat Baru</v>
          </cell>
          <cell r="L139" t="str">
            <v>SATUAN PEMBAYARAN</v>
          </cell>
          <cell r="O139" t="str">
            <v>:  JAM</v>
          </cell>
          <cell r="Q139" t="str">
            <v>(E23)</v>
          </cell>
        </row>
        <row r="140">
          <cell r="A140" t="str">
            <v xml:space="preserve">6. </v>
          </cell>
          <cell r="C140" t="str">
            <v>Harga Alat</v>
          </cell>
          <cell r="G140" t="str">
            <v>B</v>
          </cell>
          <cell r="H140">
            <v>36000000</v>
          </cell>
          <cell r="I140" t="str">
            <v>Rupiah</v>
          </cell>
          <cell r="J140" t="str">
            <v xml:space="preserve"> Alat Baru</v>
          </cell>
        </row>
        <row r="142">
          <cell r="R142" t="str">
            <v>PERKIRAAN</v>
          </cell>
          <cell r="S142" t="str">
            <v>HARGA</v>
          </cell>
          <cell r="T142" t="str">
            <v>JUMLAH</v>
          </cell>
        </row>
        <row r="143">
          <cell r="A143" t="str">
            <v>B.</v>
          </cell>
          <cell r="C143" t="str">
            <v>BIAYA PASTI PER JAM KERJA</v>
          </cell>
          <cell r="L143" t="str">
            <v>NO.</v>
          </cell>
          <cell r="N143" t="str">
            <v>KOMPONEN</v>
          </cell>
          <cell r="Q143" t="str">
            <v>SATUAN</v>
          </cell>
          <cell r="R143" t="str">
            <v>KUANTITAS</v>
          </cell>
          <cell r="S143" t="str">
            <v>SATUAN</v>
          </cell>
          <cell r="T143" t="str">
            <v>HARGA</v>
          </cell>
        </row>
        <row r="144">
          <cell r="S144" t="str">
            <v>(Rp.)</v>
          </cell>
          <cell r="T144" t="str">
            <v>(Rp.)</v>
          </cell>
        </row>
        <row r="145">
          <cell r="A145" t="str">
            <v xml:space="preserve">1. </v>
          </cell>
          <cell r="C145" t="str">
            <v>Nilai Sisa Alat</v>
          </cell>
          <cell r="D145" t="str">
            <v>=  10 % x Harga Alat Baru</v>
          </cell>
          <cell r="G145" t="str">
            <v>C</v>
          </cell>
          <cell r="H145">
            <v>3600000</v>
          </cell>
          <cell r="I145" t="str">
            <v>Rupiah</v>
          </cell>
        </row>
        <row r="147">
          <cell r="A147" t="str">
            <v xml:space="preserve">2. </v>
          </cell>
          <cell r="C147" t="str">
            <v>Faktor Angsuran Modal    =</v>
          </cell>
          <cell r="E147" t="str">
            <v>i x (1 + i)^A</v>
          </cell>
          <cell r="G147" t="str">
            <v>D</v>
          </cell>
          <cell r="H147">
            <v>0.33437970328961514</v>
          </cell>
          <cell r="I147" t="str">
            <v>-</v>
          </cell>
          <cell r="L147" t="str">
            <v>A.</v>
          </cell>
          <cell r="N147" t="str">
            <v>PEKERJA</v>
          </cell>
        </row>
        <row r="148">
          <cell r="E148" t="str">
            <v>(1 + i)^A - 1</v>
          </cell>
        </row>
        <row r="149">
          <cell r="A149" t="str">
            <v xml:space="preserve">3. </v>
          </cell>
          <cell r="C149" t="str">
            <v>Biaya Pasti per Jam  :</v>
          </cell>
          <cell r="L149" t="str">
            <v>1.</v>
          </cell>
          <cell r="N149" t="str">
            <v>-</v>
          </cell>
          <cell r="R149" t="str">
            <v xml:space="preserve">-  </v>
          </cell>
          <cell r="S149" t="str">
            <v xml:space="preserve">-   </v>
          </cell>
          <cell r="V149" t="str">
            <v>-</v>
          </cell>
        </row>
        <row r="150">
          <cell r="C150" t="str">
            <v>a.  Biaya Pengembalian Modal  =</v>
          </cell>
          <cell r="E150" t="str">
            <v>( B - C ) x D</v>
          </cell>
          <cell r="G150" t="str">
            <v>E</v>
          </cell>
          <cell r="H150">
            <v>5416.9511932917658</v>
          </cell>
          <cell r="I150" t="str">
            <v>Rupiah</v>
          </cell>
          <cell r="L150" t="str">
            <v>2.</v>
          </cell>
          <cell r="N150" t="str">
            <v>-</v>
          </cell>
          <cell r="R150" t="str">
            <v xml:space="preserve">-  </v>
          </cell>
          <cell r="S150" t="str">
            <v xml:space="preserve">-   </v>
          </cell>
          <cell r="V150" t="str">
            <v>-</v>
          </cell>
        </row>
        <row r="151">
          <cell r="E151" t="str">
            <v>W</v>
          </cell>
        </row>
        <row r="153">
          <cell r="C153" t="str">
            <v>b.  Asuransi, dll =</v>
          </cell>
          <cell r="D153">
            <v>2E-3</v>
          </cell>
          <cell r="E153" t="str">
            <v xml:space="preserve">  x   B</v>
          </cell>
          <cell r="G153" t="str">
            <v>F</v>
          </cell>
          <cell r="H153">
            <v>36</v>
          </cell>
          <cell r="I153" t="str">
            <v>Rupiah</v>
          </cell>
        </row>
        <row r="154">
          <cell r="E154" t="str">
            <v>W</v>
          </cell>
        </row>
        <row r="155">
          <cell r="L155" t="str">
            <v>B.</v>
          </cell>
          <cell r="N155" t="str">
            <v>BAHAN</v>
          </cell>
        </row>
        <row r="156">
          <cell r="C156" t="str">
            <v>Biaya Pasti per Jam             =</v>
          </cell>
          <cell r="E156" t="str">
            <v>( E + F )</v>
          </cell>
          <cell r="G156" t="str">
            <v>G</v>
          </cell>
          <cell r="H156">
            <v>5452.9511932917658</v>
          </cell>
          <cell r="I156" t="str">
            <v>Rupiah</v>
          </cell>
        </row>
        <row r="157">
          <cell r="L157" t="str">
            <v>1.</v>
          </cell>
          <cell r="N157" t="str">
            <v>-</v>
          </cell>
          <cell r="R157" t="str">
            <v xml:space="preserve">-  </v>
          </cell>
          <cell r="S157" t="str">
            <v xml:space="preserve">-   </v>
          </cell>
          <cell r="V157" t="str">
            <v>-</v>
          </cell>
        </row>
        <row r="158">
          <cell r="A158" t="str">
            <v>C.</v>
          </cell>
          <cell r="C158" t="str">
            <v>BIAYA OPERASI PER JAM KERJA</v>
          </cell>
          <cell r="L158" t="str">
            <v>2.</v>
          </cell>
          <cell r="N158" t="str">
            <v>-</v>
          </cell>
          <cell r="R158" t="str">
            <v xml:space="preserve">-  </v>
          </cell>
          <cell r="S158" t="str">
            <v xml:space="preserve">-   </v>
          </cell>
          <cell r="V158" t="str">
            <v>-</v>
          </cell>
        </row>
        <row r="160">
          <cell r="A160" t="str">
            <v xml:space="preserve">1. </v>
          </cell>
          <cell r="C160" t="str">
            <v xml:space="preserve">Bahan Bakar  =  (0.125-0.175 Ltr/HP/Jam)   x Pw x Ms </v>
          </cell>
          <cell r="G160" t="str">
            <v>H</v>
          </cell>
          <cell r="H160">
            <v>8125</v>
          </cell>
          <cell r="I160" t="str">
            <v>Rupiah</v>
          </cell>
        </row>
        <row r="162">
          <cell r="A162" t="str">
            <v xml:space="preserve">2. </v>
          </cell>
          <cell r="C162" t="str">
            <v>Pelumas         =  (0.01-0.02 Ltr/HP/Jam) x Pw x Mp</v>
          </cell>
          <cell r="G162" t="str">
            <v>I</v>
          </cell>
          <cell r="H162">
            <v>9000</v>
          </cell>
          <cell r="I162" t="str">
            <v>Rupiah</v>
          </cell>
        </row>
        <row r="164">
          <cell r="A164" t="str">
            <v xml:space="preserve">3. </v>
          </cell>
          <cell r="C164" t="str">
            <v>Perawatan dan</v>
          </cell>
          <cell r="D164" t="str">
            <v>(12,5 % - 17,5 %)  x  B</v>
          </cell>
          <cell r="G164" t="str">
            <v>K</v>
          </cell>
          <cell r="H164">
            <v>2250</v>
          </cell>
          <cell r="I164" t="str">
            <v>Rupiah</v>
          </cell>
        </row>
        <row r="165">
          <cell r="C165" t="str">
            <v xml:space="preserve">        perbaikan    =</v>
          </cell>
          <cell r="D165" t="str">
            <v>W</v>
          </cell>
        </row>
        <row r="166">
          <cell r="L166" t="str">
            <v>C.</v>
          </cell>
          <cell r="N166" t="str">
            <v>ALAT</v>
          </cell>
        </row>
        <row r="167">
          <cell r="A167" t="str">
            <v xml:space="preserve">4. </v>
          </cell>
          <cell r="C167" t="str">
            <v>Operator</v>
          </cell>
          <cell r="D167" t="str">
            <v>=   ( 1  Orang / Jam )  x  U1</v>
          </cell>
          <cell r="G167" t="str">
            <v>L</v>
          </cell>
          <cell r="H167">
            <v>2500</v>
          </cell>
          <cell r="I167" t="str">
            <v>Rupiah</v>
          </cell>
        </row>
        <row r="168">
          <cell r="A168" t="str">
            <v xml:space="preserve">5. </v>
          </cell>
          <cell r="C168" t="str">
            <v>Pembantu Operator</v>
          </cell>
          <cell r="D168" t="str">
            <v>=   ( 1  Orang / Jam )  x  U2</v>
          </cell>
          <cell r="G168" t="str">
            <v>M</v>
          </cell>
          <cell r="H168">
            <v>2000</v>
          </cell>
          <cell r="I168" t="str">
            <v>Rupiah</v>
          </cell>
          <cell r="L168" t="str">
            <v>1.</v>
          </cell>
          <cell r="N168" t="str">
            <v>WATER TANKER 3000-4500 L.</v>
          </cell>
          <cell r="Q168" t="str">
            <v>jam</v>
          </cell>
          <cell r="R168">
            <v>1</v>
          </cell>
          <cell r="S168">
            <v>29327.951193291767</v>
          </cell>
          <cell r="V168">
            <v>29327.951193291767</v>
          </cell>
        </row>
        <row r="169">
          <cell r="L169" t="str">
            <v>2.</v>
          </cell>
          <cell r="N169" t="str">
            <v>-</v>
          </cell>
          <cell r="Q169" t="str">
            <v>jam</v>
          </cell>
          <cell r="R169" t="str">
            <v xml:space="preserve">-  </v>
          </cell>
          <cell r="S169" t="str">
            <v xml:space="preserve">-   </v>
          </cell>
          <cell r="V169" t="str">
            <v>-</v>
          </cell>
        </row>
        <row r="170">
          <cell r="C170" t="str">
            <v>Biaya Operasi per Jam        =</v>
          </cell>
          <cell r="E170" t="str">
            <v>(H+I+K+L+M)</v>
          </cell>
          <cell r="G170" t="str">
            <v>P</v>
          </cell>
          <cell r="H170">
            <v>23875</v>
          </cell>
          <cell r="I170" t="str">
            <v>Rupiah</v>
          </cell>
        </row>
        <row r="172">
          <cell r="A172" t="str">
            <v>D.</v>
          </cell>
          <cell r="C172" t="str">
            <v>TOTAL BIAYA SEWA ALAT / JAM   =   ( G + P )</v>
          </cell>
          <cell r="G172" t="str">
            <v>S</v>
          </cell>
          <cell r="H172">
            <v>29327.951193291767</v>
          </cell>
          <cell r="I172" t="str">
            <v>Rupiah</v>
          </cell>
        </row>
        <row r="176">
          <cell r="A176" t="str">
            <v>E.</v>
          </cell>
          <cell r="C176" t="str">
            <v>LAIN - LAIN</v>
          </cell>
        </row>
        <row r="177">
          <cell r="L177" t="str">
            <v>D.</v>
          </cell>
          <cell r="N177" t="str">
            <v>JUMLAH HARGA TENAGA, BAHAN DAN ALAT  ( A + B + C )</v>
          </cell>
          <cell r="V177">
            <v>29327.951193291767</v>
          </cell>
        </row>
        <row r="178">
          <cell r="A178" t="str">
            <v xml:space="preserve">1. </v>
          </cell>
          <cell r="C178" t="str">
            <v>Tingkat Suku Bunga</v>
          </cell>
          <cell r="G178" t="str">
            <v>i</v>
          </cell>
          <cell r="H178">
            <v>20</v>
          </cell>
          <cell r="I178" t="str">
            <v>% / Tahun</v>
          </cell>
          <cell r="L178" t="str">
            <v>E.</v>
          </cell>
          <cell r="N178" t="str">
            <v>OVERHEAD &amp; PROFIT</v>
          </cell>
          <cell r="Q178">
            <v>10</v>
          </cell>
          <cell r="R178" t="str">
            <v>%  x  D</v>
          </cell>
          <cell r="V178">
            <v>2932.7951193291769</v>
          </cell>
        </row>
        <row r="179">
          <cell r="A179" t="str">
            <v xml:space="preserve">2. </v>
          </cell>
          <cell r="C179" t="str">
            <v>Upah Operator / Sopir</v>
          </cell>
          <cell r="G179" t="str">
            <v>U1</v>
          </cell>
          <cell r="H179">
            <v>2500</v>
          </cell>
          <cell r="I179" t="str">
            <v>Rp./Jam</v>
          </cell>
          <cell r="L179" t="str">
            <v>F.</v>
          </cell>
          <cell r="N179" t="str">
            <v>HARGA SATUAN PEKERJAAN  ( D + E )</v>
          </cell>
          <cell r="V179">
            <v>32260.746312620944</v>
          </cell>
        </row>
        <row r="180">
          <cell r="A180" t="str">
            <v xml:space="preserve">3. </v>
          </cell>
          <cell r="C180" t="str">
            <v>Upah Pembantu Operator / Pmb.Sopir</v>
          </cell>
          <cell r="G180" t="str">
            <v>U2</v>
          </cell>
          <cell r="H180">
            <v>2000</v>
          </cell>
          <cell r="I180" t="str">
            <v>Rp./Jam</v>
          </cell>
          <cell r="L180" t="str">
            <v>Note: 1</v>
          </cell>
          <cell r="N180" t="str">
            <v>SATUAN dapat berdasarkan atas jam operasi untuk Tenaga Kerja dan Peralatan, volume dan/atau ukuran</v>
          </cell>
        </row>
        <row r="181">
          <cell r="A181" t="str">
            <v xml:space="preserve">4. </v>
          </cell>
          <cell r="C181" t="str">
            <v>Bahan Bakar Bensin</v>
          </cell>
          <cell r="G181" t="str">
            <v>Mb</v>
          </cell>
          <cell r="H181">
            <v>1150</v>
          </cell>
          <cell r="I181" t="str">
            <v>Liter</v>
          </cell>
          <cell r="N181" t="str">
            <v>berat untuk bahan-bahan.</v>
          </cell>
        </row>
        <row r="182">
          <cell r="A182" t="str">
            <v xml:space="preserve">5. </v>
          </cell>
          <cell r="C182" t="str">
            <v>Bahan Bakar Solar</v>
          </cell>
          <cell r="G182" t="str">
            <v>Ms</v>
          </cell>
          <cell r="H182">
            <v>650</v>
          </cell>
          <cell r="I182" t="str">
            <v>Liter</v>
          </cell>
          <cell r="L182">
            <v>2</v>
          </cell>
          <cell r="N182" t="str">
            <v>Kuantitas satuan adalah kuantitas setiap komponen untuk menyelesaikan satu satuan pekerjaan dari nomor</v>
          </cell>
        </row>
        <row r="183">
          <cell r="A183" t="str">
            <v xml:space="preserve">6. </v>
          </cell>
          <cell r="C183" t="str">
            <v>Minyak Pelumas</v>
          </cell>
          <cell r="G183" t="str">
            <v>Mp</v>
          </cell>
          <cell r="H183">
            <v>9000</v>
          </cell>
          <cell r="I183" t="str">
            <v>Liter</v>
          </cell>
          <cell r="N183" t="str">
            <v>mata pembayaran.</v>
          </cell>
        </row>
        <row r="184">
          <cell r="L184">
            <v>3</v>
          </cell>
          <cell r="N184" t="str">
            <v>Biaya satuan untuk peralatan sudah termasuk bahan bakar, bahan habis dipakai dan operator.</v>
          </cell>
        </row>
        <row r="185">
          <cell r="L185">
            <v>4</v>
          </cell>
          <cell r="N185" t="str">
            <v>Biaya satuan sudah termasuk pengeluaran untuk seluruh pajak yang berkaitan (tetapi tidak termasuk PPN</v>
          </cell>
        </row>
        <row r="186">
          <cell r="N186" t="str">
            <v>yang dibayar dari kontrak) dan biaya-biaya lainnya.</v>
          </cell>
        </row>
        <row r="187">
          <cell r="A187" t="str">
            <v>ITEM PEMBAYARAN No.</v>
          </cell>
          <cell r="D187" t="str">
            <v>:  9.7</v>
          </cell>
          <cell r="U187" t="str">
            <v>Analisa EI-97</v>
          </cell>
        </row>
        <row r="188">
          <cell r="A188" t="str">
            <v>JENIS PEKERJAAN</v>
          </cell>
          <cell r="D188" t="str">
            <v>:  PEKERJAAN HARIAN</v>
          </cell>
        </row>
        <row r="189">
          <cell r="A189" t="str">
            <v>SATUAN PEMBAYARAN</v>
          </cell>
          <cell r="D189" t="str">
            <v>:  JAM</v>
          </cell>
          <cell r="J189" t="str">
            <v xml:space="preserve">         URAIAN ANALISA HARGA SATUAN</v>
          </cell>
          <cell r="L189" t="str">
            <v>FORMULIR STANDAR UNTUK</v>
          </cell>
        </row>
        <row r="190">
          <cell r="L190" t="str">
            <v>PEREKAMAN ANALISA MASING-MASING HARGA SATUAN</v>
          </cell>
        </row>
        <row r="191">
          <cell r="L191">
            <v>0</v>
          </cell>
        </row>
        <row r="192">
          <cell r="A192" t="str">
            <v>No.</v>
          </cell>
          <cell r="C192" t="str">
            <v>U R A I A N</v>
          </cell>
          <cell r="G192" t="str">
            <v>KODE</v>
          </cell>
          <cell r="H192" t="str">
            <v>KOEF.</v>
          </cell>
          <cell r="I192" t="str">
            <v>SATUAN</v>
          </cell>
          <cell r="J192" t="str">
            <v>KETERANGAN</v>
          </cell>
        </row>
        <row r="194">
          <cell r="L194" t="str">
            <v>PROYEK</v>
          </cell>
          <cell r="O194" t="str">
            <v>:</v>
          </cell>
        </row>
        <row r="195">
          <cell r="A195" t="str">
            <v>A.</v>
          </cell>
          <cell r="C195" t="str">
            <v>URAIAN PERALATAN</v>
          </cell>
          <cell r="L195" t="str">
            <v>No. PAKET KONTRAK</v>
          </cell>
          <cell r="O195" t="str">
            <v>:</v>
          </cell>
        </row>
        <row r="196">
          <cell r="L196" t="str">
            <v>NAMA PAKET</v>
          </cell>
          <cell r="O196" t="str">
            <v>:</v>
          </cell>
        </row>
        <row r="197">
          <cell r="A197" t="str">
            <v xml:space="preserve">1. </v>
          </cell>
          <cell r="C197" t="str">
            <v>Jenis Peralatan</v>
          </cell>
          <cell r="G197" t="str">
            <v>BULLDOZER 100-150 HP</v>
          </cell>
          <cell r="J197" t="str">
            <v>(E04)</v>
          </cell>
          <cell r="L197" t="str">
            <v>PROP / KAB / KODYA</v>
          </cell>
          <cell r="O197" t="str">
            <v>:</v>
          </cell>
        </row>
        <row r="198">
          <cell r="A198" t="str">
            <v xml:space="preserve">2. </v>
          </cell>
          <cell r="C198" t="str">
            <v>Tenaga</v>
          </cell>
          <cell r="G198" t="str">
            <v>Pw</v>
          </cell>
          <cell r="H198">
            <v>140</v>
          </cell>
          <cell r="I198" t="str">
            <v>HP</v>
          </cell>
          <cell r="L198" t="str">
            <v>ITEM PEMBAYARAN NO.</v>
          </cell>
          <cell r="O198" t="str">
            <v>:  9.7</v>
          </cell>
          <cell r="S198" t="str">
            <v>PERKIRAAN VOL. PEK.</v>
          </cell>
          <cell r="U198" t="str">
            <v>:</v>
          </cell>
          <cell r="V198" t="e">
            <v>#REF!</v>
          </cell>
        </row>
        <row r="199">
          <cell r="A199" t="str">
            <v xml:space="preserve">3. </v>
          </cell>
          <cell r="C199" t="str">
            <v>Kapasitas</v>
          </cell>
          <cell r="G199" t="str">
            <v>Cp</v>
          </cell>
          <cell r="H199" t="str">
            <v xml:space="preserve">-  </v>
          </cell>
          <cell r="I199" t="str">
            <v>-</v>
          </cell>
          <cell r="L199" t="str">
            <v>JENIS PEKERJAAN</v>
          </cell>
          <cell r="O199" t="str">
            <v>:  PEKERJAAN HARIAN</v>
          </cell>
          <cell r="S199" t="str">
            <v>TOTAL HARGA (Rp.)</v>
          </cell>
          <cell r="U199" t="str">
            <v>:</v>
          </cell>
          <cell r="V199" t="e">
            <v>#REF!</v>
          </cell>
        </row>
        <row r="200">
          <cell r="A200" t="str">
            <v xml:space="preserve">4. </v>
          </cell>
          <cell r="C200" t="str">
            <v>Umur Ekonomis</v>
          </cell>
          <cell r="G200" t="str">
            <v>A</v>
          </cell>
          <cell r="H200">
            <v>5</v>
          </cell>
          <cell r="I200" t="str">
            <v>Tahun</v>
          </cell>
          <cell r="J200" t="str">
            <v xml:space="preserve"> Alat Baru</v>
          </cell>
          <cell r="P200" t="str">
            <v>BULLDOZER 100-150 HP</v>
          </cell>
          <cell r="S200" t="str">
            <v>% THD. BIAYA PROYEK</v>
          </cell>
          <cell r="U200" t="str">
            <v>:</v>
          </cell>
          <cell r="V200" t="e">
            <v>#REF!</v>
          </cell>
        </row>
        <row r="201">
          <cell r="A201" t="str">
            <v xml:space="preserve">5. </v>
          </cell>
          <cell r="C201" t="str">
            <v>Jam Operasi Dalam 1 Tahun</v>
          </cell>
          <cell r="G201" t="str">
            <v>W</v>
          </cell>
          <cell r="H201">
            <v>2000</v>
          </cell>
          <cell r="I201" t="str">
            <v>Jam</v>
          </cell>
          <cell r="J201" t="str">
            <v xml:space="preserve"> Alat Baru</v>
          </cell>
          <cell r="L201" t="str">
            <v>SATUAN PEMBAYARAN</v>
          </cell>
          <cell r="O201" t="str">
            <v>:  JAM</v>
          </cell>
          <cell r="Q201" t="str">
            <v>(E04)</v>
          </cell>
        </row>
        <row r="202">
          <cell r="A202" t="str">
            <v xml:space="preserve">6. </v>
          </cell>
          <cell r="C202" t="str">
            <v>Harga Alat</v>
          </cell>
          <cell r="G202" t="str">
            <v>B</v>
          </cell>
          <cell r="H202">
            <v>242000000</v>
          </cell>
          <cell r="I202" t="str">
            <v>Rupiah</v>
          </cell>
          <cell r="J202" t="str">
            <v xml:space="preserve"> Alat Baru</v>
          </cell>
        </row>
        <row r="204">
          <cell r="R204" t="str">
            <v>PERKIRAAN</v>
          </cell>
          <cell r="S204" t="str">
            <v>HARGA</v>
          </cell>
          <cell r="T204" t="str">
            <v>JUMLAH</v>
          </cell>
        </row>
        <row r="205">
          <cell r="A205" t="str">
            <v>B.</v>
          </cell>
          <cell r="C205" t="str">
            <v>BIAYA PASTI PER JAM KERJA</v>
          </cell>
          <cell r="L205" t="str">
            <v>NO.</v>
          </cell>
          <cell r="N205" t="str">
            <v>KOMPONEN</v>
          </cell>
          <cell r="Q205" t="str">
            <v>SATUAN</v>
          </cell>
          <cell r="R205" t="str">
            <v>KUANTITAS</v>
          </cell>
          <cell r="S205" t="str">
            <v>SATUAN</v>
          </cell>
          <cell r="T205" t="str">
            <v>HARGA</v>
          </cell>
        </row>
        <row r="206">
          <cell r="S206" t="str">
            <v>(Rp.)</v>
          </cell>
          <cell r="T206" t="str">
            <v>(Rp.)</v>
          </cell>
        </row>
        <row r="207">
          <cell r="A207" t="str">
            <v xml:space="preserve">1. </v>
          </cell>
          <cell r="C207" t="str">
            <v>Nilai Sisa Alat</v>
          </cell>
          <cell r="D207" t="str">
            <v>=  10 % x Harga Alat Baru</v>
          </cell>
          <cell r="G207" t="str">
            <v>C</v>
          </cell>
          <cell r="H207">
            <v>24200000</v>
          </cell>
          <cell r="I207" t="str">
            <v>Rupiah</v>
          </cell>
        </row>
        <row r="209">
          <cell r="A209" t="str">
            <v xml:space="preserve">2. </v>
          </cell>
          <cell r="C209" t="str">
            <v>Faktor Angsuran Modal    =</v>
          </cell>
          <cell r="E209" t="str">
            <v>i x (1 + i)^A</v>
          </cell>
          <cell r="G209" t="str">
            <v>D</v>
          </cell>
          <cell r="H209">
            <v>0.33437970328961514</v>
          </cell>
          <cell r="I209" t="str">
            <v>-</v>
          </cell>
          <cell r="L209" t="str">
            <v>A.</v>
          </cell>
          <cell r="N209" t="str">
            <v>PEKERJA</v>
          </cell>
        </row>
        <row r="210">
          <cell r="E210" t="str">
            <v>(1 + i)^A - 1</v>
          </cell>
        </row>
        <row r="211">
          <cell r="A211" t="str">
            <v xml:space="preserve">3. </v>
          </cell>
          <cell r="C211" t="str">
            <v>Biaya Pasti per Jam  :</v>
          </cell>
          <cell r="L211" t="str">
            <v>1.</v>
          </cell>
          <cell r="N211" t="str">
            <v>-</v>
          </cell>
          <cell r="R211" t="str">
            <v xml:space="preserve">-  </v>
          </cell>
          <cell r="S211" t="str">
            <v xml:space="preserve">-   </v>
          </cell>
          <cell r="V211" t="str">
            <v>-</v>
          </cell>
        </row>
        <row r="212">
          <cell r="C212" t="str">
            <v>a.  Biaya Pengembalian Modal  =</v>
          </cell>
          <cell r="E212" t="str">
            <v>( B - C ) x D</v>
          </cell>
          <cell r="G212" t="str">
            <v>E</v>
          </cell>
          <cell r="H212">
            <v>36413.949688239089</v>
          </cell>
          <cell r="I212" t="str">
            <v>Rupiah</v>
          </cell>
          <cell r="L212" t="str">
            <v>2.</v>
          </cell>
          <cell r="N212" t="str">
            <v>-</v>
          </cell>
          <cell r="R212" t="str">
            <v xml:space="preserve">-  </v>
          </cell>
          <cell r="S212" t="str">
            <v xml:space="preserve">-   </v>
          </cell>
          <cell r="V212" t="str">
            <v>-</v>
          </cell>
        </row>
        <row r="213">
          <cell r="E213" t="str">
            <v>W</v>
          </cell>
        </row>
        <row r="215">
          <cell r="C215" t="str">
            <v>b.  Asuransi, dll =</v>
          </cell>
          <cell r="D215">
            <v>2E-3</v>
          </cell>
          <cell r="E215" t="str">
            <v xml:space="preserve">  x   B</v>
          </cell>
          <cell r="G215" t="str">
            <v>F</v>
          </cell>
          <cell r="H215">
            <v>242</v>
          </cell>
          <cell r="I215" t="str">
            <v>Rupiah</v>
          </cell>
        </row>
        <row r="216">
          <cell r="E216" t="str">
            <v>W</v>
          </cell>
        </row>
        <row r="217">
          <cell r="L217" t="str">
            <v>B.</v>
          </cell>
          <cell r="N217" t="str">
            <v>BAHAN</v>
          </cell>
        </row>
        <row r="218">
          <cell r="C218" t="str">
            <v>Biaya Pasti per Jam             =</v>
          </cell>
          <cell r="E218" t="str">
            <v>( E + F )</v>
          </cell>
          <cell r="G218" t="str">
            <v>G</v>
          </cell>
          <cell r="H218">
            <v>36655.949688239089</v>
          </cell>
          <cell r="I218" t="str">
            <v>Rupiah</v>
          </cell>
        </row>
        <row r="219">
          <cell r="L219" t="str">
            <v>1.</v>
          </cell>
          <cell r="N219" t="str">
            <v>-</v>
          </cell>
          <cell r="R219" t="str">
            <v xml:space="preserve">-  </v>
          </cell>
          <cell r="S219" t="str">
            <v xml:space="preserve">-   </v>
          </cell>
          <cell r="V219" t="str">
            <v>-</v>
          </cell>
        </row>
        <row r="220">
          <cell r="A220" t="str">
            <v>C.</v>
          </cell>
          <cell r="C220" t="str">
            <v>BIAYA OPERASI PER JAM KERJA</v>
          </cell>
          <cell r="L220" t="str">
            <v>2.</v>
          </cell>
          <cell r="N220" t="str">
            <v>-</v>
          </cell>
          <cell r="R220" t="str">
            <v xml:space="preserve">-  </v>
          </cell>
          <cell r="S220" t="str">
            <v xml:space="preserve">-   </v>
          </cell>
          <cell r="V220" t="str">
            <v>-</v>
          </cell>
        </row>
        <row r="222">
          <cell r="A222" t="str">
            <v xml:space="preserve">1. </v>
          </cell>
          <cell r="C222" t="str">
            <v xml:space="preserve">Bahan Bakar  =  (0.125-0.175 Ltr/HP/Jam)   x Pw x Ms </v>
          </cell>
          <cell r="G222" t="str">
            <v>H</v>
          </cell>
          <cell r="H222">
            <v>11375</v>
          </cell>
          <cell r="I222" t="str">
            <v>Rupiah</v>
          </cell>
        </row>
        <row r="224">
          <cell r="A224" t="str">
            <v xml:space="preserve">2. </v>
          </cell>
          <cell r="C224" t="str">
            <v>Pelumas         =  (0.01-0.02 Ltr/HP/Jam) x Pw x Mp</v>
          </cell>
          <cell r="G224" t="str">
            <v>I</v>
          </cell>
          <cell r="H224">
            <v>12600.000000000002</v>
          </cell>
          <cell r="I224" t="str">
            <v>Rupiah</v>
          </cell>
        </row>
        <row r="226">
          <cell r="A226" t="str">
            <v xml:space="preserve">3. </v>
          </cell>
          <cell r="C226" t="str">
            <v>Perawatan dan</v>
          </cell>
          <cell r="D226" t="str">
            <v>(12,5 % - 17,5 %)  x  B</v>
          </cell>
          <cell r="G226" t="str">
            <v>K</v>
          </cell>
          <cell r="H226">
            <v>15125</v>
          </cell>
          <cell r="I226" t="str">
            <v>Rupiah</v>
          </cell>
        </row>
        <row r="227">
          <cell r="C227" t="str">
            <v xml:space="preserve">        perbaikan    =</v>
          </cell>
          <cell r="D227" t="str">
            <v>W</v>
          </cell>
        </row>
        <row r="228">
          <cell r="L228" t="str">
            <v>C.</v>
          </cell>
          <cell r="N228" t="str">
            <v>ALAT</v>
          </cell>
        </row>
        <row r="229">
          <cell r="A229" t="str">
            <v xml:space="preserve">4. </v>
          </cell>
          <cell r="C229" t="str">
            <v>Operator</v>
          </cell>
          <cell r="D229" t="str">
            <v>=   ( 1  Orang / Jam )  x  U1</v>
          </cell>
          <cell r="G229" t="str">
            <v>L</v>
          </cell>
          <cell r="H229">
            <v>2500</v>
          </cell>
          <cell r="I229" t="str">
            <v>Rupiah</v>
          </cell>
        </row>
        <row r="230">
          <cell r="A230" t="str">
            <v xml:space="preserve">5. </v>
          </cell>
          <cell r="C230" t="str">
            <v>Pembantu Operator</v>
          </cell>
          <cell r="D230" t="str">
            <v>=   ( 1  Orang / Jam )  x  U2</v>
          </cell>
          <cell r="G230" t="str">
            <v>M</v>
          </cell>
          <cell r="H230">
            <v>2000</v>
          </cell>
          <cell r="I230" t="str">
            <v>Rupiah</v>
          </cell>
          <cell r="L230" t="str">
            <v>1.</v>
          </cell>
          <cell r="N230" t="str">
            <v>BULLDOZER 100-150 HP</v>
          </cell>
          <cell r="Q230" t="str">
            <v>jam</v>
          </cell>
          <cell r="R230">
            <v>1</v>
          </cell>
          <cell r="S230">
            <v>80255.949688239081</v>
          </cell>
          <cell r="V230">
            <v>80255.949688239081</v>
          </cell>
        </row>
        <row r="231">
          <cell r="L231" t="str">
            <v>2.</v>
          </cell>
          <cell r="N231" t="str">
            <v>-</v>
          </cell>
          <cell r="Q231" t="str">
            <v>jam</v>
          </cell>
          <cell r="R231" t="str">
            <v xml:space="preserve">-  </v>
          </cell>
          <cell r="S231" t="str">
            <v xml:space="preserve">-   </v>
          </cell>
          <cell r="V231" t="str">
            <v>-</v>
          </cell>
        </row>
        <row r="232">
          <cell r="C232" t="str">
            <v>Biaya Operasi per Jam        =</v>
          </cell>
          <cell r="E232" t="str">
            <v>(H+I+K+L+M)</v>
          </cell>
          <cell r="G232" t="str">
            <v>P</v>
          </cell>
          <cell r="H232">
            <v>43600</v>
          </cell>
          <cell r="I232" t="str">
            <v>Rupiah</v>
          </cell>
        </row>
        <row r="234">
          <cell r="A234" t="str">
            <v>D.</v>
          </cell>
          <cell r="C234" t="str">
            <v>TOTAL BIAYA SEWA ALAT / JAM   =   ( G + P )</v>
          </cell>
          <cell r="G234" t="str">
            <v>S</v>
          </cell>
          <cell r="H234">
            <v>80255.949688239081</v>
          </cell>
          <cell r="I234" t="str">
            <v>Rupiah</v>
          </cell>
        </row>
        <row r="238">
          <cell r="A238" t="str">
            <v>E.</v>
          </cell>
          <cell r="C238" t="str">
            <v>LAIN - LAIN</v>
          </cell>
        </row>
        <row r="239">
          <cell r="L239" t="str">
            <v>D.</v>
          </cell>
          <cell r="N239" t="str">
            <v>JUMLAH HARGA TENAGA, BAHAN DAN ALAT  ( A + B + C )</v>
          </cell>
          <cell r="V239">
            <v>80255.949688239081</v>
          </cell>
        </row>
        <row r="240">
          <cell r="A240" t="str">
            <v xml:space="preserve">1. </v>
          </cell>
          <cell r="C240" t="str">
            <v>Tingkat Suku Bunga</v>
          </cell>
          <cell r="G240" t="str">
            <v>i</v>
          </cell>
          <cell r="H240">
            <v>20</v>
          </cell>
          <cell r="I240" t="str">
            <v>% / Tahun</v>
          </cell>
          <cell r="L240" t="str">
            <v>E.</v>
          </cell>
          <cell r="N240" t="str">
            <v>OVERHEAD &amp; PROFIT</v>
          </cell>
          <cell r="Q240">
            <v>10</v>
          </cell>
          <cell r="R240" t="str">
            <v>%  x  D</v>
          </cell>
          <cell r="V240">
            <v>8025.5949688239089</v>
          </cell>
        </row>
        <row r="241">
          <cell r="A241" t="str">
            <v xml:space="preserve">2. </v>
          </cell>
          <cell r="C241" t="str">
            <v>Upah Operator / Sopir</v>
          </cell>
          <cell r="G241" t="str">
            <v>U1</v>
          </cell>
          <cell r="H241">
            <v>2500</v>
          </cell>
          <cell r="I241" t="str">
            <v>Rp./Jam</v>
          </cell>
          <cell r="L241" t="str">
            <v>F.</v>
          </cell>
          <cell r="N241" t="str">
            <v>HARGA SATUAN PEKERJAAN  ( D + E )</v>
          </cell>
          <cell r="V241">
            <v>88281.544657062987</v>
          </cell>
        </row>
        <row r="242">
          <cell r="A242" t="str">
            <v xml:space="preserve">3. </v>
          </cell>
          <cell r="C242" t="str">
            <v>Upah Pembantu Operator / Pmb.Sopir</v>
          </cell>
          <cell r="G242" t="str">
            <v>U2</v>
          </cell>
          <cell r="H242">
            <v>2000</v>
          </cell>
          <cell r="I242" t="str">
            <v>Rp./Jam</v>
          </cell>
          <cell r="L242" t="str">
            <v>Note: 1</v>
          </cell>
          <cell r="N242" t="str">
            <v>SATUAN dapat berdasarkan atas jam operasi untuk Tenaga Kerja dan Peralatan, volume dan/atau ukuran</v>
          </cell>
        </row>
        <row r="243">
          <cell r="A243" t="str">
            <v xml:space="preserve">4. </v>
          </cell>
          <cell r="C243" t="str">
            <v>Bahan Bakar Bensin</v>
          </cell>
          <cell r="G243" t="str">
            <v>Mb</v>
          </cell>
          <cell r="H243">
            <v>1150</v>
          </cell>
          <cell r="I243" t="str">
            <v>Liter</v>
          </cell>
          <cell r="N243" t="str">
            <v>berat untuk bahan-bahan.</v>
          </cell>
        </row>
        <row r="244">
          <cell r="A244" t="str">
            <v xml:space="preserve">5. </v>
          </cell>
          <cell r="C244" t="str">
            <v>Bahan Bakar Solar</v>
          </cell>
          <cell r="G244" t="str">
            <v>Ms</v>
          </cell>
          <cell r="H244">
            <v>650</v>
          </cell>
          <cell r="I244" t="str">
            <v>Liter</v>
          </cell>
          <cell r="L244">
            <v>2</v>
          </cell>
          <cell r="N244" t="str">
            <v>Kuantitas satuan adalah kuantitas setiap komponen untuk menyelesaikan satu satuan pekerjaan dari nomor</v>
          </cell>
        </row>
        <row r="245">
          <cell r="A245" t="str">
            <v xml:space="preserve">6. </v>
          </cell>
          <cell r="C245" t="str">
            <v>Minyak Pelumas</v>
          </cell>
          <cell r="G245" t="str">
            <v>Mp</v>
          </cell>
          <cell r="H245">
            <v>9000</v>
          </cell>
          <cell r="I245" t="str">
            <v>Liter</v>
          </cell>
          <cell r="N245" t="str">
            <v>mata pembayaran.</v>
          </cell>
        </row>
        <row r="246">
          <cell r="L246">
            <v>3</v>
          </cell>
          <cell r="N246" t="str">
            <v>Biaya satuan untuk peralatan sudah termasuk bahan bakar, bahan habis dipakai dan operator.</v>
          </cell>
        </row>
        <row r="247">
          <cell r="L247">
            <v>4</v>
          </cell>
          <cell r="N247" t="str">
            <v>Biaya satuan sudah termasuk pengeluaran untuk seluruh pajak yang berkaitan (tetapi tidak termasuk PPN</v>
          </cell>
        </row>
        <row r="248">
          <cell r="N248" t="str">
            <v>yang dibayar dari kontrak) dan biaya-biaya lainnya.</v>
          </cell>
        </row>
        <row r="249">
          <cell r="A249" t="str">
            <v>ITEM PEMBAYARAN No.</v>
          </cell>
          <cell r="D249" t="str">
            <v>:  9.8</v>
          </cell>
          <cell r="U249" t="str">
            <v>Analisa EI-98</v>
          </cell>
        </row>
        <row r="250">
          <cell r="A250" t="str">
            <v>JENIS PEKERJAAN</v>
          </cell>
          <cell r="D250" t="str">
            <v>:  PEKERJAAN HARIAN</v>
          </cell>
        </row>
        <row r="251">
          <cell r="A251" t="str">
            <v>SATUAN PEMBAYARAN</v>
          </cell>
          <cell r="D251" t="str">
            <v>:  JAM</v>
          </cell>
          <cell r="J251" t="str">
            <v xml:space="preserve">         URAIAN ANALISA HARGA SATUAN</v>
          </cell>
          <cell r="L251" t="str">
            <v>FORMULIR STANDAR UNTUK</v>
          </cell>
        </row>
        <row r="252">
          <cell r="L252" t="str">
            <v>PEREKAMAN ANALISA MASING-MASING HARGA SATUAN</v>
          </cell>
        </row>
        <row r="253">
          <cell r="L253">
            <v>0</v>
          </cell>
        </row>
        <row r="254">
          <cell r="A254" t="str">
            <v>No.</v>
          </cell>
          <cell r="C254" t="str">
            <v>U R A I A N</v>
          </cell>
          <cell r="G254" t="str">
            <v>KODE</v>
          </cell>
          <cell r="H254" t="str">
            <v>KOEF.</v>
          </cell>
          <cell r="I254" t="str">
            <v>SATUAN</v>
          </cell>
          <cell r="J254" t="str">
            <v>KETERANGAN</v>
          </cell>
        </row>
        <row r="256">
          <cell r="L256" t="str">
            <v>PROYEK</v>
          </cell>
          <cell r="O256" t="str">
            <v>:</v>
          </cell>
        </row>
        <row r="257">
          <cell r="A257" t="str">
            <v>A.</v>
          </cell>
          <cell r="C257" t="str">
            <v>URAIAN PERALATAN</v>
          </cell>
          <cell r="L257" t="str">
            <v>No. PAKET KONTRAK</v>
          </cell>
          <cell r="O257" t="str">
            <v>:</v>
          </cell>
        </row>
        <row r="258">
          <cell r="L258" t="str">
            <v>NAMA PAKET</v>
          </cell>
          <cell r="O258" t="str">
            <v>:</v>
          </cell>
        </row>
        <row r="259">
          <cell r="A259" t="str">
            <v xml:space="preserve">1. </v>
          </cell>
          <cell r="C259" t="str">
            <v>Jenis Peralatan</v>
          </cell>
          <cell r="G259" t="str">
            <v>MOTOR GRADER &gt;100 HP</v>
          </cell>
          <cell r="J259" t="str">
            <v>(E13)</v>
          </cell>
          <cell r="L259" t="str">
            <v>PROP / KAB / KODYA</v>
          </cell>
          <cell r="O259" t="str">
            <v>:</v>
          </cell>
        </row>
        <row r="260">
          <cell r="A260" t="str">
            <v xml:space="preserve">2. </v>
          </cell>
          <cell r="C260" t="str">
            <v>Tenaga</v>
          </cell>
          <cell r="G260" t="str">
            <v>Pw</v>
          </cell>
          <cell r="H260">
            <v>125</v>
          </cell>
          <cell r="I260" t="str">
            <v>HP</v>
          </cell>
          <cell r="L260" t="str">
            <v>ITEM PEMBAYARAN NO.</v>
          </cell>
          <cell r="O260" t="str">
            <v>:  9.8</v>
          </cell>
          <cell r="S260" t="str">
            <v>PERKIRAAN VOL. PEK.</v>
          </cell>
          <cell r="U260" t="str">
            <v>:</v>
          </cell>
          <cell r="V260" t="e">
            <v>#REF!</v>
          </cell>
        </row>
        <row r="261">
          <cell r="A261" t="str">
            <v xml:space="preserve">3. </v>
          </cell>
          <cell r="C261" t="str">
            <v>Kapasitas</v>
          </cell>
          <cell r="G261" t="str">
            <v>Cp</v>
          </cell>
          <cell r="H261" t="str">
            <v xml:space="preserve">-  </v>
          </cell>
          <cell r="I261" t="str">
            <v>-</v>
          </cell>
          <cell r="L261" t="str">
            <v>JENIS PEKERJAAN</v>
          </cell>
          <cell r="O261" t="str">
            <v>:  PEKERJAAN HARIAN</v>
          </cell>
          <cell r="S261" t="str">
            <v>TOTAL HARGA (Rp.)</v>
          </cell>
          <cell r="U261" t="str">
            <v>:</v>
          </cell>
          <cell r="V261" t="e">
            <v>#REF!</v>
          </cell>
        </row>
        <row r="262">
          <cell r="A262" t="str">
            <v xml:space="preserve">4. </v>
          </cell>
          <cell r="C262" t="str">
            <v>Umur Ekonomis</v>
          </cell>
          <cell r="G262" t="str">
            <v>A</v>
          </cell>
          <cell r="H262">
            <v>5</v>
          </cell>
          <cell r="I262" t="str">
            <v>Tahun</v>
          </cell>
          <cell r="J262" t="str">
            <v xml:space="preserve"> Alat Baru</v>
          </cell>
          <cell r="P262" t="str">
            <v>MOTOR GRADER &gt;100 HP</v>
          </cell>
          <cell r="S262" t="str">
            <v>% THD. BIAYA PROYEK</v>
          </cell>
          <cell r="U262" t="str">
            <v>:</v>
          </cell>
          <cell r="V262" t="e">
            <v>#REF!</v>
          </cell>
        </row>
        <row r="263">
          <cell r="A263" t="str">
            <v xml:space="preserve">5. </v>
          </cell>
          <cell r="C263" t="str">
            <v>Jam Operasi Dalam 1 Tahun</v>
          </cell>
          <cell r="G263" t="str">
            <v>W</v>
          </cell>
          <cell r="H263">
            <v>2000</v>
          </cell>
          <cell r="I263" t="str">
            <v>Jam</v>
          </cell>
          <cell r="J263" t="str">
            <v xml:space="preserve"> Alat Baru</v>
          </cell>
          <cell r="L263" t="str">
            <v>SATUAN PEMBAYARAN</v>
          </cell>
          <cell r="O263" t="str">
            <v>:  JAM</v>
          </cell>
          <cell r="Q263" t="str">
            <v>(E13)</v>
          </cell>
        </row>
        <row r="264">
          <cell r="A264" t="str">
            <v xml:space="preserve">6. </v>
          </cell>
          <cell r="C264" t="str">
            <v>Harga Alat</v>
          </cell>
          <cell r="G264" t="str">
            <v>B</v>
          </cell>
          <cell r="H264">
            <v>183000000</v>
          </cell>
          <cell r="I264" t="str">
            <v>Rupiah</v>
          </cell>
          <cell r="J264" t="str">
            <v xml:space="preserve"> Alat Baru</v>
          </cell>
        </row>
        <row r="266">
          <cell r="R266" t="str">
            <v>PERKIRAAN</v>
          </cell>
          <cell r="S266" t="str">
            <v>HARGA</v>
          </cell>
          <cell r="T266" t="str">
            <v>JUMLAH</v>
          </cell>
        </row>
        <row r="267">
          <cell r="A267" t="str">
            <v>B.</v>
          </cell>
          <cell r="C267" t="str">
            <v>BIAYA PASTI PER JAM KERJA</v>
          </cell>
          <cell r="L267" t="str">
            <v>NO.</v>
          </cell>
          <cell r="N267" t="str">
            <v>KOMPONEN</v>
          </cell>
          <cell r="Q267" t="str">
            <v>SATUAN</v>
          </cell>
          <cell r="R267" t="str">
            <v>KUANTITAS</v>
          </cell>
          <cell r="S267" t="str">
            <v>SATUAN</v>
          </cell>
          <cell r="T267" t="str">
            <v>HARGA</v>
          </cell>
        </row>
        <row r="268">
          <cell r="S268" t="str">
            <v>(Rp.)</v>
          </cell>
          <cell r="T268" t="str">
            <v>(Rp.)</v>
          </cell>
        </row>
        <row r="269">
          <cell r="A269" t="str">
            <v xml:space="preserve">1. </v>
          </cell>
          <cell r="C269" t="str">
            <v>Nilai Sisa Alat</v>
          </cell>
          <cell r="D269" t="str">
            <v>=  10 % x Harga Alat Baru</v>
          </cell>
          <cell r="G269" t="str">
            <v>C</v>
          </cell>
          <cell r="H269">
            <v>18300000</v>
          </cell>
          <cell r="I269" t="str">
            <v>Rupiah</v>
          </cell>
        </row>
        <row r="271">
          <cell r="A271" t="str">
            <v xml:space="preserve">2. </v>
          </cell>
          <cell r="C271" t="str">
            <v>Faktor Angsuran Modal    =</v>
          </cell>
          <cell r="E271" t="str">
            <v>i x (1 + i)^A</v>
          </cell>
          <cell r="G271" t="str">
            <v>D</v>
          </cell>
          <cell r="H271">
            <v>0.33437970328961514</v>
          </cell>
          <cell r="I271" t="str">
            <v>-</v>
          </cell>
          <cell r="L271" t="str">
            <v>A.</v>
          </cell>
          <cell r="N271" t="str">
            <v>PEKERJA</v>
          </cell>
        </row>
        <row r="272">
          <cell r="E272" t="str">
            <v>(1 + i)^A - 1</v>
          </cell>
        </row>
        <row r="273">
          <cell r="A273" t="str">
            <v xml:space="preserve">3. </v>
          </cell>
          <cell r="C273" t="str">
            <v>Biaya Pasti per Jam  :</v>
          </cell>
          <cell r="L273" t="str">
            <v>1.</v>
          </cell>
          <cell r="N273" t="str">
            <v>-</v>
          </cell>
          <cell r="R273" t="str">
            <v xml:space="preserve">-  </v>
          </cell>
          <cell r="S273" t="str">
            <v xml:space="preserve">-   </v>
          </cell>
          <cell r="V273" t="str">
            <v>-</v>
          </cell>
        </row>
        <row r="274">
          <cell r="C274" t="str">
            <v>a.  Biaya Pengembalian Modal  =</v>
          </cell>
          <cell r="E274" t="str">
            <v>( B - C ) x D</v>
          </cell>
          <cell r="G274" t="str">
            <v>E</v>
          </cell>
          <cell r="H274">
            <v>27536.168565899807</v>
          </cell>
          <cell r="I274" t="str">
            <v>Rupiah</v>
          </cell>
          <cell r="L274" t="str">
            <v>2.</v>
          </cell>
          <cell r="N274" t="str">
            <v>-</v>
          </cell>
          <cell r="R274" t="str">
            <v xml:space="preserve">-  </v>
          </cell>
          <cell r="S274" t="str">
            <v xml:space="preserve">-   </v>
          </cell>
          <cell r="V274" t="str">
            <v>-</v>
          </cell>
        </row>
        <row r="275">
          <cell r="E275" t="str">
            <v>W</v>
          </cell>
        </row>
        <row r="277">
          <cell r="C277" t="str">
            <v>b.  Asuransi, dll =</v>
          </cell>
          <cell r="D277">
            <v>2E-3</v>
          </cell>
          <cell r="E277" t="str">
            <v xml:space="preserve">  x   B</v>
          </cell>
          <cell r="G277" t="str">
            <v>F</v>
          </cell>
          <cell r="H277">
            <v>183</v>
          </cell>
          <cell r="I277" t="str">
            <v>Rupiah</v>
          </cell>
        </row>
        <row r="278">
          <cell r="E278" t="str">
            <v>W</v>
          </cell>
        </row>
        <row r="279">
          <cell r="L279" t="str">
            <v>B.</v>
          </cell>
          <cell r="N279" t="str">
            <v>BAHAN</v>
          </cell>
        </row>
        <row r="280">
          <cell r="C280" t="str">
            <v>Biaya Pasti per Jam             =</v>
          </cell>
          <cell r="E280" t="str">
            <v>( E + F )</v>
          </cell>
          <cell r="G280" t="str">
            <v>G</v>
          </cell>
          <cell r="H280">
            <v>27719.168565899807</v>
          </cell>
          <cell r="I280" t="str">
            <v>Rupiah</v>
          </cell>
        </row>
        <row r="281">
          <cell r="L281" t="str">
            <v>1.</v>
          </cell>
          <cell r="N281" t="str">
            <v>-</v>
          </cell>
          <cell r="R281" t="str">
            <v xml:space="preserve">-  </v>
          </cell>
          <cell r="S281" t="str">
            <v xml:space="preserve">-   </v>
          </cell>
          <cell r="V281" t="str">
            <v>-</v>
          </cell>
        </row>
        <row r="282">
          <cell r="A282" t="str">
            <v>C.</v>
          </cell>
          <cell r="C282" t="str">
            <v>BIAYA OPERASI PER JAM KERJA</v>
          </cell>
          <cell r="L282" t="str">
            <v>2.</v>
          </cell>
          <cell r="N282" t="str">
            <v>-</v>
          </cell>
          <cell r="R282" t="str">
            <v xml:space="preserve">-  </v>
          </cell>
          <cell r="S282" t="str">
            <v xml:space="preserve">-   </v>
          </cell>
          <cell r="V282" t="str">
            <v>-</v>
          </cell>
        </row>
        <row r="284">
          <cell r="A284" t="str">
            <v xml:space="preserve">1. </v>
          </cell>
          <cell r="C284" t="str">
            <v xml:space="preserve">Bahan Bakar  =  (0.125-0.175 Ltr/HP/Jam)   x Pw x Ms </v>
          </cell>
          <cell r="G284" t="str">
            <v>H</v>
          </cell>
          <cell r="H284">
            <v>10156.25</v>
          </cell>
          <cell r="I284" t="str">
            <v>Rupiah</v>
          </cell>
        </row>
        <row r="286">
          <cell r="A286" t="str">
            <v xml:space="preserve">2. </v>
          </cell>
          <cell r="C286" t="str">
            <v>Pelumas         =  (0.01-0.02 Ltr/HP/Jam) x Pw x Mp</v>
          </cell>
          <cell r="G286" t="str">
            <v>I</v>
          </cell>
          <cell r="H286">
            <v>11250</v>
          </cell>
          <cell r="I286" t="str">
            <v>Rupiah</v>
          </cell>
        </row>
        <row r="288">
          <cell r="A288" t="str">
            <v xml:space="preserve">3. </v>
          </cell>
          <cell r="C288" t="str">
            <v>Perawatan dan</v>
          </cell>
          <cell r="D288" t="str">
            <v>(12,5 % - 17,5 %)  x  B</v>
          </cell>
          <cell r="G288" t="str">
            <v>K</v>
          </cell>
          <cell r="H288">
            <v>11437.5</v>
          </cell>
          <cell r="I288" t="str">
            <v>Rupiah</v>
          </cell>
        </row>
        <row r="289">
          <cell r="C289" t="str">
            <v xml:space="preserve">        perbaikan    =</v>
          </cell>
          <cell r="D289" t="str">
            <v>W</v>
          </cell>
        </row>
        <row r="290">
          <cell r="L290" t="str">
            <v>C.</v>
          </cell>
          <cell r="N290" t="str">
            <v>ALAT</v>
          </cell>
        </row>
        <row r="291">
          <cell r="A291" t="str">
            <v xml:space="preserve">4. </v>
          </cell>
          <cell r="C291" t="str">
            <v>Operator</v>
          </cell>
          <cell r="D291" t="str">
            <v>=   ( 1  Orang / Jam )  x  U1</v>
          </cell>
          <cell r="G291" t="str">
            <v>L</v>
          </cell>
          <cell r="H291">
            <v>2500</v>
          </cell>
          <cell r="I291" t="str">
            <v>Rupiah</v>
          </cell>
        </row>
        <row r="292">
          <cell r="A292" t="str">
            <v xml:space="preserve">5. </v>
          </cell>
          <cell r="C292" t="str">
            <v>Pembantu Operator</v>
          </cell>
          <cell r="D292" t="str">
            <v>=   ( 1  Orang / Jam )  x  U2</v>
          </cell>
          <cell r="G292" t="str">
            <v>M</v>
          </cell>
          <cell r="H292">
            <v>2000</v>
          </cell>
          <cell r="I292" t="str">
            <v>Rupiah</v>
          </cell>
          <cell r="L292" t="str">
            <v>1.</v>
          </cell>
          <cell r="N292" t="str">
            <v>MOTOR GRADER &gt;100 HP</v>
          </cell>
          <cell r="Q292" t="str">
            <v>jam</v>
          </cell>
          <cell r="R292">
            <v>1</v>
          </cell>
          <cell r="S292">
            <v>65062.918565899803</v>
          </cell>
          <cell r="V292">
            <v>65062.918565899803</v>
          </cell>
        </row>
        <row r="293">
          <cell r="L293" t="str">
            <v>2.</v>
          </cell>
          <cell r="N293" t="str">
            <v>-</v>
          </cell>
          <cell r="Q293" t="str">
            <v>jam</v>
          </cell>
          <cell r="R293" t="str">
            <v xml:space="preserve">-  </v>
          </cell>
          <cell r="S293" t="str">
            <v xml:space="preserve">-   </v>
          </cell>
          <cell r="V293" t="str">
            <v>-</v>
          </cell>
        </row>
        <row r="294">
          <cell r="C294" t="str">
            <v>Biaya Operasi per Jam        =</v>
          </cell>
          <cell r="E294" t="str">
            <v>(H+I+K+L+M)</v>
          </cell>
          <cell r="G294" t="str">
            <v>P</v>
          </cell>
          <cell r="H294">
            <v>37343.75</v>
          </cell>
          <cell r="I294" t="str">
            <v>Rupiah</v>
          </cell>
        </row>
        <row r="296">
          <cell r="A296" t="str">
            <v>D.</v>
          </cell>
          <cell r="C296" t="str">
            <v>TOTAL BIAYA SEWA ALAT / JAM   =   ( G + P )</v>
          </cell>
          <cell r="G296" t="str">
            <v>S</v>
          </cell>
          <cell r="H296">
            <v>65062.918565899803</v>
          </cell>
          <cell r="I296" t="str">
            <v>Rupiah</v>
          </cell>
        </row>
        <row r="300">
          <cell r="A300" t="str">
            <v>E.</v>
          </cell>
          <cell r="C300" t="str">
            <v>LAIN - LAIN</v>
          </cell>
        </row>
        <row r="301">
          <cell r="L301" t="str">
            <v>D.</v>
          </cell>
          <cell r="N301" t="str">
            <v>JUMLAH HARGA TENAGA, BAHAN DAN ALAT  ( A + B + C )</v>
          </cell>
          <cell r="V301">
            <v>65062.918565899803</v>
          </cell>
        </row>
        <row r="302">
          <cell r="A302" t="str">
            <v xml:space="preserve">1. </v>
          </cell>
          <cell r="C302" t="str">
            <v>Tingkat Suku Bunga</v>
          </cell>
          <cell r="G302" t="str">
            <v>i</v>
          </cell>
          <cell r="H302">
            <v>20</v>
          </cell>
          <cell r="I302" t="str">
            <v>% / Tahun</v>
          </cell>
          <cell r="L302" t="str">
            <v>E.</v>
          </cell>
          <cell r="N302" t="str">
            <v>OVERHEAD &amp; PROFIT</v>
          </cell>
          <cell r="Q302">
            <v>10</v>
          </cell>
          <cell r="R302" t="str">
            <v>%  x  D</v>
          </cell>
          <cell r="V302">
            <v>6506.2918565899809</v>
          </cell>
        </row>
        <row r="303">
          <cell r="A303" t="str">
            <v xml:space="preserve">2. </v>
          </cell>
          <cell r="C303" t="str">
            <v>Upah Operator / Sopir</v>
          </cell>
          <cell r="G303" t="str">
            <v>U1</v>
          </cell>
          <cell r="H303">
            <v>2500</v>
          </cell>
          <cell r="I303" t="str">
            <v>Rp./Jam</v>
          </cell>
          <cell r="L303" t="str">
            <v>F.</v>
          </cell>
          <cell r="N303" t="str">
            <v>HARGA SATUAN PEKERJAAN  ( D + E )</v>
          </cell>
          <cell r="V303">
            <v>71569.210422489778</v>
          </cell>
        </row>
        <row r="304">
          <cell r="A304" t="str">
            <v xml:space="preserve">3. </v>
          </cell>
          <cell r="C304" t="str">
            <v>Upah Pembantu Operator / Pmb.Sopir</v>
          </cell>
          <cell r="G304" t="str">
            <v>U2</v>
          </cell>
          <cell r="H304">
            <v>2000</v>
          </cell>
          <cell r="I304" t="str">
            <v>Rp./Jam</v>
          </cell>
          <cell r="L304" t="str">
            <v>Note: 1</v>
          </cell>
          <cell r="N304" t="str">
            <v>SATUAN dapat berdasarkan atas jam operasi untuk Tenaga Kerja dan Peralatan, volume dan/atau ukuran</v>
          </cell>
        </row>
        <row r="305">
          <cell r="A305" t="str">
            <v xml:space="preserve">4. </v>
          </cell>
          <cell r="C305" t="str">
            <v>Bahan Bakar Bensin</v>
          </cell>
          <cell r="G305" t="str">
            <v>Mb</v>
          </cell>
          <cell r="H305">
            <v>1150</v>
          </cell>
          <cell r="I305" t="str">
            <v>Liter</v>
          </cell>
          <cell r="N305" t="str">
            <v>berat untuk bahan-bahan.</v>
          </cell>
        </row>
        <row r="306">
          <cell r="A306" t="str">
            <v xml:space="preserve">5. </v>
          </cell>
          <cell r="C306" t="str">
            <v>Bahan Bakar Solar</v>
          </cell>
          <cell r="G306" t="str">
            <v>Ms</v>
          </cell>
          <cell r="H306">
            <v>650</v>
          </cell>
          <cell r="I306" t="str">
            <v>Liter</v>
          </cell>
          <cell r="L306">
            <v>2</v>
          </cell>
          <cell r="N306" t="str">
            <v>Kuantitas satuan adalah kuantitas setiap komponen untuk menyelesaikan satu satuan pekerjaan dari nomor</v>
          </cell>
        </row>
        <row r="307">
          <cell r="A307" t="str">
            <v xml:space="preserve">6. </v>
          </cell>
          <cell r="C307" t="str">
            <v>Minyak Pelumas</v>
          </cell>
          <cell r="G307" t="str">
            <v>Mp</v>
          </cell>
          <cell r="H307">
            <v>9000</v>
          </cell>
          <cell r="I307" t="str">
            <v>Liter</v>
          </cell>
          <cell r="N307" t="str">
            <v>mata pembayaran.</v>
          </cell>
        </row>
        <row r="308">
          <cell r="L308">
            <v>3</v>
          </cell>
          <cell r="N308" t="str">
            <v>Biaya satuan untuk peralatan sudah termasuk bahan bakar, bahan habis dipakai dan operator.</v>
          </cell>
        </row>
        <row r="309">
          <cell r="L309">
            <v>4</v>
          </cell>
          <cell r="N309" t="str">
            <v>Biaya satuan sudah termasuk pengeluaran untuk seluruh pajak yang berkaitan (tetapi tidak termasuk PPN</v>
          </cell>
        </row>
        <row r="310">
          <cell r="N310" t="str">
            <v>yang dibayar dari kontrak) dan biaya-biaya lainnya.</v>
          </cell>
        </row>
        <row r="311">
          <cell r="A311" t="str">
            <v>ITEM PEMBAYARAN No.</v>
          </cell>
          <cell r="D311" t="str">
            <v>:  9.9</v>
          </cell>
          <cell r="U311" t="str">
            <v>Analisa EI-99</v>
          </cell>
        </row>
        <row r="312">
          <cell r="A312" t="str">
            <v>JENIS PEKERJAAN</v>
          </cell>
          <cell r="D312" t="str">
            <v>:  PEKERJAAN HARIAN</v>
          </cell>
        </row>
        <row r="313">
          <cell r="A313" t="str">
            <v>SATUAN PEMBAYARAN</v>
          </cell>
          <cell r="D313" t="str">
            <v>:  JAM</v>
          </cell>
          <cell r="J313" t="str">
            <v xml:space="preserve">         URAIAN ANALISA HARGA SATUAN</v>
          </cell>
          <cell r="L313" t="str">
            <v>FORMULIR STANDAR UNTUK</v>
          </cell>
        </row>
        <row r="314">
          <cell r="L314" t="str">
            <v>PEREKAMAN ANALISA MASING-MASING HARGA SATUAN</v>
          </cell>
        </row>
        <row r="315">
          <cell r="L315">
            <v>0</v>
          </cell>
        </row>
        <row r="316">
          <cell r="A316" t="str">
            <v>No.</v>
          </cell>
          <cell r="C316" t="str">
            <v>U R A I A N</v>
          </cell>
          <cell r="G316" t="str">
            <v>KODE</v>
          </cell>
          <cell r="H316" t="str">
            <v>KOEF.</v>
          </cell>
          <cell r="I316" t="str">
            <v>SATUAN</v>
          </cell>
          <cell r="J316" t="str">
            <v>KETERANGAN</v>
          </cell>
        </row>
        <row r="318">
          <cell r="L318" t="str">
            <v>PROYEK</v>
          </cell>
          <cell r="O318" t="str">
            <v>:</v>
          </cell>
        </row>
        <row r="319">
          <cell r="A319" t="str">
            <v>A.</v>
          </cell>
          <cell r="C319" t="str">
            <v>URAIAN PERALATAN</v>
          </cell>
          <cell r="L319" t="str">
            <v>No. PAKET KONTRAK</v>
          </cell>
          <cell r="O319" t="str">
            <v>:</v>
          </cell>
        </row>
        <row r="320">
          <cell r="L320" t="str">
            <v>NAMA PAKET</v>
          </cell>
          <cell r="O320" t="str">
            <v>:</v>
          </cell>
        </row>
        <row r="321">
          <cell r="A321" t="str">
            <v xml:space="preserve">1. </v>
          </cell>
          <cell r="C321" t="str">
            <v>Jenis Peralatan</v>
          </cell>
          <cell r="G321" t="str">
            <v>WHEEL LOADER 1.0-1.6 M3</v>
          </cell>
          <cell r="J321" t="str">
            <v>(E15)</v>
          </cell>
          <cell r="L321" t="str">
            <v>PROP / KAB / KODYA</v>
          </cell>
          <cell r="O321" t="str">
            <v>:</v>
          </cell>
        </row>
        <row r="322">
          <cell r="A322" t="str">
            <v xml:space="preserve">2. </v>
          </cell>
          <cell r="C322" t="str">
            <v>Tenaga</v>
          </cell>
          <cell r="G322" t="str">
            <v>Pw</v>
          </cell>
          <cell r="H322">
            <v>105</v>
          </cell>
          <cell r="I322" t="str">
            <v>HP</v>
          </cell>
          <cell r="L322" t="str">
            <v>ITEM PEMBAYARAN NO.</v>
          </cell>
          <cell r="O322" t="str">
            <v>:  9.9</v>
          </cell>
          <cell r="S322" t="str">
            <v>PERKIRAAN VOL. PEK.</v>
          </cell>
          <cell r="U322" t="str">
            <v>:</v>
          </cell>
          <cell r="V322" t="e">
            <v>#REF!</v>
          </cell>
        </row>
        <row r="323">
          <cell r="A323" t="str">
            <v xml:space="preserve">3. </v>
          </cell>
          <cell r="C323" t="str">
            <v>Kapasitas</v>
          </cell>
          <cell r="G323" t="str">
            <v>Cp</v>
          </cell>
          <cell r="H323">
            <v>1.5</v>
          </cell>
          <cell r="I323" t="str">
            <v>M3</v>
          </cell>
          <cell r="L323" t="str">
            <v>JENIS PEKERJAAN</v>
          </cell>
          <cell r="O323" t="str">
            <v>:  PEKERJAAN HARIAN</v>
          </cell>
          <cell r="S323" t="str">
            <v>TOTAL HARGA (Rp.)</v>
          </cell>
          <cell r="U323" t="str">
            <v>:</v>
          </cell>
          <cell r="V323" t="e">
            <v>#REF!</v>
          </cell>
        </row>
        <row r="324">
          <cell r="A324" t="str">
            <v xml:space="preserve">4. </v>
          </cell>
          <cell r="C324" t="str">
            <v>Umur Ekonomis</v>
          </cell>
          <cell r="G324" t="str">
            <v>A</v>
          </cell>
          <cell r="H324">
            <v>5</v>
          </cell>
          <cell r="I324" t="str">
            <v>Tahun</v>
          </cell>
          <cell r="J324" t="str">
            <v xml:space="preserve"> Alat Baru</v>
          </cell>
          <cell r="P324" t="str">
            <v>WHEEL LOADER 1.0-1.6 M3</v>
          </cell>
          <cell r="S324" t="str">
            <v>% THD. BIAYA PROYEK</v>
          </cell>
          <cell r="U324" t="str">
            <v>:</v>
          </cell>
          <cell r="V324" t="e">
            <v>#REF!</v>
          </cell>
        </row>
        <row r="325">
          <cell r="A325" t="str">
            <v xml:space="preserve">5. </v>
          </cell>
          <cell r="C325" t="str">
            <v>Jam Operasi Dalam 1 Tahun</v>
          </cell>
          <cell r="G325" t="str">
            <v>W</v>
          </cell>
          <cell r="H325">
            <v>2000</v>
          </cell>
          <cell r="I325" t="str">
            <v>Jam</v>
          </cell>
          <cell r="J325" t="str">
            <v xml:space="preserve"> Alat Baru</v>
          </cell>
          <cell r="L325" t="str">
            <v>SATUAN PEMBAYARAN</v>
          </cell>
          <cell r="O325" t="str">
            <v>:  JAM</v>
          </cell>
          <cell r="Q325" t="str">
            <v>(E15)</v>
          </cell>
        </row>
        <row r="326">
          <cell r="A326" t="str">
            <v xml:space="preserve">6. </v>
          </cell>
          <cell r="C326" t="str">
            <v>Harga Alat</v>
          </cell>
          <cell r="G326" t="str">
            <v>B</v>
          </cell>
          <cell r="H326">
            <v>154000000</v>
          </cell>
          <cell r="I326" t="str">
            <v>Rupiah</v>
          </cell>
          <cell r="J326" t="str">
            <v xml:space="preserve"> Alat Baru</v>
          </cell>
        </row>
        <row r="328">
          <cell r="R328" t="str">
            <v>PERKIRAAN</v>
          </cell>
          <cell r="S328" t="str">
            <v>HARGA</v>
          </cell>
          <cell r="T328" t="str">
            <v>JUMLAH</v>
          </cell>
        </row>
        <row r="329">
          <cell r="A329" t="str">
            <v>B.</v>
          </cell>
          <cell r="C329" t="str">
            <v>BIAYA PASTI PER JAM KERJA</v>
          </cell>
          <cell r="L329" t="str">
            <v>NO.</v>
          </cell>
          <cell r="N329" t="str">
            <v>KOMPONEN</v>
          </cell>
          <cell r="Q329" t="str">
            <v>SATUAN</v>
          </cell>
          <cell r="R329" t="str">
            <v>KUANTITAS</v>
          </cell>
          <cell r="S329" t="str">
            <v>SATUAN</v>
          </cell>
          <cell r="T329" t="str">
            <v>HARGA</v>
          </cell>
        </row>
        <row r="330">
          <cell r="S330" t="str">
            <v>(Rp.)</v>
          </cell>
          <cell r="T330" t="str">
            <v>(Rp.)</v>
          </cell>
        </row>
        <row r="331">
          <cell r="A331" t="str">
            <v xml:space="preserve">1. </v>
          </cell>
          <cell r="C331" t="str">
            <v>Nilai Sisa Alat</v>
          </cell>
          <cell r="D331" t="str">
            <v>=  10 % x Harga Alat Baru</v>
          </cell>
          <cell r="G331" t="str">
            <v>C</v>
          </cell>
          <cell r="H331">
            <v>15400000</v>
          </cell>
          <cell r="I331" t="str">
            <v>Rupiah</v>
          </cell>
        </row>
        <row r="333">
          <cell r="A333" t="str">
            <v xml:space="preserve">2. </v>
          </cell>
          <cell r="C333" t="str">
            <v>Faktor Angsuran Modal    =</v>
          </cell>
          <cell r="E333" t="str">
            <v>i x (1 + i)^A</v>
          </cell>
          <cell r="G333" t="str">
            <v>D</v>
          </cell>
          <cell r="H333">
            <v>0.33437970328961514</v>
          </cell>
          <cell r="I333" t="str">
            <v>-</v>
          </cell>
          <cell r="L333" t="str">
            <v>A.</v>
          </cell>
          <cell r="N333" t="str">
            <v>PEKERJA</v>
          </cell>
        </row>
        <row r="334">
          <cell r="E334" t="str">
            <v>(1 + i)^A - 1</v>
          </cell>
        </row>
        <row r="335">
          <cell r="A335" t="str">
            <v xml:space="preserve">3. </v>
          </cell>
          <cell r="C335" t="str">
            <v>Biaya Pasti per Jam  :</v>
          </cell>
          <cell r="L335" t="str">
            <v>1.</v>
          </cell>
          <cell r="N335" t="str">
            <v>-</v>
          </cell>
          <cell r="R335" t="str">
            <v xml:space="preserve">-  </v>
          </cell>
          <cell r="S335" t="str">
            <v xml:space="preserve">-   </v>
          </cell>
          <cell r="V335" t="str">
            <v>-</v>
          </cell>
        </row>
        <row r="336">
          <cell r="C336" t="str">
            <v>a.  Biaya Pengembalian Modal  =</v>
          </cell>
          <cell r="E336" t="str">
            <v>( B - C ) x D</v>
          </cell>
          <cell r="G336" t="str">
            <v>E</v>
          </cell>
          <cell r="H336">
            <v>23172.51343797033</v>
          </cell>
          <cell r="I336" t="str">
            <v>Rupiah</v>
          </cell>
          <cell r="L336" t="str">
            <v>2.</v>
          </cell>
          <cell r="N336" t="str">
            <v>-</v>
          </cell>
          <cell r="R336" t="str">
            <v xml:space="preserve">-  </v>
          </cell>
          <cell r="S336" t="str">
            <v xml:space="preserve">-   </v>
          </cell>
          <cell r="V336" t="str">
            <v>-</v>
          </cell>
        </row>
        <row r="337">
          <cell r="E337" t="str">
            <v>W</v>
          </cell>
        </row>
        <row r="339">
          <cell r="C339" t="str">
            <v>b.  Asuransi, dll =</v>
          </cell>
          <cell r="D339">
            <v>2E-3</v>
          </cell>
          <cell r="E339" t="str">
            <v xml:space="preserve">  x   B</v>
          </cell>
          <cell r="G339" t="str">
            <v>F</v>
          </cell>
          <cell r="H339">
            <v>154</v>
          </cell>
          <cell r="I339" t="str">
            <v>Rupiah</v>
          </cell>
        </row>
        <row r="340">
          <cell r="E340" t="str">
            <v>W</v>
          </cell>
        </row>
        <row r="341">
          <cell r="L341" t="str">
            <v>B.</v>
          </cell>
          <cell r="N341" t="str">
            <v>BAHAN</v>
          </cell>
        </row>
        <row r="342">
          <cell r="C342" t="str">
            <v>Biaya Pasti per Jam             =</v>
          </cell>
          <cell r="E342" t="str">
            <v>( E + F )</v>
          </cell>
          <cell r="G342" t="str">
            <v>G</v>
          </cell>
          <cell r="H342">
            <v>23326.51343797033</v>
          </cell>
          <cell r="I342" t="str">
            <v>Rupiah</v>
          </cell>
        </row>
        <row r="343">
          <cell r="L343" t="str">
            <v>1.</v>
          </cell>
          <cell r="N343" t="str">
            <v>-</v>
          </cell>
          <cell r="R343" t="str">
            <v xml:space="preserve">-  </v>
          </cell>
          <cell r="S343" t="str">
            <v xml:space="preserve">-   </v>
          </cell>
          <cell r="V343" t="str">
            <v>-</v>
          </cell>
        </row>
        <row r="344">
          <cell r="A344" t="str">
            <v>C.</v>
          </cell>
          <cell r="C344" t="str">
            <v>BIAYA OPERASI PER JAM KERJA</v>
          </cell>
          <cell r="L344" t="str">
            <v>2.</v>
          </cell>
          <cell r="N344" t="str">
            <v>-</v>
          </cell>
          <cell r="R344" t="str">
            <v xml:space="preserve">-  </v>
          </cell>
          <cell r="S344" t="str">
            <v xml:space="preserve">-   </v>
          </cell>
          <cell r="V344" t="str">
            <v>-</v>
          </cell>
        </row>
        <row r="346">
          <cell r="A346" t="str">
            <v xml:space="preserve">1. </v>
          </cell>
          <cell r="C346" t="str">
            <v xml:space="preserve">Bahan Bakar  =  (0.125-0.175 Ltr/HP/Jam)   x Pw x Ms </v>
          </cell>
          <cell r="G346" t="str">
            <v>H</v>
          </cell>
          <cell r="H346">
            <v>8531.25</v>
          </cell>
          <cell r="I346" t="str">
            <v>Rupiah</v>
          </cell>
        </row>
        <row r="348">
          <cell r="A348" t="str">
            <v xml:space="preserve">2. </v>
          </cell>
          <cell r="C348" t="str">
            <v>Pelumas         =  (0.01-0.02 Ltr/HP/Jam) x Pw x Mp</v>
          </cell>
          <cell r="G348" t="str">
            <v>I</v>
          </cell>
          <cell r="H348">
            <v>9450</v>
          </cell>
          <cell r="I348" t="str">
            <v>Rupiah</v>
          </cell>
        </row>
        <row r="350">
          <cell r="A350" t="str">
            <v xml:space="preserve">3. </v>
          </cell>
          <cell r="C350" t="str">
            <v>Perawatan dan</v>
          </cell>
          <cell r="D350" t="str">
            <v>(12,5 % - 17,5 %)  x  B</v>
          </cell>
          <cell r="G350" t="str">
            <v>K</v>
          </cell>
          <cell r="H350">
            <v>9625</v>
          </cell>
          <cell r="I350" t="str">
            <v>Rupiah</v>
          </cell>
        </row>
        <row r="351">
          <cell r="C351" t="str">
            <v xml:space="preserve">        perbaikan    =</v>
          </cell>
          <cell r="D351" t="str">
            <v>W</v>
          </cell>
        </row>
        <row r="352">
          <cell r="L352" t="str">
            <v>C.</v>
          </cell>
          <cell r="N352" t="str">
            <v>ALAT</v>
          </cell>
        </row>
        <row r="353">
          <cell r="A353" t="str">
            <v xml:space="preserve">4. </v>
          </cell>
          <cell r="C353" t="str">
            <v>Operator</v>
          </cell>
          <cell r="D353" t="str">
            <v>=   ( 1  Orang / Jam )  x  U1</v>
          </cell>
          <cell r="G353" t="str">
            <v>L</v>
          </cell>
          <cell r="H353">
            <v>2500</v>
          </cell>
          <cell r="I353" t="str">
            <v>Rupiah</v>
          </cell>
        </row>
        <row r="354">
          <cell r="A354" t="str">
            <v xml:space="preserve">5. </v>
          </cell>
          <cell r="C354" t="str">
            <v>Pembantu Operator</v>
          </cell>
          <cell r="D354" t="str">
            <v>=   ( 1  Orang / Jam )  x  U2</v>
          </cell>
          <cell r="G354" t="str">
            <v>M</v>
          </cell>
          <cell r="H354">
            <v>2000</v>
          </cell>
          <cell r="I354" t="str">
            <v>Rupiah</v>
          </cell>
          <cell r="L354" t="str">
            <v>1.</v>
          </cell>
          <cell r="N354" t="str">
            <v>WHEEL LOADER 1.0-1.6 M3</v>
          </cell>
          <cell r="Q354" t="str">
            <v>jam</v>
          </cell>
          <cell r="R354">
            <v>1</v>
          </cell>
          <cell r="S354">
            <v>55432.76343797033</v>
          </cell>
          <cell r="V354">
            <v>55432.76343797033</v>
          </cell>
        </row>
        <row r="355">
          <cell r="L355" t="str">
            <v>2.</v>
          </cell>
          <cell r="N355" t="str">
            <v>-</v>
          </cell>
          <cell r="Q355" t="str">
            <v>jam</v>
          </cell>
          <cell r="R355" t="str">
            <v xml:space="preserve">-  </v>
          </cell>
          <cell r="S355" t="str">
            <v xml:space="preserve">-   </v>
          </cell>
          <cell r="V355" t="str">
            <v>-</v>
          </cell>
        </row>
        <row r="356">
          <cell r="C356" t="str">
            <v>Biaya Operasi per Jam        =</v>
          </cell>
          <cell r="E356" t="str">
            <v>(H+I+K+L+M)</v>
          </cell>
          <cell r="G356" t="str">
            <v>P</v>
          </cell>
          <cell r="H356">
            <v>32106.25</v>
          </cell>
          <cell r="I356" t="str">
            <v>Rupiah</v>
          </cell>
        </row>
        <row r="358">
          <cell r="A358" t="str">
            <v>D.</v>
          </cell>
          <cell r="C358" t="str">
            <v>TOTAL BIAYA SEWA ALAT / JAM   =   ( G + P )</v>
          </cell>
          <cell r="G358" t="str">
            <v>S</v>
          </cell>
          <cell r="H358">
            <v>55432.76343797033</v>
          </cell>
          <cell r="I358" t="str">
            <v>Rupiah</v>
          </cell>
        </row>
        <row r="362">
          <cell r="A362" t="str">
            <v>E.</v>
          </cell>
          <cell r="C362" t="str">
            <v>LAIN - LAIN</v>
          </cell>
        </row>
        <row r="363">
          <cell r="L363" t="str">
            <v>D.</v>
          </cell>
          <cell r="N363" t="str">
            <v>JUMLAH HARGA TENAGA, BAHAN DAN ALAT  ( A + B + C )</v>
          </cell>
          <cell r="V363">
            <v>55432.76343797033</v>
          </cell>
        </row>
        <row r="364">
          <cell r="A364" t="str">
            <v xml:space="preserve">1. </v>
          </cell>
          <cell r="C364" t="str">
            <v>Tingkat Suku Bunga</v>
          </cell>
          <cell r="G364" t="str">
            <v>i</v>
          </cell>
          <cell r="H364">
            <v>20</v>
          </cell>
          <cell r="I364" t="str">
            <v>% / Tahun</v>
          </cell>
          <cell r="L364" t="str">
            <v>E.</v>
          </cell>
          <cell r="N364" t="str">
            <v>OVERHEAD &amp; PROFIT</v>
          </cell>
          <cell r="Q364">
            <v>10</v>
          </cell>
          <cell r="R364" t="str">
            <v>%  x  D</v>
          </cell>
          <cell r="V364">
            <v>5543.2763437970334</v>
          </cell>
        </row>
        <row r="365">
          <cell r="A365" t="str">
            <v xml:space="preserve">2. </v>
          </cell>
          <cell r="C365" t="str">
            <v>Upah Operator / Sopir</v>
          </cell>
          <cell r="G365" t="str">
            <v>U1</v>
          </cell>
          <cell r="H365">
            <v>2500</v>
          </cell>
          <cell r="I365" t="str">
            <v>Rp./Jam</v>
          </cell>
          <cell r="L365" t="str">
            <v>F.</v>
          </cell>
          <cell r="N365" t="str">
            <v>HARGA SATUAN PEKERJAAN  ( D + E )</v>
          </cell>
          <cell r="V365">
            <v>60976.039781767366</v>
          </cell>
        </row>
        <row r="366">
          <cell r="A366" t="str">
            <v xml:space="preserve">3. </v>
          </cell>
          <cell r="C366" t="str">
            <v>Upah Pembantu Operator / Pmb.Sopir</v>
          </cell>
          <cell r="G366" t="str">
            <v>U2</v>
          </cell>
          <cell r="H366">
            <v>2000</v>
          </cell>
          <cell r="I366" t="str">
            <v>Rp./Jam</v>
          </cell>
          <cell r="L366" t="str">
            <v>Note: 1</v>
          </cell>
          <cell r="N366" t="str">
            <v>SATUAN dapat berdasarkan atas jam operasi untuk Tenaga Kerja dan Peralatan, volume dan/atau ukuran</v>
          </cell>
        </row>
        <row r="367">
          <cell r="A367" t="str">
            <v xml:space="preserve">4. </v>
          </cell>
          <cell r="C367" t="str">
            <v>Bahan Bakar Bensin</v>
          </cell>
          <cell r="G367" t="str">
            <v>Mb</v>
          </cell>
          <cell r="H367">
            <v>1150</v>
          </cell>
          <cell r="I367" t="str">
            <v>Liter</v>
          </cell>
          <cell r="N367" t="str">
            <v>berat untuk bahan-bahan.</v>
          </cell>
        </row>
        <row r="368">
          <cell r="A368" t="str">
            <v xml:space="preserve">5. </v>
          </cell>
          <cell r="C368" t="str">
            <v>Bahan Bakar Solar</v>
          </cell>
          <cell r="G368" t="str">
            <v>Ms</v>
          </cell>
          <cell r="H368">
            <v>650</v>
          </cell>
          <cell r="I368" t="str">
            <v>Liter</v>
          </cell>
          <cell r="L368">
            <v>2</v>
          </cell>
          <cell r="N368" t="str">
            <v>Kuantitas satuan adalah kuantitas setiap komponen untuk menyelesaikan satu satuan pekerjaan dari nomor</v>
          </cell>
        </row>
        <row r="369">
          <cell r="A369" t="str">
            <v xml:space="preserve">6. </v>
          </cell>
          <cell r="C369" t="str">
            <v>Minyak Pelumas</v>
          </cell>
          <cell r="G369" t="str">
            <v>Mp</v>
          </cell>
          <cell r="H369">
            <v>9000</v>
          </cell>
          <cell r="I369" t="str">
            <v>Liter</v>
          </cell>
          <cell r="N369" t="str">
            <v>mata pembayaran.</v>
          </cell>
        </row>
        <row r="370">
          <cell r="L370">
            <v>3</v>
          </cell>
          <cell r="N370" t="str">
            <v>Biaya satuan untuk peralatan sudah termasuk bahan bakar, bahan habis dipakai dan operator.</v>
          </cell>
        </row>
        <row r="371">
          <cell r="L371">
            <v>4</v>
          </cell>
          <cell r="N371" t="str">
            <v>Biaya satuan sudah termasuk pengeluaran untuk seluruh pajak yang berkaitan (tetapi tidak termasuk PPN</v>
          </cell>
        </row>
        <row r="372">
          <cell r="N372" t="str">
            <v>yang dibayar dari kontrak) dan biaya-biaya lainnya.</v>
          </cell>
        </row>
        <row r="373">
          <cell r="A373" t="str">
            <v>ITEM PEMBAYARAN No.</v>
          </cell>
          <cell r="D373" t="str">
            <v>:  9.10</v>
          </cell>
          <cell r="U373" t="str">
            <v>Analisa EI-910</v>
          </cell>
        </row>
        <row r="374">
          <cell r="A374" t="str">
            <v>JENIS PEKERJAAN</v>
          </cell>
          <cell r="D374" t="str">
            <v>:  PEKERJAAN HARIAN</v>
          </cell>
        </row>
        <row r="375">
          <cell r="A375" t="str">
            <v>SATUAN PEMBAYARAN</v>
          </cell>
          <cell r="D375" t="str">
            <v>:  JAM</v>
          </cell>
          <cell r="J375" t="str">
            <v xml:space="preserve">         URAIAN ANALISA HARGA SATUAN</v>
          </cell>
          <cell r="L375" t="str">
            <v>FORMULIR STANDAR UNTUK</v>
          </cell>
        </row>
        <row r="376">
          <cell r="L376" t="str">
            <v>PEREKAMAN ANALISA MASING-MASING HARGA SATUAN</v>
          </cell>
        </row>
        <row r="377">
          <cell r="L377">
            <v>0</v>
          </cell>
        </row>
        <row r="378">
          <cell r="A378" t="str">
            <v>No.</v>
          </cell>
          <cell r="C378" t="str">
            <v>U R A I A N</v>
          </cell>
          <cell r="G378" t="str">
            <v>KODE</v>
          </cell>
          <cell r="H378" t="str">
            <v>KOEF.</v>
          </cell>
          <cell r="I378" t="str">
            <v>SATUAN</v>
          </cell>
          <cell r="J378" t="str">
            <v>KETERANGAN</v>
          </cell>
        </row>
        <row r="380">
          <cell r="L380" t="str">
            <v>PROYEK</v>
          </cell>
          <cell r="O380" t="str">
            <v>:</v>
          </cell>
        </row>
        <row r="381">
          <cell r="A381" t="str">
            <v>A.</v>
          </cell>
          <cell r="C381" t="str">
            <v>URAIAN PERALATAN</v>
          </cell>
          <cell r="L381" t="str">
            <v>No. PAKET KONTRAK</v>
          </cell>
          <cell r="O381" t="str">
            <v>:</v>
          </cell>
        </row>
        <row r="382">
          <cell r="L382" t="str">
            <v>NAMA PAKET</v>
          </cell>
          <cell r="O382" t="str">
            <v>:</v>
          </cell>
        </row>
        <row r="383">
          <cell r="A383" t="str">
            <v xml:space="preserve">1. </v>
          </cell>
          <cell r="C383" t="str">
            <v>Jenis Peralatan</v>
          </cell>
          <cell r="G383" t="str">
            <v>TRACK LOADER 75-100 HP</v>
          </cell>
          <cell r="J383" t="str">
            <v>(E14)</v>
          </cell>
          <cell r="L383" t="str">
            <v>PROP / KAB / KODYA</v>
          </cell>
          <cell r="O383" t="str">
            <v>:</v>
          </cell>
        </row>
        <row r="384">
          <cell r="A384" t="str">
            <v xml:space="preserve">2. </v>
          </cell>
          <cell r="C384" t="str">
            <v>Tenaga</v>
          </cell>
          <cell r="G384" t="str">
            <v>Pw</v>
          </cell>
          <cell r="H384">
            <v>90</v>
          </cell>
          <cell r="I384" t="str">
            <v>HP</v>
          </cell>
          <cell r="L384" t="str">
            <v>ITEM PEMBAYARAN NO.</v>
          </cell>
          <cell r="O384" t="str">
            <v>:  9.10</v>
          </cell>
          <cell r="S384" t="str">
            <v>PERKIRAAN VOL. PEK.</v>
          </cell>
          <cell r="U384" t="str">
            <v>:</v>
          </cell>
          <cell r="V384" t="e">
            <v>#REF!</v>
          </cell>
        </row>
        <row r="385">
          <cell r="A385" t="str">
            <v xml:space="preserve">3. </v>
          </cell>
          <cell r="C385" t="str">
            <v>Kapasitas</v>
          </cell>
          <cell r="G385" t="str">
            <v>Cp</v>
          </cell>
          <cell r="H385">
            <v>1.6</v>
          </cell>
          <cell r="I385" t="str">
            <v>M3</v>
          </cell>
          <cell r="L385" t="str">
            <v>JENIS PEKERJAAN</v>
          </cell>
          <cell r="O385" t="str">
            <v>:  PEKERJAAN HARIAN</v>
          </cell>
          <cell r="S385" t="str">
            <v>TOTAL HARGA (Rp.)</v>
          </cell>
          <cell r="U385" t="str">
            <v>:</v>
          </cell>
          <cell r="V385" t="e">
            <v>#REF!</v>
          </cell>
        </row>
        <row r="386">
          <cell r="A386" t="str">
            <v xml:space="preserve">4. </v>
          </cell>
          <cell r="C386" t="str">
            <v>Umur Ekonomis</v>
          </cell>
          <cell r="G386" t="str">
            <v>A</v>
          </cell>
          <cell r="H386">
            <v>5</v>
          </cell>
          <cell r="I386" t="str">
            <v>Tahun</v>
          </cell>
          <cell r="J386" t="str">
            <v xml:space="preserve"> Alat Baru</v>
          </cell>
          <cell r="P386" t="str">
            <v>TRACK LOADER 75-100 HP</v>
          </cell>
          <cell r="S386" t="str">
            <v>% THD. BIAYA PROYEK</v>
          </cell>
          <cell r="U386" t="str">
            <v>:</v>
          </cell>
          <cell r="V386" t="e">
            <v>#REF!</v>
          </cell>
        </row>
        <row r="387">
          <cell r="A387" t="str">
            <v xml:space="preserve">5. </v>
          </cell>
          <cell r="C387" t="str">
            <v>Jam Operasi Dalam 1 Tahun</v>
          </cell>
          <cell r="G387" t="str">
            <v>W</v>
          </cell>
          <cell r="H387">
            <v>2000</v>
          </cell>
          <cell r="I387" t="str">
            <v>Jam</v>
          </cell>
          <cell r="J387" t="str">
            <v xml:space="preserve"> Alat Baru</v>
          </cell>
          <cell r="L387" t="str">
            <v>SATUAN PEMBAYARAN</v>
          </cell>
          <cell r="O387" t="str">
            <v>:  JAM</v>
          </cell>
          <cell r="Q387" t="str">
            <v>(E14)</v>
          </cell>
        </row>
        <row r="388">
          <cell r="A388" t="str">
            <v xml:space="preserve">6. </v>
          </cell>
          <cell r="C388" t="str">
            <v>Harga Alat</v>
          </cell>
          <cell r="G388" t="str">
            <v>B</v>
          </cell>
          <cell r="H388">
            <v>189000000</v>
          </cell>
          <cell r="I388" t="str">
            <v>Rupiah</v>
          </cell>
          <cell r="J388" t="str">
            <v xml:space="preserve"> Alat Baru</v>
          </cell>
        </row>
        <row r="390">
          <cell r="R390" t="str">
            <v>PERKIRAAN</v>
          </cell>
          <cell r="S390" t="str">
            <v>HARGA</v>
          </cell>
          <cell r="T390" t="str">
            <v>JUMLAH</v>
          </cell>
        </row>
        <row r="391">
          <cell r="A391" t="str">
            <v>B.</v>
          </cell>
          <cell r="C391" t="str">
            <v>BIAYA PASTI PER JAM KERJA</v>
          </cell>
          <cell r="L391" t="str">
            <v>NO.</v>
          </cell>
          <cell r="N391" t="str">
            <v>KOMPONEN</v>
          </cell>
          <cell r="Q391" t="str">
            <v>SATUAN</v>
          </cell>
          <cell r="R391" t="str">
            <v>KUANTITAS</v>
          </cell>
          <cell r="S391" t="str">
            <v>SATUAN</v>
          </cell>
          <cell r="T391" t="str">
            <v>HARGA</v>
          </cell>
        </row>
        <row r="392">
          <cell r="S392" t="str">
            <v>(Rp.)</v>
          </cell>
          <cell r="T392" t="str">
            <v>(Rp.)</v>
          </cell>
        </row>
        <row r="393">
          <cell r="A393" t="str">
            <v xml:space="preserve">1. </v>
          </cell>
          <cell r="C393" t="str">
            <v>Nilai Sisa Alat</v>
          </cell>
          <cell r="D393" t="str">
            <v>=  10 % x Harga Alat Baru</v>
          </cell>
          <cell r="G393" t="str">
            <v>C</v>
          </cell>
          <cell r="H393">
            <v>18900000</v>
          </cell>
          <cell r="I393" t="str">
            <v>Rupiah</v>
          </cell>
        </row>
        <row r="395">
          <cell r="A395" t="str">
            <v xml:space="preserve">2. </v>
          </cell>
          <cell r="C395" t="str">
            <v>Faktor Angsuran Modal    =</v>
          </cell>
          <cell r="E395" t="str">
            <v>i x (1 + i)^A</v>
          </cell>
          <cell r="G395" t="str">
            <v>D</v>
          </cell>
          <cell r="H395">
            <v>0.33437970328961514</v>
          </cell>
          <cell r="I395" t="str">
            <v>-</v>
          </cell>
          <cell r="L395" t="str">
            <v>A.</v>
          </cell>
          <cell r="N395" t="str">
            <v>PEKERJA</v>
          </cell>
        </row>
        <row r="396">
          <cell r="E396" t="str">
            <v>(1 + i)^A - 1</v>
          </cell>
        </row>
        <row r="397">
          <cell r="A397" t="str">
            <v xml:space="preserve">3. </v>
          </cell>
          <cell r="C397" t="str">
            <v>Biaya Pasti per Jam  :</v>
          </cell>
          <cell r="L397" t="str">
            <v>1.</v>
          </cell>
          <cell r="N397" t="str">
            <v>-</v>
          </cell>
          <cell r="R397" t="str">
            <v xml:space="preserve">-  </v>
          </cell>
          <cell r="S397" t="str">
            <v xml:space="preserve">-   </v>
          </cell>
          <cell r="V397" t="str">
            <v>-</v>
          </cell>
        </row>
        <row r="398">
          <cell r="C398" t="str">
            <v>a.  Biaya Pengembalian Modal  =</v>
          </cell>
          <cell r="E398" t="str">
            <v>( B - C ) x D</v>
          </cell>
          <cell r="G398" t="str">
            <v>E</v>
          </cell>
          <cell r="H398">
            <v>28438.993764781764</v>
          </cell>
          <cell r="I398" t="str">
            <v>Rupiah</v>
          </cell>
          <cell r="L398" t="str">
            <v>2.</v>
          </cell>
          <cell r="N398" t="str">
            <v>-</v>
          </cell>
          <cell r="R398" t="str">
            <v xml:space="preserve">-  </v>
          </cell>
          <cell r="S398" t="str">
            <v xml:space="preserve">-   </v>
          </cell>
          <cell r="V398" t="str">
            <v>-</v>
          </cell>
        </row>
        <row r="399">
          <cell r="E399" t="str">
            <v>W</v>
          </cell>
        </row>
        <row r="401">
          <cell r="C401" t="str">
            <v>b.  Asuransi, dll =</v>
          </cell>
          <cell r="D401">
            <v>2E-3</v>
          </cell>
          <cell r="E401" t="str">
            <v xml:space="preserve">  x   B</v>
          </cell>
          <cell r="G401" t="str">
            <v>F</v>
          </cell>
          <cell r="H401">
            <v>189</v>
          </cell>
          <cell r="I401" t="str">
            <v>Rupiah</v>
          </cell>
        </row>
        <row r="402">
          <cell r="E402" t="str">
            <v>W</v>
          </cell>
        </row>
        <row r="403">
          <cell r="L403" t="str">
            <v>B.</v>
          </cell>
          <cell r="N403" t="str">
            <v>BAHAN</v>
          </cell>
        </row>
        <row r="404">
          <cell r="C404" t="str">
            <v>Biaya Pasti per Jam             =</v>
          </cell>
          <cell r="E404" t="str">
            <v>( E + F )</v>
          </cell>
          <cell r="G404" t="str">
            <v>G</v>
          </cell>
          <cell r="H404">
            <v>28627.993764781764</v>
          </cell>
          <cell r="I404" t="str">
            <v>Rupiah</v>
          </cell>
        </row>
        <row r="405">
          <cell r="L405" t="str">
            <v>1.</v>
          </cell>
          <cell r="N405" t="str">
            <v>-</v>
          </cell>
          <cell r="R405" t="str">
            <v xml:space="preserve">-  </v>
          </cell>
          <cell r="S405" t="str">
            <v xml:space="preserve">-   </v>
          </cell>
          <cell r="V405" t="str">
            <v>-</v>
          </cell>
        </row>
        <row r="406">
          <cell r="A406" t="str">
            <v>C.</v>
          </cell>
          <cell r="C406" t="str">
            <v>BIAYA OPERASI PER JAM KERJA</v>
          </cell>
          <cell r="L406" t="str">
            <v>2.</v>
          </cell>
          <cell r="N406" t="str">
            <v>-</v>
          </cell>
          <cell r="R406" t="str">
            <v xml:space="preserve">-  </v>
          </cell>
          <cell r="S406" t="str">
            <v xml:space="preserve">-   </v>
          </cell>
          <cell r="V406" t="str">
            <v>-</v>
          </cell>
        </row>
        <row r="408">
          <cell r="A408" t="str">
            <v xml:space="preserve">1. </v>
          </cell>
          <cell r="C408" t="str">
            <v xml:space="preserve">Bahan Bakar  =  (0.125-0.175 Ltr/HP/Jam)   x Pw x Ms </v>
          </cell>
          <cell r="G408" t="str">
            <v>H</v>
          </cell>
          <cell r="H408">
            <v>7312.5</v>
          </cell>
          <cell r="I408" t="str">
            <v>Rupiah</v>
          </cell>
        </row>
        <row r="410">
          <cell r="A410" t="str">
            <v xml:space="preserve">2. </v>
          </cell>
          <cell r="C410" t="str">
            <v>Pelumas         =  (0.01-0.02 Ltr/HP/Jam) x Pw x Mp</v>
          </cell>
          <cell r="G410" t="str">
            <v>I</v>
          </cell>
          <cell r="H410">
            <v>8100</v>
          </cell>
          <cell r="I410" t="str">
            <v>Rupiah</v>
          </cell>
        </row>
        <row r="412">
          <cell r="A412" t="str">
            <v xml:space="preserve">3. </v>
          </cell>
          <cell r="C412" t="str">
            <v>Perawatan dan</v>
          </cell>
          <cell r="D412" t="str">
            <v>(12,5 % - 17,5 %)  x  B</v>
          </cell>
          <cell r="G412" t="str">
            <v>K</v>
          </cell>
          <cell r="H412">
            <v>11812.5</v>
          </cell>
          <cell r="I412" t="str">
            <v>Rupiah</v>
          </cell>
        </row>
        <row r="413">
          <cell r="C413" t="str">
            <v xml:space="preserve">        perbaikan    =</v>
          </cell>
          <cell r="D413" t="str">
            <v>W</v>
          </cell>
        </row>
        <row r="414">
          <cell r="L414" t="str">
            <v>C.</v>
          </cell>
          <cell r="N414" t="str">
            <v>ALAT</v>
          </cell>
        </row>
        <row r="415">
          <cell r="A415" t="str">
            <v xml:space="preserve">4. </v>
          </cell>
          <cell r="C415" t="str">
            <v>Operator</v>
          </cell>
          <cell r="D415" t="str">
            <v>=   ( 1  Orang / Jam )  x  U1</v>
          </cell>
          <cell r="G415" t="str">
            <v>L</v>
          </cell>
          <cell r="H415">
            <v>2500</v>
          </cell>
          <cell r="I415" t="str">
            <v>Rupiah</v>
          </cell>
        </row>
        <row r="416">
          <cell r="A416" t="str">
            <v xml:space="preserve">5. </v>
          </cell>
          <cell r="C416" t="str">
            <v>Pembantu Operator</v>
          </cell>
          <cell r="D416" t="str">
            <v>=   ( 1  Orang / Jam )  x  U2</v>
          </cell>
          <cell r="G416" t="str">
            <v>M</v>
          </cell>
          <cell r="H416">
            <v>2000</v>
          </cell>
          <cell r="I416" t="str">
            <v>Rupiah</v>
          </cell>
          <cell r="L416" t="str">
            <v>1.</v>
          </cell>
          <cell r="N416" t="str">
            <v>TRACK LOADER 75-100 HP</v>
          </cell>
          <cell r="Q416" t="str">
            <v>jam</v>
          </cell>
          <cell r="R416">
            <v>1</v>
          </cell>
          <cell r="S416">
            <v>60352.993764781764</v>
          </cell>
          <cell r="V416">
            <v>60352.993764781764</v>
          </cell>
        </row>
        <row r="417">
          <cell r="L417" t="str">
            <v>2.</v>
          </cell>
          <cell r="N417" t="str">
            <v>-</v>
          </cell>
          <cell r="Q417" t="str">
            <v>jam</v>
          </cell>
          <cell r="R417" t="str">
            <v xml:space="preserve">-  </v>
          </cell>
          <cell r="S417" t="str">
            <v xml:space="preserve">-   </v>
          </cell>
          <cell r="V417" t="str">
            <v>-</v>
          </cell>
        </row>
        <row r="418">
          <cell r="C418" t="str">
            <v>Biaya Operasi per Jam        =</v>
          </cell>
          <cell r="E418" t="str">
            <v>(H+I+K+L+M)</v>
          </cell>
          <cell r="G418" t="str">
            <v>P</v>
          </cell>
          <cell r="H418">
            <v>31725</v>
          </cell>
          <cell r="I418" t="str">
            <v>Rupiah</v>
          </cell>
        </row>
        <row r="420">
          <cell r="A420" t="str">
            <v>D.</v>
          </cell>
          <cell r="C420" t="str">
            <v>TOTAL BIAYA SEWA ALAT / JAM   =   ( G + P )</v>
          </cell>
          <cell r="G420" t="str">
            <v>S</v>
          </cell>
          <cell r="H420">
            <v>60352.993764781764</v>
          </cell>
          <cell r="I420" t="str">
            <v>Rupiah</v>
          </cell>
        </row>
        <row r="424">
          <cell r="A424" t="str">
            <v>E.</v>
          </cell>
          <cell r="C424" t="str">
            <v>LAIN - LAIN</v>
          </cell>
        </row>
        <row r="425">
          <cell r="L425" t="str">
            <v>D.</v>
          </cell>
          <cell r="N425" t="str">
            <v>JUMLAH HARGA TENAGA, BAHAN DAN ALAT  ( A + B + C )</v>
          </cell>
          <cell r="V425">
            <v>60352.993764781764</v>
          </cell>
        </row>
        <row r="426">
          <cell r="A426" t="str">
            <v xml:space="preserve">1. </v>
          </cell>
          <cell r="C426" t="str">
            <v>Tingkat Suku Bunga</v>
          </cell>
          <cell r="G426" t="str">
            <v>i</v>
          </cell>
          <cell r="H426">
            <v>20</v>
          </cell>
          <cell r="I426" t="str">
            <v>% / Tahun</v>
          </cell>
          <cell r="L426" t="str">
            <v>E.</v>
          </cell>
          <cell r="N426" t="str">
            <v>OVERHEAD &amp; PROFIT</v>
          </cell>
          <cell r="Q426">
            <v>10</v>
          </cell>
          <cell r="R426" t="str">
            <v>%  x  D</v>
          </cell>
          <cell r="V426">
            <v>6035.2993764781768</v>
          </cell>
        </row>
        <row r="427">
          <cell r="A427" t="str">
            <v xml:space="preserve">2. </v>
          </cell>
          <cell r="C427" t="str">
            <v>Upah Operator / Sopir</v>
          </cell>
          <cell r="G427" t="str">
            <v>U1</v>
          </cell>
          <cell r="H427">
            <v>2500</v>
          </cell>
          <cell r="I427" t="str">
            <v>Rp./Jam</v>
          </cell>
          <cell r="L427" t="str">
            <v>F.</v>
          </cell>
          <cell r="N427" t="str">
            <v>HARGA SATUAN PEKERJAAN  ( D + E )</v>
          </cell>
          <cell r="V427">
            <v>66388.293141259943</v>
          </cell>
        </row>
        <row r="428">
          <cell r="A428" t="str">
            <v xml:space="preserve">3. </v>
          </cell>
          <cell r="C428" t="str">
            <v>Upah Pembantu Operator / Pmb.Sopir</v>
          </cell>
          <cell r="G428" t="str">
            <v>U2</v>
          </cell>
          <cell r="H428">
            <v>2000</v>
          </cell>
          <cell r="I428" t="str">
            <v>Rp./Jam</v>
          </cell>
          <cell r="L428" t="str">
            <v>Note: 1</v>
          </cell>
          <cell r="N428" t="str">
            <v>SATUAN dapat berdasarkan atas jam operasi untuk Tenaga Kerja dan Peralatan, volume dan/atau ukuran</v>
          </cell>
        </row>
        <row r="429">
          <cell r="A429" t="str">
            <v xml:space="preserve">4. </v>
          </cell>
          <cell r="C429" t="str">
            <v>Bahan Bakar Bensin</v>
          </cell>
          <cell r="G429" t="str">
            <v>Mb</v>
          </cell>
          <cell r="H429">
            <v>1150</v>
          </cell>
          <cell r="I429" t="str">
            <v>Liter</v>
          </cell>
          <cell r="N429" t="str">
            <v>berat untuk bahan-bahan.</v>
          </cell>
        </row>
        <row r="430">
          <cell r="A430" t="str">
            <v xml:space="preserve">5. </v>
          </cell>
          <cell r="C430" t="str">
            <v>Bahan Bakar Solar</v>
          </cell>
          <cell r="G430" t="str">
            <v>Ms</v>
          </cell>
          <cell r="H430">
            <v>650</v>
          </cell>
          <cell r="I430" t="str">
            <v>Liter</v>
          </cell>
          <cell r="L430">
            <v>2</v>
          </cell>
          <cell r="N430" t="str">
            <v>Kuantitas satuan adalah kuantitas setiap komponen untuk menyelesaikan satu satuan pekerjaan dari nomor</v>
          </cell>
        </row>
        <row r="431">
          <cell r="A431" t="str">
            <v xml:space="preserve">6. </v>
          </cell>
          <cell r="C431" t="str">
            <v>Minyak Pelumas</v>
          </cell>
          <cell r="G431" t="str">
            <v>Mp</v>
          </cell>
          <cell r="H431">
            <v>9000</v>
          </cell>
          <cell r="I431" t="str">
            <v>Liter</v>
          </cell>
          <cell r="N431" t="str">
            <v>mata pembayaran.</v>
          </cell>
        </row>
        <row r="432">
          <cell r="L432">
            <v>3</v>
          </cell>
          <cell r="N432" t="str">
            <v>Biaya satuan untuk peralatan sudah termasuk bahan bakar, bahan habis dipakai dan operator.</v>
          </cell>
        </row>
        <row r="433">
          <cell r="L433">
            <v>4</v>
          </cell>
          <cell r="N433" t="str">
            <v>Biaya satuan sudah termasuk pengeluaran untuk seluruh pajak yang berkaitan (tetapi tidak termasuk PPN</v>
          </cell>
        </row>
        <row r="434">
          <cell r="N434" t="str">
            <v>yang dibayar dari kontrak) dan biaya-biaya lainnya.</v>
          </cell>
        </row>
        <row r="435">
          <cell r="A435" t="str">
            <v>ITEM PEMBAYARAN No.</v>
          </cell>
          <cell r="D435" t="str">
            <v>:  9.11</v>
          </cell>
          <cell r="U435" t="str">
            <v>Analisa EI-911</v>
          </cell>
        </row>
        <row r="436">
          <cell r="A436" t="str">
            <v>JENIS PEKERJAAN</v>
          </cell>
          <cell r="D436" t="str">
            <v>:  PEKERJAAN HARIAN</v>
          </cell>
        </row>
        <row r="437">
          <cell r="A437" t="str">
            <v>SATUAN PEMBAYARAN</v>
          </cell>
          <cell r="D437" t="str">
            <v>:  JAM</v>
          </cell>
          <cell r="J437" t="str">
            <v xml:space="preserve">         URAIAN ANALISA HARGA SATUAN</v>
          </cell>
          <cell r="L437" t="str">
            <v>FORMULIR STANDAR UNTUK</v>
          </cell>
        </row>
        <row r="438">
          <cell r="L438" t="str">
            <v>PEREKAMAN ANALISA MASING-MASING HARGA SATUAN</v>
          </cell>
        </row>
        <row r="439">
          <cell r="L439">
            <v>0</v>
          </cell>
        </row>
        <row r="440">
          <cell r="A440" t="str">
            <v>No.</v>
          </cell>
          <cell r="C440" t="str">
            <v>U R A I A N</v>
          </cell>
          <cell r="G440" t="str">
            <v>KODE</v>
          </cell>
          <cell r="H440" t="str">
            <v>KOEF.</v>
          </cell>
          <cell r="I440" t="str">
            <v>SATUAN</v>
          </cell>
          <cell r="J440" t="str">
            <v>KETERANGAN</v>
          </cell>
        </row>
        <row r="442">
          <cell r="L442" t="str">
            <v>PROYEK</v>
          </cell>
          <cell r="O442" t="str">
            <v>:</v>
          </cell>
        </row>
        <row r="443">
          <cell r="A443" t="str">
            <v>A.</v>
          </cell>
          <cell r="C443" t="str">
            <v>URAIAN PERALATAN</v>
          </cell>
          <cell r="L443" t="str">
            <v>No. PAKET KONTRAK</v>
          </cell>
          <cell r="O443" t="str">
            <v>:</v>
          </cell>
        </row>
        <row r="444">
          <cell r="L444" t="str">
            <v>NAMA PAKET</v>
          </cell>
          <cell r="O444" t="str">
            <v>:</v>
          </cell>
        </row>
        <row r="445">
          <cell r="A445" t="str">
            <v xml:space="preserve">1. </v>
          </cell>
          <cell r="C445" t="str">
            <v>Jenis Peralatan</v>
          </cell>
          <cell r="G445" t="str">
            <v>EXCAVATOR 80-140 HP</v>
          </cell>
          <cell r="J445" t="str">
            <v>(E10)</v>
          </cell>
          <cell r="L445" t="str">
            <v>PROP / KAB / KODYA</v>
          </cell>
          <cell r="O445" t="str">
            <v>:</v>
          </cell>
        </row>
        <row r="446">
          <cell r="A446" t="str">
            <v xml:space="preserve">2. </v>
          </cell>
          <cell r="C446" t="str">
            <v>Tenaga</v>
          </cell>
          <cell r="G446" t="str">
            <v>Pw</v>
          </cell>
          <cell r="H446">
            <v>80</v>
          </cell>
          <cell r="I446" t="str">
            <v>HP</v>
          </cell>
          <cell r="L446" t="str">
            <v>ITEM PEMBAYARAN NO.</v>
          </cell>
          <cell r="O446" t="str">
            <v>:  9.11</v>
          </cell>
          <cell r="S446" t="str">
            <v>PERKIRAAN VOL. PEK.</v>
          </cell>
          <cell r="U446" t="str">
            <v>:</v>
          </cell>
          <cell r="V446" t="e">
            <v>#REF!</v>
          </cell>
        </row>
        <row r="447">
          <cell r="A447" t="str">
            <v xml:space="preserve">3. </v>
          </cell>
          <cell r="C447" t="str">
            <v>Kapasitas</v>
          </cell>
          <cell r="G447" t="str">
            <v>Cp</v>
          </cell>
          <cell r="H447">
            <v>0.5</v>
          </cell>
          <cell r="I447" t="str">
            <v>M3</v>
          </cell>
          <cell r="L447" t="str">
            <v>JENIS PEKERJAAN</v>
          </cell>
          <cell r="O447" t="str">
            <v>:  PEKERJAAN HARIAN</v>
          </cell>
          <cell r="S447" t="str">
            <v>TOTAL HARGA (Rp.)</v>
          </cell>
          <cell r="U447" t="str">
            <v>:</v>
          </cell>
          <cell r="V447" t="e">
            <v>#REF!</v>
          </cell>
        </row>
        <row r="448">
          <cell r="A448" t="str">
            <v xml:space="preserve">4. </v>
          </cell>
          <cell r="C448" t="str">
            <v>Umur Ekonomis</v>
          </cell>
          <cell r="G448" t="str">
            <v>A</v>
          </cell>
          <cell r="H448">
            <v>5</v>
          </cell>
          <cell r="I448" t="str">
            <v>Tahun</v>
          </cell>
          <cell r="J448" t="str">
            <v xml:space="preserve"> Alat Baru</v>
          </cell>
          <cell r="P448" t="str">
            <v>EXCAVATOR 80-140 HP</v>
          </cell>
          <cell r="S448" t="str">
            <v>% THD. BIAYA PROYEK</v>
          </cell>
          <cell r="U448" t="str">
            <v>:</v>
          </cell>
          <cell r="V448" t="e">
            <v>#REF!</v>
          </cell>
        </row>
        <row r="449">
          <cell r="A449" t="str">
            <v xml:space="preserve">5. </v>
          </cell>
          <cell r="C449" t="str">
            <v>Jam Operasi Dalam 1 Tahun</v>
          </cell>
          <cell r="G449" t="str">
            <v>W</v>
          </cell>
          <cell r="H449">
            <v>2000</v>
          </cell>
          <cell r="I449" t="str">
            <v>Jam</v>
          </cell>
          <cell r="J449" t="str">
            <v xml:space="preserve"> Alat Baru</v>
          </cell>
          <cell r="L449" t="str">
            <v>SATUAN PEMBAYARAN</v>
          </cell>
          <cell r="O449" t="str">
            <v>:  JAM</v>
          </cell>
          <cell r="Q449" t="str">
            <v>(E10)</v>
          </cell>
        </row>
        <row r="450">
          <cell r="A450" t="str">
            <v xml:space="preserve">6. </v>
          </cell>
          <cell r="C450" t="str">
            <v>Harga Alat</v>
          </cell>
          <cell r="G450" t="str">
            <v>B</v>
          </cell>
          <cell r="H450">
            <v>120000000</v>
          </cell>
          <cell r="I450" t="str">
            <v>Rupiah</v>
          </cell>
          <cell r="J450" t="str">
            <v xml:space="preserve"> Alat Baru</v>
          </cell>
        </row>
        <row r="452">
          <cell r="R452" t="str">
            <v>PERKIRAAN</v>
          </cell>
          <cell r="S452" t="str">
            <v>HARGA</v>
          </cell>
          <cell r="T452" t="str">
            <v>JUMLAH</v>
          </cell>
        </row>
        <row r="453">
          <cell r="A453" t="str">
            <v>B.</v>
          </cell>
          <cell r="C453" t="str">
            <v>BIAYA PASTI PER JAM KERJA</v>
          </cell>
          <cell r="L453" t="str">
            <v>NO.</v>
          </cell>
          <cell r="N453" t="str">
            <v>KOMPONEN</v>
          </cell>
          <cell r="Q453" t="str">
            <v>SATUAN</v>
          </cell>
          <cell r="R453" t="str">
            <v>KUANTITAS</v>
          </cell>
          <cell r="S453" t="str">
            <v>SATUAN</v>
          </cell>
          <cell r="T453" t="str">
            <v>HARGA</v>
          </cell>
        </row>
        <row r="454">
          <cell r="S454" t="str">
            <v>(Rp.)</v>
          </cell>
          <cell r="T454" t="str">
            <v>(Rp.)</v>
          </cell>
        </row>
        <row r="455">
          <cell r="A455" t="str">
            <v xml:space="preserve">1. </v>
          </cell>
          <cell r="C455" t="str">
            <v>Nilai Sisa Alat</v>
          </cell>
          <cell r="D455" t="str">
            <v>=  10 % x Harga Alat Baru</v>
          </cell>
          <cell r="G455" t="str">
            <v>C</v>
          </cell>
          <cell r="H455">
            <v>12000000</v>
          </cell>
          <cell r="I455" t="str">
            <v>Rupiah</v>
          </cell>
        </row>
        <row r="457">
          <cell r="A457" t="str">
            <v xml:space="preserve">2. </v>
          </cell>
          <cell r="C457" t="str">
            <v>Faktor Angsuran Modal    =</v>
          </cell>
          <cell r="E457" t="str">
            <v>i x (1 + i)^A</v>
          </cell>
          <cell r="G457" t="str">
            <v>D</v>
          </cell>
          <cell r="H457">
            <v>0.33437970328961514</v>
          </cell>
          <cell r="I457" t="str">
            <v>-</v>
          </cell>
          <cell r="L457" t="str">
            <v>A.</v>
          </cell>
          <cell r="N457" t="str">
            <v>PEKERJA</v>
          </cell>
        </row>
        <row r="458">
          <cell r="E458" t="str">
            <v>(1 + i)^A - 1</v>
          </cell>
        </row>
        <row r="459">
          <cell r="A459" t="str">
            <v xml:space="preserve">3. </v>
          </cell>
          <cell r="C459" t="str">
            <v>Biaya Pasti per Jam  :</v>
          </cell>
          <cell r="L459" t="str">
            <v>1.</v>
          </cell>
          <cell r="N459" t="str">
            <v>-</v>
          </cell>
          <cell r="R459" t="str">
            <v xml:space="preserve">-  </v>
          </cell>
          <cell r="S459" t="str">
            <v xml:space="preserve">-   </v>
          </cell>
          <cell r="V459" t="str">
            <v>-</v>
          </cell>
        </row>
        <row r="460">
          <cell r="C460" t="str">
            <v>a.  Biaya Pengembalian Modal  =</v>
          </cell>
          <cell r="E460" t="str">
            <v>( B - C ) x D</v>
          </cell>
          <cell r="G460" t="str">
            <v>E</v>
          </cell>
          <cell r="H460">
            <v>18056.503977639219</v>
          </cell>
          <cell r="I460" t="str">
            <v>Rupiah</v>
          </cell>
          <cell r="L460" t="str">
            <v>2.</v>
          </cell>
          <cell r="N460" t="str">
            <v>-</v>
          </cell>
          <cell r="R460" t="str">
            <v xml:space="preserve">-  </v>
          </cell>
          <cell r="S460" t="str">
            <v xml:space="preserve">-   </v>
          </cell>
          <cell r="V460" t="str">
            <v>-</v>
          </cell>
        </row>
        <row r="461">
          <cell r="E461" t="str">
            <v>W</v>
          </cell>
        </row>
        <row r="463">
          <cell r="C463" t="str">
            <v>b.  Asuransi, dll =</v>
          </cell>
          <cell r="D463">
            <v>2E-3</v>
          </cell>
          <cell r="E463" t="str">
            <v xml:space="preserve">  x   B</v>
          </cell>
          <cell r="G463" t="str">
            <v>F</v>
          </cell>
          <cell r="H463">
            <v>120</v>
          </cell>
          <cell r="I463" t="str">
            <v>Rupiah</v>
          </cell>
        </row>
        <row r="464">
          <cell r="E464" t="str">
            <v>W</v>
          </cell>
        </row>
        <row r="465">
          <cell r="L465" t="str">
            <v>B.</v>
          </cell>
          <cell r="N465" t="str">
            <v>BAHAN</v>
          </cell>
        </row>
        <row r="466">
          <cell r="C466" t="str">
            <v>Biaya Pasti per Jam             =</v>
          </cell>
          <cell r="E466" t="str">
            <v>( E + F )</v>
          </cell>
          <cell r="G466" t="str">
            <v>G</v>
          </cell>
          <cell r="H466">
            <v>18176.503977639219</v>
          </cell>
          <cell r="I466" t="str">
            <v>Rupiah</v>
          </cell>
        </row>
        <row r="467">
          <cell r="L467" t="str">
            <v>1.</v>
          </cell>
          <cell r="N467" t="str">
            <v>-</v>
          </cell>
          <cell r="R467" t="str">
            <v xml:space="preserve">-  </v>
          </cell>
          <cell r="S467" t="str">
            <v xml:space="preserve">-   </v>
          </cell>
          <cell r="V467" t="str">
            <v>-</v>
          </cell>
        </row>
        <row r="468">
          <cell r="A468" t="str">
            <v>C.</v>
          </cell>
          <cell r="C468" t="str">
            <v>BIAYA OPERASI PER JAM KERJA</v>
          </cell>
          <cell r="L468" t="str">
            <v>2.</v>
          </cell>
          <cell r="N468" t="str">
            <v>-</v>
          </cell>
          <cell r="R468" t="str">
            <v xml:space="preserve">-  </v>
          </cell>
          <cell r="S468" t="str">
            <v xml:space="preserve">-   </v>
          </cell>
          <cell r="V468" t="str">
            <v>-</v>
          </cell>
        </row>
        <row r="470">
          <cell r="A470" t="str">
            <v xml:space="preserve">1. </v>
          </cell>
          <cell r="C470" t="str">
            <v xml:space="preserve">Bahan Bakar  =  (0.125-0.175 Ltr/HP/Jam)   x Pw x Ms </v>
          </cell>
          <cell r="G470" t="str">
            <v>H</v>
          </cell>
          <cell r="H470">
            <v>6500</v>
          </cell>
          <cell r="I470" t="str">
            <v>Rupiah</v>
          </cell>
        </row>
        <row r="472">
          <cell r="A472" t="str">
            <v xml:space="preserve">2. </v>
          </cell>
          <cell r="C472" t="str">
            <v>Pelumas         =  (0.01-0.02 Ltr/HP/Jam) x Pw x Mp</v>
          </cell>
          <cell r="G472" t="str">
            <v>I</v>
          </cell>
          <cell r="H472">
            <v>7200</v>
          </cell>
          <cell r="I472" t="str">
            <v>Rupiah</v>
          </cell>
        </row>
        <row r="474">
          <cell r="A474" t="str">
            <v xml:space="preserve">3. </v>
          </cell>
          <cell r="C474" t="str">
            <v>Perawatan dan</v>
          </cell>
          <cell r="D474" t="str">
            <v>(12,5 % - 17,5 %)  x  B</v>
          </cell>
          <cell r="G474" t="str">
            <v>K</v>
          </cell>
          <cell r="H474">
            <v>7500</v>
          </cell>
          <cell r="I474" t="str">
            <v>Rupiah</v>
          </cell>
        </row>
        <row r="475">
          <cell r="C475" t="str">
            <v xml:space="preserve">        perbaikan    =</v>
          </cell>
          <cell r="D475" t="str">
            <v>W</v>
          </cell>
        </row>
        <row r="476">
          <cell r="L476" t="str">
            <v>C.</v>
          </cell>
          <cell r="N476" t="str">
            <v>ALAT</v>
          </cell>
        </row>
        <row r="477">
          <cell r="A477" t="str">
            <v xml:space="preserve">4. </v>
          </cell>
          <cell r="C477" t="str">
            <v>Operator</v>
          </cell>
          <cell r="D477" t="str">
            <v>=   ( 1  Orang / Jam )  x  U1</v>
          </cell>
          <cell r="G477" t="str">
            <v>L</v>
          </cell>
          <cell r="H477">
            <v>2500</v>
          </cell>
          <cell r="I477" t="str">
            <v>Rupiah</v>
          </cell>
        </row>
        <row r="478">
          <cell r="A478" t="str">
            <v xml:space="preserve">5. </v>
          </cell>
          <cell r="C478" t="str">
            <v>Pembantu Operator</v>
          </cell>
          <cell r="D478" t="str">
            <v>=   ( 1  Orang / Jam )  x  U2</v>
          </cell>
          <cell r="G478" t="str">
            <v>M</v>
          </cell>
          <cell r="H478">
            <v>2000</v>
          </cell>
          <cell r="I478" t="str">
            <v>Rupiah</v>
          </cell>
          <cell r="L478" t="str">
            <v>1.</v>
          </cell>
          <cell r="N478" t="str">
            <v>EXCAVATOR 80-140 HP</v>
          </cell>
          <cell r="Q478" t="str">
            <v>jam</v>
          </cell>
          <cell r="R478">
            <v>1</v>
          </cell>
          <cell r="S478">
            <v>43876.503977639222</v>
          </cell>
          <cell r="V478">
            <v>43876.503977639222</v>
          </cell>
        </row>
        <row r="479">
          <cell r="L479" t="str">
            <v>2.</v>
          </cell>
          <cell r="N479" t="str">
            <v>-</v>
          </cell>
          <cell r="Q479" t="str">
            <v>jam</v>
          </cell>
          <cell r="R479" t="str">
            <v xml:space="preserve">-  </v>
          </cell>
          <cell r="S479" t="str">
            <v xml:space="preserve">-   </v>
          </cell>
          <cell r="V479" t="str">
            <v>-</v>
          </cell>
        </row>
        <row r="480">
          <cell r="C480" t="str">
            <v>Biaya Operasi per Jam        =</v>
          </cell>
          <cell r="E480" t="str">
            <v>(H+I+K+L+M)</v>
          </cell>
          <cell r="G480" t="str">
            <v>P</v>
          </cell>
          <cell r="H480">
            <v>25700</v>
          </cell>
          <cell r="I480" t="str">
            <v>Rupiah</v>
          </cell>
        </row>
        <row r="482">
          <cell r="A482" t="str">
            <v>D.</v>
          </cell>
          <cell r="C482" t="str">
            <v>TOTAL BIAYA SEWA ALAT / JAM   =   ( G + P )</v>
          </cell>
          <cell r="G482" t="str">
            <v>S</v>
          </cell>
          <cell r="H482">
            <v>43876.503977639222</v>
          </cell>
          <cell r="I482" t="str">
            <v>Rupiah</v>
          </cell>
        </row>
        <row r="486">
          <cell r="A486" t="str">
            <v>E.</v>
          </cell>
          <cell r="C486" t="str">
            <v>LAIN - LAIN</v>
          </cell>
        </row>
        <row r="487">
          <cell r="L487" t="str">
            <v>D.</v>
          </cell>
          <cell r="N487" t="str">
            <v>JUMLAH HARGA TENAGA, BAHAN DAN ALAT  ( A + B + C )</v>
          </cell>
          <cell r="V487">
            <v>43876.503977639222</v>
          </cell>
        </row>
        <row r="488">
          <cell r="A488" t="str">
            <v xml:space="preserve">1. </v>
          </cell>
          <cell r="C488" t="str">
            <v>Tingkat Suku Bunga</v>
          </cell>
          <cell r="G488" t="str">
            <v>i</v>
          </cell>
          <cell r="H488">
            <v>20</v>
          </cell>
          <cell r="I488" t="str">
            <v>% / Tahun</v>
          </cell>
          <cell r="L488" t="str">
            <v>E.</v>
          </cell>
          <cell r="N488" t="str">
            <v>OVERHEAD &amp; PROFIT</v>
          </cell>
          <cell r="Q488">
            <v>10</v>
          </cell>
          <cell r="R488" t="str">
            <v>%  x  D</v>
          </cell>
          <cell r="V488">
            <v>4387.6503977639222</v>
          </cell>
        </row>
        <row r="489">
          <cell r="A489" t="str">
            <v xml:space="preserve">2. </v>
          </cell>
          <cell r="C489" t="str">
            <v>Upah Operator / Sopir</v>
          </cell>
          <cell r="G489" t="str">
            <v>U1</v>
          </cell>
          <cell r="H489">
            <v>2500</v>
          </cell>
          <cell r="I489" t="str">
            <v>Rp./Jam</v>
          </cell>
          <cell r="L489" t="str">
            <v>F.</v>
          </cell>
          <cell r="N489" t="str">
            <v>HARGA SATUAN PEKERJAAN  ( D + E )</v>
          </cell>
          <cell r="V489">
            <v>48264.154375403145</v>
          </cell>
        </row>
        <row r="490">
          <cell r="A490" t="str">
            <v xml:space="preserve">3. </v>
          </cell>
          <cell r="C490" t="str">
            <v>Upah Pembantu Operator / Pmb.Sopir</v>
          </cell>
          <cell r="G490" t="str">
            <v>U2</v>
          </cell>
          <cell r="H490">
            <v>2000</v>
          </cell>
          <cell r="I490" t="str">
            <v>Rp./Jam</v>
          </cell>
          <cell r="L490" t="str">
            <v>Note: 1</v>
          </cell>
          <cell r="N490" t="str">
            <v>SATUAN dapat berdasarkan atas jam operasi untuk Tenaga Kerja dan Peralatan, volume dan/atau ukuran</v>
          </cell>
        </row>
        <row r="491">
          <cell r="A491" t="str">
            <v xml:space="preserve">4. </v>
          </cell>
          <cell r="C491" t="str">
            <v>Bahan Bakar Bensin</v>
          </cell>
          <cell r="G491" t="str">
            <v>Mb</v>
          </cell>
          <cell r="H491">
            <v>1150</v>
          </cell>
          <cell r="I491" t="str">
            <v>Liter</v>
          </cell>
          <cell r="N491" t="str">
            <v>berat untuk bahan-bahan.</v>
          </cell>
        </row>
        <row r="492">
          <cell r="A492" t="str">
            <v xml:space="preserve">5. </v>
          </cell>
          <cell r="C492" t="str">
            <v>Bahan Bakar Solar</v>
          </cell>
          <cell r="G492" t="str">
            <v>Ms</v>
          </cell>
          <cell r="H492">
            <v>650</v>
          </cell>
          <cell r="I492" t="str">
            <v>Liter</v>
          </cell>
          <cell r="L492">
            <v>2</v>
          </cell>
          <cell r="N492" t="str">
            <v>Kuantitas satuan adalah kuantitas setiap komponen untuk menyelesaikan satu satuan pekerjaan dari nomor</v>
          </cell>
        </row>
        <row r="493">
          <cell r="A493" t="str">
            <v xml:space="preserve">6. </v>
          </cell>
          <cell r="C493" t="str">
            <v>Minyak Pelumas</v>
          </cell>
          <cell r="G493" t="str">
            <v>Mp</v>
          </cell>
          <cell r="H493">
            <v>9000</v>
          </cell>
          <cell r="I493" t="str">
            <v>Liter</v>
          </cell>
          <cell r="N493" t="str">
            <v>mata pembayaran.</v>
          </cell>
        </row>
        <row r="494">
          <cell r="L494">
            <v>3</v>
          </cell>
          <cell r="N494" t="str">
            <v>Biaya satuan untuk peralatan sudah termasuk bahan bakar, bahan habis dipakai dan operator.</v>
          </cell>
        </row>
        <row r="495">
          <cell r="L495">
            <v>4</v>
          </cell>
          <cell r="N495" t="str">
            <v>Biaya satuan sudah termasuk pengeluaran untuk seluruh pajak yang berkaitan (tetapi tidak termasuk PPN</v>
          </cell>
        </row>
        <row r="496">
          <cell r="N496" t="str">
            <v>yang dibayar dari kontrak) dan biaya-biaya lainnya.</v>
          </cell>
        </row>
        <row r="497">
          <cell r="A497" t="str">
            <v>ITEM PEMBAYARAN No.</v>
          </cell>
          <cell r="D497" t="str">
            <v>:  9.12</v>
          </cell>
          <cell r="U497" t="str">
            <v>Analisa EI-912</v>
          </cell>
        </row>
        <row r="498">
          <cell r="A498" t="str">
            <v>JENIS PEKERJAAN</v>
          </cell>
          <cell r="D498" t="str">
            <v>:  PEKERJAAN HARIAN</v>
          </cell>
        </row>
        <row r="499">
          <cell r="A499" t="str">
            <v>SATUAN PEMBAYARAN</v>
          </cell>
          <cell r="D499" t="str">
            <v>:  JAM</v>
          </cell>
          <cell r="J499" t="str">
            <v xml:space="preserve">         URAIAN ANALISA HARGA SATUAN</v>
          </cell>
          <cell r="L499" t="str">
            <v>FORMULIR STANDAR UNTUK</v>
          </cell>
        </row>
        <row r="500">
          <cell r="L500" t="str">
            <v>PEREKAMAN ANALISA MASING-MASING HARGA SATUAN</v>
          </cell>
        </row>
        <row r="501">
          <cell r="L501">
            <v>0</v>
          </cell>
        </row>
        <row r="502">
          <cell r="A502" t="str">
            <v>No.</v>
          </cell>
          <cell r="C502" t="str">
            <v>U R A I A N</v>
          </cell>
          <cell r="G502" t="str">
            <v>KODE</v>
          </cell>
          <cell r="H502" t="str">
            <v>KOEF.</v>
          </cell>
          <cell r="I502" t="str">
            <v>SATUAN</v>
          </cell>
          <cell r="J502" t="str">
            <v>KETERANGAN</v>
          </cell>
        </row>
        <row r="504">
          <cell r="L504" t="str">
            <v>PROYEK</v>
          </cell>
          <cell r="O504" t="str">
            <v>:</v>
          </cell>
        </row>
        <row r="505">
          <cell r="A505" t="str">
            <v>A.</v>
          </cell>
          <cell r="C505" t="str">
            <v>URAIAN PERALATAN</v>
          </cell>
          <cell r="L505" t="str">
            <v>No. PAKET KONTRAK</v>
          </cell>
          <cell r="O505" t="str">
            <v>:</v>
          </cell>
        </row>
        <row r="506">
          <cell r="L506" t="str">
            <v>NAMA PAKET</v>
          </cell>
          <cell r="O506" t="str">
            <v>:</v>
          </cell>
        </row>
        <row r="507">
          <cell r="A507" t="str">
            <v xml:space="preserve">1. </v>
          </cell>
          <cell r="C507" t="str">
            <v>Jenis Peralatan</v>
          </cell>
          <cell r="G507" t="str">
            <v>CRANE 10-15 TON</v>
          </cell>
          <cell r="J507" t="str">
            <v>(E07)</v>
          </cell>
          <cell r="L507" t="str">
            <v>PROP / KAB / KODYA</v>
          </cell>
          <cell r="O507" t="str">
            <v>:</v>
          </cell>
        </row>
        <row r="508">
          <cell r="A508" t="str">
            <v xml:space="preserve">2. </v>
          </cell>
          <cell r="C508" t="str">
            <v>Tenaga</v>
          </cell>
          <cell r="G508" t="str">
            <v>Pw</v>
          </cell>
          <cell r="H508">
            <v>150</v>
          </cell>
          <cell r="I508" t="str">
            <v>HP</v>
          </cell>
          <cell r="L508" t="str">
            <v>ITEM PEMBAYARAN NO.</v>
          </cell>
          <cell r="O508" t="str">
            <v>:  9.12</v>
          </cell>
          <cell r="S508" t="str">
            <v>PERKIRAAN VOL. PEK.</v>
          </cell>
          <cell r="U508" t="str">
            <v>:</v>
          </cell>
          <cell r="V508" t="e">
            <v>#REF!</v>
          </cell>
        </row>
        <row r="509">
          <cell r="A509" t="str">
            <v xml:space="preserve">3. </v>
          </cell>
          <cell r="C509" t="str">
            <v>Kapasitas</v>
          </cell>
          <cell r="G509" t="str">
            <v>Cp</v>
          </cell>
          <cell r="H509">
            <v>15</v>
          </cell>
          <cell r="I509" t="str">
            <v>Ton</v>
          </cell>
          <cell r="L509" t="str">
            <v>JENIS PEKERJAAN</v>
          </cell>
          <cell r="O509" t="str">
            <v>:  PEKERJAAN HARIAN</v>
          </cell>
          <cell r="S509" t="str">
            <v>TOTAL HARGA (Rp.)</v>
          </cell>
          <cell r="U509" t="str">
            <v>:</v>
          </cell>
          <cell r="V509" t="e">
            <v>#REF!</v>
          </cell>
        </row>
        <row r="510">
          <cell r="A510" t="str">
            <v xml:space="preserve">4. </v>
          </cell>
          <cell r="C510" t="str">
            <v>Umur Ekonomis</v>
          </cell>
          <cell r="G510" t="str">
            <v>A</v>
          </cell>
          <cell r="H510">
            <v>5</v>
          </cell>
          <cell r="I510" t="str">
            <v>Tahun</v>
          </cell>
          <cell r="J510" t="str">
            <v xml:space="preserve"> Alat Baru</v>
          </cell>
          <cell r="P510" t="str">
            <v>CRANE 10-15 TON</v>
          </cell>
          <cell r="S510" t="str">
            <v>% THD. BIAYA PROYEK</v>
          </cell>
          <cell r="U510" t="str">
            <v>:</v>
          </cell>
          <cell r="V510" t="e">
            <v>#REF!</v>
          </cell>
        </row>
        <row r="511">
          <cell r="A511" t="str">
            <v xml:space="preserve">5. </v>
          </cell>
          <cell r="C511" t="str">
            <v>Jam Operasi Dalam 1 Tahun</v>
          </cell>
          <cell r="G511" t="str">
            <v>W</v>
          </cell>
          <cell r="H511">
            <v>2000</v>
          </cell>
          <cell r="I511" t="str">
            <v>Jam</v>
          </cell>
          <cell r="J511" t="str">
            <v xml:space="preserve"> Alat Baru</v>
          </cell>
          <cell r="L511" t="str">
            <v>SATUAN PEMBAYARAN</v>
          </cell>
          <cell r="O511" t="str">
            <v>:  JAM</v>
          </cell>
          <cell r="Q511" t="str">
            <v>(E07)</v>
          </cell>
        </row>
        <row r="512">
          <cell r="A512" t="str">
            <v xml:space="preserve">6. </v>
          </cell>
          <cell r="C512" t="str">
            <v>Harga Alat</v>
          </cell>
          <cell r="G512" t="str">
            <v>B</v>
          </cell>
          <cell r="H512">
            <v>110000000</v>
          </cell>
          <cell r="I512" t="str">
            <v>Rupiah</v>
          </cell>
          <cell r="J512" t="str">
            <v xml:space="preserve"> Alat Baru</v>
          </cell>
        </row>
        <row r="514">
          <cell r="R514" t="str">
            <v>PERKIRAAN</v>
          </cell>
          <cell r="S514" t="str">
            <v>HARGA</v>
          </cell>
          <cell r="T514" t="str">
            <v>JUMLAH</v>
          </cell>
        </row>
        <row r="515">
          <cell r="A515" t="str">
            <v>B.</v>
          </cell>
          <cell r="C515" t="str">
            <v>BIAYA PASTI PER JAM KERJA</v>
          </cell>
          <cell r="L515" t="str">
            <v>NO.</v>
          </cell>
          <cell r="N515" t="str">
            <v>KOMPONEN</v>
          </cell>
          <cell r="Q515" t="str">
            <v>SATUAN</v>
          </cell>
          <cell r="R515" t="str">
            <v>KUANTITAS</v>
          </cell>
          <cell r="S515" t="str">
            <v>SATUAN</v>
          </cell>
          <cell r="T515" t="str">
            <v>HARGA</v>
          </cell>
        </row>
        <row r="516">
          <cell r="S516" t="str">
            <v>(Rp.)</v>
          </cell>
          <cell r="T516" t="str">
            <v>(Rp.)</v>
          </cell>
        </row>
        <row r="517">
          <cell r="A517" t="str">
            <v xml:space="preserve">1. </v>
          </cell>
          <cell r="C517" t="str">
            <v>Nilai Sisa Alat</v>
          </cell>
          <cell r="D517" t="str">
            <v>=  10 % x Harga Alat Baru</v>
          </cell>
          <cell r="G517" t="str">
            <v>C</v>
          </cell>
          <cell r="H517">
            <v>11000000</v>
          </cell>
          <cell r="I517" t="str">
            <v>Rupiah</v>
          </cell>
        </row>
        <row r="519">
          <cell r="A519" t="str">
            <v xml:space="preserve">2. </v>
          </cell>
          <cell r="C519" t="str">
            <v>Faktor Angsuran Modal    =</v>
          </cell>
          <cell r="E519" t="str">
            <v>i x (1 + i)^A</v>
          </cell>
          <cell r="G519" t="str">
            <v>D</v>
          </cell>
          <cell r="H519">
            <v>0.33437970328961514</v>
          </cell>
          <cell r="I519" t="str">
            <v>-</v>
          </cell>
          <cell r="L519" t="str">
            <v>A.</v>
          </cell>
          <cell r="N519" t="str">
            <v>PEKERJA</v>
          </cell>
        </row>
        <row r="520">
          <cell r="E520" t="str">
            <v>(1 + i)^A - 1</v>
          </cell>
        </row>
        <row r="521">
          <cell r="A521" t="str">
            <v xml:space="preserve">3. </v>
          </cell>
          <cell r="C521" t="str">
            <v>Biaya Pasti per Jam  :</v>
          </cell>
          <cell r="L521" t="str">
            <v>1.</v>
          </cell>
          <cell r="N521" t="str">
            <v>-</v>
          </cell>
          <cell r="R521" t="str">
            <v xml:space="preserve">-  </v>
          </cell>
          <cell r="S521" t="str">
            <v xml:space="preserve">-   </v>
          </cell>
          <cell r="V521" t="str">
            <v>-</v>
          </cell>
        </row>
        <row r="522">
          <cell r="C522" t="str">
            <v>a.  Biaya Pengembalian Modal  =</v>
          </cell>
          <cell r="E522" t="str">
            <v>( B - C ) x D</v>
          </cell>
          <cell r="G522" t="str">
            <v>E</v>
          </cell>
          <cell r="H522">
            <v>16551.795312835948</v>
          </cell>
          <cell r="I522" t="str">
            <v>Rupiah</v>
          </cell>
          <cell r="L522" t="str">
            <v>2.</v>
          </cell>
          <cell r="N522" t="str">
            <v>-</v>
          </cell>
          <cell r="R522" t="str">
            <v xml:space="preserve">-  </v>
          </cell>
          <cell r="S522" t="str">
            <v xml:space="preserve">-   </v>
          </cell>
          <cell r="V522" t="str">
            <v>-</v>
          </cell>
        </row>
        <row r="523">
          <cell r="E523" t="str">
            <v>W</v>
          </cell>
        </row>
        <row r="525">
          <cell r="C525" t="str">
            <v>b.  Asuransi, dll =</v>
          </cell>
          <cell r="D525">
            <v>2E-3</v>
          </cell>
          <cell r="E525" t="str">
            <v xml:space="preserve">  x   B</v>
          </cell>
          <cell r="G525" t="str">
            <v>F</v>
          </cell>
          <cell r="H525">
            <v>110</v>
          </cell>
          <cell r="I525" t="str">
            <v>Rupiah</v>
          </cell>
        </row>
        <row r="526">
          <cell r="E526" t="str">
            <v>W</v>
          </cell>
        </row>
        <row r="527">
          <cell r="L527" t="str">
            <v>B.</v>
          </cell>
          <cell r="N527" t="str">
            <v>BAHAN</v>
          </cell>
        </row>
        <row r="528">
          <cell r="C528" t="str">
            <v>Biaya Pasti per Jam             =</v>
          </cell>
          <cell r="E528" t="str">
            <v>( E + F )</v>
          </cell>
          <cell r="G528" t="str">
            <v>G</v>
          </cell>
          <cell r="H528">
            <v>16661.795312835948</v>
          </cell>
          <cell r="I528" t="str">
            <v>Rupiah</v>
          </cell>
        </row>
        <row r="529">
          <cell r="L529" t="str">
            <v>1.</v>
          </cell>
          <cell r="N529" t="str">
            <v>-</v>
          </cell>
          <cell r="R529" t="str">
            <v xml:space="preserve">-  </v>
          </cell>
          <cell r="S529" t="str">
            <v xml:space="preserve">-   </v>
          </cell>
          <cell r="V529" t="str">
            <v>-</v>
          </cell>
        </row>
        <row r="530">
          <cell r="A530" t="str">
            <v>C.</v>
          </cell>
          <cell r="C530" t="str">
            <v>BIAYA OPERASI PER JAM KERJA</v>
          </cell>
          <cell r="L530" t="str">
            <v>2.</v>
          </cell>
          <cell r="N530" t="str">
            <v>-</v>
          </cell>
          <cell r="R530" t="str">
            <v xml:space="preserve">-  </v>
          </cell>
          <cell r="S530" t="str">
            <v xml:space="preserve">-   </v>
          </cell>
          <cell r="V530" t="str">
            <v>-</v>
          </cell>
        </row>
        <row r="532">
          <cell r="A532" t="str">
            <v xml:space="preserve">1. </v>
          </cell>
          <cell r="C532" t="str">
            <v xml:space="preserve">Bahan Bakar  =  (0.125-0.175 Ltr/HP/Jam)   x Pw x Ms </v>
          </cell>
          <cell r="G532" t="str">
            <v>H</v>
          </cell>
          <cell r="H532">
            <v>12187.5</v>
          </cell>
          <cell r="I532" t="str">
            <v>Rupiah</v>
          </cell>
        </row>
        <row r="534">
          <cell r="A534" t="str">
            <v xml:space="preserve">2. </v>
          </cell>
          <cell r="C534" t="str">
            <v>Pelumas         =  (0.01-0.02 Ltr/HP/Jam) x Pw x Mp</v>
          </cell>
          <cell r="G534" t="str">
            <v>I</v>
          </cell>
          <cell r="H534">
            <v>13500</v>
          </cell>
          <cell r="I534" t="str">
            <v>Rupiah</v>
          </cell>
        </row>
        <row r="536">
          <cell r="A536" t="str">
            <v xml:space="preserve">3. </v>
          </cell>
          <cell r="C536" t="str">
            <v>Perawatan dan</v>
          </cell>
          <cell r="D536" t="str">
            <v>(12,5 % - 17,5 %)  x  B</v>
          </cell>
          <cell r="G536" t="str">
            <v>K</v>
          </cell>
          <cell r="H536">
            <v>6875</v>
          </cell>
          <cell r="I536" t="str">
            <v>Rupiah</v>
          </cell>
        </row>
        <row r="537">
          <cell r="C537" t="str">
            <v xml:space="preserve">        perbaikan    =</v>
          </cell>
          <cell r="D537" t="str">
            <v>W</v>
          </cell>
        </row>
        <row r="538">
          <cell r="L538" t="str">
            <v>C.</v>
          </cell>
          <cell r="N538" t="str">
            <v>ALAT</v>
          </cell>
        </row>
        <row r="539">
          <cell r="A539" t="str">
            <v xml:space="preserve">4. </v>
          </cell>
          <cell r="C539" t="str">
            <v>Operator</v>
          </cell>
          <cell r="D539" t="str">
            <v>=   ( 1  Orang / Jam )  x  U1</v>
          </cell>
          <cell r="G539" t="str">
            <v>L</v>
          </cell>
          <cell r="H539">
            <v>2500</v>
          </cell>
          <cell r="I539" t="str">
            <v>Rupiah</v>
          </cell>
        </row>
        <row r="540">
          <cell r="A540" t="str">
            <v xml:space="preserve">5. </v>
          </cell>
          <cell r="C540" t="str">
            <v>Pembantu Operator</v>
          </cell>
          <cell r="D540" t="str">
            <v>=   ( 1  Orang / Jam )  x  U2</v>
          </cell>
          <cell r="G540" t="str">
            <v>M</v>
          </cell>
          <cell r="H540">
            <v>2000</v>
          </cell>
          <cell r="I540" t="str">
            <v>Rupiah</v>
          </cell>
          <cell r="L540" t="str">
            <v>1.</v>
          </cell>
          <cell r="N540" t="str">
            <v>CRANE 10-15 TON</v>
          </cell>
          <cell r="Q540" t="str">
            <v>jam</v>
          </cell>
          <cell r="R540">
            <v>1</v>
          </cell>
          <cell r="S540">
            <v>53724.295312835951</v>
          </cell>
          <cell r="V540">
            <v>53724.295312835951</v>
          </cell>
        </row>
        <row r="541">
          <cell r="L541" t="str">
            <v>2.</v>
          </cell>
          <cell r="N541" t="str">
            <v>-</v>
          </cell>
          <cell r="Q541" t="str">
            <v>jam</v>
          </cell>
          <cell r="R541" t="str">
            <v xml:space="preserve">-  </v>
          </cell>
          <cell r="S541" t="str">
            <v xml:space="preserve">-   </v>
          </cell>
          <cell r="V541" t="str">
            <v>-</v>
          </cell>
        </row>
        <row r="542">
          <cell r="C542" t="str">
            <v>Biaya Operasi per Jam        =</v>
          </cell>
          <cell r="E542" t="str">
            <v>(H+I+K+L+M)</v>
          </cell>
          <cell r="G542" t="str">
            <v>P</v>
          </cell>
          <cell r="H542">
            <v>37062.5</v>
          </cell>
          <cell r="I542" t="str">
            <v>Rupiah</v>
          </cell>
        </row>
        <row r="544">
          <cell r="A544" t="str">
            <v>D.</v>
          </cell>
          <cell r="C544" t="str">
            <v>TOTAL BIAYA SEWA ALAT / JAM   =   ( G + P )</v>
          </cell>
          <cell r="G544" t="str">
            <v>S</v>
          </cell>
          <cell r="H544">
            <v>53724.295312835951</v>
          </cell>
          <cell r="I544" t="str">
            <v>Rupiah</v>
          </cell>
        </row>
        <row r="548">
          <cell r="A548" t="str">
            <v>E.</v>
          </cell>
          <cell r="C548" t="str">
            <v>LAIN - LAIN</v>
          </cell>
        </row>
        <row r="549">
          <cell r="L549" t="str">
            <v>D.</v>
          </cell>
          <cell r="N549" t="str">
            <v>JUMLAH HARGA TENAGA, BAHAN DAN ALAT  ( A + B + C )</v>
          </cell>
          <cell r="V549">
            <v>53724.295312835951</v>
          </cell>
        </row>
        <row r="550">
          <cell r="A550" t="str">
            <v xml:space="preserve">1. </v>
          </cell>
          <cell r="C550" t="str">
            <v>Tingkat Suku Bunga</v>
          </cell>
          <cell r="G550" t="str">
            <v>i</v>
          </cell>
          <cell r="H550">
            <v>20</v>
          </cell>
          <cell r="I550" t="str">
            <v>% / Tahun</v>
          </cell>
          <cell r="L550" t="str">
            <v>E.</v>
          </cell>
          <cell r="N550" t="str">
            <v>OVERHEAD &amp; PROFIT</v>
          </cell>
          <cell r="Q550">
            <v>10</v>
          </cell>
          <cell r="R550" t="str">
            <v>%  x  D</v>
          </cell>
          <cell r="V550">
            <v>5372.4295312835957</v>
          </cell>
        </row>
        <row r="551">
          <cell r="A551" t="str">
            <v xml:space="preserve">2. </v>
          </cell>
          <cell r="C551" t="str">
            <v>Upah Operator / Sopir</v>
          </cell>
          <cell r="G551" t="str">
            <v>U1</v>
          </cell>
          <cell r="H551">
            <v>2500</v>
          </cell>
          <cell r="I551" t="str">
            <v>Rp./Jam</v>
          </cell>
          <cell r="L551" t="str">
            <v>F.</v>
          </cell>
          <cell r="N551" t="str">
            <v>HARGA SATUAN PEKERJAAN  ( D + E )</v>
          </cell>
          <cell r="V551">
            <v>59096.724844119548</v>
          </cell>
        </row>
        <row r="552">
          <cell r="A552" t="str">
            <v xml:space="preserve">3. </v>
          </cell>
          <cell r="C552" t="str">
            <v>Upah Pembantu Operator / Pmb.Sopir</v>
          </cell>
          <cell r="G552" t="str">
            <v>U2</v>
          </cell>
          <cell r="H552">
            <v>2000</v>
          </cell>
          <cell r="I552" t="str">
            <v>Rp./Jam</v>
          </cell>
          <cell r="L552" t="str">
            <v>Note: 1</v>
          </cell>
          <cell r="N552" t="str">
            <v>SATUAN dapat berdasarkan atas jam operasi untuk Tenaga Kerja dan Peralatan, volume dan/atau ukuran</v>
          </cell>
        </row>
        <row r="553">
          <cell r="A553" t="str">
            <v xml:space="preserve">4. </v>
          </cell>
          <cell r="C553" t="str">
            <v>Bahan Bakar Bensin</v>
          </cell>
          <cell r="G553" t="str">
            <v>Mb</v>
          </cell>
          <cell r="H553">
            <v>1150</v>
          </cell>
          <cell r="I553" t="str">
            <v>Liter</v>
          </cell>
          <cell r="N553" t="str">
            <v>berat untuk bahan-bahan.</v>
          </cell>
        </row>
        <row r="554">
          <cell r="A554" t="str">
            <v xml:space="preserve">5. </v>
          </cell>
          <cell r="C554" t="str">
            <v>Bahan Bakar Solar</v>
          </cell>
          <cell r="G554" t="str">
            <v>Ms</v>
          </cell>
          <cell r="H554">
            <v>650</v>
          </cell>
          <cell r="I554" t="str">
            <v>Liter</v>
          </cell>
          <cell r="L554">
            <v>2</v>
          </cell>
          <cell r="N554" t="str">
            <v>Kuantitas satuan adalah kuantitas setiap komponen untuk menyelesaikan satu satuan pekerjaan dari nomor</v>
          </cell>
        </row>
        <row r="555">
          <cell r="A555" t="str">
            <v xml:space="preserve">6. </v>
          </cell>
          <cell r="C555" t="str">
            <v>Minyak Pelumas</v>
          </cell>
          <cell r="G555" t="str">
            <v>Mp</v>
          </cell>
          <cell r="H555">
            <v>9000</v>
          </cell>
          <cell r="I555" t="str">
            <v>Liter</v>
          </cell>
          <cell r="N555" t="str">
            <v>mata pembayaran.</v>
          </cell>
        </row>
        <row r="556">
          <cell r="L556">
            <v>3</v>
          </cell>
          <cell r="N556" t="str">
            <v>Biaya satuan untuk peralatan sudah termasuk bahan bakar, bahan habis dipakai dan operator.</v>
          </cell>
        </row>
        <row r="557">
          <cell r="L557">
            <v>4</v>
          </cell>
          <cell r="N557" t="str">
            <v>Biaya satuan sudah termasuk pengeluaran untuk seluruh pajak yang berkaitan (tetapi tidak termasuk PPN</v>
          </cell>
        </row>
        <row r="558">
          <cell r="N558" t="str">
            <v>yang dibayar dari kontrak) dan biaya-biaya lainnya.</v>
          </cell>
        </row>
        <row r="559">
          <cell r="A559" t="str">
            <v>ITEM PEMBAYARAN No.</v>
          </cell>
          <cell r="D559" t="str">
            <v>:  9.13</v>
          </cell>
          <cell r="U559" t="str">
            <v>Analisa EI-913</v>
          </cell>
        </row>
        <row r="560">
          <cell r="A560" t="str">
            <v>JENIS PEKERJAAN</v>
          </cell>
          <cell r="D560" t="str">
            <v>:  PEKERJAAN HARIAN</v>
          </cell>
        </row>
        <row r="561">
          <cell r="A561" t="str">
            <v>SATUAN PEMBAYARAN</v>
          </cell>
          <cell r="D561" t="str">
            <v>:  JAM</v>
          </cell>
          <cell r="J561" t="str">
            <v xml:space="preserve">         URAIAN ANALISA HARGA SATUAN</v>
          </cell>
          <cell r="L561" t="str">
            <v>FORMULIR STANDAR UNTUK</v>
          </cell>
        </row>
        <row r="562">
          <cell r="L562" t="str">
            <v>PEREKAMAN ANALISA MASING-MASING HARGA SATUAN</v>
          </cell>
        </row>
        <row r="563">
          <cell r="L563">
            <v>0</v>
          </cell>
        </row>
        <row r="564">
          <cell r="A564" t="str">
            <v>No.</v>
          </cell>
          <cell r="C564" t="str">
            <v>U R A I A N</v>
          </cell>
          <cell r="G564" t="str">
            <v>KODE</v>
          </cell>
          <cell r="H564" t="str">
            <v>KOEF.</v>
          </cell>
          <cell r="I564" t="str">
            <v>SATUAN</v>
          </cell>
          <cell r="J564" t="str">
            <v>KETERANGAN</v>
          </cell>
        </row>
        <row r="566">
          <cell r="L566" t="str">
            <v>PROYEK</v>
          </cell>
          <cell r="O566" t="str">
            <v>:</v>
          </cell>
        </row>
        <row r="567">
          <cell r="A567" t="str">
            <v>A.</v>
          </cell>
          <cell r="C567" t="str">
            <v>URAIAN PERALATAN</v>
          </cell>
          <cell r="L567" t="str">
            <v>No. PAKET KONTRAK</v>
          </cell>
          <cell r="O567" t="str">
            <v>:</v>
          </cell>
        </row>
        <row r="568">
          <cell r="L568" t="str">
            <v>NAMA PAKET</v>
          </cell>
          <cell r="O568" t="str">
            <v>:</v>
          </cell>
        </row>
        <row r="569">
          <cell r="A569" t="str">
            <v xml:space="preserve">1. </v>
          </cell>
          <cell r="C569" t="str">
            <v>Jenis Peralatan</v>
          </cell>
          <cell r="G569" t="str">
            <v>STEEL WHEEL ROLLER 6-9 T.</v>
          </cell>
          <cell r="J569" t="str">
            <v>(E16)</v>
          </cell>
          <cell r="L569" t="str">
            <v>PROP / KAB / KODYA</v>
          </cell>
          <cell r="O569" t="str">
            <v>:</v>
          </cell>
        </row>
        <row r="570">
          <cell r="A570" t="str">
            <v xml:space="preserve">2. </v>
          </cell>
          <cell r="C570" t="str">
            <v>Tenaga</v>
          </cell>
          <cell r="G570" t="str">
            <v>Pw</v>
          </cell>
          <cell r="H570">
            <v>50</v>
          </cell>
          <cell r="I570" t="str">
            <v>HP</v>
          </cell>
          <cell r="L570" t="str">
            <v>ITEM PEMBAYARAN NO.</v>
          </cell>
          <cell r="O570" t="str">
            <v>:  9.13</v>
          </cell>
          <cell r="S570" t="str">
            <v>PERKIRAAN VOL. PEK.</v>
          </cell>
          <cell r="U570" t="str">
            <v>:</v>
          </cell>
          <cell r="V570" t="e">
            <v>#REF!</v>
          </cell>
        </row>
        <row r="571">
          <cell r="A571" t="str">
            <v xml:space="preserve">3. </v>
          </cell>
          <cell r="C571" t="str">
            <v>Kapasitas</v>
          </cell>
          <cell r="G571" t="str">
            <v>Cp</v>
          </cell>
          <cell r="H571">
            <v>8</v>
          </cell>
          <cell r="I571" t="str">
            <v>Ton</v>
          </cell>
          <cell r="L571" t="str">
            <v>JENIS PEKERJAAN</v>
          </cell>
          <cell r="O571" t="str">
            <v>:  PEKERJAAN HARIAN</v>
          </cell>
          <cell r="S571" t="str">
            <v>TOTAL HARGA (Rp.)</v>
          </cell>
          <cell r="U571" t="str">
            <v>:</v>
          </cell>
          <cell r="V571" t="e">
            <v>#REF!</v>
          </cell>
        </row>
        <row r="572">
          <cell r="A572" t="str">
            <v xml:space="preserve">4. </v>
          </cell>
          <cell r="C572" t="str">
            <v>Umur Ekonomis</v>
          </cell>
          <cell r="G572" t="str">
            <v>A</v>
          </cell>
          <cell r="H572">
            <v>5</v>
          </cell>
          <cell r="I572" t="str">
            <v>Tahun</v>
          </cell>
          <cell r="J572" t="str">
            <v xml:space="preserve"> Alat Baru</v>
          </cell>
          <cell r="P572" t="str">
            <v>STEEL WHEEL ROLLER 6-9 T.</v>
          </cell>
          <cell r="S572" t="str">
            <v>% THD. BIAYA PROYEK</v>
          </cell>
          <cell r="U572" t="str">
            <v>:</v>
          </cell>
          <cell r="V572" t="e">
            <v>#REF!</v>
          </cell>
        </row>
        <row r="573">
          <cell r="A573" t="str">
            <v xml:space="preserve">5. </v>
          </cell>
          <cell r="C573" t="str">
            <v>Jam Operasi Dalam 1 Tahun</v>
          </cell>
          <cell r="G573" t="str">
            <v>W</v>
          </cell>
          <cell r="H573">
            <v>2000</v>
          </cell>
          <cell r="I573" t="str">
            <v>Jam</v>
          </cell>
          <cell r="J573" t="str">
            <v xml:space="preserve"> Alat Baru</v>
          </cell>
          <cell r="L573" t="str">
            <v>SATUAN PEMBAYARAN</v>
          </cell>
          <cell r="O573" t="str">
            <v>:  JAM</v>
          </cell>
          <cell r="Q573" t="str">
            <v>(E16)</v>
          </cell>
        </row>
        <row r="574">
          <cell r="A574" t="str">
            <v xml:space="preserve">6. </v>
          </cell>
          <cell r="C574" t="str">
            <v>Harga Alat</v>
          </cell>
          <cell r="G574" t="str">
            <v>B</v>
          </cell>
          <cell r="H574">
            <v>84000000</v>
          </cell>
          <cell r="I574" t="str">
            <v>Rupiah</v>
          </cell>
          <cell r="J574" t="str">
            <v xml:space="preserve"> Alat Baru</v>
          </cell>
        </row>
        <row r="576">
          <cell r="R576" t="str">
            <v>PERKIRAAN</v>
          </cell>
          <cell r="S576" t="str">
            <v>HARGA</v>
          </cell>
          <cell r="T576" t="str">
            <v>JUMLAH</v>
          </cell>
        </row>
        <row r="577">
          <cell r="A577" t="str">
            <v>B.</v>
          </cell>
          <cell r="C577" t="str">
            <v>BIAYA PASTI PER JAM KERJA</v>
          </cell>
          <cell r="L577" t="str">
            <v>NO.</v>
          </cell>
          <cell r="N577" t="str">
            <v>KOMPONEN</v>
          </cell>
          <cell r="Q577" t="str">
            <v>SATUAN</v>
          </cell>
          <cell r="R577" t="str">
            <v>KUANTITAS</v>
          </cell>
          <cell r="S577" t="str">
            <v>SATUAN</v>
          </cell>
          <cell r="T577" t="str">
            <v>HARGA</v>
          </cell>
        </row>
        <row r="578">
          <cell r="S578" t="str">
            <v>(Rp.)</v>
          </cell>
          <cell r="T578" t="str">
            <v>(Rp.)</v>
          </cell>
        </row>
        <row r="579">
          <cell r="A579" t="str">
            <v xml:space="preserve">1. </v>
          </cell>
          <cell r="C579" t="str">
            <v>Nilai Sisa Alat</v>
          </cell>
          <cell r="D579" t="str">
            <v>=  10 % x Harga Alat Baru</v>
          </cell>
          <cell r="G579" t="str">
            <v>C</v>
          </cell>
          <cell r="H579">
            <v>8400000</v>
          </cell>
          <cell r="I579" t="str">
            <v>Rupiah</v>
          </cell>
        </row>
        <row r="581">
          <cell r="A581" t="str">
            <v xml:space="preserve">2. </v>
          </cell>
          <cell r="C581" t="str">
            <v>Faktor Angsuran Modal    =</v>
          </cell>
          <cell r="E581" t="str">
            <v>i x (1 + i)^A</v>
          </cell>
          <cell r="G581" t="str">
            <v>D</v>
          </cell>
          <cell r="H581">
            <v>0.33437970328961514</v>
          </cell>
          <cell r="I581" t="str">
            <v>-</v>
          </cell>
          <cell r="L581" t="str">
            <v>A.</v>
          </cell>
          <cell r="N581" t="str">
            <v>PEKERJA</v>
          </cell>
        </row>
        <row r="582">
          <cell r="E582" t="str">
            <v>(1 + i)^A - 1</v>
          </cell>
        </row>
        <row r="583">
          <cell r="A583" t="str">
            <v xml:space="preserve">3. </v>
          </cell>
          <cell r="C583" t="str">
            <v>Biaya Pasti per Jam  :</v>
          </cell>
          <cell r="L583" t="str">
            <v>1.</v>
          </cell>
          <cell r="N583" t="str">
            <v>-</v>
          </cell>
          <cell r="R583" t="str">
            <v xml:space="preserve">-  </v>
          </cell>
          <cell r="S583" t="str">
            <v xml:space="preserve">-   </v>
          </cell>
          <cell r="V583" t="str">
            <v>-</v>
          </cell>
        </row>
        <row r="584">
          <cell r="C584" t="str">
            <v>a.  Biaya Pengembalian Modal  =</v>
          </cell>
          <cell r="E584" t="str">
            <v>( B - C ) x D</v>
          </cell>
          <cell r="G584" t="str">
            <v>E</v>
          </cell>
          <cell r="H584">
            <v>12639.552784347452</v>
          </cell>
          <cell r="I584" t="str">
            <v>Rupiah</v>
          </cell>
          <cell r="L584" t="str">
            <v>2.</v>
          </cell>
          <cell r="N584" t="str">
            <v>-</v>
          </cell>
          <cell r="R584" t="str">
            <v xml:space="preserve">-  </v>
          </cell>
          <cell r="S584" t="str">
            <v xml:space="preserve">-   </v>
          </cell>
          <cell r="V584" t="str">
            <v>-</v>
          </cell>
        </row>
        <row r="585">
          <cell r="E585" t="str">
            <v>W</v>
          </cell>
        </row>
        <row r="587">
          <cell r="C587" t="str">
            <v>b.  Asuransi, dll =</v>
          </cell>
          <cell r="D587">
            <v>2E-3</v>
          </cell>
          <cell r="E587" t="str">
            <v xml:space="preserve">  x   B</v>
          </cell>
          <cell r="G587" t="str">
            <v>F</v>
          </cell>
          <cell r="H587">
            <v>84</v>
          </cell>
          <cell r="I587" t="str">
            <v>Rupiah</v>
          </cell>
        </row>
        <row r="588">
          <cell r="E588" t="str">
            <v>W</v>
          </cell>
        </row>
        <row r="589">
          <cell r="L589" t="str">
            <v>B.</v>
          </cell>
          <cell r="N589" t="str">
            <v>BAHAN</v>
          </cell>
        </row>
        <row r="590">
          <cell r="C590" t="str">
            <v>Biaya Pasti per Jam             =</v>
          </cell>
          <cell r="E590" t="str">
            <v>( E + F )</v>
          </cell>
          <cell r="G590" t="str">
            <v>G</v>
          </cell>
          <cell r="H590">
            <v>12723.552784347452</v>
          </cell>
          <cell r="I590" t="str">
            <v>Rupiah</v>
          </cell>
        </row>
        <row r="591">
          <cell r="L591" t="str">
            <v>1.</v>
          </cell>
          <cell r="N591" t="str">
            <v>-</v>
          </cell>
          <cell r="R591" t="str">
            <v xml:space="preserve">-  </v>
          </cell>
          <cell r="S591" t="str">
            <v xml:space="preserve">-   </v>
          </cell>
          <cell r="V591" t="str">
            <v>-</v>
          </cell>
        </row>
        <row r="592">
          <cell r="A592" t="str">
            <v>C.</v>
          </cell>
          <cell r="C592" t="str">
            <v>BIAYA OPERASI PER JAM KERJA</v>
          </cell>
          <cell r="L592" t="str">
            <v>2.</v>
          </cell>
          <cell r="N592" t="str">
            <v>-</v>
          </cell>
          <cell r="R592" t="str">
            <v xml:space="preserve">-  </v>
          </cell>
          <cell r="S592" t="str">
            <v xml:space="preserve">-   </v>
          </cell>
          <cell r="V592" t="str">
            <v>-</v>
          </cell>
        </row>
        <row r="594">
          <cell r="A594" t="str">
            <v xml:space="preserve">1. </v>
          </cell>
          <cell r="C594" t="str">
            <v xml:space="preserve">Bahan Bakar  =  (0.125-0.175 Ltr/HP/Jam)   x Pw x Ms </v>
          </cell>
          <cell r="G594" t="str">
            <v>H</v>
          </cell>
          <cell r="H594">
            <v>4062.5</v>
          </cell>
          <cell r="I594" t="str">
            <v>Rupiah</v>
          </cell>
        </row>
        <row r="596">
          <cell r="A596" t="str">
            <v xml:space="preserve">2. </v>
          </cell>
          <cell r="C596" t="str">
            <v>Pelumas         =  (0.01-0.02 Ltr/HP/Jam) x Pw x Mp</v>
          </cell>
          <cell r="G596" t="str">
            <v>I</v>
          </cell>
          <cell r="H596">
            <v>4500</v>
          </cell>
          <cell r="I596" t="str">
            <v>Rupiah</v>
          </cell>
        </row>
        <row r="598">
          <cell r="A598" t="str">
            <v xml:space="preserve">3. </v>
          </cell>
          <cell r="C598" t="str">
            <v>Perawatan dan</v>
          </cell>
          <cell r="D598" t="str">
            <v>(12,5 % - 17,5 %)  x  B</v>
          </cell>
          <cell r="G598" t="str">
            <v>K</v>
          </cell>
          <cell r="H598">
            <v>5250</v>
          </cell>
          <cell r="I598" t="str">
            <v>Rupiah</v>
          </cell>
        </row>
        <row r="599">
          <cell r="C599" t="str">
            <v xml:space="preserve">        perbaikan    =</v>
          </cell>
          <cell r="D599" t="str">
            <v>W</v>
          </cell>
        </row>
        <row r="600">
          <cell r="L600" t="str">
            <v>C.</v>
          </cell>
          <cell r="N600" t="str">
            <v>ALAT</v>
          </cell>
        </row>
        <row r="601">
          <cell r="A601" t="str">
            <v xml:space="preserve">4. </v>
          </cell>
          <cell r="C601" t="str">
            <v>Operator</v>
          </cell>
          <cell r="D601" t="str">
            <v>=   ( 1  Orang / Jam )  x  U1</v>
          </cell>
          <cell r="G601" t="str">
            <v>L</v>
          </cell>
          <cell r="H601">
            <v>2500</v>
          </cell>
          <cell r="I601" t="str">
            <v>Rupiah</v>
          </cell>
        </row>
        <row r="602">
          <cell r="A602" t="str">
            <v xml:space="preserve">5. </v>
          </cell>
          <cell r="C602" t="str">
            <v>Pembantu Operator</v>
          </cell>
          <cell r="D602" t="str">
            <v>=   ( 1  Orang / Jam )  x  U2</v>
          </cell>
          <cell r="G602" t="str">
            <v>M</v>
          </cell>
          <cell r="H602">
            <v>2000</v>
          </cell>
          <cell r="I602" t="str">
            <v>Rupiah</v>
          </cell>
          <cell r="L602" t="str">
            <v>1.</v>
          </cell>
          <cell r="N602" t="str">
            <v>STEEL WHEEL ROLLER 6-9 T.</v>
          </cell>
          <cell r="Q602" t="str">
            <v>jam</v>
          </cell>
          <cell r="R602">
            <v>1</v>
          </cell>
          <cell r="S602">
            <v>31036.052784347452</v>
          </cell>
          <cell r="V602">
            <v>31036.052784347452</v>
          </cell>
        </row>
        <row r="603">
          <cell r="L603" t="str">
            <v>2.</v>
          </cell>
          <cell r="N603" t="str">
            <v>-</v>
          </cell>
          <cell r="Q603" t="str">
            <v>jam</v>
          </cell>
          <cell r="R603" t="str">
            <v xml:space="preserve">-  </v>
          </cell>
          <cell r="S603" t="str">
            <v xml:space="preserve">-   </v>
          </cell>
          <cell r="V603" t="str">
            <v>-</v>
          </cell>
        </row>
        <row r="604">
          <cell r="C604" t="str">
            <v>Biaya Operasi per Jam        =</v>
          </cell>
          <cell r="E604" t="str">
            <v>(H+I+K+L+M)</v>
          </cell>
          <cell r="G604" t="str">
            <v>P</v>
          </cell>
          <cell r="H604">
            <v>18312.5</v>
          </cell>
          <cell r="I604" t="str">
            <v>Rupiah</v>
          </cell>
        </row>
        <row r="606">
          <cell r="A606" t="str">
            <v>D.</v>
          </cell>
          <cell r="C606" t="str">
            <v>TOTAL BIAYA SEWA ALAT / JAM   =   ( G + P )</v>
          </cell>
          <cell r="G606" t="str">
            <v>S</v>
          </cell>
          <cell r="H606">
            <v>31036.052784347452</v>
          </cell>
          <cell r="I606" t="str">
            <v>Rupiah</v>
          </cell>
        </row>
        <row r="610">
          <cell r="A610" t="str">
            <v>E.</v>
          </cell>
          <cell r="C610" t="str">
            <v>LAIN - LAIN</v>
          </cell>
        </row>
        <row r="611">
          <cell r="L611" t="str">
            <v>D.</v>
          </cell>
          <cell r="N611" t="str">
            <v>JUMLAH HARGA TENAGA, BAHAN DAN ALAT  ( A + B + C )</v>
          </cell>
          <cell r="V611">
            <v>31036.052784347452</v>
          </cell>
        </row>
        <row r="612">
          <cell r="A612" t="str">
            <v xml:space="preserve">1. </v>
          </cell>
          <cell r="C612" t="str">
            <v>Tingkat Suku Bunga</v>
          </cell>
          <cell r="G612" t="str">
            <v>i</v>
          </cell>
          <cell r="H612">
            <v>20</v>
          </cell>
          <cell r="I612" t="str">
            <v>% / Tahun</v>
          </cell>
          <cell r="L612" t="str">
            <v>E.</v>
          </cell>
          <cell r="N612" t="str">
            <v>OVERHEAD &amp; PROFIT</v>
          </cell>
          <cell r="Q612">
            <v>10</v>
          </cell>
          <cell r="R612" t="str">
            <v>%  x  D</v>
          </cell>
          <cell r="V612">
            <v>3103.6052784347453</v>
          </cell>
        </row>
        <row r="613">
          <cell r="A613" t="str">
            <v xml:space="preserve">2. </v>
          </cell>
          <cell r="C613" t="str">
            <v>Upah Operator / Sopir</v>
          </cell>
          <cell r="G613" t="str">
            <v>U1</v>
          </cell>
          <cell r="H613">
            <v>2500</v>
          </cell>
          <cell r="I613" t="str">
            <v>Rp./Jam</v>
          </cell>
          <cell r="L613" t="str">
            <v>F.</v>
          </cell>
          <cell r="N613" t="str">
            <v>HARGA SATUAN PEKERJAAN  ( D + E )</v>
          </cell>
          <cell r="V613">
            <v>34139.658062782197</v>
          </cell>
        </row>
        <row r="614">
          <cell r="A614" t="str">
            <v xml:space="preserve">3. </v>
          </cell>
          <cell r="C614" t="str">
            <v>Upah Pembantu Operator / Pmb.Sopir</v>
          </cell>
          <cell r="G614" t="str">
            <v>U2</v>
          </cell>
          <cell r="H614">
            <v>2000</v>
          </cell>
          <cell r="I614" t="str">
            <v>Rp./Jam</v>
          </cell>
          <cell r="L614" t="str">
            <v>Note: 1</v>
          </cell>
          <cell r="N614" t="str">
            <v>SATUAN dapat berdasarkan atas jam operasi untuk Tenaga Kerja dan Peralatan, volume dan/atau ukuran</v>
          </cell>
        </row>
        <row r="615">
          <cell r="A615" t="str">
            <v xml:space="preserve">4. </v>
          </cell>
          <cell r="C615" t="str">
            <v>Bahan Bakar Bensin</v>
          </cell>
          <cell r="G615" t="str">
            <v>Mb</v>
          </cell>
          <cell r="H615">
            <v>1150</v>
          </cell>
          <cell r="I615" t="str">
            <v>Liter</v>
          </cell>
          <cell r="N615" t="str">
            <v>berat untuk bahan-bahan.</v>
          </cell>
        </row>
        <row r="616">
          <cell r="A616" t="str">
            <v xml:space="preserve">5. </v>
          </cell>
          <cell r="C616" t="str">
            <v>Bahan Bakar Solar</v>
          </cell>
          <cell r="G616" t="str">
            <v>Ms</v>
          </cell>
          <cell r="H616">
            <v>650</v>
          </cell>
          <cell r="I616" t="str">
            <v>Liter</v>
          </cell>
          <cell r="L616">
            <v>2</v>
          </cell>
          <cell r="N616" t="str">
            <v>Kuantitas satuan adalah kuantitas setiap komponen untuk menyelesaikan satu satuan pekerjaan dari nomor</v>
          </cell>
        </row>
        <row r="617">
          <cell r="A617" t="str">
            <v xml:space="preserve">6. </v>
          </cell>
          <cell r="C617" t="str">
            <v>Minyak Pelumas</v>
          </cell>
          <cell r="G617" t="str">
            <v>Mp</v>
          </cell>
          <cell r="H617">
            <v>9000</v>
          </cell>
          <cell r="I617" t="str">
            <v>Liter</v>
          </cell>
          <cell r="N617" t="str">
            <v>mata pembayaran.</v>
          </cell>
        </row>
        <row r="618">
          <cell r="L618">
            <v>3</v>
          </cell>
          <cell r="N618" t="str">
            <v>Biaya satuan untuk peralatan sudah termasuk bahan bakar, bahan habis dipakai dan operator.</v>
          </cell>
        </row>
        <row r="619">
          <cell r="L619">
            <v>4</v>
          </cell>
          <cell r="N619" t="str">
            <v>Biaya satuan sudah termasuk pengeluaran untuk seluruh pajak yang berkaitan (tetapi tidak termasuk PPN</v>
          </cell>
        </row>
        <row r="620">
          <cell r="N620" t="str">
            <v>yang dibayar dari kontrak) dan biaya-biaya lainnya.</v>
          </cell>
        </row>
        <row r="621">
          <cell r="A621" t="str">
            <v>ITEM PEMBAYARAN No.</v>
          </cell>
          <cell r="D621" t="str">
            <v>:  9.14</v>
          </cell>
          <cell r="U621" t="str">
            <v>Analisa EI-914</v>
          </cell>
        </row>
        <row r="622">
          <cell r="A622" t="str">
            <v>JENIS PEKERJAAN</v>
          </cell>
          <cell r="D622" t="str">
            <v>:  PEKERJAAN HARIAN</v>
          </cell>
        </row>
        <row r="623">
          <cell r="A623" t="str">
            <v>SATUAN PEMBAYARAN</v>
          </cell>
          <cell r="D623" t="str">
            <v>:  JAM</v>
          </cell>
          <cell r="J623" t="str">
            <v xml:space="preserve">         URAIAN ANALISA HARGA SATUAN</v>
          </cell>
          <cell r="L623" t="str">
            <v>FORMULIR STANDAR UNTUK</v>
          </cell>
        </row>
        <row r="624">
          <cell r="L624" t="str">
            <v>PEREKAMAN ANALISA MASING-MASING HARGA SATUAN</v>
          </cell>
        </row>
        <row r="625">
          <cell r="L625">
            <v>0</v>
          </cell>
        </row>
        <row r="626">
          <cell r="A626" t="str">
            <v>No.</v>
          </cell>
          <cell r="C626" t="str">
            <v>U R A I A N</v>
          </cell>
          <cell r="G626" t="str">
            <v>KODE</v>
          </cell>
          <cell r="H626" t="str">
            <v>KOEF.</v>
          </cell>
          <cell r="I626" t="str">
            <v>SATUAN</v>
          </cell>
          <cell r="J626" t="str">
            <v>KETERANGAN</v>
          </cell>
        </row>
        <row r="628">
          <cell r="L628" t="str">
            <v>PROYEK</v>
          </cell>
          <cell r="O628" t="str">
            <v>:</v>
          </cell>
        </row>
        <row r="629">
          <cell r="A629" t="str">
            <v>A.</v>
          </cell>
          <cell r="C629" t="str">
            <v>URAIAN PERALATAN</v>
          </cell>
          <cell r="L629" t="str">
            <v>No. PAKET KONTRAK</v>
          </cell>
          <cell r="O629" t="str">
            <v>:</v>
          </cell>
        </row>
        <row r="630">
          <cell r="L630" t="str">
            <v>NAMA PAKET</v>
          </cell>
          <cell r="O630" t="str">
            <v>:</v>
          </cell>
        </row>
        <row r="631">
          <cell r="A631" t="str">
            <v xml:space="preserve">1. </v>
          </cell>
          <cell r="C631" t="str">
            <v>Jenis Peralatan</v>
          </cell>
          <cell r="G631" t="str">
            <v>VIBRATORY ROLLER 5-8 T.</v>
          </cell>
          <cell r="J631" t="str">
            <v>(E19)</v>
          </cell>
          <cell r="L631" t="str">
            <v>PROP / KAB / KODYA</v>
          </cell>
          <cell r="O631" t="str">
            <v>:</v>
          </cell>
        </row>
        <row r="632">
          <cell r="A632" t="str">
            <v xml:space="preserve">2. </v>
          </cell>
          <cell r="C632" t="str">
            <v>Tenaga</v>
          </cell>
          <cell r="G632" t="str">
            <v>Pw</v>
          </cell>
          <cell r="H632">
            <v>75</v>
          </cell>
          <cell r="I632" t="str">
            <v>HP</v>
          </cell>
          <cell r="L632" t="str">
            <v>ITEM PEMBAYARAN NO.</v>
          </cell>
          <cell r="O632" t="str">
            <v>:  9.14</v>
          </cell>
          <cell r="S632" t="str">
            <v>PERKIRAAN VOL. PEK.</v>
          </cell>
          <cell r="U632" t="str">
            <v>:</v>
          </cell>
          <cell r="V632" t="e">
            <v>#REF!</v>
          </cell>
        </row>
        <row r="633">
          <cell r="A633" t="str">
            <v xml:space="preserve">3. </v>
          </cell>
          <cell r="C633" t="str">
            <v>Kapasitas</v>
          </cell>
          <cell r="G633" t="str">
            <v>Cp</v>
          </cell>
          <cell r="H633">
            <v>7</v>
          </cell>
          <cell r="I633" t="str">
            <v>Ton</v>
          </cell>
          <cell r="L633" t="str">
            <v>JENIS PEKERJAAN</v>
          </cell>
          <cell r="O633" t="str">
            <v>:  PEKERJAAN HARIAN</v>
          </cell>
          <cell r="S633" t="str">
            <v>TOTAL HARGA (Rp.)</v>
          </cell>
          <cell r="U633" t="str">
            <v>:</v>
          </cell>
          <cell r="V633" t="e">
            <v>#REF!</v>
          </cell>
        </row>
        <row r="634">
          <cell r="A634" t="str">
            <v xml:space="preserve">4. </v>
          </cell>
          <cell r="C634" t="str">
            <v>Umur Ekonomis</v>
          </cell>
          <cell r="G634" t="str">
            <v>A</v>
          </cell>
          <cell r="H634">
            <v>4</v>
          </cell>
          <cell r="I634" t="str">
            <v>Tahun</v>
          </cell>
          <cell r="J634" t="str">
            <v xml:space="preserve"> Alat Baru</v>
          </cell>
          <cell r="P634" t="str">
            <v>VIBRATORY ROLLER 5-8 T.</v>
          </cell>
          <cell r="S634" t="str">
            <v>% THD. BIAYA PROYEK</v>
          </cell>
          <cell r="U634" t="str">
            <v>:</v>
          </cell>
          <cell r="V634" t="e">
            <v>#REF!</v>
          </cell>
        </row>
        <row r="635">
          <cell r="A635" t="str">
            <v xml:space="preserve">5. </v>
          </cell>
          <cell r="C635" t="str">
            <v>Jam Operasi Dalam 1 Tahun</v>
          </cell>
          <cell r="G635" t="str">
            <v>W</v>
          </cell>
          <cell r="H635">
            <v>2000</v>
          </cell>
          <cell r="I635" t="str">
            <v>Jam</v>
          </cell>
          <cell r="J635" t="str">
            <v xml:space="preserve"> Alat Baru</v>
          </cell>
          <cell r="L635" t="str">
            <v>SATUAN PEMBAYARAN</v>
          </cell>
          <cell r="O635" t="str">
            <v>:  JAM</v>
          </cell>
          <cell r="Q635" t="str">
            <v>(E19)</v>
          </cell>
        </row>
        <row r="636">
          <cell r="A636" t="str">
            <v xml:space="preserve">6. </v>
          </cell>
          <cell r="C636" t="str">
            <v>Harga Alat</v>
          </cell>
          <cell r="G636" t="str">
            <v>B</v>
          </cell>
          <cell r="H636">
            <v>118000000</v>
          </cell>
          <cell r="I636" t="str">
            <v>Rupiah</v>
          </cell>
          <cell r="J636" t="str">
            <v xml:space="preserve"> Alat Baru</v>
          </cell>
        </row>
        <row r="638">
          <cell r="R638" t="str">
            <v>PERKIRAAN</v>
          </cell>
          <cell r="S638" t="str">
            <v>HARGA</v>
          </cell>
          <cell r="T638" t="str">
            <v>JUMLAH</v>
          </cell>
        </row>
        <row r="639">
          <cell r="A639" t="str">
            <v>B.</v>
          </cell>
          <cell r="C639" t="str">
            <v>BIAYA PASTI PER JAM KERJA</v>
          </cell>
          <cell r="L639" t="str">
            <v>NO.</v>
          </cell>
          <cell r="N639" t="str">
            <v>KOMPONEN</v>
          </cell>
          <cell r="Q639" t="str">
            <v>SATUAN</v>
          </cell>
          <cell r="R639" t="str">
            <v>KUANTITAS</v>
          </cell>
          <cell r="S639" t="str">
            <v>SATUAN</v>
          </cell>
          <cell r="T639" t="str">
            <v>HARGA</v>
          </cell>
        </row>
        <row r="640">
          <cell r="S640" t="str">
            <v>(Rp.)</v>
          </cell>
          <cell r="T640" t="str">
            <v>(Rp.)</v>
          </cell>
        </row>
        <row r="641">
          <cell r="A641" t="str">
            <v xml:space="preserve">1. </v>
          </cell>
          <cell r="C641" t="str">
            <v>Nilai Sisa Alat</v>
          </cell>
          <cell r="D641" t="str">
            <v>=  10 % x Harga Alat Baru</v>
          </cell>
          <cell r="G641" t="str">
            <v>C</v>
          </cell>
          <cell r="H641">
            <v>11800000</v>
          </cell>
          <cell r="I641" t="str">
            <v>Rupiah</v>
          </cell>
        </row>
        <row r="643">
          <cell r="A643" t="str">
            <v xml:space="preserve">2. </v>
          </cell>
          <cell r="C643" t="str">
            <v>Faktor Angsuran Modal    =</v>
          </cell>
          <cell r="E643" t="str">
            <v>i x (1 + i)^A</v>
          </cell>
          <cell r="G643" t="str">
            <v>D</v>
          </cell>
          <cell r="H643">
            <v>0.38628912071535026</v>
          </cell>
          <cell r="I643" t="str">
            <v>-</v>
          </cell>
          <cell r="L643" t="str">
            <v>A.</v>
          </cell>
          <cell r="N643" t="str">
            <v>PEKERJA</v>
          </cell>
        </row>
        <row r="644">
          <cell r="E644" t="str">
            <v>(1 + i)^A - 1</v>
          </cell>
        </row>
        <row r="645">
          <cell r="A645" t="str">
            <v xml:space="preserve">3. </v>
          </cell>
          <cell r="C645" t="str">
            <v>Biaya Pasti per Jam  :</v>
          </cell>
          <cell r="L645" t="str">
            <v>1.</v>
          </cell>
          <cell r="N645" t="str">
            <v>-</v>
          </cell>
          <cell r="R645" t="str">
            <v xml:space="preserve">-  </v>
          </cell>
          <cell r="S645" t="str">
            <v xml:space="preserve">-   </v>
          </cell>
          <cell r="V645" t="str">
            <v>-</v>
          </cell>
        </row>
        <row r="646">
          <cell r="C646" t="str">
            <v>a.  Biaya Pengembalian Modal  =</v>
          </cell>
          <cell r="E646" t="str">
            <v>( B - C ) x D</v>
          </cell>
          <cell r="G646" t="str">
            <v>E</v>
          </cell>
          <cell r="H646">
            <v>20511.952309985096</v>
          </cell>
          <cell r="I646" t="str">
            <v>Rupiah</v>
          </cell>
          <cell r="L646" t="str">
            <v>2.</v>
          </cell>
          <cell r="N646" t="str">
            <v>-</v>
          </cell>
          <cell r="R646" t="str">
            <v xml:space="preserve">-  </v>
          </cell>
          <cell r="S646" t="str">
            <v xml:space="preserve">-   </v>
          </cell>
          <cell r="V646" t="str">
            <v>-</v>
          </cell>
        </row>
        <row r="647">
          <cell r="E647" t="str">
            <v>W</v>
          </cell>
        </row>
        <row r="649">
          <cell r="C649" t="str">
            <v>b.  Asuransi, dll =</v>
          </cell>
          <cell r="D649">
            <v>2E-3</v>
          </cell>
          <cell r="E649" t="str">
            <v xml:space="preserve">  x   B</v>
          </cell>
          <cell r="G649" t="str">
            <v>F</v>
          </cell>
          <cell r="H649">
            <v>118</v>
          </cell>
          <cell r="I649" t="str">
            <v>Rupiah</v>
          </cell>
        </row>
        <row r="650">
          <cell r="E650" t="str">
            <v>W</v>
          </cell>
        </row>
        <row r="651">
          <cell r="L651" t="str">
            <v>B.</v>
          </cell>
          <cell r="N651" t="str">
            <v>BAHAN</v>
          </cell>
        </row>
        <row r="652">
          <cell r="C652" t="str">
            <v>Biaya Pasti per Jam             =</v>
          </cell>
          <cell r="E652" t="str">
            <v>( E + F )</v>
          </cell>
          <cell r="G652" t="str">
            <v>G</v>
          </cell>
          <cell r="H652">
            <v>20629.952309985096</v>
          </cell>
          <cell r="I652" t="str">
            <v>Rupiah</v>
          </cell>
        </row>
        <row r="653">
          <cell r="L653" t="str">
            <v>1.</v>
          </cell>
          <cell r="N653" t="str">
            <v>-</v>
          </cell>
          <cell r="R653" t="str">
            <v xml:space="preserve">-  </v>
          </cell>
          <cell r="S653" t="str">
            <v xml:space="preserve">-   </v>
          </cell>
          <cell r="V653" t="str">
            <v>-</v>
          </cell>
        </row>
        <row r="654">
          <cell r="A654" t="str">
            <v>C.</v>
          </cell>
          <cell r="C654" t="str">
            <v>BIAYA OPERASI PER JAM KERJA</v>
          </cell>
          <cell r="L654" t="str">
            <v>2.</v>
          </cell>
          <cell r="N654" t="str">
            <v>-</v>
          </cell>
          <cell r="R654" t="str">
            <v xml:space="preserve">-  </v>
          </cell>
          <cell r="S654" t="str">
            <v xml:space="preserve">-   </v>
          </cell>
          <cell r="V654" t="str">
            <v>-</v>
          </cell>
        </row>
        <row r="656">
          <cell r="A656" t="str">
            <v xml:space="preserve">1. </v>
          </cell>
          <cell r="C656" t="str">
            <v xml:space="preserve">Bahan Bakar  =  (0.125-0.175 Ltr/HP/Jam)   x Pw x Ms </v>
          </cell>
          <cell r="G656" t="str">
            <v>H</v>
          </cell>
          <cell r="H656">
            <v>6093.75</v>
          </cell>
          <cell r="I656" t="str">
            <v>Rupiah</v>
          </cell>
        </row>
        <row r="658">
          <cell r="A658" t="str">
            <v xml:space="preserve">2. </v>
          </cell>
          <cell r="C658" t="str">
            <v>Pelumas         =  (0.01-0.02 Ltr/HP/Jam) x Pw x Mp</v>
          </cell>
          <cell r="G658" t="str">
            <v>I</v>
          </cell>
          <cell r="H658">
            <v>6750</v>
          </cell>
          <cell r="I658" t="str">
            <v>Rupiah</v>
          </cell>
        </row>
        <row r="660">
          <cell r="A660" t="str">
            <v xml:space="preserve">3. </v>
          </cell>
          <cell r="C660" t="str">
            <v>Perawatan dan</v>
          </cell>
          <cell r="D660" t="str">
            <v>(12,5 % - 17,5 %)  x  B</v>
          </cell>
          <cell r="G660" t="str">
            <v>K</v>
          </cell>
          <cell r="H660">
            <v>7375</v>
          </cell>
          <cell r="I660" t="str">
            <v>Rupiah</v>
          </cell>
        </row>
        <row r="661">
          <cell r="C661" t="str">
            <v xml:space="preserve">        perbaikan    =</v>
          </cell>
          <cell r="D661" t="str">
            <v>W</v>
          </cell>
        </row>
        <row r="662">
          <cell r="L662" t="str">
            <v>C.</v>
          </cell>
          <cell r="N662" t="str">
            <v>ALAT</v>
          </cell>
        </row>
        <row r="663">
          <cell r="A663" t="str">
            <v xml:space="preserve">4. </v>
          </cell>
          <cell r="C663" t="str">
            <v>Operator</v>
          </cell>
          <cell r="D663" t="str">
            <v>=   ( 1  Orang / Jam )  x  U1</v>
          </cell>
          <cell r="G663" t="str">
            <v>L</v>
          </cell>
          <cell r="H663">
            <v>2500</v>
          </cell>
          <cell r="I663" t="str">
            <v>Rupiah</v>
          </cell>
        </row>
        <row r="664">
          <cell r="A664" t="str">
            <v xml:space="preserve">5. </v>
          </cell>
          <cell r="C664" t="str">
            <v>Pembantu Operator</v>
          </cell>
          <cell r="D664" t="str">
            <v>=   ( 1  Orang / Jam )  x  U2</v>
          </cell>
          <cell r="G664" t="str">
            <v>M</v>
          </cell>
          <cell r="H664">
            <v>2000</v>
          </cell>
          <cell r="I664" t="str">
            <v>Rupiah</v>
          </cell>
          <cell r="L664" t="str">
            <v>1.</v>
          </cell>
          <cell r="N664" t="str">
            <v>VIBRATORY ROLLER 5-8 T.</v>
          </cell>
          <cell r="Q664" t="str">
            <v>jam</v>
          </cell>
          <cell r="R664">
            <v>1</v>
          </cell>
          <cell r="S664">
            <v>45348.702309985092</v>
          </cell>
          <cell r="V664">
            <v>45348.702309985092</v>
          </cell>
        </row>
        <row r="665">
          <cell r="L665" t="str">
            <v>2.</v>
          </cell>
          <cell r="N665" t="str">
            <v>-</v>
          </cell>
          <cell r="Q665" t="str">
            <v>jam</v>
          </cell>
          <cell r="R665" t="str">
            <v xml:space="preserve">-  </v>
          </cell>
          <cell r="S665" t="str">
            <v xml:space="preserve">-   </v>
          </cell>
          <cell r="V665" t="str">
            <v>-</v>
          </cell>
        </row>
        <row r="666">
          <cell r="C666" t="str">
            <v>Biaya Operasi per Jam        =</v>
          </cell>
          <cell r="E666" t="str">
            <v>(H+I+K+L+M)</v>
          </cell>
          <cell r="G666" t="str">
            <v>P</v>
          </cell>
          <cell r="H666">
            <v>24718.75</v>
          </cell>
          <cell r="I666" t="str">
            <v>Rupiah</v>
          </cell>
        </row>
        <row r="668">
          <cell r="A668" t="str">
            <v>D.</v>
          </cell>
          <cell r="C668" t="str">
            <v>TOTAL BIAYA SEWA ALAT / JAM   =   ( G + P )</v>
          </cell>
          <cell r="G668" t="str">
            <v>S</v>
          </cell>
          <cell r="H668">
            <v>45348.702309985092</v>
          </cell>
          <cell r="I668" t="str">
            <v>Rupiah</v>
          </cell>
        </row>
        <row r="672">
          <cell r="A672" t="str">
            <v>E.</v>
          </cell>
          <cell r="C672" t="str">
            <v>LAIN - LAIN</v>
          </cell>
        </row>
        <row r="673">
          <cell r="L673" t="str">
            <v>D.</v>
          </cell>
          <cell r="N673" t="str">
            <v>JUMLAH HARGA TENAGA, BAHAN DAN ALAT  ( A + B + C )</v>
          </cell>
          <cell r="V673">
            <v>45348.702309985092</v>
          </cell>
        </row>
        <row r="674">
          <cell r="A674" t="str">
            <v xml:space="preserve">1. </v>
          </cell>
          <cell r="C674" t="str">
            <v>Tingkat Suku Bunga</v>
          </cell>
          <cell r="G674" t="str">
            <v>i</v>
          </cell>
          <cell r="H674">
            <v>20</v>
          </cell>
          <cell r="I674" t="str">
            <v>% / Tahun</v>
          </cell>
          <cell r="L674" t="str">
            <v>E.</v>
          </cell>
          <cell r="N674" t="str">
            <v>OVERHEAD &amp; PROFIT</v>
          </cell>
          <cell r="Q674">
            <v>10</v>
          </cell>
          <cell r="R674" t="str">
            <v>%  x  D</v>
          </cell>
          <cell r="V674">
            <v>4534.8702309985092</v>
          </cell>
        </row>
        <row r="675">
          <cell r="A675" t="str">
            <v xml:space="preserve">2. </v>
          </cell>
          <cell r="C675" t="str">
            <v>Upah Operator / Sopir</v>
          </cell>
          <cell r="G675" t="str">
            <v>U1</v>
          </cell>
          <cell r="H675">
            <v>2500</v>
          </cell>
          <cell r="I675" t="str">
            <v>Rp./Jam</v>
          </cell>
          <cell r="L675" t="str">
            <v>F.</v>
          </cell>
          <cell r="N675" t="str">
            <v>HARGA SATUAN PEKERJAAN  ( D + E )</v>
          </cell>
          <cell r="V675">
            <v>49883.572540983601</v>
          </cell>
        </row>
        <row r="676">
          <cell r="A676" t="str">
            <v xml:space="preserve">3. </v>
          </cell>
          <cell r="C676" t="str">
            <v>Upah Pembantu Operator / Pmb.Sopir</v>
          </cell>
          <cell r="G676" t="str">
            <v>U2</v>
          </cell>
          <cell r="H676">
            <v>2000</v>
          </cell>
          <cell r="I676" t="str">
            <v>Rp./Jam</v>
          </cell>
          <cell r="L676" t="str">
            <v>Note: 1</v>
          </cell>
          <cell r="N676" t="str">
            <v>SATUAN dapat berdasarkan atas jam operasi untuk Tenaga Kerja dan Peralatan, volume dan/atau ukuran</v>
          </cell>
        </row>
        <row r="677">
          <cell r="A677" t="str">
            <v xml:space="preserve">4. </v>
          </cell>
          <cell r="C677" t="str">
            <v>Bahan Bakar Bensin</v>
          </cell>
          <cell r="G677" t="str">
            <v>Mb</v>
          </cell>
          <cell r="H677">
            <v>1150</v>
          </cell>
          <cell r="I677" t="str">
            <v>Liter</v>
          </cell>
          <cell r="N677" t="str">
            <v>berat untuk bahan-bahan.</v>
          </cell>
        </row>
        <row r="678">
          <cell r="A678" t="str">
            <v xml:space="preserve">5. </v>
          </cell>
          <cell r="C678" t="str">
            <v>Bahan Bakar Solar</v>
          </cell>
          <cell r="G678" t="str">
            <v>Ms</v>
          </cell>
          <cell r="H678">
            <v>650</v>
          </cell>
          <cell r="I678" t="str">
            <v>Liter</v>
          </cell>
          <cell r="L678">
            <v>2</v>
          </cell>
          <cell r="N678" t="str">
            <v>Kuantitas satuan adalah kuantitas setiap komponen untuk menyelesaikan satu satuan pekerjaan dari nomor</v>
          </cell>
        </row>
        <row r="679">
          <cell r="A679" t="str">
            <v xml:space="preserve">6. </v>
          </cell>
          <cell r="C679" t="str">
            <v>Minyak Pelumas</v>
          </cell>
          <cell r="G679" t="str">
            <v>Mp</v>
          </cell>
          <cell r="H679">
            <v>9000</v>
          </cell>
          <cell r="I679" t="str">
            <v>Liter</v>
          </cell>
          <cell r="N679" t="str">
            <v>mata pembayaran.</v>
          </cell>
        </row>
        <row r="680">
          <cell r="L680">
            <v>3</v>
          </cell>
          <cell r="N680" t="str">
            <v>Biaya satuan untuk peralatan sudah termasuk bahan bakar, bahan habis dipakai dan operator.</v>
          </cell>
        </row>
        <row r="681">
          <cell r="L681">
            <v>4</v>
          </cell>
          <cell r="N681" t="str">
            <v>Biaya satuan sudah termasuk pengeluaran untuk seluruh pajak yang berkaitan (tetapi tidak termasuk PPN</v>
          </cell>
        </row>
        <row r="682">
          <cell r="N682" t="str">
            <v>yang dibayar dari kontrak) dan biaya-biaya lainnya.</v>
          </cell>
        </row>
        <row r="683">
          <cell r="A683" t="str">
            <v>ITEM PEMBAYARAN No.</v>
          </cell>
          <cell r="D683" t="str">
            <v>:  9.15</v>
          </cell>
          <cell r="U683" t="str">
            <v>Analisa EI-915</v>
          </cell>
        </row>
        <row r="684">
          <cell r="A684" t="str">
            <v>JENIS PEKERJAAN</v>
          </cell>
          <cell r="D684" t="str">
            <v>:  PEKERJAAN HARIAN</v>
          </cell>
        </row>
        <row r="685">
          <cell r="A685" t="str">
            <v>SATUAN PEMBAYARAN</v>
          </cell>
          <cell r="D685" t="str">
            <v>:  JAM</v>
          </cell>
          <cell r="J685" t="str">
            <v xml:space="preserve">         URAIAN ANALISA HARGA SATUAN</v>
          </cell>
          <cell r="L685" t="str">
            <v>FORMULIR STANDAR UNTUK</v>
          </cell>
        </row>
        <row r="686">
          <cell r="L686" t="str">
            <v>PEREKAMAN ANALISA MASING-MASING HARGA SATUAN</v>
          </cell>
        </row>
        <row r="687">
          <cell r="L687">
            <v>0</v>
          </cell>
        </row>
        <row r="688">
          <cell r="A688" t="str">
            <v>No.</v>
          </cell>
          <cell r="C688" t="str">
            <v>U R A I A N</v>
          </cell>
          <cell r="G688" t="str">
            <v>KODE</v>
          </cell>
          <cell r="H688" t="str">
            <v>KOEF.</v>
          </cell>
          <cell r="I688" t="str">
            <v>SATUAN</v>
          </cell>
          <cell r="J688" t="str">
            <v>KETERANGAN</v>
          </cell>
        </row>
        <row r="690">
          <cell r="L690" t="str">
            <v>PROYEK</v>
          </cell>
          <cell r="O690" t="str">
            <v>:</v>
          </cell>
        </row>
        <row r="691">
          <cell r="A691" t="str">
            <v>A.</v>
          </cell>
          <cell r="C691" t="str">
            <v>URAIAN PERALATAN</v>
          </cell>
          <cell r="L691" t="str">
            <v>No. PAKET KONTRAK</v>
          </cell>
          <cell r="O691" t="str">
            <v>:</v>
          </cell>
        </row>
        <row r="692">
          <cell r="L692" t="str">
            <v>NAMA PAKET</v>
          </cell>
          <cell r="O692" t="str">
            <v>:</v>
          </cell>
        </row>
        <row r="693">
          <cell r="A693" t="str">
            <v xml:space="preserve">1. </v>
          </cell>
          <cell r="C693" t="str">
            <v>Jenis Peralatan</v>
          </cell>
          <cell r="G693" t="str">
            <v>VIBRATORY COMPACTOR</v>
          </cell>
          <cell r="J693" t="str">
            <v>(E25)</v>
          </cell>
          <cell r="L693" t="str">
            <v>PROP / KAB / KODYA</v>
          </cell>
          <cell r="O693" t="str">
            <v>:</v>
          </cell>
        </row>
        <row r="694">
          <cell r="A694" t="str">
            <v xml:space="preserve">2. </v>
          </cell>
          <cell r="C694" t="str">
            <v>Tenaga</v>
          </cell>
          <cell r="G694" t="str">
            <v>Pw</v>
          </cell>
          <cell r="H694">
            <v>5</v>
          </cell>
          <cell r="I694" t="str">
            <v>HP</v>
          </cell>
          <cell r="L694" t="str">
            <v>ITEM PEMBAYARAN NO.</v>
          </cell>
          <cell r="O694" t="str">
            <v>:  9.15</v>
          </cell>
          <cell r="S694" t="str">
            <v>PERKIRAAN VOL. PEK.</v>
          </cell>
          <cell r="U694" t="str">
            <v>:</v>
          </cell>
          <cell r="V694" t="e">
            <v>#REF!</v>
          </cell>
        </row>
        <row r="695">
          <cell r="A695" t="str">
            <v xml:space="preserve">3. </v>
          </cell>
          <cell r="C695" t="str">
            <v>Kapasitas</v>
          </cell>
          <cell r="G695" t="str">
            <v>Cp</v>
          </cell>
          <cell r="H695">
            <v>0.17</v>
          </cell>
          <cell r="I695" t="str">
            <v>Ton</v>
          </cell>
          <cell r="L695" t="str">
            <v>JENIS PEKERJAAN</v>
          </cell>
          <cell r="O695" t="str">
            <v>:  PEKERJAAN HARIAN</v>
          </cell>
          <cell r="S695" t="str">
            <v>TOTAL HARGA (Rp.)</v>
          </cell>
          <cell r="U695" t="str">
            <v>:</v>
          </cell>
          <cell r="V695" t="e">
            <v>#REF!</v>
          </cell>
        </row>
        <row r="696">
          <cell r="A696" t="str">
            <v xml:space="preserve">4. </v>
          </cell>
          <cell r="C696" t="str">
            <v>Umur Ekonomis</v>
          </cell>
          <cell r="G696" t="str">
            <v>A</v>
          </cell>
          <cell r="H696">
            <v>4</v>
          </cell>
          <cell r="I696" t="str">
            <v>Tahun</v>
          </cell>
          <cell r="J696" t="str">
            <v xml:space="preserve"> Alat Baru</v>
          </cell>
          <cell r="P696" t="str">
            <v>VIBRATORY COMPACTOR</v>
          </cell>
          <cell r="S696" t="str">
            <v>% THD. BIAYA PROYEK</v>
          </cell>
          <cell r="U696" t="str">
            <v>:</v>
          </cell>
          <cell r="V696" t="e">
            <v>#REF!</v>
          </cell>
        </row>
        <row r="697">
          <cell r="A697" t="str">
            <v xml:space="preserve">5. </v>
          </cell>
          <cell r="C697" t="str">
            <v>Jam Operasi Dalam 1 Tahun</v>
          </cell>
          <cell r="G697" t="str">
            <v>W</v>
          </cell>
          <cell r="H697">
            <v>1000</v>
          </cell>
          <cell r="I697" t="str">
            <v>Jam</v>
          </cell>
          <cell r="J697" t="str">
            <v xml:space="preserve"> Alat Baru</v>
          </cell>
          <cell r="L697" t="str">
            <v>SATUAN PEMBAYARAN</v>
          </cell>
          <cell r="O697" t="str">
            <v>:  JAM</v>
          </cell>
          <cell r="Q697" t="str">
            <v>(E25)</v>
          </cell>
        </row>
        <row r="698">
          <cell r="A698" t="str">
            <v xml:space="preserve">6. </v>
          </cell>
          <cell r="C698" t="str">
            <v>Harga Alat</v>
          </cell>
          <cell r="G698" t="str">
            <v>B</v>
          </cell>
          <cell r="H698">
            <v>3000000</v>
          </cell>
          <cell r="I698" t="str">
            <v>Rupiah</v>
          </cell>
          <cell r="J698" t="str">
            <v xml:space="preserve"> Alat Baru</v>
          </cell>
        </row>
        <row r="700">
          <cell r="R700" t="str">
            <v>PERKIRAAN</v>
          </cell>
          <cell r="S700" t="str">
            <v>HARGA</v>
          </cell>
          <cell r="T700" t="str">
            <v>JUMLAH</v>
          </cell>
        </row>
        <row r="701">
          <cell r="A701" t="str">
            <v>B.</v>
          </cell>
          <cell r="C701" t="str">
            <v>BIAYA PASTI PER JAM KERJA</v>
          </cell>
          <cell r="L701" t="str">
            <v>NO.</v>
          </cell>
          <cell r="N701" t="str">
            <v>KOMPONEN</v>
          </cell>
          <cell r="Q701" t="str">
            <v>SATUAN</v>
          </cell>
          <cell r="R701" t="str">
            <v>KUANTITAS</v>
          </cell>
          <cell r="S701" t="str">
            <v>SATUAN</v>
          </cell>
          <cell r="T701" t="str">
            <v>HARGA</v>
          </cell>
        </row>
        <row r="702">
          <cell r="S702" t="str">
            <v>(Rp.)</v>
          </cell>
          <cell r="T702" t="str">
            <v>(Rp.)</v>
          </cell>
        </row>
        <row r="703">
          <cell r="A703" t="str">
            <v xml:space="preserve">1. </v>
          </cell>
          <cell r="C703" t="str">
            <v>Nilai Sisa Alat</v>
          </cell>
          <cell r="D703" t="str">
            <v>=  10 % x Harga Alat Baru</v>
          </cell>
          <cell r="G703" t="str">
            <v>C</v>
          </cell>
          <cell r="H703">
            <v>300000</v>
          </cell>
          <cell r="I703" t="str">
            <v>Rupiah</v>
          </cell>
        </row>
        <row r="705">
          <cell r="A705" t="str">
            <v xml:space="preserve">2. </v>
          </cell>
          <cell r="C705" t="str">
            <v>Faktor Angsuran Modal    =</v>
          </cell>
          <cell r="E705" t="str">
            <v>i x (1 + i)^A</v>
          </cell>
          <cell r="G705" t="str">
            <v>D</v>
          </cell>
          <cell r="H705">
            <v>0.38628912071535026</v>
          </cell>
          <cell r="I705" t="str">
            <v>-</v>
          </cell>
          <cell r="L705" t="str">
            <v>A.</v>
          </cell>
          <cell r="N705" t="str">
            <v>PEKERJA</v>
          </cell>
        </row>
        <row r="706">
          <cell r="E706" t="str">
            <v>(1 + i)^A - 1</v>
          </cell>
        </row>
        <row r="707">
          <cell r="A707" t="str">
            <v xml:space="preserve">3. </v>
          </cell>
          <cell r="C707" t="str">
            <v>Biaya Pasti per Jam  :</v>
          </cell>
          <cell r="L707" t="str">
            <v>1.</v>
          </cell>
          <cell r="N707" t="str">
            <v>-</v>
          </cell>
          <cell r="R707" t="str">
            <v xml:space="preserve">-  </v>
          </cell>
          <cell r="S707" t="str">
            <v xml:space="preserve">-   </v>
          </cell>
          <cell r="V707" t="str">
            <v>-</v>
          </cell>
        </row>
        <row r="708">
          <cell r="C708" t="str">
            <v>a.  Biaya Pengembalian Modal  =</v>
          </cell>
          <cell r="E708" t="str">
            <v>( B - C ) x D</v>
          </cell>
          <cell r="G708" t="str">
            <v>E</v>
          </cell>
          <cell r="H708">
            <v>1042.9806259314457</v>
          </cell>
          <cell r="I708" t="str">
            <v>Rupiah</v>
          </cell>
          <cell r="L708" t="str">
            <v>2.</v>
          </cell>
          <cell r="N708" t="str">
            <v>-</v>
          </cell>
          <cell r="R708" t="str">
            <v xml:space="preserve">-  </v>
          </cell>
          <cell r="S708" t="str">
            <v xml:space="preserve">-   </v>
          </cell>
          <cell r="V708" t="str">
            <v>-</v>
          </cell>
        </row>
        <row r="709">
          <cell r="E709" t="str">
            <v>W</v>
          </cell>
        </row>
        <row r="711">
          <cell r="C711" t="str">
            <v>b.  Asuransi, dll =</v>
          </cell>
          <cell r="D711">
            <v>2E-3</v>
          </cell>
          <cell r="E711" t="str">
            <v xml:space="preserve">  x   B</v>
          </cell>
          <cell r="G711" t="str">
            <v>F</v>
          </cell>
          <cell r="H711">
            <v>6</v>
          </cell>
          <cell r="I711" t="str">
            <v>Rupiah</v>
          </cell>
        </row>
        <row r="712">
          <cell r="E712" t="str">
            <v>W</v>
          </cell>
        </row>
        <row r="713">
          <cell r="L713" t="str">
            <v>B.</v>
          </cell>
          <cell r="N713" t="str">
            <v>BAHAN</v>
          </cell>
        </row>
        <row r="714">
          <cell r="C714" t="str">
            <v>Biaya Pasti per Jam             =</v>
          </cell>
          <cell r="E714" t="str">
            <v>( E + F )</v>
          </cell>
          <cell r="G714" t="str">
            <v>G</v>
          </cell>
          <cell r="H714">
            <v>1048.9806259314457</v>
          </cell>
          <cell r="I714" t="str">
            <v>Rupiah</v>
          </cell>
        </row>
        <row r="715">
          <cell r="L715" t="str">
            <v>1.</v>
          </cell>
          <cell r="N715" t="str">
            <v>-</v>
          </cell>
          <cell r="R715" t="str">
            <v xml:space="preserve">-  </v>
          </cell>
          <cell r="S715" t="str">
            <v xml:space="preserve">-   </v>
          </cell>
          <cell r="V715" t="str">
            <v>-</v>
          </cell>
        </row>
        <row r="716">
          <cell r="A716" t="str">
            <v>C.</v>
          </cell>
          <cell r="C716" t="str">
            <v>BIAYA OPERASI PER JAM KERJA</v>
          </cell>
          <cell r="L716" t="str">
            <v>2.</v>
          </cell>
          <cell r="N716" t="str">
            <v>-</v>
          </cell>
          <cell r="R716" t="str">
            <v xml:space="preserve">-  </v>
          </cell>
          <cell r="S716" t="str">
            <v xml:space="preserve">-   </v>
          </cell>
          <cell r="V716" t="str">
            <v>-</v>
          </cell>
        </row>
        <row r="718">
          <cell r="A718" t="str">
            <v xml:space="preserve">1. </v>
          </cell>
          <cell r="C718" t="str">
            <v xml:space="preserve">Bahan Bakar  =  (0.125-0.175 Ltr/HP/Jam)   x Pw x Ms </v>
          </cell>
          <cell r="G718" t="str">
            <v>H</v>
          </cell>
          <cell r="H718">
            <v>406.25</v>
          </cell>
          <cell r="I718" t="str">
            <v>Rupiah</v>
          </cell>
        </row>
        <row r="720">
          <cell r="A720" t="str">
            <v xml:space="preserve">2. </v>
          </cell>
          <cell r="C720" t="str">
            <v>Pelumas         =  (0.01-0.02 Ltr/HP/Jam) x Pw x Mp</v>
          </cell>
          <cell r="G720" t="str">
            <v>I</v>
          </cell>
          <cell r="H720">
            <v>450</v>
          </cell>
          <cell r="I720" t="str">
            <v>Rupiah</v>
          </cell>
        </row>
        <row r="722">
          <cell r="A722" t="str">
            <v xml:space="preserve">3. </v>
          </cell>
          <cell r="C722" t="str">
            <v>Perawatan dan</v>
          </cell>
          <cell r="D722" t="str">
            <v>(12,5 % - 17,5 %)  x  B</v>
          </cell>
          <cell r="G722" t="str">
            <v>K</v>
          </cell>
          <cell r="H722">
            <v>375</v>
          </cell>
          <cell r="I722" t="str">
            <v>Rupiah</v>
          </cell>
        </row>
        <row r="723">
          <cell r="C723" t="str">
            <v xml:space="preserve">        perbaikan    =</v>
          </cell>
          <cell r="D723" t="str">
            <v>W</v>
          </cell>
        </row>
        <row r="724">
          <cell r="L724" t="str">
            <v>C.</v>
          </cell>
          <cell r="N724" t="str">
            <v>ALAT</v>
          </cell>
        </row>
        <row r="725">
          <cell r="A725" t="str">
            <v xml:space="preserve">4. </v>
          </cell>
          <cell r="C725" t="str">
            <v>Operator</v>
          </cell>
          <cell r="D725" t="str">
            <v>=   ( 1  Orang / Jam )  x  U1</v>
          </cell>
          <cell r="G725" t="str">
            <v>L</v>
          </cell>
          <cell r="H725">
            <v>2500</v>
          </cell>
          <cell r="I725" t="str">
            <v>Rupiah</v>
          </cell>
        </row>
        <row r="726">
          <cell r="A726" t="str">
            <v xml:space="preserve">5. </v>
          </cell>
          <cell r="C726" t="str">
            <v>Pembantu Operator</v>
          </cell>
          <cell r="D726" t="str">
            <v>=   ( 1  Orang / Jam )  x  U2</v>
          </cell>
          <cell r="G726" t="str">
            <v>M</v>
          </cell>
          <cell r="H726">
            <v>2000</v>
          </cell>
          <cell r="I726" t="str">
            <v>Rupiah</v>
          </cell>
          <cell r="L726" t="str">
            <v>1.</v>
          </cell>
          <cell r="N726" t="str">
            <v>VIBRATORY COMPACTOR</v>
          </cell>
          <cell r="Q726" t="str">
            <v>jam</v>
          </cell>
          <cell r="R726">
            <v>1</v>
          </cell>
          <cell r="S726">
            <v>6780.2306259314455</v>
          </cell>
          <cell r="V726">
            <v>6780.2306259314455</v>
          </cell>
        </row>
        <row r="727">
          <cell r="L727" t="str">
            <v>2.</v>
          </cell>
          <cell r="N727" t="str">
            <v>-</v>
          </cell>
          <cell r="Q727" t="str">
            <v>jam</v>
          </cell>
          <cell r="R727" t="str">
            <v xml:space="preserve">-  </v>
          </cell>
          <cell r="S727" t="str">
            <v xml:space="preserve">-   </v>
          </cell>
          <cell r="V727" t="str">
            <v>-</v>
          </cell>
        </row>
        <row r="728">
          <cell r="C728" t="str">
            <v>Biaya Operasi per Jam        =</v>
          </cell>
          <cell r="E728" t="str">
            <v>(H+I+K+L+M)</v>
          </cell>
          <cell r="G728" t="str">
            <v>P</v>
          </cell>
          <cell r="H728">
            <v>5731.25</v>
          </cell>
          <cell r="I728" t="str">
            <v>Rupiah</v>
          </cell>
        </row>
        <row r="730">
          <cell r="A730" t="str">
            <v>D.</v>
          </cell>
          <cell r="C730" t="str">
            <v>TOTAL BIAYA SEWA ALAT / JAM   =   ( G + P )</v>
          </cell>
          <cell r="G730" t="str">
            <v>S</v>
          </cell>
          <cell r="H730">
            <v>6780.2306259314455</v>
          </cell>
          <cell r="I730" t="str">
            <v>Rupiah</v>
          </cell>
        </row>
        <row r="734">
          <cell r="A734" t="str">
            <v>E.</v>
          </cell>
          <cell r="C734" t="str">
            <v>LAIN - LAIN</v>
          </cell>
        </row>
        <row r="735">
          <cell r="L735" t="str">
            <v>D.</v>
          </cell>
          <cell r="N735" t="str">
            <v>JUMLAH HARGA TENAGA, BAHAN DAN ALAT  ( A + B + C )</v>
          </cell>
          <cell r="V735">
            <v>6780.2306259314455</v>
          </cell>
        </row>
        <row r="736">
          <cell r="A736" t="str">
            <v xml:space="preserve">1. </v>
          </cell>
          <cell r="C736" t="str">
            <v>Tingkat Suku Bunga</v>
          </cell>
          <cell r="G736" t="str">
            <v>i</v>
          </cell>
          <cell r="H736">
            <v>20</v>
          </cell>
          <cell r="I736" t="str">
            <v>% / Tahun</v>
          </cell>
          <cell r="L736" t="str">
            <v>E.</v>
          </cell>
          <cell r="N736" t="str">
            <v>OVERHEAD &amp; PROFIT</v>
          </cell>
          <cell r="Q736">
            <v>10</v>
          </cell>
          <cell r="R736" t="str">
            <v>%  x  D</v>
          </cell>
          <cell r="V736">
            <v>678.02306259314457</v>
          </cell>
        </row>
        <row r="737">
          <cell r="A737" t="str">
            <v xml:space="preserve">2. </v>
          </cell>
          <cell r="C737" t="str">
            <v>Upah Operator / Sopir</v>
          </cell>
          <cell r="G737" t="str">
            <v>U1</v>
          </cell>
          <cell r="H737">
            <v>2500</v>
          </cell>
          <cell r="I737" t="str">
            <v>Rp./Jam</v>
          </cell>
          <cell r="L737" t="str">
            <v>F.</v>
          </cell>
          <cell r="N737" t="str">
            <v>HARGA SATUAN PEKERJAAN  ( D + E )</v>
          </cell>
          <cell r="V737">
            <v>7458.25368852459</v>
          </cell>
        </row>
        <row r="738">
          <cell r="A738" t="str">
            <v xml:space="preserve">3. </v>
          </cell>
          <cell r="C738" t="str">
            <v>Upah Pembantu Operator / Pmb.Sopir</v>
          </cell>
          <cell r="G738" t="str">
            <v>U2</v>
          </cell>
          <cell r="H738">
            <v>2000</v>
          </cell>
          <cell r="I738" t="str">
            <v>Rp./Jam</v>
          </cell>
          <cell r="L738" t="str">
            <v>Note: 1</v>
          </cell>
          <cell r="N738" t="str">
            <v>SATUAN dapat berdasarkan atas jam operasi untuk Tenaga Kerja dan Peralatan, volume dan/atau ukuran</v>
          </cell>
        </row>
        <row r="739">
          <cell r="A739" t="str">
            <v xml:space="preserve">4. </v>
          </cell>
          <cell r="C739" t="str">
            <v>Bahan Bakar Bensin</v>
          </cell>
          <cell r="G739" t="str">
            <v>Mb</v>
          </cell>
          <cell r="H739">
            <v>1150</v>
          </cell>
          <cell r="I739" t="str">
            <v>Liter</v>
          </cell>
          <cell r="N739" t="str">
            <v>berat untuk bahan-bahan.</v>
          </cell>
        </row>
        <row r="740">
          <cell r="A740" t="str">
            <v xml:space="preserve">5. </v>
          </cell>
          <cell r="C740" t="str">
            <v>Bahan Bakar Solar</v>
          </cell>
          <cell r="G740" t="str">
            <v>Ms</v>
          </cell>
          <cell r="H740">
            <v>650</v>
          </cell>
          <cell r="I740" t="str">
            <v>Liter</v>
          </cell>
          <cell r="L740">
            <v>2</v>
          </cell>
          <cell r="N740" t="str">
            <v>Kuantitas satuan adalah kuantitas setiap komponen untuk menyelesaikan satu satuan pekerjaan dari nomor</v>
          </cell>
        </row>
        <row r="741">
          <cell r="A741" t="str">
            <v xml:space="preserve">6. </v>
          </cell>
          <cell r="C741" t="str">
            <v>Minyak Pelumas</v>
          </cell>
          <cell r="G741" t="str">
            <v>Mp</v>
          </cell>
          <cell r="H741">
            <v>9000</v>
          </cell>
          <cell r="I741" t="str">
            <v>Liter</v>
          </cell>
          <cell r="N741" t="str">
            <v>mata pembayaran.</v>
          </cell>
        </row>
        <row r="742">
          <cell r="L742">
            <v>3</v>
          </cell>
          <cell r="N742" t="str">
            <v>Biaya satuan untuk peralatan sudah termasuk bahan bakar, bahan habis dipakai dan operator.</v>
          </cell>
        </row>
        <row r="743">
          <cell r="L743">
            <v>4</v>
          </cell>
          <cell r="N743" t="str">
            <v>Biaya satuan sudah termasuk pengeluaran untuk seluruh pajak yang berkaitan (tetapi tidak termasuk PPN</v>
          </cell>
        </row>
        <row r="744">
          <cell r="N744" t="str">
            <v>yang dibayar dari kontrak) dan biaya-biaya lainnya.</v>
          </cell>
        </row>
        <row r="745">
          <cell r="A745" t="str">
            <v>ITEM PEMBAYARAN No.</v>
          </cell>
          <cell r="D745" t="str">
            <v>:  9.16</v>
          </cell>
          <cell r="U745" t="str">
            <v>Analisa EI-916</v>
          </cell>
        </row>
        <row r="746">
          <cell r="A746" t="str">
            <v>JENIS PEKERJAAN</v>
          </cell>
          <cell r="D746" t="str">
            <v>:  PEKERJAAN HARIAN</v>
          </cell>
        </row>
        <row r="747">
          <cell r="A747" t="str">
            <v>SATUAN PEMBAYARAN</v>
          </cell>
          <cell r="D747" t="str">
            <v>:  JAM</v>
          </cell>
          <cell r="J747" t="str">
            <v xml:space="preserve">         URAIAN ANALISA HARGA SATUAN</v>
          </cell>
          <cell r="L747" t="str">
            <v>FORMULIR STANDAR UNTUK</v>
          </cell>
        </row>
        <row r="748">
          <cell r="L748" t="str">
            <v>PEREKAMAN ANALISA MASING-MASING HARGA SATUAN</v>
          </cell>
        </row>
        <row r="749">
          <cell r="L749">
            <v>0</v>
          </cell>
        </row>
        <row r="750">
          <cell r="A750" t="str">
            <v>No.</v>
          </cell>
          <cell r="C750" t="str">
            <v>U R A I A N</v>
          </cell>
          <cell r="G750" t="str">
            <v>KODE</v>
          </cell>
          <cell r="H750" t="str">
            <v>KOEF.</v>
          </cell>
          <cell r="I750" t="str">
            <v>SATUAN</v>
          </cell>
          <cell r="J750" t="str">
            <v>KETERANGAN</v>
          </cell>
        </row>
        <row r="752">
          <cell r="L752" t="str">
            <v>PROYEK</v>
          </cell>
          <cell r="O752" t="str">
            <v>:</v>
          </cell>
        </row>
        <row r="753">
          <cell r="A753" t="str">
            <v>A.</v>
          </cell>
          <cell r="C753" t="str">
            <v>URAIAN PERALATAN</v>
          </cell>
          <cell r="L753" t="str">
            <v>No. PAKET KONTRAK</v>
          </cell>
          <cell r="O753" t="str">
            <v>:</v>
          </cell>
        </row>
        <row r="754">
          <cell r="L754" t="str">
            <v>NAMA PAKET</v>
          </cell>
          <cell r="O754" t="str">
            <v>:</v>
          </cell>
        </row>
        <row r="755">
          <cell r="A755" t="str">
            <v xml:space="preserve">1. </v>
          </cell>
          <cell r="C755" t="str">
            <v>Jenis Peralatan</v>
          </cell>
          <cell r="G755" t="str">
            <v>TIRE ROLLER 8-10 T.</v>
          </cell>
          <cell r="J755" t="str">
            <v>(E18)</v>
          </cell>
          <cell r="L755" t="str">
            <v>PROP / KAB / KODYA</v>
          </cell>
          <cell r="O755" t="str">
            <v>:</v>
          </cell>
        </row>
        <row r="756">
          <cell r="A756" t="str">
            <v xml:space="preserve">2. </v>
          </cell>
          <cell r="C756" t="str">
            <v>Tenaga</v>
          </cell>
          <cell r="G756" t="str">
            <v>Pw</v>
          </cell>
          <cell r="H756">
            <v>60</v>
          </cell>
          <cell r="I756" t="str">
            <v>HP</v>
          </cell>
          <cell r="L756" t="str">
            <v>ITEM PEMBAYARAN NO.</v>
          </cell>
          <cell r="O756" t="str">
            <v>:  9.16</v>
          </cell>
          <cell r="S756" t="str">
            <v>PERKIRAAN VOL. PEK.</v>
          </cell>
          <cell r="U756" t="str">
            <v>:</v>
          </cell>
          <cell r="V756" t="e">
            <v>#REF!</v>
          </cell>
        </row>
        <row r="757">
          <cell r="A757" t="str">
            <v xml:space="preserve">3. </v>
          </cell>
          <cell r="C757" t="str">
            <v>Kapasitas</v>
          </cell>
          <cell r="G757" t="str">
            <v>Cp</v>
          </cell>
          <cell r="H757">
            <v>10</v>
          </cell>
          <cell r="I757" t="str">
            <v>Ton</v>
          </cell>
          <cell r="L757" t="str">
            <v>JENIS PEKERJAAN</v>
          </cell>
          <cell r="O757" t="str">
            <v>:  PEKERJAAN HARIAN</v>
          </cell>
          <cell r="S757" t="str">
            <v>TOTAL HARGA (Rp.)</v>
          </cell>
          <cell r="U757" t="str">
            <v>:</v>
          </cell>
          <cell r="V757" t="e">
            <v>#REF!</v>
          </cell>
        </row>
        <row r="758">
          <cell r="A758" t="str">
            <v xml:space="preserve">4. </v>
          </cell>
          <cell r="C758" t="str">
            <v>Umur Ekonomis</v>
          </cell>
          <cell r="G758" t="str">
            <v>A</v>
          </cell>
          <cell r="H758">
            <v>5</v>
          </cell>
          <cell r="I758" t="str">
            <v>Tahun</v>
          </cell>
          <cell r="J758" t="str">
            <v xml:space="preserve"> Alat Baru</v>
          </cell>
          <cell r="P758" t="str">
            <v>TIRE ROLLER 8-10 T.</v>
          </cell>
          <cell r="S758" t="str">
            <v>% THD. BIAYA PROYEK</v>
          </cell>
          <cell r="U758" t="str">
            <v>:</v>
          </cell>
          <cell r="V758" t="e">
            <v>#REF!</v>
          </cell>
        </row>
        <row r="759">
          <cell r="A759" t="str">
            <v xml:space="preserve">5. </v>
          </cell>
          <cell r="C759" t="str">
            <v>Jam Operasi Dalam 1 Tahun</v>
          </cell>
          <cell r="G759" t="str">
            <v>W</v>
          </cell>
          <cell r="H759">
            <v>1800</v>
          </cell>
          <cell r="I759" t="str">
            <v>Jam</v>
          </cell>
          <cell r="J759" t="str">
            <v xml:space="preserve"> Alat Baru</v>
          </cell>
          <cell r="L759" t="str">
            <v>SATUAN PEMBAYARAN</v>
          </cell>
          <cell r="O759" t="str">
            <v>:  JAM</v>
          </cell>
          <cell r="Q759" t="str">
            <v>(E18)</v>
          </cell>
        </row>
        <row r="760">
          <cell r="A760" t="str">
            <v xml:space="preserve">6. </v>
          </cell>
          <cell r="C760" t="str">
            <v>Harga Alat</v>
          </cell>
          <cell r="G760" t="str">
            <v>B</v>
          </cell>
          <cell r="H760">
            <v>110000000</v>
          </cell>
          <cell r="I760" t="str">
            <v>Rupiah</v>
          </cell>
          <cell r="J760" t="str">
            <v xml:space="preserve"> Alat Baru</v>
          </cell>
        </row>
        <row r="762">
          <cell r="R762" t="str">
            <v>PERKIRAAN</v>
          </cell>
          <cell r="S762" t="str">
            <v>HARGA</v>
          </cell>
          <cell r="T762" t="str">
            <v>JUMLAH</v>
          </cell>
        </row>
        <row r="763">
          <cell r="A763" t="str">
            <v>B.</v>
          </cell>
          <cell r="C763" t="str">
            <v>BIAYA PASTI PER JAM KERJA</v>
          </cell>
          <cell r="L763" t="str">
            <v>NO.</v>
          </cell>
          <cell r="N763" t="str">
            <v>KOMPONEN</v>
          </cell>
          <cell r="Q763" t="str">
            <v>SATUAN</v>
          </cell>
          <cell r="R763" t="str">
            <v>KUANTITAS</v>
          </cell>
          <cell r="S763" t="str">
            <v>SATUAN</v>
          </cell>
          <cell r="T763" t="str">
            <v>HARGA</v>
          </cell>
        </row>
        <row r="764">
          <cell r="S764" t="str">
            <v>(Rp.)</v>
          </cell>
          <cell r="T764" t="str">
            <v>(Rp.)</v>
          </cell>
        </row>
        <row r="765">
          <cell r="A765" t="str">
            <v xml:space="preserve">1. </v>
          </cell>
          <cell r="C765" t="str">
            <v>Nilai Sisa Alat</v>
          </cell>
          <cell r="D765" t="str">
            <v>=  10 % x Harga Alat Baru</v>
          </cell>
          <cell r="G765" t="str">
            <v>C</v>
          </cell>
          <cell r="H765">
            <v>11000000</v>
          </cell>
          <cell r="I765" t="str">
            <v>Rupiah</v>
          </cell>
        </row>
        <row r="767">
          <cell r="A767" t="str">
            <v xml:space="preserve">2. </v>
          </cell>
          <cell r="C767" t="str">
            <v>Faktor Angsuran Modal    =</v>
          </cell>
          <cell r="E767" t="str">
            <v>i x (1 + i)^A</v>
          </cell>
          <cell r="G767" t="str">
            <v>D</v>
          </cell>
          <cell r="H767">
            <v>0.33437970328961514</v>
          </cell>
          <cell r="I767" t="str">
            <v>-</v>
          </cell>
          <cell r="L767" t="str">
            <v>A.</v>
          </cell>
          <cell r="N767" t="str">
            <v>PEKERJA</v>
          </cell>
        </row>
        <row r="768">
          <cell r="E768" t="str">
            <v>(1 + i)^A - 1</v>
          </cell>
        </row>
        <row r="769">
          <cell r="A769" t="str">
            <v xml:space="preserve">3. </v>
          </cell>
          <cell r="C769" t="str">
            <v>Biaya Pasti per Jam  :</v>
          </cell>
          <cell r="L769" t="str">
            <v>1.</v>
          </cell>
          <cell r="N769" t="str">
            <v>-</v>
          </cell>
          <cell r="R769" t="str">
            <v xml:space="preserve">-  </v>
          </cell>
          <cell r="S769" t="str">
            <v xml:space="preserve">-   </v>
          </cell>
          <cell r="V769" t="str">
            <v>-</v>
          </cell>
        </row>
        <row r="770">
          <cell r="C770" t="str">
            <v>a.  Biaya Pengembalian Modal  =</v>
          </cell>
          <cell r="E770" t="str">
            <v>( B - C ) x D</v>
          </cell>
          <cell r="G770" t="str">
            <v>E</v>
          </cell>
          <cell r="H770">
            <v>18390.883680928833</v>
          </cell>
          <cell r="I770" t="str">
            <v>Rupiah</v>
          </cell>
          <cell r="L770" t="str">
            <v>2.</v>
          </cell>
          <cell r="N770" t="str">
            <v>-</v>
          </cell>
          <cell r="R770" t="str">
            <v xml:space="preserve">-  </v>
          </cell>
          <cell r="S770" t="str">
            <v xml:space="preserve">-   </v>
          </cell>
          <cell r="V770" t="str">
            <v>-</v>
          </cell>
        </row>
        <row r="771">
          <cell r="E771" t="str">
            <v>W</v>
          </cell>
        </row>
        <row r="773">
          <cell r="C773" t="str">
            <v>b.  Asuransi, dll =</v>
          </cell>
          <cell r="D773">
            <v>2E-3</v>
          </cell>
          <cell r="E773" t="str">
            <v xml:space="preserve">  x   B</v>
          </cell>
          <cell r="G773" t="str">
            <v>F</v>
          </cell>
          <cell r="H773">
            <v>122.22222222222223</v>
          </cell>
          <cell r="I773" t="str">
            <v>Rupiah</v>
          </cell>
        </row>
        <row r="774">
          <cell r="E774" t="str">
            <v>W</v>
          </cell>
        </row>
        <row r="775">
          <cell r="L775" t="str">
            <v>B.</v>
          </cell>
          <cell r="N775" t="str">
            <v>BAHAN</v>
          </cell>
        </row>
        <row r="776">
          <cell r="C776" t="str">
            <v>Biaya Pasti per Jam             =</v>
          </cell>
          <cell r="E776" t="str">
            <v>( E + F )</v>
          </cell>
          <cell r="G776" t="str">
            <v>G</v>
          </cell>
          <cell r="H776">
            <v>18513.105903151056</v>
          </cell>
          <cell r="I776" t="str">
            <v>Rupiah</v>
          </cell>
        </row>
        <row r="777">
          <cell r="L777" t="str">
            <v>1.</v>
          </cell>
          <cell r="N777" t="str">
            <v>-</v>
          </cell>
          <cell r="R777" t="str">
            <v xml:space="preserve">-  </v>
          </cell>
          <cell r="S777" t="str">
            <v xml:space="preserve">-   </v>
          </cell>
          <cell r="V777" t="str">
            <v>-</v>
          </cell>
        </row>
        <row r="778">
          <cell r="A778" t="str">
            <v>C.</v>
          </cell>
          <cell r="C778" t="str">
            <v>BIAYA OPERASI PER JAM KERJA</v>
          </cell>
          <cell r="L778" t="str">
            <v>2.</v>
          </cell>
          <cell r="N778" t="str">
            <v>-</v>
          </cell>
          <cell r="R778" t="str">
            <v xml:space="preserve">-  </v>
          </cell>
          <cell r="S778" t="str">
            <v xml:space="preserve">-   </v>
          </cell>
          <cell r="V778" t="str">
            <v>-</v>
          </cell>
        </row>
        <row r="780">
          <cell r="A780" t="str">
            <v xml:space="preserve">1. </v>
          </cell>
          <cell r="C780" t="str">
            <v xml:space="preserve">Bahan Bakar  =  (0.125-0.175 Ltr/HP/Jam)   x Pw x Ms </v>
          </cell>
          <cell r="G780" t="str">
            <v>H</v>
          </cell>
          <cell r="H780">
            <v>4875</v>
          </cell>
          <cell r="I780" t="str">
            <v>Rupiah</v>
          </cell>
        </row>
        <row r="782">
          <cell r="A782" t="str">
            <v xml:space="preserve">2. </v>
          </cell>
          <cell r="C782" t="str">
            <v>Pelumas         =  (0.01-0.02 Ltr/HP/Jam) x Pw x Mp</v>
          </cell>
          <cell r="G782" t="str">
            <v>I</v>
          </cell>
          <cell r="H782">
            <v>5400</v>
          </cell>
          <cell r="I782" t="str">
            <v>Rupiah</v>
          </cell>
        </row>
        <row r="784">
          <cell r="A784" t="str">
            <v xml:space="preserve">3. </v>
          </cell>
          <cell r="C784" t="str">
            <v>Perawatan dan</v>
          </cell>
          <cell r="D784" t="str">
            <v>(12,5 % - 17,5 %)  x  B</v>
          </cell>
          <cell r="G784" t="str">
            <v>K</v>
          </cell>
          <cell r="H784">
            <v>7638.8888888888887</v>
          </cell>
          <cell r="I784" t="str">
            <v>Rupiah</v>
          </cell>
        </row>
        <row r="785">
          <cell r="C785" t="str">
            <v xml:space="preserve">        perbaikan    =</v>
          </cell>
          <cell r="D785" t="str">
            <v>W</v>
          </cell>
        </row>
        <row r="786">
          <cell r="L786" t="str">
            <v>C.</v>
          </cell>
          <cell r="N786" t="str">
            <v>ALAT</v>
          </cell>
        </row>
        <row r="787">
          <cell r="A787" t="str">
            <v xml:space="preserve">4. </v>
          </cell>
          <cell r="C787" t="str">
            <v>Operator</v>
          </cell>
          <cell r="D787" t="str">
            <v>=   ( 1  Orang / Jam )  x  U1</v>
          </cell>
          <cell r="G787" t="str">
            <v>L</v>
          </cell>
          <cell r="H787">
            <v>2500</v>
          </cell>
          <cell r="I787" t="str">
            <v>Rupiah</v>
          </cell>
        </row>
        <row r="788">
          <cell r="A788" t="str">
            <v xml:space="preserve">5. </v>
          </cell>
          <cell r="C788" t="str">
            <v>Pembantu Operator</v>
          </cell>
          <cell r="D788" t="str">
            <v>=   ( 1  Orang / Jam )  x  U2</v>
          </cell>
          <cell r="G788" t="str">
            <v>M</v>
          </cell>
          <cell r="H788">
            <v>2000</v>
          </cell>
          <cell r="I788" t="str">
            <v>Rupiah</v>
          </cell>
          <cell r="L788" t="str">
            <v>1.</v>
          </cell>
          <cell r="N788" t="str">
            <v>TIRE ROLLER 8-10 T.</v>
          </cell>
          <cell r="Q788" t="str">
            <v>jam</v>
          </cell>
          <cell r="R788">
            <v>1</v>
          </cell>
          <cell r="S788">
            <v>40926.994792039943</v>
          </cell>
          <cell r="V788">
            <v>40926.994792039943</v>
          </cell>
        </row>
        <row r="789">
          <cell r="L789" t="str">
            <v>2.</v>
          </cell>
          <cell r="N789" t="str">
            <v>-</v>
          </cell>
          <cell r="Q789" t="str">
            <v>jam</v>
          </cell>
          <cell r="R789" t="str">
            <v xml:space="preserve">-  </v>
          </cell>
          <cell r="S789" t="str">
            <v xml:space="preserve">-   </v>
          </cell>
          <cell r="V789" t="str">
            <v>-</v>
          </cell>
        </row>
        <row r="790">
          <cell r="C790" t="str">
            <v>Biaya Operasi per Jam        =</v>
          </cell>
          <cell r="E790" t="str">
            <v>(H+I+K+L+M)</v>
          </cell>
          <cell r="G790" t="str">
            <v>P</v>
          </cell>
          <cell r="H790">
            <v>22413.888888888891</v>
          </cell>
          <cell r="I790" t="str">
            <v>Rupiah</v>
          </cell>
        </row>
        <row r="792">
          <cell r="A792" t="str">
            <v>D.</v>
          </cell>
          <cell r="C792" t="str">
            <v>TOTAL BIAYA SEWA ALAT / JAM   =   ( G + P )</v>
          </cell>
          <cell r="G792" t="str">
            <v>S</v>
          </cell>
          <cell r="H792">
            <v>40926.994792039943</v>
          </cell>
          <cell r="I792" t="str">
            <v>Rupiah</v>
          </cell>
        </row>
        <row r="796">
          <cell r="A796" t="str">
            <v>E.</v>
          </cell>
          <cell r="C796" t="str">
            <v>LAIN - LAIN</v>
          </cell>
        </row>
        <row r="797">
          <cell r="L797" t="str">
            <v>D.</v>
          </cell>
          <cell r="N797" t="str">
            <v>JUMLAH HARGA TENAGA, BAHAN DAN ALAT  ( A + B + C )</v>
          </cell>
          <cell r="V797">
            <v>40926.994792039943</v>
          </cell>
        </row>
        <row r="798">
          <cell r="A798" t="str">
            <v xml:space="preserve">1. </v>
          </cell>
          <cell r="C798" t="str">
            <v>Tingkat Suku Bunga</v>
          </cell>
          <cell r="G798" t="str">
            <v>i</v>
          </cell>
          <cell r="H798">
            <v>20</v>
          </cell>
          <cell r="I798" t="str">
            <v>% / Tahun</v>
          </cell>
          <cell r="L798" t="str">
            <v>E.</v>
          </cell>
          <cell r="N798" t="str">
            <v>OVERHEAD &amp; PROFIT</v>
          </cell>
          <cell r="Q798">
            <v>10</v>
          </cell>
          <cell r="R798" t="str">
            <v>%  x  D</v>
          </cell>
          <cell r="V798">
            <v>4092.6994792039945</v>
          </cell>
        </row>
        <row r="799">
          <cell r="A799" t="str">
            <v xml:space="preserve">2. </v>
          </cell>
          <cell r="C799" t="str">
            <v>Upah Operator / Sopir</v>
          </cell>
          <cell r="G799" t="str">
            <v>U1</v>
          </cell>
          <cell r="H799">
            <v>2500</v>
          </cell>
          <cell r="I799" t="str">
            <v>Rp./Jam</v>
          </cell>
          <cell r="L799" t="str">
            <v>F.</v>
          </cell>
          <cell r="N799" t="str">
            <v>HARGA SATUAN PEKERJAAN  ( D + E )</v>
          </cell>
          <cell r="V799">
            <v>45019.694271243934</v>
          </cell>
        </row>
        <row r="800">
          <cell r="A800" t="str">
            <v xml:space="preserve">3. </v>
          </cell>
          <cell r="C800" t="str">
            <v>Upah Pembantu Operator / Pmb.Sopir</v>
          </cell>
          <cell r="G800" t="str">
            <v>U2</v>
          </cell>
          <cell r="H800">
            <v>2000</v>
          </cell>
          <cell r="I800" t="str">
            <v>Rp./Jam</v>
          </cell>
          <cell r="L800" t="str">
            <v>Note: 1</v>
          </cell>
          <cell r="N800" t="str">
            <v>SATUAN dapat berdasarkan atas jam operasi untuk Tenaga Kerja dan Peralatan, volume dan/atau ukuran</v>
          </cell>
        </row>
        <row r="801">
          <cell r="A801" t="str">
            <v xml:space="preserve">4. </v>
          </cell>
          <cell r="C801" t="str">
            <v>Bahan Bakar Bensin</v>
          </cell>
          <cell r="G801" t="str">
            <v>Mb</v>
          </cell>
          <cell r="H801">
            <v>1150</v>
          </cell>
          <cell r="I801" t="str">
            <v>Liter</v>
          </cell>
          <cell r="N801" t="str">
            <v>berat untuk bahan-bahan.</v>
          </cell>
        </row>
        <row r="802">
          <cell r="A802" t="str">
            <v xml:space="preserve">5. </v>
          </cell>
          <cell r="C802" t="str">
            <v>Bahan Bakar Solar</v>
          </cell>
          <cell r="G802" t="str">
            <v>Ms</v>
          </cell>
          <cell r="H802">
            <v>650</v>
          </cell>
          <cell r="I802" t="str">
            <v>Liter</v>
          </cell>
          <cell r="L802">
            <v>2</v>
          </cell>
          <cell r="N802" t="str">
            <v>Kuantitas satuan adalah kuantitas setiap komponen untuk menyelesaikan satu satuan pekerjaan dari nomor</v>
          </cell>
        </row>
        <row r="803">
          <cell r="A803" t="str">
            <v xml:space="preserve">6. </v>
          </cell>
          <cell r="C803" t="str">
            <v>Minyak Pelumas</v>
          </cell>
          <cell r="G803" t="str">
            <v>Mp</v>
          </cell>
          <cell r="H803">
            <v>9000</v>
          </cell>
          <cell r="I803" t="str">
            <v>Liter</v>
          </cell>
          <cell r="N803" t="str">
            <v>mata pembayaran.</v>
          </cell>
        </row>
        <row r="804">
          <cell r="L804">
            <v>3</v>
          </cell>
          <cell r="N804" t="str">
            <v>Biaya satuan untuk peralatan sudah termasuk bahan bakar, bahan habis dipakai dan operator.</v>
          </cell>
        </row>
        <row r="805">
          <cell r="L805">
            <v>4</v>
          </cell>
          <cell r="N805" t="str">
            <v>Biaya satuan sudah termasuk pengeluaran untuk seluruh pajak yang berkaitan (tetapi tidak termasuk PPN</v>
          </cell>
        </row>
        <row r="806">
          <cell r="N806" t="str">
            <v>yang dibayar dari kontrak) dan biaya-biaya lainnya.</v>
          </cell>
        </row>
        <row r="807">
          <cell r="A807" t="str">
            <v>ITEM PEMBAYARAN No.</v>
          </cell>
          <cell r="D807" t="str">
            <v>:  9.17</v>
          </cell>
          <cell r="U807" t="str">
            <v>Analisa EI-917</v>
          </cell>
        </row>
        <row r="808">
          <cell r="A808" t="str">
            <v>JENIS PEKERJAAN</v>
          </cell>
          <cell r="D808" t="str">
            <v>:  PEKERJAAN HARIAN</v>
          </cell>
        </row>
        <row r="809">
          <cell r="A809" t="str">
            <v>SATUAN PEMBAYARAN</v>
          </cell>
          <cell r="D809" t="str">
            <v>:  JAM</v>
          </cell>
          <cell r="J809" t="str">
            <v xml:space="preserve">         URAIAN ANALISA HARGA SATUAN</v>
          </cell>
          <cell r="L809" t="str">
            <v>FORMULIR STANDAR UNTUK</v>
          </cell>
        </row>
        <row r="810">
          <cell r="L810" t="str">
            <v>PEREKAMAN ANALISA MASING-MASING HARGA SATUAN</v>
          </cell>
        </row>
        <row r="811">
          <cell r="L811">
            <v>0</v>
          </cell>
        </row>
        <row r="812">
          <cell r="A812" t="str">
            <v>No.</v>
          </cell>
          <cell r="C812" t="str">
            <v>U R A I A N</v>
          </cell>
          <cell r="G812" t="str">
            <v>KODE</v>
          </cell>
          <cell r="H812" t="str">
            <v>KOEF.</v>
          </cell>
          <cell r="I812" t="str">
            <v>SATUAN</v>
          </cell>
          <cell r="J812" t="str">
            <v>KETERANGAN</v>
          </cell>
        </row>
        <row r="814">
          <cell r="L814" t="str">
            <v>PROYEK</v>
          </cell>
          <cell r="O814" t="str">
            <v>:</v>
          </cell>
        </row>
        <row r="815">
          <cell r="A815" t="str">
            <v>A.</v>
          </cell>
          <cell r="C815" t="str">
            <v>URAIAN PERALATAN</v>
          </cell>
          <cell r="L815" t="str">
            <v>No. PAKET KONTRAK</v>
          </cell>
          <cell r="O815" t="str">
            <v>:</v>
          </cell>
        </row>
        <row r="816">
          <cell r="L816" t="str">
            <v>NAMA PAKET</v>
          </cell>
          <cell r="O816" t="str">
            <v>:</v>
          </cell>
        </row>
        <row r="817">
          <cell r="A817" t="str">
            <v xml:space="preserve">1. </v>
          </cell>
          <cell r="C817" t="str">
            <v>Jenis Peralatan</v>
          </cell>
          <cell r="G817" t="str">
            <v>COMPRESSOR 4000-6500 L\M</v>
          </cell>
          <cell r="J817" t="str">
            <v>(E05)</v>
          </cell>
          <cell r="L817" t="str">
            <v>PROP / KAB / KODYA</v>
          </cell>
          <cell r="O817" t="str">
            <v>:</v>
          </cell>
        </row>
        <row r="818">
          <cell r="A818" t="str">
            <v xml:space="preserve">2. </v>
          </cell>
          <cell r="C818" t="str">
            <v>Tenaga</v>
          </cell>
          <cell r="G818" t="str">
            <v>Pw</v>
          </cell>
          <cell r="H818">
            <v>80</v>
          </cell>
          <cell r="I818" t="str">
            <v>HP</v>
          </cell>
          <cell r="L818" t="str">
            <v>ITEM PEMBAYARAN NO.</v>
          </cell>
          <cell r="O818" t="str">
            <v>:  9.17</v>
          </cell>
          <cell r="S818" t="str">
            <v>PERKIRAAN VOL. PEK.</v>
          </cell>
          <cell r="U818" t="str">
            <v>:</v>
          </cell>
          <cell r="V818" t="e">
            <v>#REF!</v>
          </cell>
        </row>
        <row r="819">
          <cell r="A819" t="str">
            <v xml:space="preserve">3. </v>
          </cell>
          <cell r="C819" t="str">
            <v>Kapasitas</v>
          </cell>
          <cell r="G819" t="str">
            <v>Cp</v>
          </cell>
          <cell r="H819" t="str">
            <v xml:space="preserve">-  </v>
          </cell>
          <cell r="I819" t="str">
            <v>-</v>
          </cell>
          <cell r="L819" t="str">
            <v>JENIS PEKERJAAN</v>
          </cell>
          <cell r="O819" t="str">
            <v>:  PEKERJAAN HARIAN</v>
          </cell>
          <cell r="S819" t="str">
            <v>TOTAL HARGA (Rp.)</v>
          </cell>
          <cell r="U819" t="str">
            <v>:</v>
          </cell>
          <cell r="V819" t="e">
            <v>#REF!</v>
          </cell>
        </row>
        <row r="820">
          <cell r="A820" t="str">
            <v xml:space="preserve">4. </v>
          </cell>
          <cell r="C820" t="str">
            <v>Umur Ekonomis</v>
          </cell>
          <cell r="G820" t="str">
            <v>A</v>
          </cell>
          <cell r="H820">
            <v>5</v>
          </cell>
          <cell r="I820" t="str">
            <v>Tahun</v>
          </cell>
          <cell r="J820" t="str">
            <v xml:space="preserve"> Alat Baru</v>
          </cell>
          <cell r="P820" t="str">
            <v>COMPRESSOR 4000-6500 L\M</v>
          </cell>
          <cell r="S820" t="str">
            <v>% THD. BIAYA PROYEK</v>
          </cell>
          <cell r="U820" t="str">
            <v>:</v>
          </cell>
          <cell r="V820" t="e">
            <v>#REF!</v>
          </cell>
        </row>
        <row r="821">
          <cell r="A821" t="str">
            <v xml:space="preserve">5. </v>
          </cell>
          <cell r="C821" t="str">
            <v>Jam Operasi Dalam 1 Tahun</v>
          </cell>
          <cell r="G821" t="str">
            <v>W</v>
          </cell>
          <cell r="H821">
            <v>2000</v>
          </cell>
          <cell r="I821" t="str">
            <v>Jam</v>
          </cell>
          <cell r="J821" t="str">
            <v xml:space="preserve"> Alat Baru</v>
          </cell>
          <cell r="L821" t="str">
            <v>SATUAN PEMBAYARAN</v>
          </cell>
          <cell r="O821" t="str">
            <v>:  JAM</v>
          </cell>
          <cell r="Q821" t="str">
            <v>(E05)</v>
          </cell>
        </row>
        <row r="822">
          <cell r="A822" t="str">
            <v xml:space="preserve">6. </v>
          </cell>
          <cell r="C822" t="str">
            <v>Harga Alat</v>
          </cell>
          <cell r="G822" t="str">
            <v>B</v>
          </cell>
          <cell r="H822">
            <v>40000000</v>
          </cell>
          <cell r="I822" t="str">
            <v>Rupiah</v>
          </cell>
          <cell r="J822" t="str">
            <v xml:space="preserve"> Alat Baru</v>
          </cell>
        </row>
        <row r="824">
          <cell r="R824" t="str">
            <v>PERKIRAAN</v>
          </cell>
          <cell r="S824" t="str">
            <v>HARGA</v>
          </cell>
          <cell r="T824" t="str">
            <v>JUMLAH</v>
          </cell>
        </row>
        <row r="825">
          <cell r="A825" t="str">
            <v>B.</v>
          </cell>
          <cell r="C825" t="str">
            <v>BIAYA PASTI PER JAM KERJA</v>
          </cell>
          <cell r="L825" t="str">
            <v>NO.</v>
          </cell>
          <cell r="N825" t="str">
            <v>KOMPONEN</v>
          </cell>
          <cell r="Q825" t="str">
            <v>SATUAN</v>
          </cell>
          <cell r="R825" t="str">
            <v>KUANTITAS</v>
          </cell>
          <cell r="S825" t="str">
            <v>SATUAN</v>
          </cell>
          <cell r="T825" t="str">
            <v>HARGA</v>
          </cell>
        </row>
        <row r="826">
          <cell r="S826" t="str">
            <v>(Rp.)</v>
          </cell>
          <cell r="T826" t="str">
            <v>(Rp.)</v>
          </cell>
        </row>
        <row r="827">
          <cell r="A827" t="str">
            <v xml:space="preserve">1. </v>
          </cell>
          <cell r="C827" t="str">
            <v>Nilai Sisa Alat</v>
          </cell>
          <cell r="D827" t="str">
            <v>=  10 % x Harga Alat Baru</v>
          </cell>
          <cell r="G827" t="str">
            <v>C</v>
          </cell>
          <cell r="H827">
            <v>4000000</v>
          </cell>
          <cell r="I827" t="str">
            <v>Rupiah</v>
          </cell>
        </row>
        <row r="829">
          <cell r="A829" t="str">
            <v xml:space="preserve">2. </v>
          </cell>
          <cell r="C829" t="str">
            <v>Faktor Angsuran Modal    =</v>
          </cell>
          <cell r="E829" t="str">
            <v>i x (1 + i)^A</v>
          </cell>
          <cell r="G829" t="str">
            <v>D</v>
          </cell>
          <cell r="H829">
            <v>0.33437970328961514</v>
          </cell>
          <cell r="I829" t="str">
            <v>-</v>
          </cell>
          <cell r="L829" t="str">
            <v>A.</v>
          </cell>
          <cell r="N829" t="str">
            <v>PEKERJA</v>
          </cell>
        </row>
        <row r="830">
          <cell r="E830" t="str">
            <v>(1 + i)^A - 1</v>
          </cell>
        </row>
        <row r="831">
          <cell r="A831" t="str">
            <v xml:space="preserve">3. </v>
          </cell>
          <cell r="C831" t="str">
            <v>Biaya Pasti per Jam  :</v>
          </cell>
          <cell r="L831" t="str">
            <v>1.</v>
          </cell>
          <cell r="N831" t="str">
            <v>-</v>
          </cell>
          <cell r="R831" t="str">
            <v xml:space="preserve">-  </v>
          </cell>
          <cell r="S831" t="str">
            <v xml:space="preserve">-   </v>
          </cell>
          <cell r="V831" t="str">
            <v>-</v>
          </cell>
        </row>
        <row r="832">
          <cell r="C832" t="str">
            <v>a.  Biaya Pengembalian Modal  =</v>
          </cell>
          <cell r="E832" t="str">
            <v>( B - C ) x D</v>
          </cell>
          <cell r="G832" t="str">
            <v>E</v>
          </cell>
          <cell r="H832">
            <v>6018.8346592130729</v>
          </cell>
          <cell r="I832" t="str">
            <v>Rupiah</v>
          </cell>
          <cell r="L832" t="str">
            <v>2.</v>
          </cell>
          <cell r="N832" t="str">
            <v>-</v>
          </cell>
          <cell r="R832" t="str">
            <v xml:space="preserve">-  </v>
          </cell>
          <cell r="S832" t="str">
            <v xml:space="preserve">-   </v>
          </cell>
          <cell r="V832" t="str">
            <v>-</v>
          </cell>
        </row>
        <row r="833">
          <cell r="E833" t="str">
            <v>W</v>
          </cell>
        </row>
        <row r="835">
          <cell r="C835" t="str">
            <v>b.  Asuransi, dll =</v>
          </cell>
          <cell r="D835">
            <v>2E-3</v>
          </cell>
          <cell r="E835" t="str">
            <v xml:space="preserve">  x   B</v>
          </cell>
          <cell r="G835" t="str">
            <v>F</v>
          </cell>
          <cell r="H835">
            <v>40</v>
          </cell>
          <cell r="I835" t="str">
            <v>Rupiah</v>
          </cell>
        </row>
        <row r="836">
          <cell r="E836" t="str">
            <v>W</v>
          </cell>
        </row>
        <row r="837">
          <cell r="L837" t="str">
            <v>B.</v>
          </cell>
          <cell r="N837" t="str">
            <v>BAHAN</v>
          </cell>
        </row>
        <row r="838">
          <cell r="C838" t="str">
            <v>Biaya Pasti per Jam             =</v>
          </cell>
          <cell r="E838" t="str">
            <v>( E + F )</v>
          </cell>
          <cell r="G838" t="str">
            <v>G</v>
          </cell>
          <cell r="H838">
            <v>6058.8346592130729</v>
          </cell>
          <cell r="I838" t="str">
            <v>Rupiah</v>
          </cell>
        </row>
        <row r="839">
          <cell r="L839" t="str">
            <v>1.</v>
          </cell>
          <cell r="N839" t="str">
            <v>-</v>
          </cell>
          <cell r="R839" t="str">
            <v xml:space="preserve">-  </v>
          </cell>
          <cell r="S839" t="str">
            <v xml:space="preserve">-   </v>
          </cell>
          <cell r="V839" t="str">
            <v>-</v>
          </cell>
        </row>
        <row r="840">
          <cell r="A840" t="str">
            <v>C.</v>
          </cell>
          <cell r="C840" t="str">
            <v>BIAYA OPERASI PER JAM KERJA</v>
          </cell>
          <cell r="L840" t="str">
            <v>2.</v>
          </cell>
          <cell r="N840" t="str">
            <v>-</v>
          </cell>
          <cell r="R840" t="str">
            <v xml:space="preserve">-  </v>
          </cell>
          <cell r="S840" t="str">
            <v xml:space="preserve">-   </v>
          </cell>
          <cell r="V840" t="str">
            <v>-</v>
          </cell>
        </row>
        <row r="842">
          <cell r="A842" t="str">
            <v xml:space="preserve">1. </v>
          </cell>
          <cell r="C842" t="str">
            <v xml:space="preserve">Bahan Bakar  =  (0.125-0.175 Ltr/HP/Jam)   x Pw x Ms </v>
          </cell>
          <cell r="G842" t="str">
            <v>H</v>
          </cell>
          <cell r="H842">
            <v>6500</v>
          </cell>
          <cell r="I842" t="str">
            <v>Rupiah</v>
          </cell>
        </row>
        <row r="844">
          <cell r="A844" t="str">
            <v xml:space="preserve">2. </v>
          </cell>
          <cell r="C844" t="str">
            <v>Pelumas         =  (0.01-0.02 Ltr/HP/Jam) x Pw x Mp</v>
          </cell>
          <cell r="G844" t="str">
            <v>I</v>
          </cell>
          <cell r="H844">
            <v>7200</v>
          </cell>
          <cell r="I844" t="str">
            <v>Rupiah</v>
          </cell>
        </row>
        <row r="846">
          <cell r="A846" t="str">
            <v xml:space="preserve">3. </v>
          </cell>
          <cell r="C846" t="str">
            <v>Perawatan dan</v>
          </cell>
          <cell r="D846" t="str">
            <v>(12,5 % - 17,5 %)  x  B</v>
          </cell>
          <cell r="G846" t="str">
            <v>K</v>
          </cell>
          <cell r="H846">
            <v>2500</v>
          </cell>
          <cell r="I846" t="str">
            <v>Rupiah</v>
          </cell>
        </row>
        <row r="847">
          <cell r="C847" t="str">
            <v xml:space="preserve">        perbaikan    =</v>
          </cell>
          <cell r="D847" t="str">
            <v>W</v>
          </cell>
        </row>
        <row r="848">
          <cell r="L848" t="str">
            <v>C.</v>
          </cell>
          <cell r="N848" t="str">
            <v>ALAT</v>
          </cell>
        </row>
        <row r="849">
          <cell r="A849" t="str">
            <v xml:space="preserve">4. </v>
          </cell>
          <cell r="C849" t="str">
            <v>Operator</v>
          </cell>
          <cell r="D849" t="str">
            <v>=   ( 1  Orang / Jam )  x  U1</v>
          </cell>
          <cell r="G849" t="str">
            <v>L</v>
          </cell>
          <cell r="H849">
            <v>2500</v>
          </cell>
          <cell r="I849" t="str">
            <v>Rupiah</v>
          </cell>
        </row>
        <row r="850">
          <cell r="A850" t="str">
            <v xml:space="preserve">5. </v>
          </cell>
          <cell r="C850" t="str">
            <v>Pembantu Operator</v>
          </cell>
          <cell r="D850" t="str">
            <v>=   ( 1  Orang / Jam )  x  U2</v>
          </cell>
          <cell r="G850" t="str">
            <v>M</v>
          </cell>
          <cell r="H850">
            <v>2000</v>
          </cell>
          <cell r="I850" t="str">
            <v>Rupiah</v>
          </cell>
          <cell r="L850" t="str">
            <v>1.</v>
          </cell>
          <cell r="N850" t="str">
            <v>COMPRESSOR 4000-6500 L\M</v>
          </cell>
          <cell r="Q850" t="str">
            <v>jam</v>
          </cell>
          <cell r="R850">
            <v>1</v>
          </cell>
          <cell r="S850">
            <v>26758.834659213073</v>
          </cell>
          <cell r="V850">
            <v>26758.834659213073</v>
          </cell>
        </row>
        <row r="851">
          <cell r="L851" t="str">
            <v>2.</v>
          </cell>
          <cell r="N851" t="str">
            <v>-</v>
          </cell>
          <cell r="Q851" t="str">
            <v>jam</v>
          </cell>
          <cell r="R851" t="str">
            <v xml:space="preserve">-  </v>
          </cell>
          <cell r="S851" t="str">
            <v xml:space="preserve">-   </v>
          </cell>
          <cell r="V851" t="str">
            <v>-</v>
          </cell>
        </row>
        <row r="852">
          <cell r="C852" t="str">
            <v>Biaya Operasi per Jam        =</v>
          </cell>
          <cell r="E852" t="str">
            <v>(H+I+K+L+M)</v>
          </cell>
          <cell r="G852" t="str">
            <v>P</v>
          </cell>
          <cell r="H852">
            <v>20700</v>
          </cell>
          <cell r="I852" t="str">
            <v>Rupiah</v>
          </cell>
        </row>
        <row r="854">
          <cell r="A854" t="str">
            <v>D.</v>
          </cell>
          <cell r="C854" t="str">
            <v>TOTAL BIAYA SEWA ALAT / JAM   =   ( G + P )</v>
          </cell>
          <cell r="G854" t="str">
            <v>S</v>
          </cell>
          <cell r="H854">
            <v>26758.834659213073</v>
          </cell>
          <cell r="I854" t="str">
            <v>Rupiah</v>
          </cell>
        </row>
        <row r="858">
          <cell r="A858" t="str">
            <v>E.</v>
          </cell>
          <cell r="C858" t="str">
            <v>LAIN - LAIN</v>
          </cell>
        </row>
        <row r="859">
          <cell r="L859" t="str">
            <v>D.</v>
          </cell>
          <cell r="N859" t="str">
            <v>JUMLAH HARGA TENAGA, BAHAN DAN ALAT  ( A + B + C )</v>
          </cell>
          <cell r="V859">
            <v>26758.834659213073</v>
          </cell>
        </row>
        <row r="860">
          <cell r="A860" t="str">
            <v xml:space="preserve">1. </v>
          </cell>
          <cell r="C860" t="str">
            <v>Tingkat Suku Bunga</v>
          </cell>
          <cell r="G860" t="str">
            <v>i</v>
          </cell>
          <cell r="H860">
            <v>20</v>
          </cell>
          <cell r="I860" t="str">
            <v>% / Tahun</v>
          </cell>
          <cell r="L860" t="str">
            <v>E.</v>
          </cell>
          <cell r="N860" t="str">
            <v>OVERHEAD &amp; PROFIT</v>
          </cell>
          <cell r="Q860">
            <v>10</v>
          </cell>
          <cell r="R860" t="str">
            <v>%  x  D</v>
          </cell>
          <cell r="V860">
            <v>2675.8834659213076</v>
          </cell>
        </row>
        <row r="861">
          <cell r="A861" t="str">
            <v xml:space="preserve">2. </v>
          </cell>
          <cell r="C861" t="str">
            <v>Upah Operator / Sopir</v>
          </cell>
          <cell r="G861" t="str">
            <v>U1</v>
          </cell>
          <cell r="H861">
            <v>2500</v>
          </cell>
          <cell r="I861" t="str">
            <v>Rp./Jam</v>
          </cell>
          <cell r="L861" t="str">
            <v>F.</v>
          </cell>
          <cell r="N861" t="str">
            <v>HARGA SATUAN PEKERJAAN  ( D + E )</v>
          </cell>
          <cell r="V861">
            <v>29434.718125134379</v>
          </cell>
        </row>
        <row r="862">
          <cell r="A862" t="str">
            <v xml:space="preserve">3. </v>
          </cell>
          <cell r="C862" t="str">
            <v>Upah Pembantu Operator / Pmb.Sopir</v>
          </cell>
          <cell r="G862" t="str">
            <v>U2</v>
          </cell>
          <cell r="H862">
            <v>2000</v>
          </cell>
          <cell r="I862" t="str">
            <v>Rp./Jam</v>
          </cell>
          <cell r="L862" t="str">
            <v>Note: 1</v>
          </cell>
          <cell r="N862" t="str">
            <v>SATUAN dapat berdasarkan atas jam operasi untuk Tenaga Kerja dan Peralatan, volume dan/atau ukuran</v>
          </cell>
        </row>
        <row r="863">
          <cell r="A863" t="str">
            <v xml:space="preserve">4. </v>
          </cell>
          <cell r="C863" t="str">
            <v>Bahan Bakar Bensin</v>
          </cell>
          <cell r="G863" t="str">
            <v>Mb</v>
          </cell>
          <cell r="H863">
            <v>1150</v>
          </cell>
          <cell r="I863" t="str">
            <v>Liter</v>
          </cell>
          <cell r="N863" t="str">
            <v>berat untuk bahan-bahan.</v>
          </cell>
        </row>
        <row r="864">
          <cell r="A864" t="str">
            <v xml:space="preserve">5. </v>
          </cell>
          <cell r="C864" t="str">
            <v>Bahan Bakar Solar</v>
          </cell>
          <cell r="G864" t="str">
            <v>Ms</v>
          </cell>
          <cell r="H864">
            <v>650</v>
          </cell>
          <cell r="I864" t="str">
            <v>Liter</v>
          </cell>
          <cell r="L864">
            <v>2</v>
          </cell>
          <cell r="N864" t="str">
            <v>Kuantitas satuan adalah kuantitas setiap komponen untuk menyelesaikan satu satuan pekerjaan dari nomor</v>
          </cell>
        </row>
        <row r="865">
          <cell r="A865" t="str">
            <v xml:space="preserve">6. </v>
          </cell>
          <cell r="C865" t="str">
            <v>Minyak Pelumas</v>
          </cell>
          <cell r="G865" t="str">
            <v>Mp</v>
          </cell>
          <cell r="H865">
            <v>9000</v>
          </cell>
          <cell r="I865" t="str">
            <v>Liter</v>
          </cell>
          <cell r="N865" t="str">
            <v>mata pembayaran.</v>
          </cell>
        </row>
        <row r="866">
          <cell r="L866">
            <v>3</v>
          </cell>
          <cell r="N866" t="str">
            <v>Biaya satuan untuk peralatan sudah termasuk bahan bakar, bahan habis dipakai dan operator.</v>
          </cell>
        </row>
        <row r="867">
          <cell r="L867">
            <v>4</v>
          </cell>
          <cell r="N867" t="str">
            <v>Biaya satuan sudah termasuk pengeluaran untuk seluruh pajak yang berkaitan (tetapi tidak termasuk PPN</v>
          </cell>
        </row>
        <row r="868">
          <cell r="N868" t="str">
            <v>yang dibayar dari kontrak) dan biaya-biaya lainnya.</v>
          </cell>
        </row>
        <row r="869">
          <cell r="A869" t="str">
            <v>ITEM PEMBAYARAN No.</v>
          </cell>
          <cell r="D869" t="str">
            <v>:  9.18</v>
          </cell>
          <cell r="U869" t="str">
            <v>Analisa EI-918</v>
          </cell>
        </row>
        <row r="870">
          <cell r="A870" t="str">
            <v>JENIS PEKERJAAN</v>
          </cell>
          <cell r="D870" t="str">
            <v>:  PEKERJAAN HARIAN</v>
          </cell>
        </row>
        <row r="871">
          <cell r="A871" t="str">
            <v>SATUAN PEMBAYARAN</v>
          </cell>
          <cell r="D871" t="str">
            <v>:  JAM</v>
          </cell>
          <cell r="J871" t="str">
            <v xml:space="preserve">         URAIAN ANALISA HARGA SATUAN</v>
          </cell>
          <cell r="L871" t="str">
            <v>FORMULIR STANDAR UNTUK</v>
          </cell>
        </row>
        <row r="872">
          <cell r="L872" t="str">
            <v>PEREKAMAN ANALISA MASING-MASING HARGA SATUAN</v>
          </cell>
        </row>
        <row r="873">
          <cell r="L873">
            <v>0</v>
          </cell>
        </row>
        <row r="874">
          <cell r="A874" t="str">
            <v>No.</v>
          </cell>
          <cell r="C874" t="str">
            <v>U R A I A N</v>
          </cell>
          <cell r="G874" t="str">
            <v>KODE</v>
          </cell>
          <cell r="H874" t="str">
            <v>KOEF.</v>
          </cell>
          <cell r="I874" t="str">
            <v>SATUAN</v>
          </cell>
          <cell r="J874" t="str">
            <v>KETERANGAN</v>
          </cell>
        </row>
        <row r="876">
          <cell r="L876" t="str">
            <v>PROYEK</v>
          </cell>
          <cell r="O876" t="str">
            <v>:</v>
          </cell>
        </row>
        <row r="877">
          <cell r="A877" t="str">
            <v>A.</v>
          </cell>
          <cell r="C877" t="str">
            <v>URAIAN PERALATAN</v>
          </cell>
          <cell r="L877" t="str">
            <v>No. PAKET KONTRAK</v>
          </cell>
          <cell r="O877" t="str">
            <v>:</v>
          </cell>
        </row>
        <row r="878">
          <cell r="L878" t="str">
            <v>NAMA PAKET</v>
          </cell>
          <cell r="O878" t="str">
            <v>:</v>
          </cell>
        </row>
        <row r="879">
          <cell r="A879" t="str">
            <v xml:space="preserve">1. </v>
          </cell>
          <cell r="C879" t="str">
            <v>Jenis Peralatan</v>
          </cell>
          <cell r="G879" t="str">
            <v>CONCRETE MIXER 0.3-0.6 M3</v>
          </cell>
          <cell r="J879" t="str">
            <v>(E06)</v>
          </cell>
          <cell r="L879" t="str">
            <v>PROP / KAB / KODYA</v>
          </cell>
          <cell r="O879" t="str">
            <v>:</v>
          </cell>
        </row>
        <row r="880">
          <cell r="A880" t="str">
            <v xml:space="preserve">2. </v>
          </cell>
          <cell r="C880" t="str">
            <v>Tenaga</v>
          </cell>
          <cell r="G880" t="str">
            <v>Pw</v>
          </cell>
          <cell r="H880">
            <v>15</v>
          </cell>
          <cell r="I880" t="str">
            <v>HP</v>
          </cell>
          <cell r="L880" t="str">
            <v>ITEM PEMBAYARAN NO.</v>
          </cell>
          <cell r="O880" t="str">
            <v>:  9.18</v>
          </cell>
          <cell r="S880" t="str">
            <v>PERKIRAAN VOL. PEK.</v>
          </cell>
          <cell r="U880" t="str">
            <v>:</v>
          </cell>
          <cell r="V880" t="e">
            <v>#REF!</v>
          </cell>
        </row>
        <row r="881">
          <cell r="A881" t="str">
            <v xml:space="preserve">3. </v>
          </cell>
          <cell r="C881" t="str">
            <v>Kapasitas</v>
          </cell>
          <cell r="G881" t="str">
            <v>Cp</v>
          </cell>
          <cell r="H881">
            <v>500</v>
          </cell>
          <cell r="I881" t="str">
            <v>Liter</v>
          </cell>
          <cell r="L881" t="str">
            <v>JENIS PEKERJAAN</v>
          </cell>
          <cell r="O881" t="str">
            <v>:  PEKERJAAN HARIAN</v>
          </cell>
          <cell r="S881" t="str">
            <v>TOTAL HARGA (Rp.)</v>
          </cell>
          <cell r="U881" t="str">
            <v>:</v>
          </cell>
          <cell r="V881" t="e">
            <v>#REF!</v>
          </cell>
        </row>
        <row r="882">
          <cell r="A882" t="str">
            <v xml:space="preserve">4. </v>
          </cell>
          <cell r="C882" t="str">
            <v>Umur Ekonomis</v>
          </cell>
          <cell r="G882" t="str">
            <v>A</v>
          </cell>
          <cell r="H882">
            <v>4</v>
          </cell>
          <cell r="I882" t="str">
            <v>Tahun</v>
          </cell>
          <cell r="J882" t="str">
            <v xml:space="preserve"> Alat Baru</v>
          </cell>
          <cell r="P882" t="str">
            <v>CONCRETE MIXER 0.3-0.6 M3</v>
          </cell>
          <cell r="S882" t="str">
            <v>% THD. BIAYA PROYEK</v>
          </cell>
          <cell r="U882" t="str">
            <v>:</v>
          </cell>
          <cell r="V882" t="e">
            <v>#REF!</v>
          </cell>
        </row>
        <row r="883">
          <cell r="A883" t="str">
            <v xml:space="preserve">5. </v>
          </cell>
          <cell r="C883" t="str">
            <v>Jam Operasi Dalam 1 Tahun</v>
          </cell>
          <cell r="G883" t="str">
            <v>W</v>
          </cell>
          <cell r="H883">
            <v>2000</v>
          </cell>
          <cell r="I883" t="str">
            <v>Jam</v>
          </cell>
          <cell r="J883" t="str">
            <v xml:space="preserve"> Alat Baru</v>
          </cell>
          <cell r="L883" t="str">
            <v>SATUAN PEMBAYARAN</v>
          </cell>
          <cell r="O883" t="str">
            <v>:  JAM</v>
          </cell>
          <cell r="Q883" t="str">
            <v>(E06)</v>
          </cell>
        </row>
        <row r="884">
          <cell r="A884" t="str">
            <v xml:space="preserve">6. </v>
          </cell>
          <cell r="C884" t="str">
            <v>Harga Alat</v>
          </cell>
          <cell r="G884" t="str">
            <v>B</v>
          </cell>
          <cell r="H884">
            <v>22000000</v>
          </cell>
          <cell r="I884" t="str">
            <v>Rupiah</v>
          </cell>
          <cell r="J884" t="str">
            <v xml:space="preserve"> Alat Baru</v>
          </cell>
        </row>
        <row r="886">
          <cell r="R886" t="str">
            <v>PERKIRAAN</v>
          </cell>
          <cell r="S886" t="str">
            <v>HARGA</v>
          </cell>
          <cell r="T886" t="str">
            <v>JUMLAH</v>
          </cell>
        </row>
        <row r="887">
          <cell r="A887" t="str">
            <v>B.</v>
          </cell>
          <cell r="C887" t="str">
            <v>BIAYA PASTI PER JAM KERJA</v>
          </cell>
          <cell r="L887" t="str">
            <v>NO.</v>
          </cell>
          <cell r="N887" t="str">
            <v>KOMPONEN</v>
          </cell>
          <cell r="Q887" t="str">
            <v>SATUAN</v>
          </cell>
          <cell r="R887" t="str">
            <v>KUANTITAS</v>
          </cell>
          <cell r="S887" t="str">
            <v>SATUAN</v>
          </cell>
          <cell r="T887" t="str">
            <v>HARGA</v>
          </cell>
        </row>
        <row r="888">
          <cell r="S888" t="str">
            <v>(Rp.)</v>
          </cell>
          <cell r="T888" t="str">
            <v>(Rp.)</v>
          </cell>
        </row>
        <row r="889">
          <cell r="A889" t="str">
            <v xml:space="preserve">1. </v>
          </cell>
          <cell r="C889" t="str">
            <v>Nilai Sisa Alat</v>
          </cell>
          <cell r="D889" t="str">
            <v>=  10 % x Harga Alat Baru</v>
          </cell>
          <cell r="G889" t="str">
            <v>C</v>
          </cell>
          <cell r="H889">
            <v>2200000</v>
          </cell>
          <cell r="I889" t="str">
            <v>Rupiah</v>
          </cell>
        </row>
        <row r="891">
          <cell r="A891" t="str">
            <v xml:space="preserve">2. </v>
          </cell>
          <cell r="C891" t="str">
            <v>Faktor Angsuran Modal    =</v>
          </cell>
          <cell r="E891" t="str">
            <v>i x (1 + i)^A</v>
          </cell>
          <cell r="G891" t="str">
            <v>D</v>
          </cell>
          <cell r="H891">
            <v>0.38628912071535026</v>
          </cell>
          <cell r="I891" t="str">
            <v>-</v>
          </cell>
          <cell r="L891" t="str">
            <v>A.</v>
          </cell>
          <cell r="N891" t="str">
            <v>PEKERJA</v>
          </cell>
        </row>
        <row r="892">
          <cell r="E892" t="str">
            <v>(1 + i)^A - 1</v>
          </cell>
        </row>
        <row r="893">
          <cell r="A893" t="str">
            <v xml:space="preserve">3. </v>
          </cell>
          <cell r="C893" t="str">
            <v>Biaya Pasti per Jam  :</v>
          </cell>
          <cell r="L893" t="str">
            <v>1.</v>
          </cell>
          <cell r="N893" t="str">
            <v>-</v>
          </cell>
          <cell r="R893" t="str">
            <v xml:space="preserve">-  </v>
          </cell>
          <cell r="S893" t="str">
            <v xml:space="preserve">-   </v>
          </cell>
          <cell r="V893" t="str">
            <v>-</v>
          </cell>
        </row>
        <row r="894">
          <cell r="C894" t="str">
            <v>a.  Biaya Pengembalian Modal  =</v>
          </cell>
          <cell r="E894" t="str">
            <v>( B - C ) x D</v>
          </cell>
          <cell r="G894" t="str">
            <v>E</v>
          </cell>
          <cell r="H894">
            <v>3824.2622950819673</v>
          </cell>
          <cell r="I894" t="str">
            <v>Rupiah</v>
          </cell>
          <cell r="L894" t="str">
            <v>2.</v>
          </cell>
          <cell r="N894" t="str">
            <v>-</v>
          </cell>
          <cell r="R894" t="str">
            <v xml:space="preserve">-  </v>
          </cell>
          <cell r="S894" t="str">
            <v xml:space="preserve">-   </v>
          </cell>
          <cell r="V894" t="str">
            <v>-</v>
          </cell>
        </row>
        <row r="895">
          <cell r="E895" t="str">
            <v>W</v>
          </cell>
        </row>
        <row r="897">
          <cell r="C897" t="str">
            <v>b.  Asuransi, dll =</v>
          </cell>
          <cell r="D897">
            <v>2E-3</v>
          </cell>
          <cell r="E897" t="str">
            <v xml:space="preserve">  x   B</v>
          </cell>
          <cell r="G897" t="str">
            <v>F</v>
          </cell>
          <cell r="H897">
            <v>22</v>
          </cell>
          <cell r="I897" t="str">
            <v>Rupiah</v>
          </cell>
        </row>
        <row r="898">
          <cell r="E898" t="str">
            <v>W</v>
          </cell>
        </row>
        <row r="899">
          <cell r="L899" t="str">
            <v>B.</v>
          </cell>
          <cell r="N899" t="str">
            <v>BAHAN</v>
          </cell>
        </row>
        <row r="900">
          <cell r="C900" t="str">
            <v>Biaya Pasti per Jam             =</v>
          </cell>
          <cell r="E900" t="str">
            <v>( E + F )</v>
          </cell>
          <cell r="G900" t="str">
            <v>G</v>
          </cell>
          <cell r="H900">
            <v>3846.2622950819673</v>
          </cell>
          <cell r="I900" t="str">
            <v>Rupiah</v>
          </cell>
        </row>
        <row r="901">
          <cell r="L901" t="str">
            <v>1.</v>
          </cell>
          <cell r="N901" t="str">
            <v>-</v>
          </cell>
          <cell r="R901" t="str">
            <v xml:space="preserve">-  </v>
          </cell>
          <cell r="S901" t="str">
            <v xml:space="preserve">-   </v>
          </cell>
          <cell r="V901" t="str">
            <v>-</v>
          </cell>
        </row>
        <row r="902">
          <cell r="A902" t="str">
            <v>C.</v>
          </cell>
          <cell r="C902" t="str">
            <v>BIAYA OPERASI PER JAM KERJA</v>
          </cell>
          <cell r="L902" t="str">
            <v>2.</v>
          </cell>
          <cell r="N902" t="str">
            <v>-</v>
          </cell>
          <cell r="R902" t="str">
            <v xml:space="preserve">-  </v>
          </cell>
          <cell r="S902" t="str">
            <v xml:space="preserve">-   </v>
          </cell>
          <cell r="V902" t="str">
            <v>-</v>
          </cell>
        </row>
        <row r="904">
          <cell r="A904" t="str">
            <v xml:space="preserve">1. </v>
          </cell>
          <cell r="C904" t="str">
            <v xml:space="preserve">Bahan Bakar  =  (0.125-0.175 Ltr/HP/Jam)   x Pw x Ms </v>
          </cell>
          <cell r="G904" t="str">
            <v>H</v>
          </cell>
          <cell r="H904">
            <v>1218.75</v>
          </cell>
          <cell r="I904" t="str">
            <v>Rupiah</v>
          </cell>
        </row>
        <row r="906">
          <cell r="A906" t="str">
            <v xml:space="preserve">2. </v>
          </cell>
          <cell r="C906" t="str">
            <v>Pelumas         =  (0.01-0.02 Ltr/HP/Jam) x Pw x Mp</v>
          </cell>
          <cell r="G906" t="str">
            <v>I</v>
          </cell>
          <cell r="H906">
            <v>1350</v>
          </cell>
          <cell r="I906" t="str">
            <v>Rupiah</v>
          </cell>
        </row>
        <row r="908">
          <cell r="A908" t="str">
            <v xml:space="preserve">3. </v>
          </cell>
          <cell r="C908" t="str">
            <v>Perawatan dan</v>
          </cell>
          <cell r="D908" t="str">
            <v>(12,5 % - 17,5 %)  x  B</v>
          </cell>
          <cell r="G908" t="str">
            <v>K</v>
          </cell>
          <cell r="H908">
            <v>1375</v>
          </cell>
          <cell r="I908" t="str">
            <v>Rupiah</v>
          </cell>
        </row>
        <row r="909">
          <cell r="C909" t="str">
            <v xml:space="preserve">        perbaikan    =</v>
          </cell>
          <cell r="D909" t="str">
            <v>W</v>
          </cell>
        </row>
        <row r="910">
          <cell r="L910" t="str">
            <v>C.</v>
          </cell>
          <cell r="N910" t="str">
            <v>ALAT</v>
          </cell>
        </row>
        <row r="911">
          <cell r="A911" t="str">
            <v xml:space="preserve">4. </v>
          </cell>
          <cell r="C911" t="str">
            <v>Operator</v>
          </cell>
          <cell r="D911" t="str">
            <v>=   ( 1  Orang / Jam )  x  U1</v>
          </cell>
          <cell r="G911" t="str">
            <v>L</v>
          </cell>
          <cell r="H911">
            <v>2500</v>
          </cell>
          <cell r="I911" t="str">
            <v>Rupiah</v>
          </cell>
        </row>
        <row r="912">
          <cell r="A912" t="str">
            <v xml:space="preserve">5. </v>
          </cell>
          <cell r="C912" t="str">
            <v>Pembantu Operator</v>
          </cell>
          <cell r="D912" t="str">
            <v>=   ( 1  Orang / Jam )  x  U2</v>
          </cell>
          <cell r="G912" t="str">
            <v>M</v>
          </cell>
          <cell r="H912">
            <v>2000</v>
          </cell>
          <cell r="I912" t="str">
            <v>Rupiah</v>
          </cell>
          <cell r="L912" t="str">
            <v>1.</v>
          </cell>
          <cell r="N912" t="str">
            <v>CONCRETE MIXER 0.3-0.6 M3</v>
          </cell>
          <cell r="Q912" t="str">
            <v>jam</v>
          </cell>
          <cell r="R912">
            <v>1</v>
          </cell>
          <cell r="S912">
            <v>12290.012295081968</v>
          </cell>
          <cell r="V912">
            <v>12290.012295081968</v>
          </cell>
        </row>
        <row r="913">
          <cell r="L913" t="str">
            <v>2.</v>
          </cell>
          <cell r="N913" t="str">
            <v>-</v>
          </cell>
          <cell r="Q913" t="str">
            <v>jam</v>
          </cell>
          <cell r="R913" t="str">
            <v xml:space="preserve">-  </v>
          </cell>
          <cell r="S913" t="str">
            <v xml:space="preserve">-   </v>
          </cell>
          <cell r="V913" t="str">
            <v>-</v>
          </cell>
        </row>
        <row r="914">
          <cell r="C914" t="str">
            <v>Biaya Operasi per Jam        =</v>
          </cell>
          <cell r="E914" t="str">
            <v>(H+I+K+L+M)</v>
          </cell>
          <cell r="G914" t="str">
            <v>P</v>
          </cell>
          <cell r="H914">
            <v>8443.75</v>
          </cell>
          <cell r="I914" t="str">
            <v>Rupiah</v>
          </cell>
        </row>
        <row r="916">
          <cell r="A916" t="str">
            <v>D.</v>
          </cell>
          <cell r="C916" t="str">
            <v>TOTAL BIAYA SEWA ALAT / JAM   =   ( G + P )</v>
          </cell>
          <cell r="G916" t="str">
            <v>S</v>
          </cell>
          <cell r="H916">
            <v>12290.012295081968</v>
          </cell>
          <cell r="I916" t="str">
            <v>Rupiah</v>
          </cell>
        </row>
        <row r="920">
          <cell r="A920" t="str">
            <v>E.</v>
          </cell>
          <cell r="C920" t="str">
            <v>LAIN - LAIN</v>
          </cell>
        </row>
        <row r="921">
          <cell r="L921" t="str">
            <v>D.</v>
          </cell>
          <cell r="N921" t="str">
            <v>JUMLAH HARGA TENAGA, BAHAN DAN ALAT  ( A + B + C )</v>
          </cell>
          <cell r="V921">
            <v>12290.012295081968</v>
          </cell>
        </row>
        <row r="922">
          <cell r="A922" t="str">
            <v xml:space="preserve">1. </v>
          </cell>
          <cell r="C922" t="str">
            <v>Tingkat Suku Bunga</v>
          </cell>
          <cell r="G922" t="str">
            <v>i</v>
          </cell>
          <cell r="H922">
            <v>20</v>
          </cell>
          <cell r="I922" t="str">
            <v>% / Tahun</v>
          </cell>
          <cell r="L922" t="str">
            <v>E.</v>
          </cell>
          <cell r="N922" t="str">
            <v>OVERHEAD &amp; PROFIT</v>
          </cell>
          <cell r="Q922">
            <v>10</v>
          </cell>
          <cell r="R922" t="str">
            <v>%  x  D</v>
          </cell>
          <cell r="V922">
            <v>1229.001229508197</v>
          </cell>
        </row>
        <row r="923">
          <cell r="A923" t="str">
            <v xml:space="preserve">2. </v>
          </cell>
          <cell r="C923" t="str">
            <v>Upah Operator / Sopir</v>
          </cell>
          <cell r="G923" t="str">
            <v>U1</v>
          </cell>
          <cell r="H923">
            <v>2500</v>
          </cell>
          <cell r="I923" t="str">
            <v>Rp./Jam</v>
          </cell>
          <cell r="L923" t="str">
            <v>F.</v>
          </cell>
          <cell r="N923" t="str">
            <v>HARGA SATUAN PEKERJAAN  ( D + E )</v>
          </cell>
          <cell r="V923">
            <v>13519.013524590166</v>
          </cell>
        </row>
        <row r="924">
          <cell r="A924" t="str">
            <v xml:space="preserve">3. </v>
          </cell>
          <cell r="C924" t="str">
            <v>Upah Pembantu Operator / Pmb.Sopir</v>
          </cell>
          <cell r="G924" t="str">
            <v>U2</v>
          </cell>
          <cell r="H924">
            <v>2000</v>
          </cell>
          <cell r="I924" t="str">
            <v>Rp./Jam</v>
          </cell>
          <cell r="L924" t="str">
            <v>Note: 1</v>
          </cell>
          <cell r="N924" t="str">
            <v>SATUAN dapat berdasarkan atas jam operasi untuk Tenaga Kerja dan Peralatan, volume dan/atau ukuran</v>
          </cell>
        </row>
        <row r="925">
          <cell r="A925" t="str">
            <v xml:space="preserve">4. </v>
          </cell>
          <cell r="C925" t="str">
            <v>Bahan Bakar Bensin</v>
          </cell>
          <cell r="G925" t="str">
            <v>Mb</v>
          </cell>
          <cell r="H925">
            <v>1150</v>
          </cell>
          <cell r="I925" t="str">
            <v>Liter</v>
          </cell>
          <cell r="N925" t="str">
            <v>berat untuk bahan-bahan.</v>
          </cell>
        </row>
        <row r="926">
          <cell r="A926" t="str">
            <v xml:space="preserve">5. </v>
          </cell>
          <cell r="C926" t="str">
            <v>Bahan Bakar Solar</v>
          </cell>
          <cell r="G926" t="str">
            <v>Ms</v>
          </cell>
          <cell r="H926">
            <v>650</v>
          </cell>
          <cell r="I926" t="str">
            <v>Liter</v>
          </cell>
          <cell r="L926">
            <v>2</v>
          </cell>
          <cell r="N926" t="str">
            <v>Kuantitas satuan adalah kuantitas setiap komponen untuk menyelesaikan satu satuan pekerjaan dari nomor</v>
          </cell>
        </row>
        <row r="927">
          <cell r="A927" t="str">
            <v xml:space="preserve">6. </v>
          </cell>
          <cell r="C927" t="str">
            <v>Minyak Pelumas</v>
          </cell>
          <cell r="G927" t="str">
            <v>Mp</v>
          </cell>
          <cell r="H927">
            <v>9000</v>
          </cell>
          <cell r="I927" t="str">
            <v>Liter</v>
          </cell>
          <cell r="N927" t="str">
            <v>mata pembayaran.</v>
          </cell>
        </row>
        <row r="928">
          <cell r="L928">
            <v>3</v>
          </cell>
          <cell r="N928" t="str">
            <v>Biaya satuan untuk peralatan sudah termasuk bahan bakar, bahan habis dipakai dan operator.</v>
          </cell>
        </row>
        <row r="929">
          <cell r="L929">
            <v>4</v>
          </cell>
          <cell r="N929" t="str">
            <v>Biaya satuan sudah termasuk pengeluaran untuk seluruh pajak yang berkaitan (tetapi tidak termasuk PPN</v>
          </cell>
        </row>
        <row r="930">
          <cell r="N930" t="str">
            <v>yang dibayar dari kontrak) dan biaya-biaya lainnya.</v>
          </cell>
        </row>
        <row r="931">
          <cell r="A931" t="str">
            <v>ITEM PEMBAYARAN No.</v>
          </cell>
          <cell r="D931" t="str">
            <v>:  9.19</v>
          </cell>
          <cell r="U931" t="str">
            <v>Analisa EI-919</v>
          </cell>
        </row>
        <row r="932">
          <cell r="A932" t="str">
            <v>JENIS PEKERJAAN</v>
          </cell>
          <cell r="D932" t="str">
            <v>:  PEKERJAAN HARIAN</v>
          </cell>
        </row>
        <row r="933">
          <cell r="A933" t="str">
            <v>SATUAN PEMBAYARAN</v>
          </cell>
          <cell r="D933" t="str">
            <v>:  JAM</v>
          </cell>
          <cell r="J933" t="str">
            <v xml:space="preserve">         URAIAN ANALISA HARGA SATUAN</v>
          </cell>
          <cell r="L933" t="str">
            <v>FORMULIR STANDAR UNTUK</v>
          </cell>
        </row>
        <row r="934">
          <cell r="L934" t="str">
            <v>PEREKAMAN ANALISA MASING-MASING HARGA SATUAN</v>
          </cell>
        </row>
        <row r="935">
          <cell r="L935">
            <v>0</v>
          </cell>
        </row>
        <row r="936">
          <cell r="A936" t="str">
            <v>No.</v>
          </cell>
          <cell r="C936" t="str">
            <v>U R A I A N</v>
          </cell>
          <cell r="G936" t="str">
            <v>KODE</v>
          </cell>
          <cell r="H936" t="str">
            <v>KOEF.</v>
          </cell>
          <cell r="I936" t="str">
            <v>SATUAN</v>
          </cell>
          <cell r="J936" t="str">
            <v>KETERANGAN</v>
          </cell>
        </row>
        <row r="938">
          <cell r="L938" t="str">
            <v>PROYEK</v>
          </cell>
          <cell r="O938" t="str">
            <v>:</v>
          </cell>
        </row>
        <row r="939">
          <cell r="A939" t="str">
            <v>A.</v>
          </cell>
          <cell r="C939" t="str">
            <v>URAIAN PERALATAN</v>
          </cell>
          <cell r="L939" t="str">
            <v>No. PAKET KONTRAK</v>
          </cell>
          <cell r="O939" t="str">
            <v>:</v>
          </cell>
        </row>
        <row r="940">
          <cell r="L940" t="str">
            <v>NAMA PAKET</v>
          </cell>
          <cell r="O940" t="str">
            <v>:</v>
          </cell>
        </row>
        <row r="941">
          <cell r="A941" t="str">
            <v xml:space="preserve">1. </v>
          </cell>
          <cell r="C941" t="str">
            <v>Jenis Peralatan</v>
          </cell>
          <cell r="G941" t="str">
            <v>WATER PUMP 70-100 mm</v>
          </cell>
          <cell r="J941" t="str">
            <v>(E22)</v>
          </cell>
          <cell r="L941" t="str">
            <v>PROP / KAB / KODYA</v>
          </cell>
          <cell r="O941" t="str">
            <v>:</v>
          </cell>
        </row>
        <row r="942">
          <cell r="A942" t="str">
            <v xml:space="preserve">2. </v>
          </cell>
          <cell r="C942" t="str">
            <v>Tenaga</v>
          </cell>
          <cell r="G942" t="str">
            <v>Pw</v>
          </cell>
          <cell r="H942">
            <v>6</v>
          </cell>
          <cell r="I942" t="str">
            <v>HP</v>
          </cell>
          <cell r="L942" t="str">
            <v>ITEM PEMBAYARAN NO.</v>
          </cell>
          <cell r="O942" t="str">
            <v>:  9.19</v>
          </cell>
          <cell r="S942" t="str">
            <v>PERKIRAAN VOL. PEK.</v>
          </cell>
          <cell r="U942" t="str">
            <v>:</v>
          </cell>
          <cell r="V942" t="e">
            <v>#REF!</v>
          </cell>
        </row>
        <row r="943">
          <cell r="A943" t="str">
            <v xml:space="preserve">3. </v>
          </cell>
          <cell r="C943" t="str">
            <v>Kapasitas</v>
          </cell>
          <cell r="G943" t="str">
            <v>Cp</v>
          </cell>
          <cell r="H943" t="str">
            <v xml:space="preserve">-  </v>
          </cell>
          <cell r="I943" t="str">
            <v>-</v>
          </cell>
          <cell r="L943" t="str">
            <v>JENIS PEKERJAAN</v>
          </cell>
          <cell r="O943" t="str">
            <v>:  PEKERJAAN HARIAN</v>
          </cell>
          <cell r="S943" t="str">
            <v>TOTAL HARGA (Rp.)</v>
          </cell>
          <cell r="U943" t="str">
            <v>:</v>
          </cell>
          <cell r="V943" t="e">
            <v>#REF!</v>
          </cell>
        </row>
        <row r="944">
          <cell r="A944" t="str">
            <v xml:space="preserve">4. </v>
          </cell>
          <cell r="C944" t="str">
            <v>Umur Ekonomis</v>
          </cell>
          <cell r="G944" t="str">
            <v>A</v>
          </cell>
          <cell r="H944">
            <v>2</v>
          </cell>
          <cell r="I944" t="str">
            <v>Tahun</v>
          </cell>
          <cell r="J944" t="str">
            <v xml:space="preserve"> Alat Baru</v>
          </cell>
          <cell r="P944" t="str">
            <v>WATER PUMP 70-100 mm</v>
          </cell>
          <cell r="S944" t="str">
            <v>% THD. BIAYA PROYEK</v>
          </cell>
          <cell r="U944" t="str">
            <v>:</v>
          </cell>
          <cell r="V944" t="e">
            <v>#REF!</v>
          </cell>
        </row>
        <row r="945">
          <cell r="A945" t="str">
            <v xml:space="preserve">5. </v>
          </cell>
          <cell r="C945" t="str">
            <v>Jam Operasi Dalam 1 Tahun</v>
          </cell>
          <cell r="G945" t="str">
            <v>W</v>
          </cell>
          <cell r="H945">
            <v>2000</v>
          </cell>
          <cell r="I945" t="str">
            <v>Jam</v>
          </cell>
          <cell r="J945" t="str">
            <v xml:space="preserve"> Alat Baru</v>
          </cell>
          <cell r="L945" t="str">
            <v>SATUAN PEMBAYARAN</v>
          </cell>
          <cell r="O945" t="str">
            <v>:  JAM</v>
          </cell>
          <cell r="Q945" t="str">
            <v>(E22)</v>
          </cell>
        </row>
        <row r="946">
          <cell r="A946" t="str">
            <v xml:space="preserve">6. </v>
          </cell>
          <cell r="C946" t="str">
            <v>Harga Alat</v>
          </cell>
          <cell r="G946" t="str">
            <v>B</v>
          </cell>
          <cell r="H946">
            <v>3000000</v>
          </cell>
          <cell r="I946" t="str">
            <v>Rupiah</v>
          </cell>
          <cell r="J946" t="str">
            <v xml:space="preserve"> Alat Baru</v>
          </cell>
        </row>
        <row r="948">
          <cell r="R948" t="str">
            <v>PERKIRAAN</v>
          </cell>
          <cell r="S948" t="str">
            <v>HARGA</v>
          </cell>
          <cell r="T948" t="str">
            <v>JUMLAH</v>
          </cell>
        </row>
        <row r="949">
          <cell r="A949" t="str">
            <v>B.</v>
          </cell>
          <cell r="C949" t="str">
            <v>BIAYA PASTI PER JAM KERJA</v>
          </cell>
          <cell r="L949" t="str">
            <v>NO.</v>
          </cell>
          <cell r="N949" t="str">
            <v>KOMPONEN</v>
          </cell>
          <cell r="Q949" t="str">
            <v>SATUAN</v>
          </cell>
          <cell r="R949" t="str">
            <v>KUANTITAS</v>
          </cell>
          <cell r="S949" t="str">
            <v>SATUAN</v>
          </cell>
          <cell r="T949" t="str">
            <v>HARGA</v>
          </cell>
        </row>
        <row r="950">
          <cell r="S950" t="str">
            <v>(Rp.)</v>
          </cell>
          <cell r="T950" t="str">
            <v>(Rp.)</v>
          </cell>
        </row>
        <row r="951">
          <cell r="A951" t="str">
            <v xml:space="preserve">1. </v>
          </cell>
          <cell r="C951" t="str">
            <v>Nilai Sisa Alat</v>
          </cell>
          <cell r="D951" t="str">
            <v>=  10 % x Harga Alat Baru</v>
          </cell>
          <cell r="G951" t="str">
            <v>C</v>
          </cell>
          <cell r="H951">
            <v>300000</v>
          </cell>
          <cell r="I951" t="str">
            <v>Rupiah</v>
          </cell>
        </row>
        <row r="953">
          <cell r="A953" t="str">
            <v xml:space="preserve">2. </v>
          </cell>
          <cell r="C953" t="str">
            <v>Faktor Angsuran Modal    =</v>
          </cell>
          <cell r="E953" t="str">
            <v>i x (1 + i)^A</v>
          </cell>
          <cell r="G953" t="str">
            <v>D</v>
          </cell>
          <cell r="H953">
            <v>0.65454545454545454</v>
          </cell>
          <cell r="I953" t="str">
            <v>-</v>
          </cell>
          <cell r="L953" t="str">
            <v>A.</v>
          </cell>
          <cell r="N953" t="str">
            <v>PEKERJA</v>
          </cell>
        </row>
        <row r="954">
          <cell r="E954" t="str">
            <v>(1 + i)^A - 1</v>
          </cell>
        </row>
        <row r="955">
          <cell r="A955" t="str">
            <v xml:space="preserve">3. </v>
          </cell>
          <cell r="C955" t="str">
            <v>Biaya Pasti per Jam  :</v>
          </cell>
          <cell r="L955" t="str">
            <v>1.</v>
          </cell>
          <cell r="N955" t="str">
            <v>-</v>
          </cell>
          <cell r="R955" t="str">
            <v xml:space="preserve">-  </v>
          </cell>
          <cell r="S955" t="str">
            <v xml:space="preserve">-   </v>
          </cell>
          <cell r="V955" t="str">
            <v>-</v>
          </cell>
        </row>
        <row r="956">
          <cell r="C956" t="str">
            <v>a.  Biaya Pengembalian Modal  =</v>
          </cell>
          <cell r="E956" t="str">
            <v>( B - C ) x D</v>
          </cell>
          <cell r="G956" t="str">
            <v>E</v>
          </cell>
          <cell r="H956">
            <v>883.63636363636363</v>
          </cell>
          <cell r="I956" t="str">
            <v>Rupiah</v>
          </cell>
          <cell r="L956" t="str">
            <v>2.</v>
          </cell>
          <cell r="N956" t="str">
            <v>-</v>
          </cell>
          <cell r="R956" t="str">
            <v xml:space="preserve">-  </v>
          </cell>
          <cell r="S956" t="str">
            <v xml:space="preserve">-   </v>
          </cell>
          <cell r="V956" t="str">
            <v>-</v>
          </cell>
        </row>
        <row r="957">
          <cell r="E957" t="str">
            <v>W</v>
          </cell>
        </row>
        <row r="959">
          <cell r="C959" t="str">
            <v>b.  Asuransi, dll =</v>
          </cell>
          <cell r="D959">
            <v>2E-3</v>
          </cell>
          <cell r="E959" t="str">
            <v xml:space="preserve">  x   B</v>
          </cell>
          <cell r="G959" t="str">
            <v>F</v>
          </cell>
          <cell r="H959">
            <v>3</v>
          </cell>
          <cell r="I959" t="str">
            <v>Rupiah</v>
          </cell>
        </row>
        <row r="960">
          <cell r="E960" t="str">
            <v>W</v>
          </cell>
        </row>
        <row r="961">
          <cell r="L961" t="str">
            <v>B.</v>
          </cell>
          <cell r="N961" t="str">
            <v>BAHAN</v>
          </cell>
        </row>
        <row r="962">
          <cell r="C962" t="str">
            <v>Biaya Pasti per Jam             =</v>
          </cell>
          <cell r="E962" t="str">
            <v>( E + F )</v>
          </cell>
          <cell r="G962" t="str">
            <v>G</v>
          </cell>
          <cell r="H962">
            <v>886.63636363636363</v>
          </cell>
          <cell r="I962" t="str">
            <v>Rupiah</v>
          </cell>
        </row>
        <row r="963">
          <cell r="L963" t="str">
            <v>1.</v>
          </cell>
          <cell r="N963" t="str">
            <v>-</v>
          </cell>
          <cell r="R963" t="str">
            <v xml:space="preserve">-  </v>
          </cell>
          <cell r="S963" t="str">
            <v xml:space="preserve">-   </v>
          </cell>
          <cell r="V963" t="str">
            <v>-</v>
          </cell>
        </row>
        <row r="964">
          <cell r="A964" t="str">
            <v>C.</v>
          </cell>
          <cell r="C964" t="str">
            <v>BIAYA OPERASI PER JAM KERJA</v>
          </cell>
          <cell r="L964" t="str">
            <v>2.</v>
          </cell>
          <cell r="N964" t="str">
            <v>-</v>
          </cell>
          <cell r="R964" t="str">
            <v xml:space="preserve">-  </v>
          </cell>
          <cell r="S964" t="str">
            <v xml:space="preserve">-   </v>
          </cell>
          <cell r="V964" t="str">
            <v>-</v>
          </cell>
        </row>
        <row r="966">
          <cell r="A966" t="str">
            <v xml:space="preserve">1. </v>
          </cell>
          <cell r="C966" t="str">
            <v xml:space="preserve">Bahan Bakar  =  (0.125-0.175 Ltr/HP/Jam)   x Pw x Ms </v>
          </cell>
          <cell r="G966" t="str">
            <v>H</v>
          </cell>
          <cell r="H966">
            <v>487.5</v>
          </cell>
          <cell r="I966" t="str">
            <v>Rupiah</v>
          </cell>
        </row>
        <row r="968">
          <cell r="A968" t="str">
            <v xml:space="preserve">2. </v>
          </cell>
          <cell r="C968" t="str">
            <v>Pelumas         =  (0.01-0.02 Ltr/HP/Jam) x Pw x Mp</v>
          </cell>
          <cell r="G968" t="str">
            <v>I</v>
          </cell>
          <cell r="H968">
            <v>540</v>
          </cell>
          <cell r="I968" t="str">
            <v>Rupiah</v>
          </cell>
        </row>
        <row r="970">
          <cell r="A970" t="str">
            <v xml:space="preserve">3. </v>
          </cell>
          <cell r="C970" t="str">
            <v>Perawatan dan</v>
          </cell>
          <cell r="D970" t="str">
            <v>(12,5 % - 17,5 %)  x  B</v>
          </cell>
          <cell r="G970" t="str">
            <v>K</v>
          </cell>
          <cell r="H970">
            <v>187.5</v>
          </cell>
          <cell r="I970" t="str">
            <v>Rupiah</v>
          </cell>
        </row>
        <row r="971">
          <cell r="C971" t="str">
            <v xml:space="preserve">        perbaikan    =</v>
          </cell>
          <cell r="D971" t="str">
            <v>W</v>
          </cell>
        </row>
        <row r="972">
          <cell r="L972" t="str">
            <v>C.</v>
          </cell>
          <cell r="N972" t="str">
            <v>ALAT</v>
          </cell>
        </row>
        <row r="973">
          <cell r="A973" t="str">
            <v xml:space="preserve">4. </v>
          </cell>
          <cell r="C973" t="str">
            <v>Operator</v>
          </cell>
          <cell r="D973" t="str">
            <v>=   ( 1  Orang / Jam )  x  U1</v>
          </cell>
          <cell r="G973" t="str">
            <v>L</v>
          </cell>
          <cell r="H973">
            <v>2500</v>
          </cell>
          <cell r="I973" t="str">
            <v>Rupiah</v>
          </cell>
        </row>
        <row r="974">
          <cell r="A974" t="str">
            <v xml:space="preserve">5. </v>
          </cell>
          <cell r="C974" t="str">
            <v>Pembantu Operator</v>
          </cell>
          <cell r="D974" t="str">
            <v>=   ( 1  Orang / Jam )  x  U2</v>
          </cell>
          <cell r="G974" t="str">
            <v>M</v>
          </cell>
          <cell r="H974">
            <v>2000</v>
          </cell>
          <cell r="I974" t="str">
            <v>Rupiah</v>
          </cell>
          <cell r="L974" t="str">
            <v>1.</v>
          </cell>
          <cell r="N974" t="str">
            <v>WATER PUMP 70-100 mm</v>
          </cell>
          <cell r="Q974" t="str">
            <v>jam</v>
          </cell>
          <cell r="R974">
            <v>1</v>
          </cell>
          <cell r="S974">
            <v>6601.636363636364</v>
          </cell>
          <cell r="V974">
            <v>6601.636363636364</v>
          </cell>
        </row>
        <row r="975">
          <cell r="L975" t="str">
            <v>2.</v>
          </cell>
          <cell r="N975" t="str">
            <v>-</v>
          </cell>
          <cell r="Q975" t="str">
            <v>jam</v>
          </cell>
          <cell r="R975" t="str">
            <v xml:space="preserve">-  </v>
          </cell>
          <cell r="S975" t="str">
            <v xml:space="preserve">-   </v>
          </cell>
          <cell r="V975" t="str">
            <v>-</v>
          </cell>
        </row>
        <row r="976">
          <cell r="C976" t="str">
            <v>Biaya Operasi per Jam        =</v>
          </cell>
          <cell r="E976" t="str">
            <v>(H+I+K+L+M)</v>
          </cell>
          <cell r="G976" t="str">
            <v>P</v>
          </cell>
          <cell r="H976">
            <v>5715</v>
          </cell>
          <cell r="I976" t="str">
            <v>Rupiah</v>
          </cell>
        </row>
        <row r="978">
          <cell r="A978" t="str">
            <v>D.</v>
          </cell>
          <cell r="C978" t="str">
            <v>TOTAL BIAYA SEWA ALAT / JAM   =   ( G + P )</v>
          </cell>
          <cell r="G978" t="str">
            <v>S</v>
          </cell>
          <cell r="H978">
            <v>6601.636363636364</v>
          </cell>
          <cell r="I978" t="str">
            <v>Rupiah</v>
          </cell>
        </row>
        <row r="982">
          <cell r="A982" t="str">
            <v>E.</v>
          </cell>
          <cell r="C982" t="str">
            <v>LAIN - LAIN</v>
          </cell>
        </row>
        <row r="983">
          <cell r="L983" t="str">
            <v>D.</v>
          </cell>
          <cell r="N983" t="str">
            <v>JUMLAH HARGA TENAGA, BAHAN DAN ALAT  ( A + B + C )</v>
          </cell>
          <cell r="V983">
            <v>6601.636363636364</v>
          </cell>
        </row>
        <row r="984">
          <cell r="A984" t="str">
            <v xml:space="preserve">1. </v>
          </cell>
          <cell r="C984" t="str">
            <v>Tingkat Suku Bunga</v>
          </cell>
          <cell r="G984" t="str">
            <v>i</v>
          </cell>
          <cell r="H984">
            <v>20</v>
          </cell>
          <cell r="I984" t="str">
            <v>% / Tahun</v>
          </cell>
          <cell r="L984" t="str">
            <v>E.</v>
          </cell>
          <cell r="N984" t="str">
            <v>OVERHEAD &amp; PROFIT</v>
          </cell>
          <cell r="Q984">
            <v>10</v>
          </cell>
          <cell r="R984" t="str">
            <v>%  x  D</v>
          </cell>
          <cell r="V984">
            <v>660.16363636363644</v>
          </cell>
        </row>
        <row r="985">
          <cell r="A985" t="str">
            <v xml:space="preserve">2. </v>
          </cell>
          <cell r="C985" t="str">
            <v>Upah Operator / Sopir</v>
          </cell>
          <cell r="G985" t="str">
            <v>U1</v>
          </cell>
          <cell r="H985">
            <v>2500</v>
          </cell>
          <cell r="I985" t="str">
            <v>Rp./Jam</v>
          </cell>
          <cell r="L985" t="str">
            <v>F.</v>
          </cell>
          <cell r="N985" t="str">
            <v>HARGA SATUAN PEKERJAAN  ( D + E )</v>
          </cell>
          <cell r="V985">
            <v>7261.8</v>
          </cell>
        </row>
        <row r="986">
          <cell r="A986" t="str">
            <v xml:space="preserve">3. </v>
          </cell>
          <cell r="C986" t="str">
            <v>Upah Pembantu Operator / Pmb.Sopir</v>
          </cell>
          <cell r="G986" t="str">
            <v>U2</v>
          </cell>
          <cell r="H986">
            <v>2000</v>
          </cell>
          <cell r="I986" t="str">
            <v>Rp./Jam</v>
          </cell>
          <cell r="L986" t="str">
            <v>Note: 1</v>
          </cell>
          <cell r="N986" t="str">
            <v>SATUAN dapat berdasarkan atas jam operasi untuk Tenaga Kerja dan Peralatan, volume dan/atau ukuran</v>
          </cell>
        </row>
        <row r="987">
          <cell r="A987" t="str">
            <v xml:space="preserve">4. </v>
          </cell>
          <cell r="C987" t="str">
            <v>Bahan Bakar Bensin</v>
          </cell>
          <cell r="G987" t="str">
            <v>Mb</v>
          </cell>
          <cell r="H987">
            <v>1150</v>
          </cell>
          <cell r="I987" t="str">
            <v>Liter</v>
          </cell>
          <cell r="N987" t="str">
            <v>berat untuk bahan-bahan.</v>
          </cell>
        </row>
        <row r="988">
          <cell r="A988" t="str">
            <v xml:space="preserve">5. </v>
          </cell>
          <cell r="C988" t="str">
            <v>Bahan Bakar Solar</v>
          </cell>
          <cell r="G988" t="str">
            <v>Ms</v>
          </cell>
          <cell r="H988">
            <v>650</v>
          </cell>
          <cell r="I988" t="str">
            <v>Liter</v>
          </cell>
          <cell r="L988">
            <v>2</v>
          </cell>
          <cell r="N988" t="str">
            <v>Kuantitas satuan adalah kuantitas setiap komponen untuk menyelesaikan satu satuan pekerjaan dari nomor</v>
          </cell>
        </row>
        <row r="989">
          <cell r="A989" t="str">
            <v xml:space="preserve">6. </v>
          </cell>
          <cell r="C989" t="str">
            <v>Minyak Pelumas</v>
          </cell>
          <cell r="G989" t="str">
            <v>Mp</v>
          </cell>
          <cell r="H989">
            <v>9000</v>
          </cell>
          <cell r="I989" t="str">
            <v>Liter</v>
          </cell>
          <cell r="N989" t="str">
            <v>mata pembayaran.</v>
          </cell>
        </row>
        <row r="990">
          <cell r="L990">
            <v>3</v>
          </cell>
          <cell r="N990" t="str">
            <v>Biaya satuan untuk peralatan sudah termasuk bahan bakar, bahan habis dipakai dan operator.</v>
          </cell>
        </row>
        <row r="991">
          <cell r="L991">
            <v>4</v>
          </cell>
          <cell r="N991" t="str">
            <v>Biaya satuan sudah termasuk pengeluaran untuk seluruh pajak yang berkaitan (tetapi tidak termasuk PPN</v>
          </cell>
        </row>
        <row r="992">
          <cell r="N992" t="str">
            <v>yang dibayar dari kontrak) dan biaya-biaya lainnya.</v>
          </cell>
        </row>
        <row r="993">
          <cell r="A993" t="str">
            <v>ITEM PEMBAYARAN No.</v>
          </cell>
          <cell r="D993" t="str">
            <v>:  9.20</v>
          </cell>
          <cell r="U993" t="str">
            <v>Analisa EI-920</v>
          </cell>
        </row>
        <row r="994">
          <cell r="A994" t="str">
            <v>JENIS PEKERJAAN</v>
          </cell>
          <cell r="D994" t="str">
            <v>:  PEKERJAAN HARIAN</v>
          </cell>
        </row>
        <row r="995">
          <cell r="A995" t="str">
            <v>SATUAN PEMBAYARAN</v>
          </cell>
          <cell r="D995" t="str">
            <v>:  JAM</v>
          </cell>
          <cell r="J995" t="str">
            <v xml:space="preserve">         URAIAN ANALISA HARGA SATUAN</v>
          </cell>
          <cell r="L995" t="str">
            <v>FORMULIR STANDAR UNTUK</v>
          </cell>
        </row>
        <row r="996">
          <cell r="L996" t="str">
            <v>PEREKAMAN ANALISA MASING-MASING HARGA SATUAN</v>
          </cell>
        </row>
        <row r="997">
          <cell r="L997">
            <v>0</v>
          </cell>
        </row>
        <row r="998">
          <cell r="A998" t="str">
            <v>No.</v>
          </cell>
          <cell r="C998" t="str">
            <v>U R A I A N</v>
          </cell>
          <cell r="G998" t="str">
            <v>KODE</v>
          </cell>
          <cell r="H998" t="str">
            <v>KOEF.</v>
          </cell>
          <cell r="I998" t="str">
            <v>SATUAN</v>
          </cell>
          <cell r="J998" t="str">
            <v>KETERANGAN</v>
          </cell>
        </row>
        <row r="1000">
          <cell r="L1000" t="str">
            <v>PROYEK</v>
          </cell>
          <cell r="O1000" t="str">
            <v>:</v>
          </cell>
        </row>
        <row r="1001">
          <cell r="A1001" t="str">
            <v>A.</v>
          </cell>
          <cell r="C1001" t="str">
            <v>URAIAN PERALATAN</v>
          </cell>
          <cell r="L1001" t="str">
            <v>No. PAKET KONTRAK</v>
          </cell>
          <cell r="O1001" t="str">
            <v>:</v>
          </cell>
        </row>
        <row r="1002">
          <cell r="L1002" t="str">
            <v>NAMA PAKET</v>
          </cell>
          <cell r="O1002" t="str">
            <v>:</v>
          </cell>
        </row>
        <row r="1003">
          <cell r="A1003" t="str">
            <v xml:space="preserve">1. </v>
          </cell>
          <cell r="C1003" t="str">
            <v>Jenis Peralatan</v>
          </cell>
          <cell r="G1003" t="str">
            <v>JACK HAMMER</v>
          </cell>
          <cell r="J1003" t="str">
            <v>E26</v>
          </cell>
          <cell r="L1003" t="str">
            <v>PROP / KAB / KODYA</v>
          </cell>
          <cell r="O1003" t="str">
            <v>:</v>
          </cell>
        </row>
        <row r="1004">
          <cell r="A1004" t="str">
            <v xml:space="preserve">2. </v>
          </cell>
          <cell r="C1004" t="str">
            <v>Tenaga</v>
          </cell>
          <cell r="G1004" t="str">
            <v>Pw</v>
          </cell>
          <cell r="H1004">
            <v>3</v>
          </cell>
          <cell r="I1004" t="str">
            <v>HP</v>
          </cell>
          <cell r="L1004" t="str">
            <v>ITEM PEMBAYARAN NO.</v>
          </cell>
          <cell r="O1004" t="str">
            <v>:  9.20</v>
          </cell>
          <cell r="S1004" t="str">
            <v>PERKIRAAN VOL. PEK.</v>
          </cell>
          <cell r="U1004" t="str">
            <v>:</v>
          </cell>
          <cell r="V1004" t="e">
            <v>#REF!</v>
          </cell>
        </row>
        <row r="1005">
          <cell r="A1005" t="str">
            <v xml:space="preserve">3. </v>
          </cell>
          <cell r="C1005" t="str">
            <v>Kapasitas</v>
          </cell>
          <cell r="G1005" t="str">
            <v>Cp</v>
          </cell>
          <cell r="H1005" t="str">
            <v xml:space="preserve">-  </v>
          </cell>
          <cell r="I1005" t="str">
            <v>-</v>
          </cell>
          <cell r="L1005" t="str">
            <v>JENIS PEKERJAAN</v>
          </cell>
          <cell r="O1005" t="str">
            <v>:  PEKERJAAN HARIAN</v>
          </cell>
          <cell r="S1005" t="str">
            <v>TOTAL HARGA (Rp.)</v>
          </cell>
          <cell r="U1005" t="str">
            <v>:</v>
          </cell>
          <cell r="V1005" t="e">
            <v>#REF!</v>
          </cell>
        </row>
        <row r="1006">
          <cell r="A1006" t="str">
            <v xml:space="preserve">4. </v>
          </cell>
          <cell r="C1006" t="str">
            <v>Umur Ekonomis</v>
          </cell>
          <cell r="G1006" t="str">
            <v>A</v>
          </cell>
          <cell r="H1006">
            <v>4</v>
          </cell>
          <cell r="I1006" t="str">
            <v>Tahun</v>
          </cell>
          <cell r="J1006" t="str">
            <v xml:space="preserve"> Alat Baru</v>
          </cell>
          <cell r="P1006" t="str">
            <v>JACK HAMMER</v>
          </cell>
          <cell r="S1006" t="str">
            <v>% THD. BIAYA PROYEK</v>
          </cell>
          <cell r="U1006" t="str">
            <v>:</v>
          </cell>
          <cell r="V1006" t="e">
            <v>#REF!</v>
          </cell>
        </row>
        <row r="1007">
          <cell r="A1007" t="str">
            <v xml:space="preserve">5. </v>
          </cell>
          <cell r="C1007" t="str">
            <v>Jam Operasi Dalam 1 Tahun</v>
          </cell>
          <cell r="G1007" t="str">
            <v>W</v>
          </cell>
          <cell r="H1007">
            <v>1000</v>
          </cell>
          <cell r="I1007" t="str">
            <v>Jam</v>
          </cell>
          <cell r="J1007" t="str">
            <v xml:space="preserve"> Alat Baru</v>
          </cell>
          <cell r="L1007" t="str">
            <v>SATUAN PEMBAYARAN</v>
          </cell>
          <cell r="O1007" t="str">
            <v>:  JAM</v>
          </cell>
          <cell r="Q1007" t="str">
            <v>E26</v>
          </cell>
        </row>
        <row r="1008">
          <cell r="A1008" t="str">
            <v xml:space="preserve">6. </v>
          </cell>
          <cell r="C1008" t="str">
            <v>Harga Alat</v>
          </cell>
          <cell r="G1008" t="str">
            <v>B</v>
          </cell>
          <cell r="H1008">
            <v>3500000</v>
          </cell>
          <cell r="I1008" t="str">
            <v>Rupiah</v>
          </cell>
          <cell r="J1008" t="str">
            <v xml:space="preserve"> Alat Baru</v>
          </cell>
        </row>
        <row r="1010">
          <cell r="R1010" t="str">
            <v>PERKIRAAN</v>
          </cell>
          <cell r="S1010" t="str">
            <v>HARGA</v>
          </cell>
          <cell r="T1010" t="str">
            <v>JUMLAH</v>
          </cell>
        </row>
        <row r="1011">
          <cell r="A1011" t="str">
            <v>B.</v>
          </cell>
          <cell r="C1011" t="str">
            <v>BIAYA PASTI PER JAM KERJA</v>
          </cell>
          <cell r="L1011" t="str">
            <v>NO.</v>
          </cell>
          <cell r="N1011" t="str">
            <v>KOMPONEN</v>
          </cell>
          <cell r="Q1011" t="str">
            <v>SATUAN</v>
          </cell>
          <cell r="R1011" t="str">
            <v>KUANTITAS</v>
          </cell>
          <cell r="S1011" t="str">
            <v>SATUAN</v>
          </cell>
          <cell r="T1011" t="str">
            <v>HARGA</v>
          </cell>
        </row>
        <row r="1012">
          <cell r="S1012" t="str">
            <v>(Rp.)</v>
          </cell>
          <cell r="T1012" t="str">
            <v>(Rp.)</v>
          </cell>
        </row>
        <row r="1013">
          <cell r="A1013" t="str">
            <v xml:space="preserve">1. </v>
          </cell>
          <cell r="C1013" t="str">
            <v>Nilai Sisa Alat</v>
          </cell>
          <cell r="D1013" t="str">
            <v>=  10 % x Harga Alat Baru</v>
          </cell>
          <cell r="G1013" t="str">
            <v>C</v>
          </cell>
          <cell r="H1013">
            <v>350000</v>
          </cell>
          <cell r="I1013" t="str">
            <v>Rupiah</v>
          </cell>
        </row>
        <row r="1015">
          <cell r="A1015" t="str">
            <v xml:space="preserve">2. </v>
          </cell>
          <cell r="C1015" t="str">
            <v>Faktor Angsuran Modal    =</v>
          </cell>
          <cell r="E1015" t="str">
            <v>i x (1 + i)^A</v>
          </cell>
          <cell r="G1015" t="str">
            <v>D</v>
          </cell>
          <cell r="H1015">
            <v>0.38628912071535026</v>
          </cell>
          <cell r="I1015" t="str">
            <v>-</v>
          </cell>
          <cell r="L1015" t="str">
            <v>A.</v>
          </cell>
          <cell r="N1015" t="str">
            <v>PEKERJA</v>
          </cell>
        </row>
        <row r="1016">
          <cell r="E1016" t="str">
            <v>(1 + i)^A - 1</v>
          </cell>
        </row>
        <row r="1017">
          <cell r="A1017" t="str">
            <v xml:space="preserve">3. </v>
          </cell>
          <cell r="C1017" t="str">
            <v>Biaya Pasti per Jam  :</v>
          </cell>
          <cell r="L1017" t="str">
            <v>1.</v>
          </cell>
          <cell r="N1017" t="str">
            <v>-</v>
          </cell>
          <cell r="R1017" t="str">
            <v xml:space="preserve">-  </v>
          </cell>
          <cell r="S1017" t="str">
            <v xml:space="preserve">-   </v>
          </cell>
          <cell r="V1017" t="str">
            <v>-</v>
          </cell>
        </row>
        <row r="1018">
          <cell r="C1018" t="str">
            <v>a.  Biaya Pengembalian Modal  =</v>
          </cell>
          <cell r="E1018" t="str">
            <v>( B - C ) x D</v>
          </cell>
          <cell r="G1018" t="str">
            <v>E</v>
          </cell>
          <cell r="H1018">
            <v>1216.8107302533533</v>
          </cell>
          <cell r="I1018" t="str">
            <v>Rupiah</v>
          </cell>
          <cell r="L1018" t="str">
            <v>2.</v>
          </cell>
          <cell r="N1018" t="str">
            <v>-</v>
          </cell>
          <cell r="R1018" t="str">
            <v xml:space="preserve">-  </v>
          </cell>
          <cell r="S1018" t="str">
            <v xml:space="preserve">-   </v>
          </cell>
          <cell r="V1018" t="str">
            <v>-</v>
          </cell>
        </row>
        <row r="1019">
          <cell r="E1019" t="str">
            <v>W</v>
          </cell>
        </row>
        <row r="1021">
          <cell r="C1021" t="str">
            <v>b.  Asuransi, dll =</v>
          </cell>
          <cell r="D1021">
            <v>2E-3</v>
          </cell>
          <cell r="E1021" t="str">
            <v xml:space="preserve">  x   B</v>
          </cell>
          <cell r="G1021" t="str">
            <v>F</v>
          </cell>
          <cell r="H1021">
            <v>7</v>
          </cell>
          <cell r="I1021" t="str">
            <v>Rupiah</v>
          </cell>
        </row>
        <row r="1022">
          <cell r="E1022" t="str">
            <v>W</v>
          </cell>
        </row>
        <row r="1023">
          <cell r="L1023" t="str">
            <v>B.</v>
          </cell>
          <cell r="N1023" t="str">
            <v>BAHAN</v>
          </cell>
        </row>
        <row r="1024">
          <cell r="C1024" t="str">
            <v>Biaya Pasti per Jam             =</v>
          </cell>
          <cell r="E1024" t="str">
            <v>( E + F )</v>
          </cell>
          <cell r="G1024" t="str">
            <v>G</v>
          </cell>
          <cell r="H1024">
            <v>1223.8107302533533</v>
          </cell>
          <cell r="I1024" t="str">
            <v>Rupiah</v>
          </cell>
        </row>
        <row r="1025">
          <cell r="L1025" t="str">
            <v>1.</v>
          </cell>
          <cell r="N1025" t="str">
            <v>-</v>
          </cell>
          <cell r="R1025" t="str">
            <v xml:space="preserve">-  </v>
          </cell>
          <cell r="S1025" t="str">
            <v xml:space="preserve">-   </v>
          </cell>
          <cell r="V1025" t="str">
            <v>-</v>
          </cell>
        </row>
        <row r="1026">
          <cell r="A1026" t="str">
            <v>C.</v>
          </cell>
          <cell r="C1026" t="str">
            <v>BIAYA OPERASI PER JAM KERJA</v>
          </cell>
          <cell r="L1026" t="str">
            <v>2.</v>
          </cell>
          <cell r="N1026" t="str">
            <v>-</v>
          </cell>
          <cell r="R1026" t="str">
            <v xml:space="preserve">-  </v>
          </cell>
          <cell r="S1026" t="str">
            <v xml:space="preserve">-   </v>
          </cell>
          <cell r="V1026" t="str">
            <v>-</v>
          </cell>
        </row>
        <row r="1028">
          <cell r="A1028" t="str">
            <v xml:space="preserve">1. </v>
          </cell>
          <cell r="C1028" t="str">
            <v xml:space="preserve">Bahan Bakar  =  (0.125-0.175 Ltr/HP/Jam)   x Pw x Ms </v>
          </cell>
          <cell r="G1028" t="str">
            <v>H</v>
          </cell>
          <cell r="H1028">
            <v>243.75</v>
          </cell>
          <cell r="I1028" t="str">
            <v>Rupiah</v>
          </cell>
        </row>
        <row r="1030">
          <cell r="A1030" t="str">
            <v xml:space="preserve">2. </v>
          </cell>
          <cell r="C1030" t="str">
            <v>Pelumas         =  (0.01-0.02 Ltr/HP/Jam) x Pw x Mp</v>
          </cell>
          <cell r="G1030" t="str">
            <v>I</v>
          </cell>
          <cell r="H1030">
            <v>270</v>
          </cell>
          <cell r="I1030" t="str">
            <v>Rupiah</v>
          </cell>
        </row>
        <row r="1032">
          <cell r="A1032" t="str">
            <v xml:space="preserve">3. </v>
          </cell>
          <cell r="C1032" t="str">
            <v>Perawatan dan</v>
          </cell>
          <cell r="D1032" t="str">
            <v>(12,5 % - 17,5 %)  x  B</v>
          </cell>
          <cell r="G1032" t="str">
            <v>K</v>
          </cell>
          <cell r="H1032">
            <v>437.5</v>
          </cell>
          <cell r="I1032" t="str">
            <v>Rupiah</v>
          </cell>
        </row>
        <row r="1033">
          <cell r="C1033" t="str">
            <v xml:space="preserve">        perbaikan    =</v>
          </cell>
          <cell r="D1033" t="str">
            <v>W</v>
          </cell>
        </row>
        <row r="1034">
          <cell r="L1034" t="str">
            <v>C.</v>
          </cell>
          <cell r="N1034" t="str">
            <v>ALAT</v>
          </cell>
        </row>
        <row r="1035">
          <cell r="A1035" t="str">
            <v xml:space="preserve">4. </v>
          </cell>
          <cell r="C1035" t="str">
            <v>Operator</v>
          </cell>
          <cell r="D1035" t="str">
            <v>=   ( 1  Orang / Jam )  x  U1</v>
          </cell>
          <cell r="G1035" t="str">
            <v>L</v>
          </cell>
          <cell r="H1035">
            <v>2500</v>
          </cell>
          <cell r="I1035" t="str">
            <v>Rupiah</v>
          </cell>
        </row>
        <row r="1036">
          <cell r="A1036" t="str">
            <v xml:space="preserve">5. </v>
          </cell>
          <cell r="C1036" t="str">
            <v>Pembantu Operator</v>
          </cell>
          <cell r="D1036" t="str">
            <v>=   ( 1  Orang / Jam )  x  U2</v>
          </cell>
          <cell r="G1036" t="str">
            <v>M</v>
          </cell>
          <cell r="H1036">
            <v>2000</v>
          </cell>
          <cell r="I1036" t="str">
            <v>Rupiah</v>
          </cell>
          <cell r="L1036" t="str">
            <v>1.</v>
          </cell>
          <cell r="N1036" t="str">
            <v>JACK HAMMER</v>
          </cell>
          <cell r="Q1036" t="str">
            <v>jam</v>
          </cell>
          <cell r="R1036">
            <v>1</v>
          </cell>
          <cell r="S1036">
            <v>6675.0607302533535</v>
          </cell>
          <cell r="V1036">
            <v>6675.0607302533535</v>
          </cell>
        </row>
        <row r="1037">
          <cell r="L1037" t="str">
            <v>2.</v>
          </cell>
          <cell r="N1037" t="str">
            <v>-</v>
          </cell>
          <cell r="Q1037" t="str">
            <v>jam</v>
          </cell>
          <cell r="R1037" t="str">
            <v xml:space="preserve">-  </v>
          </cell>
          <cell r="S1037" t="str">
            <v xml:space="preserve">-   </v>
          </cell>
          <cell r="V1037" t="str">
            <v>-</v>
          </cell>
        </row>
        <row r="1038">
          <cell r="C1038" t="str">
            <v>Biaya Operasi per Jam        =</v>
          </cell>
          <cell r="E1038" t="str">
            <v>(H+I+K+L+M)</v>
          </cell>
          <cell r="G1038" t="str">
            <v>P</v>
          </cell>
          <cell r="H1038">
            <v>5451.25</v>
          </cell>
          <cell r="I1038" t="str">
            <v>Rupiah</v>
          </cell>
        </row>
        <row r="1040">
          <cell r="A1040" t="str">
            <v>D.</v>
          </cell>
          <cell r="C1040" t="str">
            <v>TOTAL BIAYA SEWA ALAT / JAM   =   ( G + P )</v>
          </cell>
          <cell r="G1040" t="str">
            <v>S</v>
          </cell>
          <cell r="H1040">
            <v>6675.0607302533535</v>
          </cell>
          <cell r="I1040" t="str">
            <v>Rupiah</v>
          </cell>
        </row>
        <row r="1044">
          <cell r="A1044" t="str">
            <v>E.</v>
          </cell>
          <cell r="C1044" t="str">
            <v>LAIN - LAIN</v>
          </cell>
        </row>
        <row r="1045">
          <cell r="L1045" t="str">
            <v>D.</v>
          </cell>
          <cell r="N1045" t="str">
            <v>JUMLAH HARGA TENAGA, BAHAN DAN ALAT  ( A + B + C )</v>
          </cell>
          <cell r="V1045">
            <v>6675.0607302533535</v>
          </cell>
        </row>
        <row r="1046">
          <cell r="A1046" t="str">
            <v xml:space="preserve">1. </v>
          </cell>
          <cell r="C1046" t="str">
            <v>Tingkat Suku Bunga</v>
          </cell>
          <cell r="G1046" t="str">
            <v>i</v>
          </cell>
          <cell r="H1046">
            <v>20</v>
          </cell>
          <cell r="I1046" t="str">
            <v>% / Tahun</v>
          </cell>
          <cell r="L1046" t="str">
            <v>E.</v>
          </cell>
          <cell r="N1046" t="str">
            <v>OVERHEAD &amp; PROFIT</v>
          </cell>
          <cell r="Q1046">
            <v>10</v>
          </cell>
          <cell r="R1046" t="str">
            <v>%  x  D</v>
          </cell>
          <cell r="V1046">
            <v>667.50607302533535</v>
          </cell>
        </row>
        <row r="1047">
          <cell r="A1047" t="str">
            <v xml:space="preserve">2. </v>
          </cell>
          <cell r="C1047" t="str">
            <v>Upah Operator / Sopir</v>
          </cell>
          <cell r="G1047" t="str">
            <v>U1</v>
          </cell>
          <cell r="H1047">
            <v>2500</v>
          </cell>
          <cell r="I1047" t="str">
            <v>Rp./Jam</v>
          </cell>
          <cell r="L1047" t="str">
            <v>F.</v>
          </cell>
          <cell r="N1047" t="str">
            <v>HARGA SATUAN PEKERJAAN  ( D + E )</v>
          </cell>
          <cell r="V1047">
            <v>7342.5668032786889</v>
          </cell>
        </row>
        <row r="1048">
          <cell r="A1048" t="str">
            <v xml:space="preserve">3. </v>
          </cell>
          <cell r="C1048" t="str">
            <v>Upah Pembantu Operator / Pmb.Sopir</v>
          </cell>
          <cell r="G1048" t="str">
            <v>U2</v>
          </cell>
          <cell r="H1048">
            <v>2000</v>
          </cell>
          <cell r="I1048" t="str">
            <v>Rp./Jam</v>
          </cell>
          <cell r="L1048" t="str">
            <v>Note: 1</v>
          </cell>
          <cell r="N1048" t="str">
            <v>SATUAN dapat berdasarkan atas jam operasi untuk Tenaga Kerja dan Peralatan, volume dan/atau ukuran</v>
          </cell>
        </row>
        <row r="1049">
          <cell r="A1049" t="str">
            <v xml:space="preserve">4. </v>
          </cell>
          <cell r="C1049" t="str">
            <v>Bahan Bakar Bensin</v>
          </cell>
          <cell r="G1049" t="str">
            <v>Mb</v>
          </cell>
          <cell r="H1049">
            <v>1150</v>
          </cell>
          <cell r="I1049" t="str">
            <v>Liter</v>
          </cell>
          <cell r="N1049" t="str">
            <v>berat untuk bahan-bahan.</v>
          </cell>
        </row>
        <row r="1050">
          <cell r="A1050" t="str">
            <v xml:space="preserve">5. </v>
          </cell>
          <cell r="C1050" t="str">
            <v>Bahan Bakar Solar</v>
          </cell>
          <cell r="G1050" t="str">
            <v>Ms</v>
          </cell>
          <cell r="H1050">
            <v>650</v>
          </cell>
          <cell r="I1050" t="str">
            <v>Liter</v>
          </cell>
          <cell r="L1050">
            <v>2</v>
          </cell>
          <cell r="N1050" t="str">
            <v>Kuantitas satuan adalah kuantitas setiap komponen untuk menyelesaikan satu satuan pekerjaan dari nomor</v>
          </cell>
        </row>
        <row r="1051">
          <cell r="A1051" t="str">
            <v xml:space="preserve">6. </v>
          </cell>
          <cell r="C1051" t="str">
            <v>Minyak Pelumas</v>
          </cell>
          <cell r="G1051" t="str">
            <v>Mp</v>
          </cell>
          <cell r="H1051">
            <v>9000</v>
          </cell>
          <cell r="I1051" t="str">
            <v>Liter</v>
          </cell>
          <cell r="N1051" t="str">
            <v>mata pembayaran.</v>
          </cell>
        </row>
        <row r="1052">
          <cell r="L1052">
            <v>3</v>
          </cell>
          <cell r="N1052" t="str">
            <v>Biaya satuan untuk peralatan sudah termasuk bahan bakar, bahan habis dipakai dan operator.</v>
          </cell>
        </row>
        <row r="1053">
          <cell r="L1053">
            <v>4</v>
          </cell>
          <cell r="N1053" t="str">
            <v>Biaya satuan sudah termasuk pengeluaran untuk seluruh pajak yang berkaitan (tetapi tidak termasuk PPN</v>
          </cell>
        </row>
        <row r="1054">
          <cell r="N1054" t="str">
            <v>yang dibayar dari kontrak) dan biaya-biaya lainnya.</v>
          </cell>
        </row>
      </sheetData>
      <sheetData sheetId="32" refreshError="1"/>
      <sheetData sheetId="33" refreshError="1">
        <row r="1">
          <cell r="I1" t="str">
            <v>Analisa EI-1011</v>
          </cell>
        </row>
        <row r="3">
          <cell r="A3" t="str">
            <v>FORMULIR STANDAR UNTUK</v>
          </cell>
        </row>
        <row r="4">
          <cell r="A4" t="str">
            <v>PEREKAMAN ANALISA MASING-MASING HARGA SATUAN</v>
          </cell>
        </row>
        <row r="5">
          <cell r="A5">
            <v>0</v>
          </cell>
        </row>
        <row r="8">
          <cell r="A8" t="str">
            <v>PROYEK</v>
          </cell>
          <cell r="D8" t="str">
            <v>:</v>
          </cell>
        </row>
        <row r="9">
          <cell r="A9" t="str">
            <v>No. PAKET KONTRAK</v>
          </cell>
          <cell r="D9" t="str">
            <v>:</v>
          </cell>
        </row>
        <row r="10">
          <cell r="A10" t="str">
            <v>NAMA PAKET</v>
          </cell>
          <cell r="D10" t="str">
            <v>:</v>
          </cell>
        </row>
        <row r="11">
          <cell r="A11" t="str">
            <v>PROPINSI</v>
          </cell>
          <cell r="D11" t="str">
            <v>:</v>
          </cell>
        </row>
        <row r="12">
          <cell r="A12" t="str">
            <v>ITEM PEMBAYARAN NO.</v>
          </cell>
          <cell r="D12" t="str">
            <v>: 10.1 (1)</v>
          </cell>
        </row>
        <row r="13">
          <cell r="A13" t="str">
            <v>JENIS PEKERJAAN</v>
          </cell>
          <cell r="D13" t="str">
            <v>: Pemeliharaan Rutin Perkerasan</v>
          </cell>
        </row>
        <row r="14">
          <cell r="A14" t="str">
            <v>SATUAN PEMBAYARAN</v>
          </cell>
          <cell r="D14" t="str">
            <v>: Lump Sum / Bulan</v>
          </cell>
          <cell r="G14" t="str">
            <v>% THD. BIAYA PROYEK</v>
          </cell>
          <cell r="I14" t="str">
            <v>:</v>
          </cell>
          <cell r="J14">
            <v>1.3423170620133154</v>
          </cell>
        </row>
        <row r="17">
          <cell r="F17" t="str">
            <v>PERKIRAAN</v>
          </cell>
          <cell r="G17" t="str">
            <v>HARGA</v>
          </cell>
          <cell r="H17" t="str">
            <v>JUMLAH</v>
          </cell>
        </row>
        <row r="18">
          <cell r="A18" t="str">
            <v>NO.</v>
          </cell>
          <cell r="C18" t="str">
            <v>KOMPONEN</v>
          </cell>
          <cell r="E18" t="str">
            <v>SATUAN</v>
          </cell>
          <cell r="F18" t="str">
            <v>KUANTITAS</v>
          </cell>
          <cell r="G18" t="str">
            <v>SATUAN</v>
          </cell>
          <cell r="H18" t="str">
            <v>HARGA</v>
          </cell>
        </row>
        <row r="19">
          <cell r="G19" t="str">
            <v>(Rp.)</v>
          </cell>
          <cell r="H19" t="str">
            <v>(Rp.)</v>
          </cell>
        </row>
        <row r="22">
          <cell r="A22" t="str">
            <v>A.</v>
          </cell>
          <cell r="C22" t="str">
            <v>TENAGA</v>
          </cell>
        </row>
        <row r="24">
          <cell r="A24" t="str">
            <v>1.</v>
          </cell>
          <cell r="C24" t="str">
            <v>Pekerja</v>
          </cell>
          <cell r="D24" t="str">
            <v>(L01)</v>
          </cell>
          <cell r="E24" t="str">
            <v>Jam</v>
          </cell>
          <cell r="F24">
            <v>378</v>
          </cell>
          <cell r="G24">
            <v>1800</v>
          </cell>
          <cell r="J24">
            <v>680400</v>
          </cell>
        </row>
        <row r="25">
          <cell r="A25" t="str">
            <v>2.</v>
          </cell>
          <cell r="C25" t="str">
            <v>Mandor</v>
          </cell>
          <cell r="D25" t="str">
            <v>(L03)</v>
          </cell>
          <cell r="E25" t="str">
            <v>Jam</v>
          </cell>
          <cell r="F25">
            <v>75.599999999999994</v>
          </cell>
          <cell r="G25">
            <v>2750</v>
          </cell>
          <cell r="J25">
            <v>207899.99999999997</v>
          </cell>
        </row>
        <row r="28">
          <cell r="F28" t="str">
            <v xml:space="preserve">JUMLAH HARGA TENAGA   </v>
          </cell>
          <cell r="J28">
            <v>888300</v>
          </cell>
        </row>
        <row r="30">
          <cell r="A30" t="str">
            <v>B.</v>
          </cell>
          <cell r="C30" t="str">
            <v>BAHAN</v>
          </cell>
        </row>
        <row r="32">
          <cell r="A32" t="str">
            <v>1.</v>
          </cell>
          <cell r="C32" t="str">
            <v>Camp. Aspal Panas</v>
          </cell>
          <cell r="E32" t="str">
            <v>M3</v>
          </cell>
          <cell r="F32">
            <v>41.040000000000006</v>
          </cell>
          <cell r="G32">
            <v>400774.30473057937</v>
          </cell>
          <cell r="J32">
            <v>16447777.46614298</v>
          </cell>
        </row>
        <row r="33">
          <cell r="A33" t="str">
            <v>2.</v>
          </cell>
          <cell r="C33" t="str">
            <v>Camp. Aspal Dingin</v>
          </cell>
          <cell r="E33" t="str">
            <v>M3</v>
          </cell>
          <cell r="F33">
            <v>41.040000000000006</v>
          </cell>
          <cell r="G33">
            <v>325990.31353598455</v>
          </cell>
          <cell r="J33">
            <v>13378642.467516808</v>
          </cell>
        </row>
        <row r="34">
          <cell r="A34" t="str">
            <v>3.</v>
          </cell>
          <cell r="C34" t="str">
            <v>Aspal Pengisian Retak</v>
          </cell>
          <cell r="E34" t="str">
            <v>Liter</v>
          </cell>
          <cell r="F34">
            <v>3848</v>
          </cell>
          <cell r="G34">
            <v>2177.2375893913218</v>
          </cell>
          <cell r="J34">
            <v>8378010.2439778065</v>
          </cell>
        </row>
        <row r="35">
          <cell r="A35" t="str">
            <v>4.</v>
          </cell>
          <cell r="C35" t="str">
            <v>Bahan-bahan lainnya</v>
          </cell>
          <cell r="E35" t="str">
            <v>LS</v>
          </cell>
          <cell r="F35">
            <v>1</v>
          </cell>
          <cell r="G35">
            <v>13307000</v>
          </cell>
          <cell r="J35">
            <v>13307000</v>
          </cell>
        </row>
        <row r="38">
          <cell r="F38" t="str">
            <v xml:space="preserve">JUMLAH HARGA BAHAN   </v>
          </cell>
          <cell r="J38">
            <v>51511430.177637592</v>
          </cell>
        </row>
        <row r="40">
          <cell r="A40" t="str">
            <v>C.</v>
          </cell>
          <cell r="C40" t="str">
            <v>PERALATAN</v>
          </cell>
        </row>
        <row r="42">
          <cell r="A42" t="str">
            <v>1.</v>
          </cell>
          <cell r="C42" t="str">
            <v>Motor Grader</v>
          </cell>
          <cell r="D42" t="str">
            <v>(E13)</v>
          </cell>
          <cell r="E42" t="str">
            <v>Jam</v>
          </cell>
          <cell r="F42">
            <v>25.2</v>
          </cell>
          <cell r="G42">
            <v>65062.918565899803</v>
          </cell>
          <cell r="J42">
            <v>1639585.547860675</v>
          </cell>
        </row>
        <row r="43">
          <cell r="A43" t="str">
            <v>2.</v>
          </cell>
          <cell r="C43" t="str">
            <v>Flat Bed Truck    (E11)</v>
          </cell>
          <cell r="E43" t="str">
            <v>Jam</v>
          </cell>
          <cell r="F43">
            <v>25.2</v>
          </cell>
          <cell r="G43">
            <v>50083.125241883463</v>
          </cell>
          <cell r="J43">
            <v>1262094.7560954632</v>
          </cell>
        </row>
        <row r="44">
          <cell r="A44" t="str">
            <v>3.</v>
          </cell>
          <cell r="C44" t="str">
            <v>Air Compressor   (E05)</v>
          </cell>
          <cell r="E44" t="str">
            <v>Jam</v>
          </cell>
          <cell r="F44">
            <v>25.2</v>
          </cell>
          <cell r="G44">
            <v>26758.834659213073</v>
          </cell>
          <cell r="J44">
            <v>674322.63341216941</v>
          </cell>
        </row>
        <row r="50">
          <cell r="F50" t="str">
            <v xml:space="preserve">JUMLAH HARGA PERALATAN </v>
          </cell>
          <cell r="J50">
            <v>3576002.9373683073</v>
          </cell>
        </row>
        <row r="52">
          <cell r="A52" t="str">
            <v>D.</v>
          </cell>
          <cell r="C52" t="str">
            <v>Jumlah harga Tenaga, Bahan dan Peralatan  :  ( A + B + C )</v>
          </cell>
          <cell r="J52">
            <v>55975733.115005895</v>
          </cell>
        </row>
        <row r="53">
          <cell r="A53" t="str">
            <v>E.</v>
          </cell>
          <cell r="C53" t="str">
            <v>Over Head and Profit  :</v>
          </cell>
          <cell r="E53">
            <v>10</v>
          </cell>
          <cell r="F53" t="str">
            <v>%  x  D</v>
          </cell>
          <cell r="J53">
            <v>5597573.3115005903</v>
          </cell>
        </row>
        <row r="54">
          <cell r="A54" t="str">
            <v>F.</v>
          </cell>
          <cell r="C54" t="str">
            <v>Harga Lump Sum  :  ( D + E )</v>
          </cell>
          <cell r="J54">
            <v>61573306.42650649</v>
          </cell>
        </row>
        <row r="55">
          <cell r="A55" t="str">
            <v>G.</v>
          </cell>
          <cell r="C55" t="str">
            <v>Harga Lump Sum / bulan untuk 3 bulan pertama  :  F / 8</v>
          </cell>
          <cell r="J55">
            <v>7696663.3033133112</v>
          </cell>
        </row>
        <row r="56">
          <cell r="A56" t="str">
            <v>H.</v>
          </cell>
          <cell r="C56" t="str">
            <v>Harga Lump Sum / bulan untuk sisanya selama Periode Pelaksanaan</v>
          </cell>
          <cell r="J56">
            <v>4275924.0573962843</v>
          </cell>
        </row>
        <row r="57">
          <cell r="C57" t="str">
            <v>=  5/8 x { F / (Periode Pelaksanaan - 3) }</v>
          </cell>
        </row>
        <row r="58">
          <cell r="A58" t="str">
            <v>Note: 1</v>
          </cell>
          <cell r="C58" t="str">
            <v>Perkiraan kuantitas yang dicantumkan harus diperkirakan mendekati kondisi sebenarnya.</v>
          </cell>
        </row>
        <row r="59">
          <cell r="A59">
            <v>2</v>
          </cell>
          <cell r="C59" t="str">
            <v>Harga Lump Sum harus mencakup seluruh pajak yang berkaitan (tapi tidak termasuk PPN yang dibayarkan</v>
          </cell>
        </row>
        <row r="60">
          <cell r="C60" t="str">
            <v>dari Kontrak), bahan-bahan tambahan, tenaga kerja atau peralatan yang mungkin diperlukan.</v>
          </cell>
        </row>
        <row r="61">
          <cell r="A61">
            <v>3</v>
          </cell>
          <cell r="C61" t="str">
            <v>Pekerjaan dan kuantitas yang ditunjukkan di atas adalah perkiraan semata yang menjadi dasar penetapan Mata</v>
          </cell>
        </row>
        <row r="62">
          <cell r="C62" t="str">
            <v>Pembayaran Pekerjaan Pemeliharaan Rutin ini. Pelaksanaan pemeliharaan kondisi jalan dilakukan sesuai</v>
          </cell>
        </row>
        <row r="63">
          <cell r="C63" t="str">
            <v>ketentuan dalam Spesifikasi yang tidak perlu dikaitkan dengan kuantitas yang ditunjukkan dalam Analisa ini.</v>
          </cell>
        </row>
        <row r="66">
          <cell r="I66" t="str">
            <v>Analisa EI-1012</v>
          </cell>
        </row>
        <row r="68">
          <cell r="A68" t="str">
            <v>FORMULIR STANDAR UNTUK</v>
          </cell>
        </row>
        <row r="69">
          <cell r="A69" t="str">
            <v>PEREKAMAN ANALISA MASING-MASING HARGA SATUAN</v>
          </cell>
        </row>
        <row r="70">
          <cell r="A70">
            <v>0</v>
          </cell>
        </row>
        <row r="73">
          <cell r="A73" t="str">
            <v>PROYEK</v>
          </cell>
          <cell r="D73" t="str">
            <v>:</v>
          </cell>
        </row>
        <row r="74">
          <cell r="A74" t="str">
            <v>No. PAKET KONTRAK</v>
          </cell>
          <cell r="D74" t="str">
            <v>:</v>
          </cell>
        </row>
        <row r="75">
          <cell r="A75" t="str">
            <v>NAMA PAKET</v>
          </cell>
          <cell r="D75" t="str">
            <v>:</v>
          </cell>
        </row>
        <row r="76">
          <cell r="A76" t="str">
            <v>PROPINSI</v>
          </cell>
          <cell r="D76" t="str">
            <v>:</v>
          </cell>
        </row>
        <row r="77">
          <cell r="A77" t="str">
            <v>ITEM PEMBAYARAN NO.</v>
          </cell>
          <cell r="D77" t="str">
            <v>: 10.1 (2)</v>
          </cell>
        </row>
        <row r="78">
          <cell r="A78" t="str">
            <v>JENIS PEKERJAAN</v>
          </cell>
          <cell r="D78" t="str">
            <v>: Pemeliharaan Rutin Bahu Jalan</v>
          </cell>
        </row>
        <row r="79">
          <cell r="A79" t="str">
            <v>SATUAN PEMBAYARAN</v>
          </cell>
          <cell r="D79" t="str">
            <v>: Lump Sum / Bulan</v>
          </cell>
          <cell r="G79" t="str">
            <v>% THD. BIAYA PROYEK</v>
          </cell>
          <cell r="I79" t="str">
            <v>:</v>
          </cell>
          <cell r="J79">
            <v>0.39492351736487918</v>
          </cell>
        </row>
        <row r="82">
          <cell r="F82" t="str">
            <v>PERKIRAAN</v>
          </cell>
          <cell r="G82" t="str">
            <v>HARGA</v>
          </cell>
          <cell r="H82" t="str">
            <v>JUMLAH</v>
          </cell>
        </row>
        <row r="83">
          <cell r="A83" t="str">
            <v>NO.</v>
          </cell>
          <cell r="C83" t="str">
            <v>KOMPONEN</v>
          </cell>
          <cell r="E83" t="str">
            <v>SATUAN</v>
          </cell>
          <cell r="F83" t="str">
            <v>KUANTITAS</v>
          </cell>
          <cell r="G83" t="str">
            <v>SATUAN</v>
          </cell>
          <cell r="H83" t="str">
            <v>HARGA</v>
          </cell>
        </row>
        <row r="84">
          <cell r="G84" t="str">
            <v>(Rp.)</v>
          </cell>
          <cell r="H84" t="str">
            <v>(Rp.)</v>
          </cell>
        </row>
        <row r="87">
          <cell r="A87" t="str">
            <v>A.</v>
          </cell>
          <cell r="C87" t="str">
            <v>TENAGA</v>
          </cell>
        </row>
        <row r="89">
          <cell r="A89" t="str">
            <v>1.</v>
          </cell>
          <cell r="C89" t="str">
            <v>Pekerja</v>
          </cell>
          <cell r="D89" t="str">
            <v>(L01)</v>
          </cell>
          <cell r="E89" t="str">
            <v>Jam</v>
          </cell>
          <cell r="F89">
            <v>126</v>
          </cell>
          <cell r="G89">
            <v>1800</v>
          </cell>
          <cell r="J89">
            <v>226800</v>
          </cell>
        </row>
        <row r="90">
          <cell r="A90" t="str">
            <v>2.</v>
          </cell>
          <cell r="C90" t="str">
            <v>Mandor</v>
          </cell>
          <cell r="D90" t="str">
            <v>(L03)</v>
          </cell>
          <cell r="E90" t="str">
            <v>Jam</v>
          </cell>
          <cell r="F90">
            <v>25.2</v>
          </cell>
          <cell r="G90">
            <v>2750</v>
          </cell>
          <cell r="J90">
            <v>69300</v>
          </cell>
        </row>
        <row r="93">
          <cell r="F93" t="str">
            <v xml:space="preserve">JUMLAH HARGA TENAGA   </v>
          </cell>
          <cell r="J93">
            <v>296100</v>
          </cell>
        </row>
        <row r="95">
          <cell r="A95" t="str">
            <v>B.</v>
          </cell>
          <cell r="C95" t="str">
            <v>BAHAN</v>
          </cell>
        </row>
        <row r="97">
          <cell r="A97" t="str">
            <v>1.</v>
          </cell>
          <cell r="C97" t="str">
            <v>Lap.Pond.Agg.Kelas B</v>
          </cell>
          <cell r="E97" t="str">
            <v>M3</v>
          </cell>
          <cell r="F97">
            <v>171</v>
          </cell>
          <cell r="G97">
            <v>76528.324453071182</v>
          </cell>
          <cell r="J97">
            <v>13086343.481475173</v>
          </cell>
        </row>
        <row r="98">
          <cell r="A98" t="str">
            <v>2.</v>
          </cell>
          <cell r="C98" t="str">
            <v>Bahan-bahan lainnya</v>
          </cell>
          <cell r="E98" t="str">
            <v>LS</v>
          </cell>
          <cell r="F98">
            <v>1</v>
          </cell>
          <cell r="G98">
            <v>1309000</v>
          </cell>
          <cell r="J98">
            <v>1309000</v>
          </cell>
        </row>
        <row r="103">
          <cell r="F103" t="str">
            <v xml:space="preserve">JUMLAH HARGA BAHAN   </v>
          </cell>
          <cell r="J103">
            <v>14395343.481475173</v>
          </cell>
        </row>
        <row r="105">
          <cell r="A105" t="str">
            <v>C.</v>
          </cell>
          <cell r="C105" t="str">
            <v>PERALATAN</v>
          </cell>
        </row>
        <row r="107">
          <cell r="A107" t="str">
            <v>1.</v>
          </cell>
          <cell r="C107" t="str">
            <v>Motor Grader</v>
          </cell>
          <cell r="D107" t="str">
            <v>(E13)</v>
          </cell>
          <cell r="E107" t="str">
            <v>Jam</v>
          </cell>
          <cell r="F107">
            <v>12.6</v>
          </cell>
          <cell r="G107">
            <v>65062.918565899803</v>
          </cell>
          <cell r="J107">
            <v>819792.77393033751</v>
          </cell>
        </row>
        <row r="108">
          <cell r="A108" t="str">
            <v>2.</v>
          </cell>
          <cell r="C108" t="str">
            <v>Flat Bed Truck    (E11)</v>
          </cell>
          <cell r="E108" t="str">
            <v>Jam</v>
          </cell>
          <cell r="F108">
            <v>12.6</v>
          </cell>
          <cell r="G108">
            <v>50083.125241883463</v>
          </cell>
          <cell r="J108">
            <v>631047.37804773159</v>
          </cell>
        </row>
        <row r="109">
          <cell r="A109" t="str">
            <v>3.</v>
          </cell>
          <cell r="C109" t="str">
            <v>Roller                 (E16)</v>
          </cell>
          <cell r="E109" t="str">
            <v>Jam</v>
          </cell>
          <cell r="F109">
            <v>12.6</v>
          </cell>
          <cell r="G109">
            <v>25901.118522898301</v>
          </cell>
          <cell r="J109">
            <v>326354.09338851861</v>
          </cell>
        </row>
        <row r="115">
          <cell r="F115" t="str">
            <v xml:space="preserve">JUMLAH HARGA PERALATAN </v>
          </cell>
          <cell r="J115">
            <v>1777194.2453665875</v>
          </cell>
        </row>
        <row r="117">
          <cell r="A117" t="str">
            <v>D.</v>
          </cell>
          <cell r="C117" t="str">
            <v>Jumlah harga Tenaga, Bahan dan Peralatan  :  ( A + B + C )</v>
          </cell>
          <cell r="J117">
            <v>16468637.726841761</v>
          </cell>
        </row>
        <row r="118">
          <cell r="A118" t="str">
            <v>E.</v>
          </cell>
          <cell r="C118" t="str">
            <v>Over Head and Profit  :</v>
          </cell>
          <cell r="E118">
            <v>10</v>
          </cell>
          <cell r="F118" t="str">
            <v>%  x  D</v>
          </cell>
          <cell r="J118">
            <v>1646863.7726841762</v>
          </cell>
        </row>
        <row r="119">
          <cell r="A119" t="str">
            <v>F.</v>
          </cell>
          <cell r="C119" t="str">
            <v>Harga Lump Sum  :  ( D + E )</v>
          </cell>
          <cell r="J119">
            <v>18115501.499525938</v>
          </cell>
        </row>
        <row r="120">
          <cell r="A120" t="str">
            <v>G.</v>
          </cell>
          <cell r="C120" t="str">
            <v>Harga Lump Sum / bulan untuk 3 bulan pertama  :  F / 8</v>
          </cell>
          <cell r="J120">
            <v>2264437.6874407423</v>
          </cell>
        </row>
        <row r="121">
          <cell r="A121" t="str">
            <v>H.</v>
          </cell>
          <cell r="C121" t="str">
            <v>Harga Lump Sum / bulan untuk sisanya selama Periode Pelaksanaan</v>
          </cell>
          <cell r="J121">
            <v>1258020.9374670791</v>
          </cell>
        </row>
        <row r="122">
          <cell r="C122" t="str">
            <v>=  5/8 x { F / (Periode Pelaksanaan - 3) }</v>
          </cell>
        </row>
        <row r="123">
          <cell r="A123" t="str">
            <v>Note: 1</v>
          </cell>
          <cell r="C123" t="str">
            <v>Perkiraan kuantitas yang dicantumkan harus diperkirakan mendekati kondisi sebenarnya.</v>
          </cell>
        </row>
        <row r="124">
          <cell r="A124">
            <v>2</v>
          </cell>
          <cell r="C124" t="str">
            <v>Harga Lump Sum harus mencakup seluruh pajak yang berkaitan (tapi tidak termasuk PPN yang dibayarkan</v>
          </cell>
        </row>
        <row r="125">
          <cell r="C125" t="str">
            <v>dari Kontrak), bahan-bahan tambahan, tenaga kerja atau peralatan yang mungkin diperlukan.</v>
          </cell>
        </row>
        <row r="126">
          <cell r="A126">
            <v>3</v>
          </cell>
          <cell r="C126" t="str">
            <v>Pekerjaan dan kuantitas yang ditunjukkan di atas adalah perkiraan semata yang menjadi dasar penetapan Mata</v>
          </cell>
        </row>
        <row r="127">
          <cell r="C127" t="str">
            <v>Pembayaran Pekerjaan Pemeliharaan Rutin ini. Pelaksanaan pemeliharaan kondisi jalan dilakukan sesuai</v>
          </cell>
        </row>
        <row r="128">
          <cell r="C128" t="str">
            <v>ketentuan dalam Spesifikasi yang tidak perlu dikaitkan dengan kuantitas yang ditunjukkan dalam Analisa ini.</v>
          </cell>
        </row>
        <row r="131">
          <cell r="I131" t="str">
            <v>Analisa EI-1013</v>
          </cell>
        </row>
        <row r="133">
          <cell r="A133" t="str">
            <v>FORMULIR STANDAR UNTUK</v>
          </cell>
        </row>
        <row r="134">
          <cell r="A134" t="str">
            <v>PEREKAMAN ANALISA MASING-MASING HARGA SATUAN</v>
          </cell>
        </row>
        <row r="135">
          <cell r="A135">
            <v>0</v>
          </cell>
        </row>
        <row r="138">
          <cell r="A138" t="str">
            <v>PROYEK</v>
          </cell>
          <cell r="D138" t="str">
            <v>:</v>
          </cell>
        </row>
        <row r="139">
          <cell r="A139" t="str">
            <v>No. PAKET KONTRAK</v>
          </cell>
          <cell r="D139" t="str">
            <v>:</v>
          </cell>
        </row>
        <row r="140">
          <cell r="A140" t="str">
            <v>NAMA PAKET</v>
          </cell>
          <cell r="D140" t="str">
            <v>:</v>
          </cell>
        </row>
        <row r="141">
          <cell r="A141" t="str">
            <v>PROPINSI</v>
          </cell>
          <cell r="D141" t="str">
            <v>:</v>
          </cell>
        </row>
        <row r="142">
          <cell r="A142" t="str">
            <v>ITEM PEMBAYARAN NO.</v>
          </cell>
          <cell r="D142" t="str">
            <v>: 10.1 (3)</v>
          </cell>
        </row>
        <row r="143">
          <cell r="A143" t="str">
            <v>JENIS PEKERJAAN</v>
          </cell>
          <cell r="D143" t="str">
            <v>: Pemeliharaan Rutin Selokan, Saluran Air, Galian &amp; Timbunan</v>
          </cell>
        </row>
        <row r="144">
          <cell r="A144" t="str">
            <v>SATUAN PEMBAYARAN</v>
          </cell>
          <cell r="D144" t="str">
            <v>: Lump Sum / Bulan</v>
          </cell>
          <cell r="G144" t="str">
            <v>% THD. BIAYA PROYEK</v>
          </cell>
          <cell r="I144" t="str">
            <v>:</v>
          </cell>
          <cell r="J144">
            <v>0.26889898051621675</v>
          </cell>
        </row>
        <row r="147">
          <cell r="F147" t="str">
            <v>PERKIRAAN</v>
          </cell>
          <cell r="G147" t="str">
            <v>HARGA</v>
          </cell>
          <cell r="H147" t="str">
            <v>JUMLAH</v>
          </cell>
        </row>
        <row r="148">
          <cell r="A148" t="str">
            <v>NO.</v>
          </cell>
          <cell r="C148" t="str">
            <v>KOMPONEN</v>
          </cell>
          <cell r="E148" t="str">
            <v>SATUAN</v>
          </cell>
          <cell r="F148" t="str">
            <v>KUANTITAS</v>
          </cell>
          <cell r="G148" t="str">
            <v>SATUAN</v>
          </cell>
          <cell r="H148" t="str">
            <v>HARGA</v>
          </cell>
        </row>
        <row r="149">
          <cell r="G149" t="str">
            <v>(Rp.)</v>
          </cell>
          <cell r="H149" t="str">
            <v>(Rp.)</v>
          </cell>
        </row>
        <row r="152">
          <cell r="A152" t="str">
            <v>A.</v>
          </cell>
          <cell r="C152" t="str">
            <v>TENAGA</v>
          </cell>
        </row>
        <row r="154">
          <cell r="A154" t="str">
            <v>1.</v>
          </cell>
          <cell r="C154" t="str">
            <v>Pekerja</v>
          </cell>
          <cell r="D154" t="str">
            <v>(L01)</v>
          </cell>
          <cell r="E154" t="str">
            <v>Jam</v>
          </cell>
          <cell r="F154">
            <v>52.5</v>
          </cell>
          <cell r="G154">
            <v>7142.8571428571431</v>
          </cell>
          <cell r="J154">
            <v>375000</v>
          </cell>
        </row>
        <row r="155">
          <cell r="A155" t="str">
            <v>2.</v>
          </cell>
          <cell r="C155" t="str">
            <v>Mandor</v>
          </cell>
          <cell r="D155" t="str">
            <v>(L03)</v>
          </cell>
          <cell r="E155" t="str">
            <v>Jam</v>
          </cell>
          <cell r="F155">
            <v>10.5</v>
          </cell>
          <cell r="G155">
            <v>10714.285714285714</v>
          </cell>
          <cell r="J155">
            <v>112500</v>
          </cell>
        </row>
        <row r="158">
          <cell r="F158" t="str">
            <v xml:space="preserve">JUMLAH HARGA TENAGA   </v>
          </cell>
          <cell r="J158">
            <v>487500</v>
          </cell>
        </row>
        <row r="160">
          <cell r="A160" t="str">
            <v>B.</v>
          </cell>
          <cell r="C160" t="str">
            <v>BAHAN</v>
          </cell>
        </row>
        <row r="168">
          <cell r="F168" t="str">
            <v xml:space="preserve">JUMLAH HARGA BAHAN   </v>
          </cell>
          <cell r="J168">
            <v>0</v>
          </cell>
        </row>
        <row r="170">
          <cell r="A170" t="str">
            <v>C.</v>
          </cell>
          <cell r="C170" t="str">
            <v>PERALATAN</v>
          </cell>
        </row>
        <row r="172">
          <cell r="A172" t="str">
            <v>1.</v>
          </cell>
          <cell r="C172" t="str">
            <v>Motor Grader</v>
          </cell>
          <cell r="D172" t="str">
            <v>(E13)</v>
          </cell>
          <cell r="E172" t="str">
            <v>Jam</v>
          </cell>
          <cell r="F172">
            <v>21</v>
          </cell>
          <cell r="G172">
            <v>354225.79121233523</v>
          </cell>
          <cell r="J172">
            <v>7438741.6154590398</v>
          </cell>
        </row>
        <row r="173">
          <cell r="A173" t="str">
            <v>2.</v>
          </cell>
          <cell r="C173" t="str">
            <v>Dump Truck</v>
          </cell>
          <cell r="D173" t="str">
            <v>(E08)</v>
          </cell>
          <cell r="E173" t="str">
            <v>Jam</v>
          </cell>
          <cell r="F173">
            <v>21</v>
          </cell>
          <cell r="G173">
            <v>156486.59802807381</v>
          </cell>
          <cell r="J173">
            <v>3286218.5585895502</v>
          </cell>
        </row>
        <row r="174">
          <cell r="A174">
            <v>3</v>
          </cell>
          <cell r="C174" t="str">
            <v>Alat Bantu</v>
          </cell>
          <cell r="F174">
            <v>1</v>
          </cell>
          <cell r="G174">
            <v>850</v>
          </cell>
          <cell r="J174">
            <v>850</v>
          </cell>
        </row>
        <row r="180">
          <cell r="F180" t="str">
            <v xml:space="preserve">JUMLAH HARGA PERALATAN </v>
          </cell>
          <cell r="J180">
            <v>10725810.17404859</v>
          </cell>
        </row>
        <row r="182">
          <cell r="A182" t="str">
            <v>D.</v>
          </cell>
          <cell r="C182" t="str">
            <v>Jumlah harga Tenaga dan Peralatan  :  ( A + B + C )</v>
          </cell>
          <cell r="J182">
            <v>11213310.17404859</v>
          </cell>
        </row>
        <row r="183">
          <cell r="A183" t="str">
            <v>E.</v>
          </cell>
          <cell r="C183" t="str">
            <v>Jumlah Harga / 1Km = D /1000</v>
          </cell>
          <cell r="J183">
            <v>11213.310174048589</v>
          </cell>
        </row>
        <row r="184">
          <cell r="A184" t="str">
            <v>Note: 1</v>
          </cell>
          <cell r="C184" t="str">
            <v>Perkiraan kuantitas yang dicantumkan harus diperkirakan mendekati kondisi sebenarnya.</v>
          </cell>
        </row>
        <row r="185">
          <cell r="A185">
            <v>2</v>
          </cell>
          <cell r="C185" t="str">
            <v>Harga Lump Sum harus mencakup seluruh pajak yang berkaitan (tapi tidak termasuk PPN yang dibayarkan</v>
          </cell>
        </row>
        <row r="186">
          <cell r="C186" t="str">
            <v>dari Kontrak), bahan-bahan tambahan, tenaga kerja atau peralatan yang mungkin diperlukan.</v>
          </cell>
        </row>
        <row r="187">
          <cell r="A187">
            <v>3</v>
          </cell>
          <cell r="C187" t="str">
            <v>Pekerjaan dan kuantitas yang ditunjukkan di atas adalah perkiraan semata yang menjadi dasar penetapan Mata</v>
          </cell>
        </row>
        <row r="188">
          <cell r="C188" t="str">
            <v>Pembayaran Pekerjaan Pemeliharaan Rutin ini. Pelaksanaan pemeliharaan kondisi jalan dilakukan sesuai</v>
          </cell>
        </row>
        <row r="189">
          <cell r="C189" t="str">
            <v>ketentuan dalam Spesifikasi yang tidak perlu dikaitkan dengan kuantitas yang ditunjukkan dalam Analisa ini.</v>
          </cell>
        </row>
        <row r="192">
          <cell r="I192" t="str">
            <v>Analisa EI-1014</v>
          </cell>
        </row>
        <row r="194">
          <cell r="A194" t="str">
            <v>FORMULIR STANDAR UNTUK</v>
          </cell>
        </row>
        <row r="195">
          <cell r="A195" t="str">
            <v>PEREKAMAN ANALISA MASING-MASING HARGA SATUAN</v>
          </cell>
        </row>
        <row r="196">
          <cell r="A196">
            <v>0</v>
          </cell>
        </row>
        <row r="199">
          <cell r="A199" t="str">
            <v>PROYEK</v>
          </cell>
          <cell r="D199" t="str">
            <v>:</v>
          </cell>
        </row>
        <row r="200">
          <cell r="A200" t="str">
            <v>No. PAKET KONTRAK</v>
          </cell>
          <cell r="D200" t="str">
            <v>:</v>
          </cell>
        </row>
        <row r="201">
          <cell r="A201" t="str">
            <v>NAMA PAKET</v>
          </cell>
          <cell r="D201" t="str">
            <v>:</v>
          </cell>
        </row>
        <row r="202">
          <cell r="A202" t="str">
            <v>PROPINSI</v>
          </cell>
          <cell r="D202" t="str">
            <v>:</v>
          </cell>
        </row>
        <row r="203">
          <cell r="A203" t="str">
            <v>ITEM PEMBAYARAN NO.</v>
          </cell>
          <cell r="D203" t="str">
            <v>: 10.1 (4)</v>
          </cell>
        </row>
        <row r="204">
          <cell r="A204" t="str">
            <v>JENIS PEKERJAAN</v>
          </cell>
          <cell r="D204" t="str">
            <v>: Pemeliharaan Rutin Perlengkapan Jalan</v>
          </cell>
        </row>
        <row r="205">
          <cell r="A205" t="str">
            <v>SATUAN PEMBAYARAN</v>
          </cell>
          <cell r="D205" t="str">
            <v>: Lump Sum / Bulan</v>
          </cell>
          <cell r="G205" t="str">
            <v>% THD. BIAYA PROYEK</v>
          </cell>
          <cell r="I205" t="str">
            <v>:</v>
          </cell>
          <cell r="J205">
            <v>0.25883832189876943</v>
          </cell>
        </row>
        <row r="208">
          <cell r="F208" t="str">
            <v>PERKIRAAN</v>
          </cell>
          <cell r="G208" t="str">
            <v>HARGA</v>
          </cell>
          <cell r="H208" t="str">
            <v>JUMLAH</v>
          </cell>
        </row>
        <row r="209">
          <cell r="A209" t="str">
            <v>NO.</v>
          </cell>
          <cell r="C209" t="str">
            <v>KOMPONEN</v>
          </cell>
          <cell r="E209" t="str">
            <v>SATUAN</v>
          </cell>
          <cell r="F209" t="str">
            <v>KUANTITAS</v>
          </cell>
          <cell r="G209" t="str">
            <v>SATUAN</v>
          </cell>
          <cell r="H209" t="str">
            <v>HARGA</v>
          </cell>
        </row>
        <row r="210">
          <cell r="G210" t="str">
            <v>(Rp.)</v>
          </cell>
          <cell r="H210" t="str">
            <v>(Rp.)</v>
          </cell>
        </row>
        <row r="213">
          <cell r="A213" t="str">
            <v>A.</v>
          </cell>
          <cell r="C213" t="str">
            <v>TENAGA</v>
          </cell>
        </row>
        <row r="215">
          <cell r="A215" t="str">
            <v>1.</v>
          </cell>
          <cell r="C215" t="str">
            <v>Pekerja</v>
          </cell>
          <cell r="D215" t="str">
            <v>(L01)</v>
          </cell>
          <cell r="E215" t="str">
            <v>Jam</v>
          </cell>
          <cell r="F215">
            <v>63</v>
          </cell>
          <cell r="G215">
            <v>1800</v>
          </cell>
          <cell r="J215">
            <v>113400</v>
          </cell>
        </row>
        <row r="216">
          <cell r="A216" t="str">
            <v>2.</v>
          </cell>
          <cell r="C216" t="str">
            <v>Mandor</v>
          </cell>
          <cell r="D216" t="str">
            <v>(L03)</v>
          </cell>
          <cell r="E216" t="str">
            <v>Jam</v>
          </cell>
          <cell r="F216">
            <v>6.3</v>
          </cell>
          <cell r="G216">
            <v>2750</v>
          </cell>
          <cell r="J216">
            <v>17325</v>
          </cell>
        </row>
        <row r="219">
          <cell r="F219" t="str">
            <v xml:space="preserve">JUMLAH HARGA TENAGA   </v>
          </cell>
          <cell r="J219">
            <v>130725</v>
          </cell>
        </row>
        <row r="221">
          <cell r="A221" t="str">
            <v>B.</v>
          </cell>
          <cell r="C221" t="str">
            <v>BAHAN</v>
          </cell>
        </row>
        <row r="223">
          <cell r="A223" t="str">
            <v>1.</v>
          </cell>
          <cell r="C223" t="str">
            <v>Umum</v>
          </cell>
          <cell r="E223" t="str">
            <v>LS</v>
          </cell>
          <cell r="F223">
            <v>1</v>
          </cell>
          <cell r="G223">
            <v>10032000</v>
          </cell>
          <cell r="J223">
            <v>10032000</v>
          </cell>
        </row>
        <row r="229">
          <cell r="F229" t="str">
            <v xml:space="preserve">JUMLAH HARGA BAHAN   </v>
          </cell>
          <cell r="J229">
            <v>10032000</v>
          </cell>
        </row>
        <row r="231">
          <cell r="A231" t="str">
            <v>C.</v>
          </cell>
          <cell r="C231" t="str">
            <v>PERALATAN</v>
          </cell>
        </row>
        <row r="233">
          <cell r="A233" t="str">
            <v>1.</v>
          </cell>
          <cell r="C233" t="str">
            <v>Flat Bed Truck    (E11)</v>
          </cell>
          <cell r="E233" t="str">
            <v>Jam</v>
          </cell>
          <cell r="F233">
            <v>12.6</v>
          </cell>
          <cell r="G233">
            <v>50083.125241883463</v>
          </cell>
          <cell r="J233">
            <v>631047.37804773159</v>
          </cell>
        </row>
        <row r="241">
          <cell r="F241" t="str">
            <v xml:space="preserve">JUMLAH HARGA PERALATAN </v>
          </cell>
          <cell r="J241">
            <v>631047.37804773159</v>
          </cell>
        </row>
        <row r="243">
          <cell r="A243" t="str">
            <v>D.</v>
          </cell>
          <cell r="C243" t="str">
            <v>Jumlah harga Tenaga, Bahan dan Peralatan  :  ( A + B + C )</v>
          </cell>
          <cell r="J243">
            <v>10793772.378047731</v>
          </cell>
        </row>
        <row r="244">
          <cell r="A244" t="str">
            <v>E.</v>
          </cell>
          <cell r="C244" t="str">
            <v>Over Head and Profit  :</v>
          </cell>
          <cell r="E244">
            <v>10</v>
          </cell>
          <cell r="F244" t="str">
            <v>%  x  D</v>
          </cell>
          <cell r="J244">
            <v>1079377.237804773</v>
          </cell>
        </row>
        <row r="245">
          <cell r="A245" t="str">
            <v>F.</v>
          </cell>
          <cell r="C245" t="str">
            <v>Harga Lump Sum  :  ( D + E )</v>
          </cell>
          <cell r="J245">
            <v>11873149.615852503</v>
          </cell>
        </row>
        <row r="246">
          <cell r="A246" t="str">
            <v>G.</v>
          </cell>
          <cell r="C246" t="str">
            <v>Harga Lump Sum / bulan untuk 3 bulan pertama  :  F / 8</v>
          </cell>
          <cell r="J246">
            <v>1484143.7019815629</v>
          </cell>
        </row>
        <row r="247">
          <cell r="A247" t="str">
            <v>H.</v>
          </cell>
          <cell r="C247" t="str">
            <v>Harga Lump Sum / bulan untuk sisanya selama Periode Pelaksanaan</v>
          </cell>
          <cell r="J247">
            <v>824524.27887864597</v>
          </cell>
        </row>
        <row r="248">
          <cell r="C248" t="str">
            <v>=  5/8 x { F / (Periode Pelaksanaan - 3) }</v>
          </cell>
        </row>
        <row r="249">
          <cell r="A249" t="str">
            <v>Note: 1</v>
          </cell>
          <cell r="C249" t="str">
            <v>Perkiraan kuantitas yang dicantumkan harus diperkirakan mendekati kondisi sebenarnya.</v>
          </cell>
        </row>
        <row r="250">
          <cell r="A250">
            <v>2</v>
          </cell>
          <cell r="C250" t="str">
            <v>Harga Lump Sum harus mencakup seluruh pajak yang berkaitan (tapi tidak termasuk PPN yang dibayarkan</v>
          </cell>
        </row>
        <row r="251">
          <cell r="C251" t="str">
            <v>dari Kontrak), bahan-bahan tambahan, tenaga kerja atau peralatan yang mungkin diperlukan.</v>
          </cell>
        </row>
        <row r="252">
          <cell r="A252">
            <v>3</v>
          </cell>
          <cell r="C252" t="str">
            <v>Pekerjaan dan kuantitas yang ditunjukkan di atas adalah perkiraan semata yang menjadi dasar penetapan Mata</v>
          </cell>
        </row>
        <row r="253">
          <cell r="C253" t="str">
            <v>Pembayaran Pekerjaan Pemeliharaan Rutin ini. Pelaksanaan pemeliharaan kondisi jalan dilakukan sesuai</v>
          </cell>
        </row>
        <row r="254">
          <cell r="C254" t="str">
            <v>ketentuan dalam Spesifikasi yang tidak perlu dikaitkan dengan kuantitas yang ditunjukkan dalam Analisa ini.</v>
          </cell>
        </row>
        <row r="257">
          <cell r="I257" t="str">
            <v>Analisa EI-1015</v>
          </cell>
        </row>
        <row r="259">
          <cell r="A259" t="str">
            <v>FORMULIR STANDAR UNTUK</v>
          </cell>
        </row>
        <row r="260">
          <cell r="A260" t="str">
            <v>PEREKAMAN ANALISA MASING-MASING HARGA SATUAN</v>
          </cell>
        </row>
        <row r="261">
          <cell r="A261">
            <v>0</v>
          </cell>
        </row>
        <row r="264">
          <cell r="A264" t="str">
            <v>PROYEK</v>
          </cell>
          <cell r="D264" t="str">
            <v>:</v>
          </cell>
        </row>
        <row r="265">
          <cell r="A265" t="str">
            <v>No. PAKET KONTRAK</v>
          </cell>
          <cell r="D265" t="str">
            <v>:</v>
          </cell>
        </row>
        <row r="266">
          <cell r="A266" t="str">
            <v>NAMA PAKET</v>
          </cell>
          <cell r="D266" t="str">
            <v>:</v>
          </cell>
        </row>
        <row r="267">
          <cell r="A267" t="str">
            <v>PROPINSI</v>
          </cell>
          <cell r="D267" t="str">
            <v>:</v>
          </cell>
        </row>
        <row r="268">
          <cell r="A268" t="str">
            <v>ITEM PEMBAYARAN NO.</v>
          </cell>
          <cell r="D268" t="str">
            <v>: 10.1 (5)</v>
          </cell>
        </row>
        <row r="269">
          <cell r="A269" t="str">
            <v>JENIS PEKERJAAN</v>
          </cell>
          <cell r="D269" t="str">
            <v>: Pemeliharaan Rutin Jembatan</v>
          </cell>
        </row>
        <row r="270">
          <cell r="A270" t="str">
            <v>SATUAN PEMBAYARAN</v>
          </cell>
          <cell r="D270" t="str">
            <v>: Lump Sum / Bulan</v>
          </cell>
          <cell r="G270" t="str">
            <v>% THD. BIAYA PROYEK</v>
          </cell>
          <cell r="I270" t="str">
            <v>:</v>
          </cell>
          <cell r="J270">
            <v>0.91855479524534123</v>
          </cell>
        </row>
        <row r="273">
          <cell r="F273" t="str">
            <v>PERKIRAAN</v>
          </cell>
          <cell r="G273" t="str">
            <v>HARGA</v>
          </cell>
          <cell r="H273" t="str">
            <v>JUMLAH</v>
          </cell>
        </row>
        <row r="274">
          <cell r="A274" t="str">
            <v>NO.</v>
          </cell>
          <cell r="C274" t="str">
            <v>KOMPONEN</v>
          </cell>
          <cell r="E274" t="str">
            <v>SATUAN</v>
          </cell>
          <cell r="F274" t="str">
            <v>KUANTITAS</v>
          </cell>
          <cell r="G274" t="str">
            <v>SATUAN</v>
          </cell>
          <cell r="H274" t="str">
            <v>HARGA</v>
          </cell>
        </row>
        <row r="275">
          <cell r="G275" t="str">
            <v>(Rp.)</v>
          </cell>
          <cell r="H275" t="str">
            <v>(Rp.)</v>
          </cell>
        </row>
        <row r="278">
          <cell r="A278" t="str">
            <v>A.</v>
          </cell>
          <cell r="C278" t="str">
            <v>TENAGA</v>
          </cell>
        </row>
        <row r="280">
          <cell r="A280" t="str">
            <v>1.</v>
          </cell>
          <cell r="C280" t="str">
            <v>Pekerja</v>
          </cell>
          <cell r="D280" t="str">
            <v>(L01)</v>
          </cell>
          <cell r="E280" t="str">
            <v>Jam</v>
          </cell>
          <cell r="F280">
            <v>756</v>
          </cell>
          <cell r="G280">
            <v>1800</v>
          </cell>
          <cell r="J280">
            <v>1360800</v>
          </cell>
        </row>
        <row r="281">
          <cell r="A281" t="str">
            <v>2.</v>
          </cell>
          <cell r="C281" t="str">
            <v>Mandor</v>
          </cell>
          <cell r="D281" t="str">
            <v>(L03)</v>
          </cell>
          <cell r="E281" t="str">
            <v>Jam</v>
          </cell>
          <cell r="F281">
            <v>151.19999999999999</v>
          </cell>
          <cell r="G281">
            <v>2750</v>
          </cell>
          <cell r="J281">
            <v>415799.99999999994</v>
          </cell>
        </row>
        <row r="284">
          <cell r="F284" t="str">
            <v xml:space="preserve">JUMLAH HARGA TENAGA   </v>
          </cell>
          <cell r="J284">
            <v>1776600</v>
          </cell>
        </row>
        <row r="286">
          <cell r="A286" t="str">
            <v>B.</v>
          </cell>
          <cell r="C286" t="str">
            <v>BAHAN</v>
          </cell>
        </row>
        <row r="288">
          <cell r="A288" t="str">
            <v>1.</v>
          </cell>
          <cell r="C288" t="str">
            <v>Umum</v>
          </cell>
          <cell r="E288" t="str">
            <v>LS</v>
          </cell>
          <cell r="F288">
            <v>1</v>
          </cell>
          <cell r="G288">
            <v>30217421.875</v>
          </cell>
          <cell r="J288">
            <v>30217421.875</v>
          </cell>
        </row>
        <row r="294">
          <cell r="F294" t="str">
            <v xml:space="preserve">JUMLAH HARGA BAHAN   </v>
          </cell>
          <cell r="J294">
            <v>30217421.875</v>
          </cell>
        </row>
        <row r="296">
          <cell r="A296" t="str">
            <v>C.</v>
          </cell>
          <cell r="C296" t="str">
            <v>PERALATAN</v>
          </cell>
        </row>
        <row r="298">
          <cell r="A298" t="str">
            <v>1.</v>
          </cell>
          <cell r="C298" t="str">
            <v>Flat Bed Truck    (E11)</v>
          </cell>
          <cell r="E298" t="str">
            <v>Jam</v>
          </cell>
          <cell r="F298">
            <v>126</v>
          </cell>
          <cell r="G298">
            <v>50083.125241883463</v>
          </cell>
          <cell r="J298">
            <v>6310473.7804773161</v>
          </cell>
        </row>
        <row r="306">
          <cell r="F306" t="str">
            <v xml:space="preserve">JUMLAH HARGA PERALATAN </v>
          </cell>
          <cell r="J306">
            <v>6310473.7804773161</v>
          </cell>
        </row>
        <row r="308">
          <cell r="A308" t="str">
            <v>D.</v>
          </cell>
          <cell r="C308" t="str">
            <v>Jumlah harga Tenaga, Bahan dan Peralatan  :  ( A + B + C )</v>
          </cell>
          <cell r="J308">
            <v>38304495.655477315</v>
          </cell>
        </row>
        <row r="309">
          <cell r="A309" t="str">
            <v>E.</v>
          </cell>
          <cell r="C309" t="str">
            <v>Over Head and Profit  :</v>
          </cell>
          <cell r="E309">
            <v>10</v>
          </cell>
          <cell r="F309" t="str">
            <v>%  x  D</v>
          </cell>
          <cell r="J309">
            <v>3830449.5655477317</v>
          </cell>
        </row>
        <row r="310">
          <cell r="A310" t="str">
            <v>F.</v>
          </cell>
          <cell r="C310" t="str">
            <v>Harga Lump Sum  :  ( D + E )</v>
          </cell>
          <cell r="J310">
            <v>42134945.22102505</v>
          </cell>
        </row>
        <row r="311">
          <cell r="A311" t="str">
            <v>G.</v>
          </cell>
          <cell r="C311" t="str">
            <v>Harga Lump Sum / bulan untuk 3 bulan pertama  :  F / 8</v>
          </cell>
          <cell r="J311">
            <v>5266868.1526281312</v>
          </cell>
        </row>
        <row r="312">
          <cell r="A312" t="str">
            <v>H.</v>
          </cell>
          <cell r="C312" t="str">
            <v>Harga Lump Sum / bulan untuk sisanya selama Periode Pelaksanaan</v>
          </cell>
          <cell r="J312">
            <v>2926037.8625711841</v>
          </cell>
        </row>
        <row r="313">
          <cell r="C313" t="str">
            <v>=  5/8 x { F / (Periode Pelaksanaan - 3) }</v>
          </cell>
        </row>
        <row r="314">
          <cell r="A314" t="str">
            <v>Note: 1</v>
          </cell>
          <cell r="C314" t="str">
            <v>Perkiraan kuantitas yang dicantumkan harus diperkirakan mendekati kondisi sebenarnya.</v>
          </cell>
        </row>
        <row r="315">
          <cell r="A315">
            <v>2</v>
          </cell>
          <cell r="C315" t="str">
            <v>Harga Lump Sum harus mencakup seluruh pajak yang berkaitan (tapi tidak termasuk PPN yang dibayarkan</v>
          </cell>
        </row>
        <row r="316">
          <cell r="C316" t="str">
            <v>dari Kontrak), bahan-bahan tambahan, tenaga kerja atau peralatan yang mungkin diperlukan.</v>
          </cell>
        </row>
        <row r="317">
          <cell r="A317">
            <v>3</v>
          </cell>
          <cell r="C317" t="str">
            <v>Pekerjaan dan kuantitas yang ditunjukkan di atas adalah perkiraan semata yang menjadi dasar penetapan Mata</v>
          </cell>
        </row>
        <row r="318">
          <cell r="C318" t="str">
            <v>Pembayaran Pekerjaan Pemeliharaan Rutin ini. Pelaksanaan pemeliharaan kondisi jalan dilakukan sesuai</v>
          </cell>
        </row>
        <row r="319">
          <cell r="C319" t="str">
            <v>ketentuan dalam Spesifikasi yang tidak perlu dikaitkan dengan kuantitas yang ditunjukkan dalam Analisa ini.</v>
          </cell>
        </row>
      </sheetData>
      <sheetData sheetId="34" refreshError="1"/>
      <sheetData sheetId="35"/>
      <sheetData sheetId="36" refreshError="1"/>
      <sheetData sheetId="37" refreshError="1"/>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covered_Sheet1"/>
      <sheetName val="Recovered_Sheet2"/>
      <sheetName val="000000"/>
      <sheetName val="HRG SAT."/>
      <sheetName val="ANALISA OK "/>
      <sheetName val="ANALISA BOQ"/>
      <sheetName val="rekap"/>
      <sheetName val="rekap BOQ"/>
      <sheetName val="VOLUME"/>
      <sheetName val="RAB "/>
      <sheetName val="bahan"/>
      <sheetName val="BOQ"/>
      <sheetName val="septictank"/>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sheetData sheetId="9" refreshError="1"/>
      <sheetData sheetId="10" refreshError="1"/>
      <sheetData sheetId="11" refreshError="1"/>
      <sheetData sheetId="12"/>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ap Biaya AKAM "/>
      <sheetName val="Jl. manggis"/>
      <sheetName val="RKP Jl.manggis"/>
      <sheetName val="Jl. Bubara"/>
      <sheetName val="RKP Jl. Bubara"/>
      <sheetName val="Dpn SMA 1"/>
      <sheetName val="RKP SMA1"/>
      <sheetName val="Jl. teratai"/>
      <sheetName val="RKP Jl. Teratai"/>
      <sheetName val="Jl  REMU Ka.Li"/>
      <sheetName val="RK Jl  REMU Kal.i OK"/>
      <sheetName val="Jl Smp 5 0k"/>
      <sheetName val="RK Jl Smp 5 0k"/>
      <sheetName val="Jl Matoa 0k"/>
      <sheetName val="RK Matoa 0k"/>
      <sheetName val="RK Jl Lrnng matamalgi 0k"/>
      <sheetName val="Jl Lrnng matamalgi 0k"/>
      <sheetName val="Jl Wartel Mario"/>
      <sheetName val="RK Wartel Mario"/>
      <sheetName val="Jl KOKODA 0k"/>
      <sheetName val="RK Jl KOKODA 0k"/>
      <sheetName val="TDAK ADA"/>
      <sheetName val="RK ....TDK"/>
      <sheetName val="Jl d. Yamur OK"/>
      <sheetName val="RK d. Yamur Ok"/>
      <sheetName val=" Biaya "/>
      <sheetName val="Jl PPI"/>
      <sheetName val="RK PPI"/>
      <sheetName val="JL.h. Citra"/>
      <sheetName val="RKPh Citra"/>
      <sheetName val="Jl  Trikora KM 8 Rev"/>
      <sheetName val="RK Trikora KM 8 REv"/>
      <sheetName val="Jl Kopi Senang Lrng Mulia 0K"/>
      <sheetName val="RK Jl Kopi Senang Lrng Mulia 0K"/>
      <sheetName val="JL.Kembang Patriot 0k"/>
      <sheetName val="RKPKembang Patriot 0k"/>
      <sheetName val="Jl Olan Fago"/>
      <sheetName val="RK JJl Olan Fago"/>
      <sheetName val="Jl Sam LRH Matamalagi 0k"/>
      <sheetName val="RK S Matamlagi 0k"/>
      <sheetName val="Jl K. Kei 0k"/>
      <sheetName val="RK Jl K. Kei 0k"/>
      <sheetName val="JL..."/>
      <sheetName val="RKP ..."/>
      <sheetName val="Jl Mawar BTN 0k"/>
      <sheetName val="RK JlMawar BTN. 0k"/>
      <sheetName val="Jl Lorong 3-4"/>
      <sheetName val="RK Jl Lorong 3-4"/>
      <sheetName val="Jl P. Pisang"/>
      <sheetName val="RKP.  Jl P. Pisang 0K"/>
      <sheetName val="Jl Fayas Ok"/>
      <sheetName val="RK Jl Fayas 0k"/>
      <sheetName val="Jl mesjid rufey 0K"/>
      <sheetName val="RK Jlmesjid rufey 0k"/>
      <sheetName val="RK Jl Madukura Ok"/>
      <sheetName val="Jl Madukura Ok"/>
      <sheetName val="Jl Lorong 1&amp;2"/>
      <sheetName val="RK Jl Lorong 1&amp;2"/>
      <sheetName val="Jl S. Maruni"/>
      <sheetName val="RK S maruni"/>
      <sheetName val="Jl komp. Exim BETON"/>
      <sheetName val="RK komp. Exim BETON"/>
      <sheetName val="Jl komp. PepabriOk"/>
      <sheetName val="RK komp. Pepabri0k"/>
      <sheetName val="RK Jl Poncowati Rv"/>
      <sheetName val="Jl  Poncowati REV"/>
      <sheetName val="Jl  WIKU OK REv"/>
      <sheetName val="RK JL WIKU OK REv"/>
      <sheetName val="Basic Price CV. NKP"/>
      <sheetName val="Peralatan CV. NKP"/>
      <sheetName val="Agregat  CV. NKP "/>
      <sheetName val="Mobilisasi"/>
      <sheetName val="DEI.2"/>
      <sheetName val="DEV III"/>
      <sheetName val="DEV.3"/>
      <sheetName val="DEV.3 (2)"/>
      <sheetName val="DEV.5 "/>
      <sheetName val="DEV.6"/>
      <sheetName val="DEV.7"/>
      <sheetName val="DEV.7.(6) Pasir Urug"/>
      <sheetName val="DEVI 7"/>
      <sheetName val="DEVI 7 (2)"/>
      <sheetName val="DEV 6 T'FORD"/>
      <sheetName val="Girder-30"/>
    </sheetNames>
    <sheetDataSet>
      <sheetData sheetId="0"/>
      <sheetData sheetId="1" refreshError="1"/>
      <sheetData sheetId="2"/>
      <sheetData sheetId="3"/>
      <sheetData sheetId="4"/>
      <sheetData sheetId="5" refreshError="1"/>
      <sheetData sheetId="6"/>
      <sheetData sheetId="7" refreshError="1"/>
      <sheetData sheetId="8"/>
      <sheetData sheetId="9" refreshError="1"/>
      <sheetData sheetId="10" refreshError="1"/>
      <sheetData sheetId="11"/>
      <sheetData sheetId="12" refreshError="1"/>
      <sheetData sheetId="13" refreshError="1"/>
      <sheetData sheetId="14" refreshError="1"/>
      <sheetData sheetId="15" refreshError="1"/>
      <sheetData sheetId="16" refreshError="1"/>
      <sheetData sheetId="17"/>
      <sheetData sheetId="18"/>
      <sheetData sheetId="19" refreshError="1"/>
      <sheetData sheetId="20" refreshError="1"/>
      <sheetData sheetId="21"/>
      <sheetData sheetId="22"/>
      <sheetData sheetId="23" refreshError="1"/>
      <sheetData sheetId="24" refreshError="1"/>
      <sheetData sheetId="25"/>
      <sheetData sheetId="26"/>
      <sheetData sheetId="27" refreshError="1"/>
      <sheetData sheetId="28" refreshError="1"/>
      <sheetData sheetId="29" refreshError="1"/>
      <sheetData sheetId="30"/>
      <sheetData sheetId="3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sheetData sheetId="43"/>
      <sheetData sheetId="44"/>
      <sheetData sheetId="45" refreshError="1"/>
      <sheetData sheetId="46"/>
      <sheetData sheetId="47"/>
      <sheetData sheetId="48" refreshError="1"/>
      <sheetData sheetId="49" refreshError="1"/>
      <sheetData sheetId="50"/>
      <sheetData sheetId="51"/>
      <sheetData sheetId="52" refreshError="1"/>
      <sheetData sheetId="53" refreshError="1"/>
      <sheetData sheetId="54"/>
      <sheetData sheetId="55"/>
      <sheetData sheetId="56" refreshError="1"/>
      <sheetData sheetId="57" refreshError="1"/>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refreshError="1">
        <row r="158">
          <cell r="W158">
            <v>37834.119568489812</v>
          </cell>
        </row>
        <row r="247">
          <cell r="W247">
            <v>934475.5555555555</v>
          </cell>
        </row>
      </sheetData>
      <sheetData sheetId="73"/>
      <sheetData sheetId="74" refreshError="1">
        <row r="154">
          <cell r="W154">
            <v>38325.538160469674</v>
          </cell>
        </row>
        <row r="453">
          <cell r="W453">
            <v>4508.5260677967744</v>
          </cell>
        </row>
      </sheetData>
      <sheetData sheetId="75"/>
      <sheetData sheetId="76"/>
      <sheetData sheetId="77" refreshError="1">
        <row r="1107">
          <cell r="W1107">
            <v>1741387.2435636593</v>
          </cell>
        </row>
      </sheetData>
      <sheetData sheetId="78"/>
      <sheetData sheetId="79"/>
      <sheetData sheetId="80" refreshError="1">
        <row r="537">
          <cell r="X537">
            <v>848377.1086398632</v>
          </cell>
        </row>
      </sheetData>
      <sheetData sheetId="81" refreshError="1">
        <row r="51">
          <cell r="W51">
            <v>13290</v>
          </cell>
        </row>
      </sheetData>
      <sheetData sheetId="82" refreshError="1">
        <row r="69">
          <cell r="I69">
            <v>553645.2852026521</v>
          </cell>
        </row>
      </sheetData>
      <sheetData sheetId="83" refreshError="1"/>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l_Exc_Prod"/>
      <sheetName val="Anl_Exc_Milik"/>
      <sheetName val="Anl_Exc_Operasi"/>
      <sheetName val="add_sompak"/>
      <sheetName val="Anl_Sat_Exc"/>
      <sheetName val="anl teknik"/>
      <sheetName val="Schedule"/>
      <sheetName val="Rekapitulasi"/>
      <sheetName val="Kuantitas"/>
      <sheetName val="Anl_Harga_Sat"/>
      <sheetName val="Daf_Upah_Bahan"/>
      <sheetName val="Mat_On_Site"/>
      <sheetName val="rab 3 daun"/>
      <sheetName val="rab 4 daun"/>
      <sheetName val="jembatan12x3"/>
      <sheetName val="cover"/>
    </sheetNames>
    <sheetDataSet>
      <sheetData sheetId="0"/>
      <sheetData sheetId="1"/>
      <sheetData sheetId="2"/>
      <sheetData sheetId="3"/>
      <sheetData sheetId="4"/>
      <sheetData sheetId="5"/>
      <sheetData sheetId="6"/>
      <sheetData sheetId="7"/>
      <sheetData sheetId="8"/>
      <sheetData sheetId="9"/>
      <sheetData sheetId="10">
        <row r="33">
          <cell r="H33">
            <v>9750</v>
          </cell>
        </row>
        <row r="49">
          <cell r="H49">
            <v>35000</v>
          </cell>
        </row>
      </sheetData>
      <sheetData sheetId="11"/>
      <sheetData sheetId="12"/>
      <sheetData sheetId="13"/>
      <sheetData sheetId="14"/>
      <sheetData sheetId="15"/>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ap Biaya AKAM "/>
      <sheetName val="Jl. manggis"/>
      <sheetName val="RKP Jl. manggis"/>
      <sheetName val="Jl. Bubara"/>
      <sheetName val="RKP Jl. Bubara"/>
      <sheetName val="Dpn SMA 1"/>
      <sheetName val="RKP SMA1"/>
      <sheetName val="Jl. teratai"/>
      <sheetName val="RKP Jl. Teratai"/>
      <sheetName val="Jl  REMU Ka.Li"/>
      <sheetName val="RK Jl  REMU Kal.i OK"/>
      <sheetName val="Jl Smp 5 0k"/>
      <sheetName val="RK Jl Smp 5 0k"/>
      <sheetName val="Jl Matoa 0k"/>
      <sheetName val="RK Matoa 0k"/>
      <sheetName val="RK Jl Lrnng matamalgi 0k"/>
      <sheetName val="Jl Lrnng matamalgi 0k"/>
      <sheetName val="Jl Wartel Mario"/>
      <sheetName val="RK Wartel Mario"/>
      <sheetName val="Jl KOKODA 0k"/>
      <sheetName val="RK Jl KOKODA 0k"/>
      <sheetName val="TDAK ADA"/>
      <sheetName val="RK ....TDK"/>
      <sheetName val="Jl d. Yamur OK"/>
      <sheetName val="RK d. Yamur Ok"/>
      <sheetName val=" Biaya "/>
      <sheetName val="Jl PPI"/>
      <sheetName val="RK PPI"/>
      <sheetName val="JL.h. Citra"/>
      <sheetName val="RKPh Citra"/>
      <sheetName val="Jl  Trikora KM 8 Rev"/>
      <sheetName val="RK Trikora KM 8 REv"/>
      <sheetName val="Jl Kopi Senang Lrng Mulia 0K"/>
      <sheetName val="RK Jl Kopi Senang Lrng Mulia 0K"/>
      <sheetName val="JL.Kembang Patriot 0k"/>
      <sheetName val="RKPKembang Patriot 0k"/>
      <sheetName val="Jl Olan Fago"/>
      <sheetName val="RK JJl Olan Fago"/>
      <sheetName val="Jl Sam LRH Matamalagi 0k"/>
      <sheetName val="RK S Matamlagi 0k"/>
      <sheetName val="Jl K. Kei 0k"/>
      <sheetName val="RK Jl K. Kei 0k"/>
      <sheetName val="JL..."/>
      <sheetName val="RKP ..."/>
      <sheetName val="Jl Mawar BTN 0k"/>
      <sheetName val="RK JlMawar BTN. 0k"/>
      <sheetName val="Jl Lorong 3-4"/>
      <sheetName val="RK Jl Lorong 3-4"/>
      <sheetName val="Jl P. Pisang"/>
      <sheetName val="RKP.  Jl P. Pisang 0K"/>
      <sheetName val="Jl Fayas Ok"/>
      <sheetName val="RK Jl Fayas 0k"/>
      <sheetName val="Jl mesjid rufey 0K"/>
      <sheetName val="RK Jlmesjid rufey 0k"/>
      <sheetName val="RK Jl Madukura Ok"/>
      <sheetName val="Jl Madukura Ok"/>
      <sheetName val="Jl Lorong 1&amp;2"/>
      <sheetName val="RK Jl Lorong 1&amp;2"/>
      <sheetName val="Jl S. Maruni"/>
      <sheetName val="RK S maruni"/>
      <sheetName val="Jl komp. Exim BETON"/>
      <sheetName val="RK komp. Exim BETON"/>
      <sheetName val="Jl komp. PepabriOk"/>
      <sheetName val="RK komp. Pepabri0k"/>
      <sheetName val="RK Jl Poncowati Rv"/>
      <sheetName val="Jl  Poncowati REV"/>
      <sheetName val="Jl  WIKU OK REv"/>
      <sheetName val="RK JL WIKU OK REv"/>
      <sheetName val="Basic Price CV. NKP"/>
      <sheetName val="Peralatan CV. NKP"/>
      <sheetName val="Agregat  CV. NKP "/>
      <sheetName val="Mobilisasi"/>
      <sheetName val="DEI.2"/>
      <sheetName val="DEV III"/>
      <sheetName val="DEV.3"/>
      <sheetName val="DEV.3 (2)"/>
      <sheetName val="DEV.5 "/>
      <sheetName val="DEV.6"/>
      <sheetName val="DEV.7"/>
      <sheetName val="DEV.7.(6) Pasir Urug"/>
      <sheetName val="DEVI 7"/>
      <sheetName val="DEVI 7 (2)"/>
      <sheetName val="DEV 6 T'FORD"/>
      <sheetName val="RKP Jl.manggis"/>
      <sheetName val="An. Gal &amp; Tim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refreshError="1">
        <row r="43">
          <cell r="F43">
            <v>7850</v>
          </cell>
        </row>
      </sheetData>
      <sheetData sheetId="69"/>
      <sheetData sheetId="70"/>
      <sheetData sheetId="71"/>
      <sheetData sheetId="72" refreshError="1">
        <row r="336">
          <cell r="W336">
            <v>3537.6032168236889</v>
          </cell>
        </row>
      </sheetData>
      <sheetData sheetId="73"/>
      <sheetData sheetId="74"/>
      <sheetData sheetId="75"/>
      <sheetData sheetId="76" refreshError="1">
        <row r="377">
          <cell r="W377">
            <v>330632.65316893859</v>
          </cell>
        </row>
      </sheetData>
      <sheetData sheetId="77"/>
      <sheetData sheetId="78"/>
      <sheetData sheetId="79"/>
      <sheetData sheetId="80" refreshError="1">
        <row r="50">
          <cell r="X50">
            <v>1214882.2668653282</v>
          </cell>
        </row>
      </sheetData>
      <sheetData sheetId="81"/>
      <sheetData sheetId="82"/>
      <sheetData sheetId="83" refreshError="1"/>
      <sheetData sheetId="84" refreshError="1"/>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ilang"/>
      <sheetName val="rekap"/>
      <sheetName val="Sheet1"/>
      <sheetName val="rincian"/>
    </sheetNames>
    <sheetDataSet>
      <sheetData sheetId="0" refreshError="1">
        <row r="3">
          <cell r="C3" t="str">
            <v>TIGA MILYAR ENAM RATUS ENAM PULUH TIGA JUTA TIGA RATUS ENAM PULUH  RIBU  RUPIAH</v>
          </cell>
        </row>
        <row r="6">
          <cell r="C6" t="str">
            <v>SATU MILYAR SERATUS SEPULUH  JUTA  RUPIAH</v>
          </cell>
        </row>
        <row r="7">
          <cell r="C7" t="str">
            <v>SATU MILYAR TIGA RATUS DELAPAN JUTA  RUPIAH</v>
          </cell>
        </row>
      </sheetData>
      <sheetData sheetId="1"/>
      <sheetData sheetId="2"/>
      <sheetData sheetId="3"/>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SCLAIMER"/>
      <sheetName val="dermaga"/>
      <sheetName val="pek. fender dan bollard"/>
      <sheetName val="rekapitulasi"/>
      <sheetName val="JALAN"/>
      <sheetName val="MAJOR"/>
      <sheetName val="%"/>
      <sheetName val="Rekap"/>
      <sheetName val="Informasi"/>
      <sheetName val="Peta Quarry"/>
      <sheetName val="Mobilisasi"/>
      <sheetName val="Perhitungan Mobilisasi Alat"/>
      <sheetName val="Lalu Lintas"/>
      <sheetName val="Jembatan Sementara"/>
      <sheetName val="BOQ"/>
      <sheetName val="D2"/>
      <sheetName val="D3"/>
      <sheetName val="D3 (2)"/>
      <sheetName val="D4"/>
      <sheetName val="D5"/>
      <sheetName val="D6"/>
      <sheetName val="D6 ASBT"/>
      <sheetName val="D7(1)"/>
      <sheetName val="D7(2)"/>
      <sheetName val="D7(3)"/>
      <sheetName val="D8(1)"/>
      <sheetName val="D8(2)"/>
      <sheetName val="D9"/>
      <sheetName val="D10 LS-Rutin"/>
      <sheetName val="D10 Kuantitas"/>
      <sheetName val="D10 Analisa HSP"/>
      <sheetName val="4-Basic Price"/>
      <sheetName val="4-Analisa Quarry"/>
      <sheetName val="4-formulir harga bahan"/>
      <sheetName val="5-ALAT(1)"/>
      <sheetName val="5-ALAT (2)"/>
      <sheetName val="Agg Halus &amp; Kasar"/>
      <sheetName val="Agg A"/>
      <sheetName val="Agg B"/>
      <sheetName val="Agg C"/>
    </sheetNames>
    <sheetDataSet>
      <sheetData sheetId="0"/>
      <sheetData sheetId="1"/>
      <sheetData sheetId="2"/>
      <sheetData sheetId="3"/>
      <sheetData sheetId="4"/>
      <sheetData sheetId="5"/>
      <sheetData sheetId="6"/>
      <sheetData sheetId="7">
        <row r="28">
          <cell r="H28" t="e">
            <v>#REF!</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row r="8">
          <cell r="D8" t="str">
            <v>(L01)</v>
          </cell>
        </row>
      </sheetData>
      <sheetData sheetId="32"/>
      <sheetData sheetId="33"/>
      <sheetData sheetId="34"/>
      <sheetData sheetId="35"/>
      <sheetData sheetId="36"/>
      <sheetData sheetId="37"/>
      <sheetData sheetId="38"/>
      <sheetData sheetId="39"/>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am. Salak"/>
      <sheetName val="RK. Kmp salak"/>
      <sheetName val="RK. singkarak"/>
      <sheetName val="SINGKARAK"/>
      <sheetName val="RK Kamp Key "/>
      <sheetName val=" Kamp Key "/>
      <sheetName val="RK. Takunai"/>
      <sheetName val="Takunai"/>
      <sheetName val="RK. Gurabesy HBM"/>
      <sheetName val="Gurabesy HBM"/>
      <sheetName val="RK.BAK  TMP"/>
      <sheetName val="BAK  TMP"/>
      <sheetName val="RK. Jln Bima"/>
      <sheetName val="Jl. Bima"/>
      <sheetName val="RK. DPn Saga"/>
      <sheetName val="DPn Saga"/>
      <sheetName val="RK.jl. Pramuka"/>
      <sheetName val="jl. Pramuka"/>
      <sheetName val="RK.Pembersihan Km11"/>
      <sheetName val="Pembersihan Km11"/>
      <sheetName val="RK.Kelapa2"/>
      <sheetName val="Kelapa2"/>
      <sheetName val="RK.Lokalisasi"/>
      <sheetName val="Lokalisasi"/>
      <sheetName val="RK.jl..FKaispo"/>
      <sheetName val=".jl..FKaispo"/>
      <sheetName val="RK. WOROT"/>
      <sheetName val="WOROT"/>
      <sheetName val="RK. Handayani"/>
      <sheetName val="Kam. Handayani"/>
      <sheetName val="Informasi"/>
      <sheetName val="%"/>
      <sheetName val="anal bhn"/>
      <sheetName val="Pekerjaan Utama"/>
      <sheetName val="Rekap Biaya"/>
      <sheetName val="Kuantitas &amp; Harga"/>
      <sheetName val="Basic Price"/>
      <sheetName val="Peralatan (2)"/>
      <sheetName val="JL.Polisi"/>
      <sheetName val="RKP.06 "/>
      <sheetName val="JL.maruni"/>
      <sheetName val="RKP.07"/>
      <sheetName val="DEI.2"/>
      <sheetName val="DEV.3"/>
      <sheetName val="DEV.3 Alat"/>
      <sheetName val="DEV.3 (2)"/>
      <sheetName val="DEV.5"/>
      <sheetName val="DEV.6"/>
      <sheetName val="DEV.7 (2)"/>
      <sheetName val="DEVI 7 cerucut"/>
      <sheetName val="DEV.7"/>
      <sheetName val="DEVI 7 (2)"/>
      <sheetName val="TELFORD"/>
      <sheetName val="Agregat Halus &amp; Kasar"/>
      <sheetName val="Mobilisasi"/>
      <sheetName val="DEV I"/>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247">
          <cell r="W247">
            <v>955563.22273972607</v>
          </cell>
        </row>
        <row r="439">
          <cell r="Z439">
            <v>9050</v>
          </cell>
        </row>
      </sheetData>
      <sheetData sheetId="43">
        <row r="48">
          <cell r="AI48">
            <v>29216.073453133111</v>
          </cell>
        </row>
        <row r="155">
          <cell r="AI155">
            <v>33389.682539682544</v>
          </cell>
        </row>
        <row r="216">
          <cell r="AI216">
            <v>89019.632084589786</v>
          </cell>
        </row>
        <row r="343">
          <cell r="AI343">
            <v>7096.0358429216139</v>
          </cell>
        </row>
      </sheetData>
      <sheetData sheetId="44">
        <row r="48">
          <cell r="AI48">
            <v>39522.157794819053</v>
          </cell>
        </row>
      </sheetData>
      <sheetData sheetId="45"/>
      <sheetData sheetId="46"/>
      <sheetData sheetId="47"/>
      <sheetData sheetId="48"/>
      <sheetData sheetId="49">
        <row r="653">
          <cell r="AA653">
            <v>10767.741935483873</v>
          </cell>
        </row>
      </sheetData>
      <sheetData sheetId="50"/>
      <sheetData sheetId="51"/>
      <sheetData sheetId="52"/>
      <sheetData sheetId="53"/>
      <sheetData sheetId="54"/>
      <sheetData sheetId="55"/>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covered_Sheet1"/>
      <sheetName val="Recovered_Sheet2"/>
      <sheetName val="000000"/>
      <sheetName val="laroux"/>
      <sheetName val="laroux_2"/>
      <sheetName val="upah"/>
      <sheetName val="BHNNON"/>
      <sheetName val="BHNLOKAL"/>
      <sheetName val="R-pompa"/>
      <sheetName val="m-wele"/>
      <sheetName val="pem-lama"/>
      <sheetName val="klamalu"/>
      <sheetName val="mariyai"/>
      <sheetName val="re-akhir"/>
      <sheetName val="Hid um"/>
      <sheetName val="analisa"/>
      <sheetName val="RabPenawaran"/>
    </sheetNames>
    <sheetDataSet>
      <sheetData sheetId="0"/>
      <sheetData sheetId="1"/>
      <sheetData sheetId="2"/>
      <sheetData sheetId="3"/>
      <sheetData sheetId="4"/>
      <sheetData sheetId="5" refreshError="1">
        <row r="12">
          <cell r="I12">
            <v>27500</v>
          </cell>
        </row>
        <row r="19">
          <cell r="I19">
            <v>35000</v>
          </cell>
        </row>
      </sheetData>
      <sheetData sheetId="6"/>
      <sheetData sheetId="7">
        <row r="12">
          <cell r="I12">
            <v>125000</v>
          </cell>
        </row>
      </sheetData>
      <sheetData sheetId="8"/>
      <sheetData sheetId="9"/>
      <sheetData sheetId="10"/>
      <sheetData sheetId="11"/>
      <sheetData sheetId="12"/>
      <sheetData sheetId="13"/>
      <sheetData sheetId="14"/>
      <sheetData sheetId="15"/>
      <sheetData sheetId="16" refreshError="1"/>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hn+upah"/>
      <sheetName val="analisa"/>
      <sheetName val="Rab_Tot"/>
      <sheetName val="Rekap"/>
      <sheetName val="STR"/>
      <sheetName val="REKAP_STR"/>
      <sheetName val="ARS"/>
      <sheetName val="REKAP_ARS"/>
      <sheetName val="ME"/>
      <sheetName val="REKAP_ME"/>
      <sheetName val="kaca"/>
      <sheetName val="tulangan"/>
      <sheetName val="rekap-tul"/>
      <sheetName val="rekap-vol"/>
      <sheetName val="vol_str"/>
      <sheetName val="vol_beton"/>
      <sheetName val="vol_ars"/>
      <sheetName val="kusen"/>
      <sheetName val="HargaCCO"/>
      <sheetName val="Dftharga"/>
      <sheetName val="matre"/>
    </sheetNames>
    <sheetDataSet>
      <sheetData sheetId="0" refreshError="1"/>
      <sheetData sheetId="1" refreshError="1"/>
      <sheetData sheetId="2" refreshError="1"/>
      <sheetData sheetId="3" refreshError="1"/>
      <sheetData sheetId="4">
        <row r="4">
          <cell r="L4">
            <v>1.07</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Recovered_Sheet1"/>
      <sheetName val="Recovered_Sheet2"/>
      <sheetName val="000000"/>
      <sheetName val="laroux"/>
      <sheetName val="laroux_2"/>
      <sheetName val="sat-alat"/>
      <sheetName val="alat"/>
      <sheetName val="upahbahan"/>
      <sheetName val="analisa"/>
      <sheetName val="rab-rtk"/>
      <sheetName val="vol-jln"/>
      <sheetName val="vol-der"/>
      <sheetName val="rab.ter"/>
      <sheetName val="rab-R.tgu"/>
      <sheetName val="rab"/>
    </sheetNames>
    <sheetDataSet>
      <sheetData sheetId="0"/>
      <sheetData sheetId="1"/>
      <sheetData sheetId="2"/>
      <sheetData sheetId="3"/>
      <sheetData sheetId="4"/>
      <sheetData sheetId="5"/>
      <sheetData sheetId="6"/>
      <sheetData sheetId="7">
        <row r="17">
          <cell r="K17">
            <v>25000</v>
          </cell>
        </row>
      </sheetData>
      <sheetData sheetId="8"/>
      <sheetData sheetId="9"/>
      <sheetData sheetId="10"/>
      <sheetData sheetId="11"/>
      <sheetData sheetId="12"/>
      <sheetData sheetId="13"/>
      <sheetData sheetId="14"/>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AK"/>
      <sheetName val="rekap"/>
      <sheetName val="ren.bupati a"/>
      <sheetName val="rek-bup"/>
      <sheetName val="ren.hubbup"/>
      <sheetName val="rek-hub"/>
      <sheetName val="temu"/>
      <sheetName val="rek-temu"/>
      <sheetName val="pond"/>
      <sheetName val="rek-pond"/>
      <sheetName val="1-4"/>
      <sheetName val="rek1-4"/>
      <sheetName val="ANAL"/>
      <sheetName val="SAT"/>
      <sheetName val="Sheet1"/>
      <sheetName val="landscp"/>
      <sheetName val="rek-landscp"/>
    </sheetNames>
    <sheetDataSet>
      <sheetData sheetId="0" refreshError="1">
        <row r="13">
          <cell r="B13" t="str">
            <v>PT. WIDYA SATRIA</v>
          </cell>
        </row>
        <row r="14">
          <cell r="B14" t="str">
            <v>IR. H. DIRGAHAJU GADJAH PERDANA</v>
          </cell>
        </row>
        <row r="15">
          <cell r="B15" t="str">
            <v>DIREKTUR TEKNIK</v>
          </cell>
        </row>
        <row r="16">
          <cell r="B16" t="str">
            <v>DIREKTUR UTAMA</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RG BHN"/>
      <sheetName val="ANALS ARS"/>
      <sheetName val="ANALS KY"/>
    </sheetNames>
    <sheetDataSet>
      <sheetData sheetId="0" refreshError="1">
        <row r="108">
          <cell r="G108">
            <v>30000</v>
          </cell>
        </row>
      </sheetData>
      <sheetData sheetId="1"/>
      <sheetData sheetId="2"/>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TAMBAHAN"/>
      <sheetName val="DISAIN RDS"/>
      <sheetName val="KOEFESIEN"/>
      <sheetName val="Rekap Biaya"/>
      <sheetName val="Kuantitas &amp; Harga"/>
      <sheetName val="Pekerjaan Utama"/>
      <sheetName val="%"/>
      <sheetName val="Informasi"/>
      <sheetName val="Peta Quarry"/>
      <sheetName val="Mobilisasi"/>
      <sheetName val="Perhitungan Mobilisasi Alat"/>
      <sheetName val="Lalu Lintas"/>
      <sheetName val="Jembatan Sementara"/>
      <sheetName val="Additional"/>
      <sheetName val="3-DIV2"/>
      <sheetName val="3-DIV3"/>
      <sheetName val="3-DIV3 (2)"/>
      <sheetName val="3-DIV3 (3)"/>
      <sheetName val="3-DIV3 (4)"/>
      <sheetName val="3-DIV4"/>
      <sheetName val="3-DIV5"/>
      <sheetName val="3-DIV5-LPAS"/>
      <sheetName val="Lean Concr"/>
      <sheetName val="Sand-Bedding"/>
      <sheetName val="3-DIV6"/>
      <sheetName val="3-DIV6 Lasbutag"/>
      <sheetName val="3-DIV7"/>
      <sheetName val="3-DIV7.1"/>
      <sheetName val="3-DIV8"/>
      <sheetName val="3-DIV9"/>
      <sheetName val="3-DIV10 LS-Rutin"/>
      <sheetName val="3-DIV10 Kuantitas"/>
      <sheetName val="3-DIV10 Analisa HSP"/>
      <sheetName val="SPESIFIKASI"/>
      <sheetName val="4-Basic Price"/>
      <sheetName val="4-formulir harga bahan"/>
      <sheetName val="4-Analisa Quarry"/>
      <sheetName val="5-Peralatan"/>
      <sheetName val="5-Peralatan (2)"/>
      <sheetName val="6-Agregat Halus &amp; Kasar"/>
      <sheetName val="6-Agregat Kelas A"/>
      <sheetName val="6-Agregat Kelas B"/>
      <sheetName val="6-Agregat Kelas 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row r="13">
          <cell r="AW13">
            <v>47472.058636363639</v>
          </cell>
        </row>
        <row r="16">
          <cell r="AW16">
            <v>70230.073977639215</v>
          </cell>
        </row>
        <row r="24">
          <cell r="AW24">
            <v>293927.19306224468</v>
          </cell>
        </row>
      </sheetData>
      <sheetData sheetId="38"/>
      <sheetData sheetId="39"/>
      <sheetData sheetId="40"/>
      <sheetData sheetId="41"/>
      <sheetData sheetId="42"/>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l bhn"/>
      <sheetName val="Basic Price"/>
      <sheetName val="Peralatan (2)"/>
      <sheetName val="DEI.2"/>
      <sheetName val="DEV.3"/>
      <sheetName val="DEV.3 (2)"/>
      <sheetName val="DEV.5"/>
      <sheetName val="DEV.6"/>
      <sheetName val="DEV.7 (2)"/>
      <sheetName val="DEVI 7"/>
      <sheetName val="DEV.7"/>
      <sheetName val="DEVI 7 (2)"/>
      <sheetName val="CEK VOL"/>
      <sheetName val="Real"/>
      <sheetName val="JL.SMP 6"/>
      <sheetName val="RKP."/>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l bhn"/>
      <sheetName val="Basic Price"/>
      <sheetName val="Peralatan (2)"/>
      <sheetName val="DEV.1"/>
      <sheetName val="DEI.2"/>
      <sheetName val="DEV.3"/>
      <sheetName val="DEV.3 (2)"/>
      <sheetName val="DEV.5"/>
      <sheetName val="DEV.6"/>
      <sheetName val="DEV.7 (2)"/>
      <sheetName val="Pas Bt"/>
      <sheetName val="K250"/>
      <sheetName val="U24"/>
      <sheetName val="Real"/>
      <sheetName val="RAB OK"/>
      <sheetName val="RKP."/>
      <sheetName val="RAB"/>
      <sheetName val="SCHEDULE COBA"/>
      <sheetName val="SCHEDULE OK"/>
      <sheetName val="Sheet1"/>
      <sheetName val="CEK VOL (2)"/>
      <sheetName val="PLESTER"/>
    </sheetNames>
    <sheetDataSet>
      <sheetData sheetId="0"/>
      <sheetData sheetId="1"/>
      <sheetData sheetId="2"/>
      <sheetData sheetId="3"/>
      <sheetData sheetId="4"/>
      <sheetData sheetId="5">
        <row r="168">
          <cell r="X168" t="str">
            <v>Analisa EI-322</v>
          </cell>
        </row>
        <row r="170">
          <cell r="O170" t="str">
            <v>FORMULIR STANDAR UNTUK</v>
          </cell>
        </row>
        <row r="171">
          <cell r="O171" t="str">
            <v>PEREKAMAN ANALISA MASING-MASING HARGA SATUAN</v>
          </cell>
        </row>
        <row r="172">
          <cell r="O172">
            <v>0</v>
          </cell>
        </row>
        <row r="174">
          <cell r="O174" t="str">
            <v>NAMA PAKET</v>
          </cell>
          <cell r="R174" t="str">
            <v>:</v>
          </cell>
          <cell r="S174" t="str">
            <v>Pembangunan Jalan Dan Jembatan Kota Sorong</v>
          </cell>
        </row>
        <row r="175">
          <cell r="O175" t="str">
            <v>PROP / KAB / KODYA</v>
          </cell>
          <cell r="R175" t="str">
            <v>:</v>
          </cell>
          <cell r="S175" t="str">
            <v>IRIAN JAYA BARAT -  KOTA SORONG</v>
          </cell>
        </row>
        <row r="176">
          <cell r="O176" t="str">
            <v>ITEM PEMBAYARAN NO.</v>
          </cell>
          <cell r="R176" t="str">
            <v>:</v>
          </cell>
          <cell r="S176" t="str">
            <v>3.1 ( 2 )</v>
          </cell>
        </row>
        <row r="177">
          <cell r="O177" t="str">
            <v>JENIS PEKERJAAN</v>
          </cell>
          <cell r="R177" t="str">
            <v>:</v>
          </cell>
          <cell r="S177" t="str">
            <v>TIMBUNAN  BIASA DARI HASIL SUMBER BAHAN</v>
          </cell>
        </row>
        <row r="178">
          <cell r="O178" t="str">
            <v>SATUAN PEMBAYARAN</v>
          </cell>
          <cell r="R178" t="str">
            <v>:</v>
          </cell>
          <cell r="S178" t="str">
            <v>M ³</v>
          </cell>
        </row>
        <row r="181">
          <cell r="U181" t="str">
            <v>PERKIRAAN</v>
          </cell>
          <cell r="V181" t="str">
            <v>HARGA</v>
          </cell>
          <cell r="W181" t="str">
            <v>JUMLAH</v>
          </cell>
        </row>
        <row r="182">
          <cell r="O182" t="str">
            <v>NO.</v>
          </cell>
          <cell r="Q182" t="str">
            <v>KOMPONEN</v>
          </cell>
          <cell r="T182" t="str">
            <v>SATUAN</v>
          </cell>
          <cell r="U182" t="str">
            <v>KUANTITAS</v>
          </cell>
          <cell r="V182" t="str">
            <v>SATUAN</v>
          </cell>
          <cell r="W182" t="str">
            <v>HARGA</v>
          </cell>
        </row>
        <row r="183">
          <cell r="V183" t="str">
            <v>(Rp.)</v>
          </cell>
          <cell r="W183" t="str">
            <v>(Rp.)</v>
          </cell>
        </row>
        <row r="186">
          <cell r="O186" t="str">
            <v>A.</v>
          </cell>
          <cell r="Q186" t="str">
            <v>TENAGA</v>
          </cell>
        </row>
        <row r="188">
          <cell r="O188" t="str">
            <v>1.</v>
          </cell>
          <cell r="Q188" t="str">
            <v>Pekerja</v>
          </cell>
          <cell r="S188" t="str">
            <v>(L07)</v>
          </cell>
          <cell r="T188" t="str">
            <v>Jam</v>
          </cell>
          <cell r="U188">
            <v>0.2677376171352075</v>
          </cell>
          <cell r="V188">
            <v>7857.1428571428569</v>
          </cell>
          <cell r="Y188">
            <v>2103.6527060623444</v>
          </cell>
        </row>
        <row r="189">
          <cell r="O189" t="str">
            <v>2.</v>
          </cell>
          <cell r="Q189" t="str">
            <v>Mandor</v>
          </cell>
          <cell r="S189" t="str">
            <v>(L10)</v>
          </cell>
          <cell r="T189" t="str">
            <v>Jam</v>
          </cell>
          <cell r="U189">
            <v>1.1474469305794606E-2</v>
          </cell>
          <cell r="V189">
            <v>11428.571428571429</v>
          </cell>
          <cell r="Y189">
            <v>131.13679206622407</v>
          </cell>
        </row>
        <row r="192">
          <cell r="U192" t="str">
            <v xml:space="preserve">JUMLAH HARGA TENAGA   </v>
          </cell>
          <cell r="Y192">
            <v>2234.7894981285685</v>
          </cell>
        </row>
        <row r="194">
          <cell r="O194" t="str">
            <v>B.</v>
          </cell>
          <cell r="Q194" t="str">
            <v>BAHAN</v>
          </cell>
        </row>
        <row r="196">
          <cell r="O196" t="str">
            <v>1.</v>
          </cell>
          <cell r="Q196" t="str">
            <v>Bahan timbunan     (M03)</v>
          </cell>
          <cell r="T196" t="str">
            <v>M3</v>
          </cell>
          <cell r="U196">
            <v>1.2</v>
          </cell>
          <cell r="V196">
            <v>73484</v>
          </cell>
          <cell r="Y196">
            <v>88180.800000000003</v>
          </cell>
        </row>
        <row r="203">
          <cell r="U203" t="str">
            <v xml:space="preserve">JUMLAH HARGA BAHAN   </v>
          </cell>
          <cell r="Y203">
            <v>88180.800000000003</v>
          </cell>
        </row>
        <row r="205">
          <cell r="O205" t="str">
            <v>C.</v>
          </cell>
          <cell r="Q205" t="str">
            <v>PERALATAN</v>
          </cell>
        </row>
        <row r="207">
          <cell r="O207">
            <v>1</v>
          </cell>
          <cell r="Q207" t="str">
            <v>Motor Grader</v>
          </cell>
          <cell r="S207" t="str">
            <v>(E13)</v>
          </cell>
          <cell r="T207" t="str">
            <v>Jam</v>
          </cell>
          <cell r="U207">
            <v>8.3889098611635417E-4</v>
          </cell>
          <cell r="V207">
            <v>467875.79121233535</v>
          </cell>
          <cell r="Y207">
            <v>392.49678387008544</v>
          </cell>
        </row>
        <row r="208">
          <cell r="O208">
            <v>2</v>
          </cell>
          <cell r="Q208" t="str">
            <v>Vibro Roller</v>
          </cell>
          <cell r="S208" t="str">
            <v>(E19)</v>
          </cell>
          <cell r="T208" t="str">
            <v>Jam</v>
          </cell>
          <cell r="U208">
            <v>1.0040160642570281E-2</v>
          </cell>
          <cell r="V208">
            <v>326599.96327443048</v>
          </cell>
          <cell r="Y208">
            <v>3279.1160971328363</v>
          </cell>
        </row>
        <row r="209">
          <cell r="O209">
            <v>3</v>
          </cell>
          <cell r="Q209" t="str">
            <v>Alat  Bantu</v>
          </cell>
          <cell r="T209" t="str">
            <v>Ls</v>
          </cell>
          <cell r="U209">
            <v>1</v>
          </cell>
          <cell r="V209">
            <v>500</v>
          </cell>
          <cell r="Y209">
            <v>500</v>
          </cell>
        </row>
        <row r="214">
          <cell r="U214" t="str">
            <v xml:space="preserve">JUMLAH HARGA PERALATAN   </v>
          </cell>
          <cell r="Y214">
            <v>4171.6128810029222</v>
          </cell>
        </row>
        <row r="216">
          <cell r="O216" t="str">
            <v>D.</v>
          </cell>
          <cell r="Q216" t="str">
            <v>JUMLAH HARGA TENAGA, BAHAN DAN PERALATAN  ( A + B + C )</v>
          </cell>
          <cell r="Y216">
            <v>94587.202379131486</v>
          </cell>
        </row>
        <row r="218">
          <cell r="O218" t="str">
            <v>Note: 1</v>
          </cell>
          <cell r="Q218" t="str">
            <v>SATUAN dapat berdasarkan atas jam operasi untuk Tenaga Kerja dan Peralatan, volume dan/atau ukuran</v>
          </cell>
        </row>
        <row r="219">
          <cell r="Q219" t="str">
            <v>berat untuk bahan-bahan.</v>
          </cell>
        </row>
        <row r="220">
          <cell r="O220">
            <v>2</v>
          </cell>
          <cell r="Q220" t="str">
            <v>Kuantitas satuan adalah kuantitas setiap komponen untuk menyelesaikan satu satuan pekerjaan dari nomor</v>
          </cell>
        </row>
        <row r="221">
          <cell r="Q221" t="str">
            <v>mata pembayaran.</v>
          </cell>
        </row>
        <row r="222">
          <cell r="O222">
            <v>3</v>
          </cell>
          <cell r="Q222" t="str">
            <v>Biaya satuan untuk peralatan sudah termasuk bahan bakar, bahan habis dipakai dan operator.</v>
          </cell>
        </row>
        <row r="223">
          <cell r="O223">
            <v>4</v>
          </cell>
          <cell r="Q223" t="str">
            <v>Biaya satuan sudah termasuk pengeluaran untuk seluruh pajak yang berkaitan (tetapi tidak termasuk PPN</v>
          </cell>
        </row>
        <row r="224">
          <cell r="Q224" t="str">
            <v>yang dibayar dari kontrak) dan biaya-biaya lainnya.</v>
          </cell>
        </row>
      </sheetData>
      <sheetData sheetId="6"/>
      <sheetData sheetId="7">
        <row r="1">
          <cell r="X1" t="str">
            <v>Analisa EI-511</v>
          </cell>
        </row>
        <row r="3">
          <cell r="O3" t="str">
            <v>FORMULIR STANDAR UNTUK</v>
          </cell>
        </row>
        <row r="4">
          <cell r="O4" t="str">
            <v>PEREKAMAN ANALISA MASING-MASING HARGA SATUAN</v>
          </cell>
        </row>
        <row r="5">
          <cell r="O5">
            <v>0</v>
          </cell>
        </row>
        <row r="7">
          <cell r="O7" t="str">
            <v>NAMA PAKET</v>
          </cell>
          <cell r="R7" t="str">
            <v xml:space="preserve">:  </v>
          </cell>
          <cell r="S7" t="str">
            <v>Pembangunan Jalan Dan Jembatan Kota Sorong</v>
          </cell>
        </row>
        <row r="8">
          <cell r="O8" t="str">
            <v>PROP / KAB / KODYA</v>
          </cell>
          <cell r="R8" t="str">
            <v xml:space="preserve">:  </v>
          </cell>
          <cell r="S8" t="str">
            <v>IRIAN JAYA BARAT -  KOTA SORONG</v>
          </cell>
        </row>
        <row r="9">
          <cell r="O9" t="str">
            <v>ITEM PEMBAYARAN NO.</v>
          </cell>
          <cell r="R9" t="str">
            <v xml:space="preserve">:  </v>
          </cell>
          <cell r="S9" t="str">
            <v>5.1 ( 1 )</v>
          </cell>
        </row>
        <row r="10">
          <cell r="O10" t="str">
            <v>JENIS PEKERJAAN</v>
          </cell>
          <cell r="R10" t="str">
            <v xml:space="preserve">:  </v>
          </cell>
          <cell r="S10" t="str">
            <v>LAPISAN PONDASI AGREGAT KELAS A</v>
          </cell>
        </row>
        <row r="11">
          <cell r="O11" t="str">
            <v>SATUAN PEMBAYARAN</v>
          </cell>
          <cell r="R11" t="str">
            <v xml:space="preserve">:  </v>
          </cell>
          <cell r="S11" t="str">
            <v>M ³</v>
          </cell>
        </row>
        <row r="14">
          <cell r="U14" t="str">
            <v>PERKIRAAN</v>
          </cell>
          <cell r="V14" t="str">
            <v>HARGA</v>
          </cell>
          <cell r="W14" t="str">
            <v>JUMLAH</v>
          </cell>
        </row>
        <row r="15">
          <cell r="O15" t="str">
            <v>NO.</v>
          </cell>
          <cell r="Q15" t="str">
            <v>KOMPONEN</v>
          </cell>
          <cell r="T15" t="str">
            <v>SATUAN</v>
          </cell>
          <cell r="U15" t="str">
            <v>KUANTITAS</v>
          </cell>
          <cell r="V15" t="str">
            <v>SATUAN</v>
          </cell>
          <cell r="W15" t="str">
            <v>HARGA</v>
          </cell>
        </row>
        <row r="16">
          <cell r="V16" t="str">
            <v>(Rp.)</v>
          </cell>
          <cell r="W16" t="str">
            <v>(Rp.)</v>
          </cell>
        </row>
        <row r="19">
          <cell r="O19" t="str">
            <v>A.</v>
          </cell>
          <cell r="Q19" t="str">
            <v>TENAGA</v>
          </cell>
        </row>
        <row r="21">
          <cell r="O21" t="str">
            <v>1.</v>
          </cell>
          <cell r="Q21" t="str">
            <v>Pekerja</v>
          </cell>
          <cell r="S21" t="str">
            <v>(L07)</v>
          </cell>
          <cell r="T21" t="str">
            <v>jam</v>
          </cell>
          <cell r="U21">
            <v>3.8197233377956268E-2</v>
          </cell>
          <cell r="V21">
            <v>7857.1428571428569</v>
          </cell>
          <cell r="Y21">
            <v>300.12111939822779</v>
          </cell>
        </row>
        <row r="22">
          <cell r="O22" t="str">
            <v>2.</v>
          </cell>
          <cell r="Q22" t="str">
            <v>Mandor</v>
          </cell>
          <cell r="S22" t="str">
            <v>(L10)</v>
          </cell>
          <cell r="T22" t="str">
            <v>jam</v>
          </cell>
          <cell r="U22">
            <v>1.9098616688978134E-2</v>
          </cell>
          <cell r="V22">
            <v>11428.571428571429</v>
          </cell>
          <cell r="Y22">
            <v>218.26990501689298</v>
          </cell>
        </row>
        <row r="25">
          <cell r="U25" t="str">
            <v xml:space="preserve">JUMLAH HARGA TENAGA   </v>
          </cell>
          <cell r="Y25">
            <v>518.3910244151208</v>
          </cell>
        </row>
        <row r="27">
          <cell r="O27" t="str">
            <v>B.</v>
          </cell>
          <cell r="Q27" t="str">
            <v>BAHAN</v>
          </cell>
        </row>
        <row r="29">
          <cell r="O29" t="str">
            <v>1.</v>
          </cell>
          <cell r="Q29" t="str">
            <v xml:space="preserve">  Agregat Kasar</v>
          </cell>
          <cell r="T29" t="str">
            <v>M3</v>
          </cell>
          <cell r="U29">
            <v>0.76800000000000002</v>
          </cell>
          <cell r="V29">
            <v>456194.02917134756</v>
          </cell>
          <cell r="Y29">
            <v>350357.01440359495</v>
          </cell>
        </row>
        <row r="30">
          <cell r="O30">
            <v>2</v>
          </cell>
          <cell r="Q30" t="str">
            <v xml:space="preserve">  Agregat Halus</v>
          </cell>
          <cell r="T30" t="str">
            <v>M3</v>
          </cell>
          <cell r="U30">
            <v>0.432</v>
          </cell>
          <cell r="V30">
            <v>456587.58174443</v>
          </cell>
          <cell r="Y30">
            <v>197245.83531359377</v>
          </cell>
        </row>
        <row r="35">
          <cell r="U35" t="str">
            <v xml:space="preserve">JUMLAH HARGA BAHAN   </v>
          </cell>
          <cell r="Y35">
            <v>547602.84971718874</v>
          </cell>
        </row>
        <row r="37">
          <cell r="O37" t="str">
            <v>C.</v>
          </cell>
          <cell r="Q37" t="str">
            <v>PERALATAN</v>
          </cell>
        </row>
        <row r="39">
          <cell r="O39">
            <v>1</v>
          </cell>
          <cell r="Q39" t="str">
            <v>Dump Truck</v>
          </cell>
          <cell r="S39" t="str">
            <v>(E08)</v>
          </cell>
          <cell r="T39" t="str">
            <v>jam</v>
          </cell>
          <cell r="U39">
            <v>0.42987048595990385</v>
          </cell>
          <cell r="V39">
            <v>239996.59802807387</v>
          </cell>
          <cell r="Y39">
            <v>103167.45422305181</v>
          </cell>
        </row>
        <row r="40">
          <cell r="O40">
            <v>2</v>
          </cell>
          <cell r="Q40" t="str">
            <v>Wheel Loader</v>
          </cell>
          <cell r="S40" t="str">
            <v>(E15)</v>
          </cell>
          <cell r="T40" t="str">
            <v>jam</v>
          </cell>
          <cell r="U40">
            <v>1.9098616688978134E-2</v>
          </cell>
          <cell r="V40">
            <v>383860.79271738796</v>
          </cell>
          <cell r="Y40">
            <v>7331.2101420366816</v>
          </cell>
        </row>
        <row r="41">
          <cell r="O41" t="str">
            <v>3.</v>
          </cell>
          <cell r="Q41" t="str">
            <v>Motor Grader</v>
          </cell>
          <cell r="S41" t="str">
            <v>(E13)</v>
          </cell>
          <cell r="T41" t="str">
            <v>jam</v>
          </cell>
          <cell r="U41">
            <v>1.1713520749665328E-2</v>
          </cell>
          <cell r="V41">
            <v>467875.79121233535</v>
          </cell>
          <cell r="Y41">
            <v>5480.4727886317723</v>
          </cell>
        </row>
        <row r="42">
          <cell r="O42">
            <v>4</v>
          </cell>
          <cell r="Q42" t="str">
            <v>Vibratory Roller</v>
          </cell>
          <cell r="S42" t="str">
            <v>(E19)</v>
          </cell>
          <cell r="T42" t="str">
            <v>jam</v>
          </cell>
          <cell r="U42">
            <v>1.7849174475680501E-2</v>
          </cell>
          <cell r="V42">
            <v>326599.96327443048</v>
          </cell>
          <cell r="Y42">
            <v>5829.5397282361537</v>
          </cell>
        </row>
        <row r="43">
          <cell r="O43">
            <v>5</v>
          </cell>
          <cell r="Q43" t="str">
            <v>P. Tyre Roller</v>
          </cell>
          <cell r="S43" t="str">
            <v>(E18)</v>
          </cell>
          <cell r="T43" t="str">
            <v>jam</v>
          </cell>
          <cell r="U43">
            <v>4.2838018741633201E-3</v>
          </cell>
          <cell r="V43">
            <v>362704.86673970101</v>
          </cell>
          <cell r="Y43">
            <v>1553.7557879076885</v>
          </cell>
        </row>
        <row r="44">
          <cell r="O44">
            <v>6</v>
          </cell>
          <cell r="Q44" t="str">
            <v>Water Tanker</v>
          </cell>
          <cell r="S44" t="str">
            <v>(E23)</v>
          </cell>
          <cell r="T44" t="str">
            <v>jam</v>
          </cell>
          <cell r="U44">
            <v>2.1084337349397592E-2</v>
          </cell>
          <cell r="V44">
            <v>217149.8358263968</v>
          </cell>
          <cell r="Y44">
            <v>4578.4603939300532</v>
          </cell>
        </row>
        <row r="45">
          <cell r="O45">
            <v>7</v>
          </cell>
          <cell r="Q45" t="str">
            <v>Alat Bantu</v>
          </cell>
          <cell r="T45" t="str">
            <v>Ls</v>
          </cell>
          <cell r="U45">
            <v>1</v>
          </cell>
          <cell r="V45">
            <v>850</v>
          </cell>
          <cell r="Y45">
            <v>850</v>
          </cell>
        </row>
        <row r="47">
          <cell r="U47" t="str">
            <v xml:space="preserve">JUMLAH HARGA PERALATAN   </v>
          </cell>
          <cell r="Y47">
            <v>128790.89306379417</v>
          </cell>
        </row>
        <row r="49">
          <cell r="O49" t="str">
            <v>E.</v>
          </cell>
          <cell r="Q49" t="str">
            <v>JUMLAH HARGA TENAGA, BAHAN DAN PERALATAN  ( A + B + C )</v>
          </cell>
          <cell r="Y49">
            <v>676912.13380539801</v>
          </cell>
        </row>
        <row r="51">
          <cell r="O51" t="str">
            <v>Note: 1</v>
          </cell>
          <cell r="Q51" t="str">
            <v>SATUAN dapat berdasarkan atas jam operasi untuk Tenaga Kerja dan Peralatan, volume dan/atau ukuran</v>
          </cell>
        </row>
        <row r="52">
          <cell r="Q52" t="str">
            <v>berat untuk bahan-bahan.</v>
          </cell>
        </row>
        <row r="53">
          <cell r="O53">
            <v>2</v>
          </cell>
          <cell r="Q53" t="str">
            <v>Kuantitas satuan adalah kuantitas setiap komponen untuk menyelesaikan satu satuan pekerjaan dari nomor</v>
          </cell>
        </row>
        <row r="54">
          <cell r="Q54" t="str">
            <v>mata pembayaran.</v>
          </cell>
        </row>
        <row r="55">
          <cell r="O55">
            <v>3</v>
          </cell>
          <cell r="Q55" t="str">
            <v>Biaya satuan untuk peralatan sudah termasuk bahan bakar, bahan habis dipakai dan operator.</v>
          </cell>
        </row>
        <row r="56">
          <cell r="O56">
            <v>4</v>
          </cell>
          <cell r="Q56" t="str">
            <v>Biaya satuan sudah termasuk pengeluaran untuk seluruh pajak yang berkaitan (tetapi tidak termasuk PPN</v>
          </cell>
        </row>
        <row r="470">
          <cell r="X470" t="str">
            <v>Analisa EI-522</v>
          </cell>
        </row>
        <row r="472">
          <cell r="O472" t="str">
            <v>FORMULIR STANDAR UNTUK</v>
          </cell>
        </row>
        <row r="473">
          <cell r="O473" t="str">
            <v>PEREKAMAN ANALISA MASING-MASING HARGA SATUAN</v>
          </cell>
        </row>
        <row r="474">
          <cell r="O474">
            <v>0</v>
          </cell>
        </row>
        <row r="477">
          <cell r="O477" t="str">
            <v>PROYEK</v>
          </cell>
          <cell r="S477" t="str">
            <v xml:space="preserve">:  </v>
          </cell>
        </row>
        <row r="478">
          <cell r="O478" t="str">
            <v>No. PAKET KONTRAK</v>
          </cell>
          <cell r="S478" t="str">
            <v xml:space="preserve">:  </v>
          </cell>
        </row>
        <row r="479">
          <cell r="O479" t="str">
            <v>NAMA PAKET</v>
          </cell>
          <cell r="S479" t="str">
            <v xml:space="preserve">:  </v>
          </cell>
        </row>
        <row r="480">
          <cell r="O480" t="str">
            <v>PROP / KAB / KODYA</v>
          </cell>
          <cell r="S480" t="str">
            <v xml:space="preserve">:  </v>
          </cell>
        </row>
        <row r="481">
          <cell r="O481" t="str">
            <v>ITEM PEMBAYARAN NO.</v>
          </cell>
          <cell r="S481" t="str">
            <v>:  5.2 (2)</v>
          </cell>
          <cell r="V481" t="str">
            <v>PERKIRAAN VOL. PEK.</v>
          </cell>
          <cell r="X481" t="str">
            <v>:</v>
          </cell>
          <cell r="Y481" t="e">
            <v>#REF!</v>
          </cell>
        </row>
        <row r="482">
          <cell r="O482" t="str">
            <v>JENIS PEKERJAAN</v>
          </cell>
          <cell r="S482" t="str">
            <v>:  Lapis Pondasi Agregat Kelas C2</v>
          </cell>
          <cell r="V482" t="str">
            <v>TOTAL HARGA</v>
          </cell>
          <cell r="X482" t="str">
            <v>:</v>
          </cell>
          <cell r="Y482" t="e">
            <v>#REF!</v>
          </cell>
        </row>
        <row r="483">
          <cell r="O483" t="str">
            <v>SATUAN PEMBAYARAN</v>
          </cell>
          <cell r="S483" t="str">
            <v>:  M3</v>
          </cell>
          <cell r="V483" t="str">
            <v>% THD. BIAYA PROYEK</v>
          </cell>
          <cell r="X483" t="str">
            <v>:</v>
          </cell>
          <cell r="Y483" t="e">
            <v>#REF!</v>
          </cell>
        </row>
        <row r="486">
          <cell r="U486" t="str">
            <v>PERKIRAAN</v>
          </cell>
          <cell r="V486" t="str">
            <v>HARGA</v>
          </cell>
          <cell r="W486" t="str">
            <v>JUMLAH</v>
          </cell>
        </row>
        <row r="487">
          <cell r="O487" t="str">
            <v>NO.</v>
          </cell>
          <cell r="Q487" t="str">
            <v>KOMPONEN</v>
          </cell>
          <cell r="T487" t="str">
            <v>SATUAN</v>
          </cell>
          <cell r="U487" t="str">
            <v>KUANTITAS</v>
          </cell>
          <cell r="V487" t="str">
            <v>SATUAN</v>
          </cell>
          <cell r="W487" t="str">
            <v>HARGA</v>
          </cell>
        </row>
        <row r="488">
          <cell r="V488" t="str">
            <v>(Rp.)</v>
          </cell>
          <cell r="W488" t="str">
            <v>(Rp.)</v>
          </cell>
        </row>
        <row r="491">
          <cell r="O491" t="str">
            <v>A.</v>
          </cell>
          <cell r="Q491" t="str">
            <v>TENAGA</v>
          </cell>
        </row>
        <row r="493">
          <cell r="O493" t="str">
            <v>1.</v>
          </cell>
          <cell r="Q493" t="str">
            <v>Pekerja</v>
          </cell>
          <cell r="S493" t="str">
            <v>(L01)</v>
          </cell>
          <cell r="T493" t="str">
            <v>Jam</v>
          </cell>
          <cell r="U493">
            <v>0.12494422132976347</v>
          </cell>
          <cell r="V493">
            <v>1800</v>
          </cell>
          <cell r="Y493">
            <v>224.89959839357425</v>
          </cell>
        </row>
        <row r="494">
          <cell r="O494" t="str">
            <v>2.</v>
          </cell>
          <cell r="Q494" t="str">
            <v>Mandor</v>
          </cell>
          <cell r="S494" t="str">
            <v>(L03)</v>
          </cell>
          <cell r="T494" t="str">
            <v>Jam</v>
          </cell>
          <cell r="U494">
            <v>1.7849174475680497E-2</v>
          </cell>
          <cell r="V494">
            <v>2750</v>
          </cell>
          <cell r="Y494">
            <v>49.085229808121369</v>
          </cell>
        </row>
        <row r="497">
          <cell r="U497" t="str">
            <v xml:space="preserve">JUMLAH HARGA TENAGA   </v>
          </cell>
          <cell r="Y497">
            <v>273.98482820169562</v>
          </cell>
        </row>
        <row r="499">
          <cell r="O499" t="str">
            <v>B.</v>
          </cell>
          <cell r="Q499" t="str">
            <v>BAHAN</v>
          </cell>
        </row>
        <row r="501">
          <cell r="O501" t="str">
            <v>1.</v>
          </cell>
          <cell r="Q501" t="str">
            <v>Agregat Kelas C2 (M29)</v>
          </cell>
          <cell r="T501" t="str">
            <v>M3</v>
          </cell>
          <cell r="U501">
            <v>1.2</v>
          </cell>
          <cell r="V501" t="str">
            <v xml:space="preserve">-  </v>
          </cell>
          <cell r="Y501">
            <v>0</v>
          </cell>
        </row>
        <row r="507">
          <cell r="U507" t="str">
            <v xml:space="preserve">JUMLAH HARGA BAHAN   </v>
          </cell>
          <cell r="Y507">
            <v>0</v>
          </cell>
        </row>
        <row r="509">
          <cell r="O509" t="str">
            <v>C.</v>
          </cell>
          <cell r="Q509" t="str">
            <v>PERALATAN</v>
          </cell>
        </row>
        <row r="511">
          <cell r="O511" t="str">
            <v>1</v>
          </cell>
          <cell r="Q511" t="str">
            <v>Wheel Loader</v>
          </cell>
          <cell r="S511" t="str">
            <v>(E15)</v>
          </cell>
          <cell r="T511" t="str">
            <v>Jam</v>
          </cell>
          <cell r="U511">
            <v>1.7849174475680497E-2</v>
          </cell>
          <cell r="V511">
            <v>55432.76343797033</v>
          </cell>
          <cell r="Y511">
            <v>989.42906627345508</v>
          </cell>
        </row>
        <row r="512">
          <cell r="O512" t="str">
            <v>2</v>
          </cell>
          <cell r="Q512" t="str">
            <v>Dump Truck</v>
          </cell>
          <cell r="S512" t="str">
            <v>(E08)</v>
          </cell>
          <cell r="T512" t="str">
            <v>Jam</v>
          </cell>
          <cell r="U512">
            <v>0.31112167970126114</v>
          </cell>
          <cell r="V512">
            <v>32323.54332401634</v>
          </cell>
          <cell r="Y512">
            <v>10056.55509286445</v>
          </cell>
        </row>
        <row r="513">
          <cell r="O513" t="str">
            <v>3</v>
          </cell>
          <cell r="Q513" t="str">
            <v>Motor Grader</v>
          </cell>
          <cell r="S513" t="str">
            <v>(E13)</v>
          </cell>
          <cell r="T513" t="str">
            <v>Jam</v>
          </cell>
          <cell r="U513">
            <v>1.1713520749665328E-2</v>
          </cell>
          <cell r="V513">
            <v>65062.918565899803</v>
          </cell>
          <cell r="Y513">
            <v>762.11584665545286</v>
          </cell>
        </row>
        <row r="514">
          <cell r="O514" t="str">
            <v>4</v>
          </cell>
          <cell r="Q514" t="str">
            <v>Vibratory Roller</v>
          </cell>
          <cell r="S514" t="str">
            <v>(E19)</v>
          </cell>
          <cell r="T514" t="str">
            <v>Jam</v>
          </cell>
          <cell r="U514">
            <v>2.1419009370816599E-2</v>
          </cell>
          <cell r="V514">
            <v>45348.702309985092</v>
          </cell>
          <cell r="Y514">
            <v>971.32427973194308</v>
          </cell>
        </row>
        <row r="515">
          <cell r="O515" t="str">
            <v>5</v>
          </cell>
          <cell r="Q515" t="str">
            <v>P. Tyre Roller</v>
          </cell>
          <cell r="S515" t="str">
            <v>(E18)</v>
          </cell>
          <cell r="T515" t="str">
            <v>Jam</v>
          </cell>
          <cell r="U515">
            <v>4.2838018741633201E-3</v>
          </cell>
          <cell r="V515">
            <v>40926.994792039943</v>
          </cell>
          <cell r="Y515">
            <v>175.32313699401314</v>
          </cell>
        </row>
        <row r="516">
          <cell r="O516" t="str">
            <v>6</v>
          </cell>
          <cell r="Q516" t="str">
            <v>Water Tanker</v>
          </cell>
          <cell r="S516" t="str">
            <v>(E23)</v>
          </cell>
          <cell r="T516" t="str">
            <v>Jam</v>
          </cell>
          <cell r="U516">
            <v>2.1084337349397592E-2</v>
          </cell>
          <cell r="V516">
            <v>29327.951193291767</v>
          </cell>
          <cell r="Y516">
            <v>618.3604167260313</v>
          </cell>
        </row>
        <row r="517">
          <cell r="O517" t="str">
            <v>7</v>
          </cell>
          <cell r="Q517" t="str">
            <v>Alat Bantu</v>
          </cell>
          <cell r="T517" t="str">
            <v>Ls</v>
          </cell>
          <cell r="U517">
            <v>1</v>
          </cell>
          <cell r="V517">
            <v>800</v>
          </cell>
          <cell r="Y517">
            <v>800</v>
          </cell>
        </row>
        <row r="519">
          <cell r="U519" t="str">
            <v xml:space="preserve">JUMLAH HARGA PERALATAN   </v>
          </cell>
          <cell r="Y519">
            <v>14373.107839245346</v>
          </cell>
        </row>
        <row r="521">
          <cell r="O521" t="str">
            <v>D.</v>
          </cell>
          <cell r="Q521" t="str">
            <v>JUMLAH HARGA TENAGA, BAHAN DAN PERALATAN  ( A + B + C )</v>
          </cell>
          <cell r="Y521">
            <v>14647.092667447041</v>
          </cell>
        </row>
        <row r="522">
          <cell r="O522" t="str">
            <v>E.</v>
          </cell>
          <cell r="Q522" t="str">
            <v>OVERHEAD &amp; PROFIT</v>
          </cell>
          <cell r="T522">
            <v>10</v>
          </cell>
          <cell r="U522" t="str">
            <v>%  x  D</v>
          </cell>
          <cell r="Y522">
            <v>1464.7092667447041</v>
          </cell>
        </row>
        <row r="523">
          <cell r="O523" t="str">
            <v>F.</v>
          </cell>
          <cell r="Q523" t="str">
            <v>HARGA SATUAN PEKERJAAN  ( D + E )</v>
          </cell>
          <cell r="Y523">
            <v>16111.801934191746</v>
          </cell>
        </row>
        <row r="524">
          <cell r="O524" t="str">
            <v>Note: 1</v>
          </cell>
          <cell r="Q524" t="str">
            <v>SATUAN dapat berdasarkan atas jam operasi untuk Tenaga Kerja dan Peralatan, volume dan/atau ukuran</v>
          </cell>
        </row>
        <row r="525">
          <cell r="Q525" t="str">
            <v>berat untuk bahan-bahan.</v>
          </cell>
        </row>
        <row r="526">
          <cell r="O526">
            <v>2</v>
          </cell>
          <cell r="Q526" t="str">
            <v>Kuantitas satuan adalah kuantitas setiap komponen untuk menyelesaikan satu satuan pekerjaan dari nomor</v>
          </cell>
        </row>
        <row r="527">
          <cell r="Q527" t="str">
            <v>mata pembayaran.</v>
          </cell>
        </row>
        <row r="528">
          <cell r="O528">
            <v>3</v>
          </cell>
          <cell r="Q528" t="str">
            <v>Biaya satuan untuk peralatan sudah termasuk bahan bakar, bahan habis dipakai dan operator.</v>
          </cell>
        </row>
        <row r="529">
          <cell r="O529">
            <v>4</v>
          </cell>
          <cell r="Q529" t="str">
            <v>Biaya satuan sudah termasuk pengeluaran untuk seluruh pajak yang berkaitan (tetapi tidak termasuk PPN</v>
          </cell>
        </row>
        <row r="530">
          <cell r="Q530" t="str">
            <v>yang dibayar dari kontrak) dan biaya-biaya lainnya.</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AP (2)"/>
      <sheetName val="HARGA SATUAN"/>
      <sheetName val="PERHITUNGAN MANINJAU"/>
      <sheetName val="REKAP ALL"/>
      <sheetName val="anal bhn"/>
      <sheetName val="Basic Price"/>
      <sheetName val="Peralatan (2)"/>
      <sheetName val="DEI.2"/>
      <sheetName val="DEV.3"/>
      <sheetName val="DEV.5"/>
      <sheetName val="DEV.6"/>
      <sheetName val="DEVI 7"/>
      <sheetName val="DEV.7"/>
      <sheetName val="JL. iribarem"/>
      <sheetName val="RKP.Iribarem"/>
      <sheetName val="DEVI 7 (2)"/>
      <sheetName val="NP (2)"/>
      <sheetName val="JL.danau maninjau"/>
      <sheetName val="RKP.danau maninjau"/>
      <sheetName val="JB.TJ RIMONI"/>
      <sheetName val="RKP"/>
      <sheetName val="JB.TJ RAWA INDA"/>
      <sheetName val="RKP.01"/>
      <sheetName val="Jl.WOROT ABT"/>
      <sheetName val="RKP .04"/>
      <sheetName val="RKP .04 (3)"/>
      <sheetName val="Jl.WOROT ABT USULAN (2)"/>
      <sheetName val="Jl.WOROT ABT USULAN"/>
      <sheetName val="RKP .04 (2)"/>
      <sheetName val="REKAP full"/>
      <sheetName val="JB.TJ RAWA INDA FULL"/>
      <sheetName val="RKP.01 RAWA IND FULL"/>
      <sheetName val="JB.TJ RIMONI FULL"/>
      <sheetName val="RKP Tj. REMON FUL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5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S-Rutin"/>
      <sheetName val="Kuantitas"/>
      <sheetName val="Analisa HSP"/>
      <sheetName val="HRG BHN"/>
      <sheetName val="Perhitungan Volume"/>
    </sheetNames>
    <sheetDataSet>
      <sheetData sheetId="0"/>
      <sheetData sheetId="1"/>
      <sheetData sheetId="2">
        <row r="51">
          <cell r="U51">
            <v>76528.324453071182</v>
          </cell>
        </row>
        <row r="231">
          <cell r="U231">
            <v>400774.30473057937</v>
          </cell>
        </row>
        <row r="589">
          <cell r="U589">
            <v>325990.31353598455</v>
          </cell>
        </row>
      </sheetData>
      <sheetData sheetId="3" refreshError="1"/>
      <sheetData sheetId="4" refreshError="1"/>
    </sheetDataSet>
  </externalBook>
</externalLink>
</file>

<file path=xl/externalLinks/externalLink5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Sheet2"/>
      <sheetName val="Sheet3"/>
      <sheetName val="upah-bahan"/>
      <sheetName val="REKAPITULASI"/>
      <sheetName val="Recovered_Sheet1"/>
      <sheetName val="Recovered_Sheet2"/>
      <sheetName val="000000"/>
      <sheetName val="curva-S"/>
      <sheetName val="SURAT"/>
      <sheetName val="UPAH"/>
      <sheetName val="ANALISA"/>
      <sheetName val="HARGA BHN IMPOR"/>
      <sheetName val="BAHAN"/>
      <sheetName val="Koef"/>
      <sheetName val="Daf.Harga"/>
      <sheetName val="RAB"/>
      <sheetName val="Analis"/>
    </sheetNames>
    <sheetDataSet>
      <sheetData sheetId="0"/>
      <sheetData sheetId="1" refreshError="1"/>
      <sheetData sheetId="2" refreshError="1"/>
      <sheetData sheetId="3">
        <row r="29">
          <cell r="I29">
            <v>316500</v>
          </cell>
        </row>
        <row r="30">
          <cell r="I30">
            <v>345000</v>
          </cell>
        </row>
      </sheetData>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5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AP"/>
      <sheetName val="RAB"/>
      <sheetName val="ANALISA"/>
      <sheetName val="Upah &amp; Bahan "/>
    </sheetNames>
    <sheetDataSet>
      <sheetData sheetId="0" refreshError="1"/>
      <sheetData sheetId="1" refreshError="1"/>
      <sheetData sheetId="2" refreshError="1"/>
      <sheetData sheetId="3" refreshError="1">
        <row r="26">
          <cell r="G26">
            <v>600000</v>
          </cell>
        </row>
        <row r="37">
          <cell r="G37">
            <v>11000</v>
          </cell>
        </row>
        <row r="47">
          <cell r="G47">
            <v>60000</v>
          </cell>
        </row>
        <row r="48">
          <cell r="G48">
            <v>50000</v>
          </cell>
        </row>
      </sheetData>
    </sheetDataSet>
  </externalBook>
</externalLink>
</file>

<file path=xl/externalLinks/externalLink5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ERHIT jalan "/>
      <sheetName val="Perhit I"/>
      <sheetName val="Perhit I PERKERASAN"/>
      <sheetName val="Perhit I kelas C"/>
      <sheetName val="DEO taman"/>
      <sheetName val="RAB BANDARA"/>
      <sheetName val="Rekap Biaya ."/>
      <sheetName val="Basic Price"/>
      <sheetName val="Peralatan (2)"/>
      <sheetName val="Agregat Halus &amp; Kasar"/>
      <sheetName val="Mobilisasi"/>
      <sheetName val="Mobil vtas."/>
      <sheetName val="DEVI 2 PVC"/>
      <sheetName val="rumput"/>
      <sheetName val="DEV. gal biasa"/>
      <sheetName val="TELFORD"/>
      <sheetName val="DEVI 8 Marcat"/>
      <sheetName val="DEVI 7 PAVING"/>
      <sheetName val="DEVI 7 baja"/>
      <sheetName val="LS-Rutin"/>
      <sheetName val="DEI.!!!!!2"/>
      <sheetName val="DEV.!!!!3"/>
      <sheetName val="DEV!!!!.5"/>
      <sheetName val="DEV.iiii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externalLinks/externalLink5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
      <sheetName val="Data"/>
      <sheetName val="BAP"/>
      <sheetName val="KWIT"/>
      <sheetName val="FKTR"/>
      <sheetName val="BA-PRIKS"/>
      <sheetName val="PERMOHONAN"/>
      <sheetName val="BA-P"/>
    </sheetNames>
    <sheetDataSet>
      <sheetData sheetId="0">
        <row r="22">
          <cell r="B22" t="str">
            <v>Seratus Tiga Puluh Empat Juta  Rupiah</v>
          </cell>
        </row>
      </sheetData>
      <sheetData sheetId="1"/>
      <sheetData sheetId="2"/>
      <sheetData sheetId="3"/>
      <sheetData sheetId="4"/>
      <sheetData sheetId="5"/>
      <sheetData sheetId="6"/>
      <sheetData sheetId="7"/>
    </sheetDataSet>
  </externalBook>
</externalLink>
</file>

<file path=xl/externalLinks/externalLink5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I.1.4 Jdwl pelaksanaan kgtn"/>
      <sheetName val="Canal malanu"/>
      <sheetName val="RKP Canal malanu . 1."/>
      <sheetName val="Canal KLAWALU"/>
      <sheetName val="RKP Canal KLAWALU"/>
      <sheetName val="Muara Klabala"/>
      <sheetName val="RKP Klabala..7."/>
      <sheetName val="Ps. batu Canal Klawuyuk"/>
      <sheetName val="P. Batu Canal SMP 6"/>
      <sheetName val="RKPP. Batu Canal SMP 6- .5."/>
      <sheetName val="RKP Ps. batu Canal Klawuyuk. 6"/>
      <sheetName val="Normal Klagison"/>
      <sheetName val="RKP Ps. batu Normal Klagison..2"/>
      <sheetName val="URD P GEO"/>
      <sheetName val="Jl Smp 5"/>
      <sheetName val="Basic Price"/>
      <sheetName val="Peralatan (2)"/>
      <sheetName val="Agregat Halus &amp; Kasar"/>
      <sheetName val="Mobilisasi"/>
      <sheetName val="DEI.2"/>
      <sheetName val="DEV.3"/>
      <sheetName val="DEV.3 rawa"/>
      <sheetName val="DEV.3 (2)"/>
      <sheetName val="DEV.5 "/>
      <sheetName val="DEV.6"/>
      <sheetName val="DEV.7"/>
      <sheetName val="DEVI 7"/>
      <sheetName val="DEVI 7 (2)"/>
      <sheetName val="TELFORD"/>
    </sheetNames>
    <sheetDataSet>
      <sheetData sheetId="0" refreshError="1"/>
      <sheetData sheetId="1" refreshError="1">
        <row r="4">
          <cell r="C4" t="str">
            <v>Penangulangan Bencana Alam Banjir Di Kota Sorong</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6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NU"/>
      <sheetName val="DAVERAGE"/>
      <sheetName val="DCOUNT"/>
      <sheetName val="DCOUNTA"/>
      <sheetName val="DGET"/>
      <sheetName val="DMAX"/>
      <sheetName val="DMIN"/>
      <sheetName val="DPRODUCT"/>
      <sheetName val="DSTDEV"/>
      <sheetName val="DSTDEVP"/>
      <sheetName val="DSUM"/>
      <sheetName val="DVAR"/>
      <sheetName val="DVARP"/>
    </sheetNames>
    <sheetDataSet>
      <sheetData sheetId="0" refreshError="1">
        <row r="10">
          <cell r="I10" t="str">
            <v>Bandung</v>
          </cell>
        </row>
        <row r="11">
          <cell r="I11" t="str">
            <v>Jakarta</v>
          </cell>
        </row>
        <row r="12">
          <cell r="I12" t="str">
            <v>Yogyakarta</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6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esi"/>
      <sheetName val="REK"/>
      <sheetName val="RAB"/>
      <sheetName val="AN"/>
      <sheetName val="BU"/>
      <sheetName val="MVC"/>
    </sheetNames>
    <sheetDataSet>
      <sheetData sheetId="0" refreshError="1"/>
      <sheetData sheetId="1" refreshError="1"/>
      <sheetData sheetId="2" refreshError="1"/>
      <sheetData sheetId="3" refreshError="1"/>
      <sheetData sheetId="4" refreshError="1">
        <row r="5">
          <cell r="E5">
            <v>110000</v>
          </cell>
        </row>
        <row r="6">
          <cell r="E6">
            <v>95000</v>
          </cell>
        </row>
        <row r="7">
          <cell r="E7">
            <v>85000</v>
          </cell>
        </row>
        <row r="8">
          <cell r="E8">
            <v>55000</v>
          </cell>
        </row>
        <row r="9">
          <cell r="E9">
            <v>95000</v>
          </cell>
        </row>
        <row r="10">
          <cell r="E10">
            <v>95000</v>
          </cell>
        </row>
      </sheetData>
      <sheetData sheetId="5" refreshError="1"/>
    </sheetDataSet>
  </externalBook>
</externalLink>
</file>

<file path=xl/externalLinks/externalLink6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eks"/>
      <sheetName val="Data Umum"/>
      <sheetName val="Data CPB"/>
      <sheetName val="Data KPB"/>
      <sheetName val="II-3 (1)"/>
      <sheetName val="II-4 (Ds. A)"/>
      <sheetName val="II-6 (1)"/>
      <sheetName val="II-7"/>
      <sheetName val="II-8"/>
      <sheetName val="II-10 (1)"/>
      <sheetName val="II-11"/>
      <sheetName val="II-12"/>
      <sheetName val="II-17 (1)"/>
      <sheetName val="II-17 (2)"/>
      <sheetName val="II-17 (3)"/>
      <sheetName val="II-26 (1)"/>
      <sheetName val="II-28"/>
      <sheetName val="II-29"/>
      <sheetName val="II-31"/>
      <sheetName val="II-32"/>
      <sheetName val="II-33 (1) 30%"/>
      <sheetName val="II-35 (1)"/>
      <sheetName val="II-36 (1)"/>
      <sheetName val="II-38 (1)"/>
      <sheetName val="II-40 (1)"/>
      <sheetName val="II-45"/>
      <sheetName val="II-46"/>
      <sheetName val="II-47"/>
      <sheetName val="II-48"/>
      <sheetName val="II-49"/>
      <sheetName val="D_Ref"/>
      <sheetName val="D_Wil"/>
      <sheetName val="Setting"/>
    </sheetNames>
    <sheetDataSet>
      <sheetData sheetId="0"/>
      <sheetData sheetId="1">
        <row r="12">
          <cell r="D12" t="str">
            <v>Gorontalo</v>
          </cell>
        </row>
        <row r="13">
          <cell r="D13" t="str">
            <v>Kota Gorontalo</v>
          </cell>
        </row>
        <row r="17">
          <cell r="D17">
            <v>2022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row r="41">
          <cell r="L41" t="str">
            <v>Kabupaten Aceh Selatan</v>
          </cell>
          <cell r="M41" t="str">
            <v>Kabupaten Aceh Tenggara</v>
          </cell>
          <cell r="N41" t="str">
            <v>Kabupaten Aceh Timur</v>
          </cell>
          <cell r="O41" t="str">
            <v>Kabupaten Aceh Tengah</v>
          </cell>
          <cell r="P41" t="str">
            <v>Kabupaten Aceh Barat</v>
          </cell>
          <cell r="Q41" t="str">
            <v>Kabupaten Aceh Besar</v>
          </cell>
          <cell r="R41" t="str">
            <v>Kabupaten Pidie</v>
          </cell>
          <cell r="S41" t="str">
            <v>Kabupaten Aceh Utara</v>
          </cell>
          <cell r="T41" t="str">
            <v>Kabupaten Simeulue</v>
          </cell>
          <cell r="U41" t="str">
            <v>Kabupaten Aceh Singkil</v>
          </cell>
          <cell r="V41" t="str">
            <v>Kabupaten Bireuen</v>
          </cell>
          <cell r="W41" t="str">
            <v>Kabupaten Aceh Barat Daya</v>
          </cell>
          <cell r="X41" t="str">
            <v>Kabupaten Gayo Lues</v>
          </cell>
          <cell r="Y41" t="str">
            <v>Kabupaten Aceh Jaya</v>
          </cell>
          <cell r="Z41" t="str">
            <v>Kabupaten Nagan Raya</v>
          </cell>
          <cell r="AA41" t="str">
            <v>Kabupaten Aceh Tamiang</v>
          </cell>
          <cell r="AB41" t="str">
            <v>Kabupaten Bener Meriah</v>
          </cell>
          <cell r="AC41" t="str">
            <v>Kabupaten Pidie Jaya</v>
          </cell>
          <cell r="AD41" t="str">
            <v>Kota Banda Aceh</v>
          </cell>
          <cell r="AE41" t="str">
            <v>Kota Sabang</v>
          </cell>
          <cell r="AF41" t="str">
            <v>Kota Lhokseumawe</v>
          </cell>
          <cell r="AG41" t="str">
            <v>Kota Langsa</v>
          </cell>
          <cell r="AH41" t="str">
            <v>Kota Subulussalam</v>
          </cell>
          <cell r="AI41" t="str">
            <v>Kabupaten Tapanuli Tengah</v>
          </cell>
          <cell r="AJ41" t="str">
            <v>Kabupaten Tapanuli Utara</v>
          </cell>
          <cell r="AK41" t="str">
            <v>Kabupaten Tapanuli Selatan</v>
          </cell>
          <cell r="AL41" t="str">
            <v>Kabupaten Nias</v>
          </cell>
          <cell r="AM41" t="str">
            <v>Kabupaten Langkat</v>
          </cell>
          <cell r="AN41" t="str">
            <v>Kabupaten Karo</v>
          </cell>
          <cell r="AO41" t="str">
            <v>Kabupaten Deli Serdang</v>
          </cell>
          <cell r="AP41" t="str">
            <v>Kabupaten Simalungun</v>
          </cell>
          <cell r="AQ41" t="str">
            <v>Kabupaten Asahan</v>
          </cell>
          <cell r="AR41" t="str">
            <v>Kabupaten Labuhanbatu</v>
          </cell>
          <cell r="AS41" t="str">
            <v>Kabupaten Dairi</v>
          </cell>
          <cell r="AT41" t="str">
            <v>Kabupaten Toba</v>
          </cell>
          <cell r="AU41" t="str">
            <v>Kabupaten Mandailing Natal</v>
          </cell>
          <cell r="AV41" t="str">
            <v>Kabupaten Nias Selatan</v>
          </cell>
          <cell r="AW41" t="str">
            <v>Kabupaten Pakpak Bharat</v>
          </cell>
          <cell r="AX41" t="str">
            <v>Kabupaten Humbang Hasundutan</v>
          </cell>
          <cell r="AY41" t="str">
            <v>Kabupaten Samosir</v>
          </cell>
          <cell r="AZ41" t="str">
            <v>Kabupaten Serdang Bedagai</v>
          </cell>
          <cell r="BA41" t="str">
            <v>Kabupaten Batu Bara</v>
          </cell>
          <cell r="BB41" t="str">
            <v>Kabupaten Padang Lawas Utara</v>
          </cell>
          <cell r="BC41" t="str">
            <v>Kabupaten Padang Lawas</v>
          </cell>
          <cell r="BD41" t="str">
            <v>Kabupaten Labuhanbatu Selatan</v>
          </cell>
          <cell r="BE41" t="str">
            <v>Kabupaten Labuhanbatu Utara</v>
          </cell>
          <cell r="BF41" t="str">
            <v>Kabupaten Nias Utara</v>
          </cell>
          <cell r="BG41" t="str">
            <v>Kabupaten Nias Barat</v>
          </cell>
          <cell r="BH41" t="str">
            <v>Kota Medan</v>
          </cell>
          <cell r="BI41" t="str">
            <v>Kota Pematang Siantar</v>
          </cell>
          <cell r="BJ41" t="str">
            <v>Kota Sibolga</v>
          </cell>
          <cell r="BK41" t="str">
            <v>Kota Tanjung Balai</v>
          </cell>
          <cell r="BL41" t="str">
            <v>Kota Binjai</v>
          </cell>
          <cell r="BM41" t="str">
            <v>Kota Tebing Tinggi</v>
          </cell>
          <cell r="BN41" t="str">
            <v>Kota Padang Sidempuan</v>
          </cell>
          <cell r="BO41" t="str">
            <v>Kota Gunungsitoli</v>
          </cell>
          <cell r="BP41" t="str">
            <v>Kabupaten Pesisir Selatan</v>
          </cell>
          <cell r="BQ41" t="str">
            <v>Kabupaten Solok</v>
          </cell>
          <cell r="BR41" t="str">
            <v>Kabupaten Sijunjung</v>
          </cell>
          <cell r="BS41" t="str">
            <v>Kabupaten Tanah Datar</v>
          </cell>
          <cell r="BT41" t="str">
            <v>Kabupaten Padang Pariaman</v>
          </cell>
          <cell r="BU41" t="str">
            <v>Kabupaten Agam</v>
          </cell>
          <cell r="BV41" t="str">
            <v>Kabupaten Lima Puluh Kota</v>
          </cell>
          <cell r="BW41" t="str">
            <v>Kabupaten Pasaman</v>
          </cell>
          <cell r="BX41" t="str">
            <v>Kabupaten Kepulauan Mentawai</v>
          </cell>
          <cell r="BY41" t="str">
            <v>Kabupaten Dharmasraya</v>
          </cell>
          <cell r="BZ41" t="str">
            <v>Kabupaten Solok Selatan</v>
          </cell>
          <cell r="CA41" t="str">
            <v>Kabupaten Pasaman Barat</v>
          </cell>
          <cell r="CB41" t="str">
            <v>Kota Padang</v>
          </cell>
          <cell r="CC41" t="str">
            <v>Kota Solok</v>
          </cell>
          <cell r="CD41" t="str">
            <v>Kota Sawahlunto</v>
          </cell>
          <cell r="CE41" t="str">
            <v>Kota Padang Panjang</v>
          </cell>
          <cell r="CF41" t="str">
            <v>Kota Bukittinggi</v>
          </cell>
          <cell r="CG41" t="str">
            <v>Kota Payakumbuh</v>
          </cell>
          <cell r="CH41" t="str">
            <v>Kota Pariaman</v>
          </cell>
          <cell r="CI41" t="str">
            <v>Kabupaten Kampar</v>
          </cell>
          <cell r="CJ41" t="str">
            <v>Kabupaten Indragiri Hulu</v>
          </cell>
          <cell r="CK41" t="str">
            <v>Kabupaten Bengkalis</v>
          </cell>
          <cell r="CL41" t="str">
            <v>Kabupaten Indragiri Hilir</v>
          </cell>
          <cell r="CM41" t="str">
            <v>Kabupaten Pelalawan</v>
          </cell>
          <cell r="CN41" t="str">
            <v>Kabupaten Rokan Hulu</v>
          </cell>
          <cell r="CO41" t="str">
            <v>Kabupaten Rokan Hilir</v>
          </cell>
          <cell r="CP41" t="str">
            <v>Kabupaten Siak</v>
          </cell>
          <cell r="CQ41" t="str">
            <v>Kabupaten Kuantan Singingi</v>
          </cell>
          <cell r="CR41" t="str">
            <v>Kabupaten Kepulauan Meranti</v>
          </cell>
          <cell r="CS41" t="str">
            <v>Kota Pekanbaru</v>
          </cell>
          <cell r="CT41" t="str">
            <v>Kota Dumai</v>
          </cell>
          <cell r="CU41" t="str">
            <v>Kabupaten Kerinci</v>
          </cell>
          <cell r="CV41" t="str">
            <v>Kabupaten Merangin</v>
          </cell>
          <cell r="CW41" t="str">
            <v>Kabupaten Sarolangun</v>
          </cell>
          <cell r="CX41" t="str">
            <v>Kabupaten Batang Hari</v>
          </cell>
          <cell r="CY41" t="str">
            <v>Kabupaten Muaro Jambi</v>
          </cell>
          <cell r="CZ41" t="str">
            <v>Kabupaten Tanjung Jabung Barat</v>
          </cell>
          <cell r="DA41" t="str">
            <v>Kabupaten Tanjung Jabung Timur</v>
          </cell>
          <cell r="DB41" t="str">
            <v>Kabupaten Bungo</v>
          </cell>
          <cell r="DC41" t="str">
            <v>Kabupaten Tebo</v>
          </cell>
          <cell r="DD41" t="str">
            <v>Kota Jambi</v>
          </cell>
          <cell r="DE41" t="str">
            <v>Kota Sungai Penuh</v>
          </cell>
          <cell r="DF41" t="str">
            <v>Kabupaten Ogan Komering Ulu</v>
          </cell>
          <cell r="DG41" t="str">
            <v>Kabupaten Ogan Komering Ilir</v>
          </cell>
          <cell r="DH41" t="str">
            <v>Kabupaten Muara Enim</v>
          </cell>
          <cell r="DI41" t="str">
            <v>Kabupaten Lahat</v>
          </cell>
          <cell r="DJ41" t="str">
            <v>Kabupaten Musi Rawas</v>
          </cell>
          <cell r="DK41" t="str">
            <v>Kabupaten Musi Banyuasin</v>
          </cell>
          <cell r="DL41" t="str">
            <v>Kabupaten Banyuasin</v>
          </cell>
          <cell r="DM41" t="str">
            <v>Kabupaten Ogan Komering Ulu Timur</v>
          </cell>
          <cell r="DN41" t="str">
            <v>Kabupaten Ogan Komering Ulu Selatan</v>
          </cell>
          <cell r="DO41" t="str">
            <v>Kabupaten Ogan Ilir</v>
          </cell>
          <cell r="DP41" t="str">
            <v>Kabupaten Empat Lawang</v>
          </cell>
          <cell r="DQ41" t="str">
            <v>Kabupaten Penukal Abab Lematang Ilir</v>
          </cell>
          <cell r="DR41" t="str">
            <v>Kabupaten Musi Rawas Utara</v>
          </cell>
          <cell r="DS41" t="str">
            <v>Kota Palembang</v>
          </cell>
          <cell r="DT41" t="str">
            <v>Kota Pagar Alam</v>
          </cell>
          <cell r="DU41" t="str">
            <v>Kota Lubuk Linggau</v>
          </cell>
          <cell r="DV41" t="str">
            <v>Kota Prabumulih</v>
          </cell>
          <cell r="DW41" t="str">
            <v>Kabupaten Bengkulu Selatan</v>
          </cell>
          <cell r="DX41" t="str">
            <v>Kabupaten Rejang Lebong</v>
          </cell>
          <cell r="DY41" t="str">
            <v>Kabupaten Bengkulu Utara</v>
          </cell>
          <cell r="DZ41" t="str">
            <v>Kabupaten Kaur</v>
          </cell>
          <cell r="EA41" t="str">
            <v>Kabupaten Seluma</v>
          </cell>
          <cell r="EB41" t="str">
            <v>Kabupaten Muko-Muko</v>
          </cell>
          <cell r="EC41" t="str">
            <v>Kabupaten Lebong</v>
          </cell>
          <cell r="ED41" t="str">
            <v>Kabupaten Kepahiang</v>
          </cell>
          <cell r="EE41" t="str">
            <v>Kabupaten Bengkulu Tengah</v>
          </cell>
          <cell r="EF41" t="str">
            <v>Kota Bengkulu</v>
          </cell>
          <cell r="EG41" t="str">
            <v>Kabupaten Lampung Selatan</v>
          </cell>
          <cell r="EH41" t="str">
            <v>Kabupaten Lampung Tengah</v>
          </cell>
          <cell r="EI41" t="str">
            <v>Kabupaten Lampung Utara</v>
          </cell>
          <cell r="EJ41" t="str">
            <v>Kabupaten Lampung Barat</v>
          </cell>
          <cell r="EK41" t="str">
            <v>Kabupaten Tulang Bawang</v>
          </cell>
          <cell r="EL41" t="str">
            <v>Kabupaten Tanggamus</v>
          </cell>
          <cell r="EM41" t="str">
            <v>Kabupaten Lampung Timur</v>
          </cell>
          <cell r="EN41" t="str">
            <v>Kabupaten Way Kanan</v>
          </cell>
          <cell r="EO41" t="str">
            <v>Kabupaten Pesawaran</v>
          </cell>
          <cell r="EP41" t="str">
            <v>Kabupaten Pringsewu</v>
          </cell>
          <cell r="EQ41" t="str">
            <v>Kabupaten Mesuji</v>
          </cell>
          <cell r="ER41" t="str">
            <v>Kabupaten Tulang Bawang Barat</v>
          </cell>
          <cell r="ES41" t="str">
            <v>Kabupaten Pesisir Barat</v>
          </cell>
          <cell r="ET41" t="str">
            <v>Kota Bandar Lampung</v>
          </cell>
          <cell r="EU41" t="str">
            <v>Kota Metro</v>
          </cell>
          <cell r="EV41" t="str">
            <v>Kabupaten Bangka</v>
          </cell>
          <cell r="EW41" t="str">
            <v>Kabupaten Belitung</v>
          </cell>
          <cell r="EX41" t="str">
            <v>Kabupaten Bangka Selatan</v>
          </cell>
          <cell r="EY41" t="str">
            <v>Kabupaten Bangka Tengah</v>
          </cell>
          <cell r="EZ41" t="str">
            <v>Kabupaten Bangka Barat</v>
          </cell>
          <cell r="FA41" t="str">
            <v>Kabupaten Belitung Timur</v>
          </cell>
          <cell r="FB41" t="str">
            <v>Kota Pangkal Pinang</v>
          </cell>
          <cell r="FC41" t="str">
            <v>Kabupaten Bintan</v>
          </cell>
          <cell r="FD41" t="str">
            <v>Kabupaten Karimun</v>
          </cell>
          <cell r="FE41" t="str">
            <v>Kabupaten Natuna</v>
          </cell>
          <cell r="FF41" t="str">
            <v>Kabupaten Lingga</v>
          </cell>
          <cell r="FG41" t="str">
            <v>Kabupaten Kepulauan Anambas</v>
          </cell>
          <cell r="FH41" t="str">
            <v>Kota Batam</v>
          </cell>
          <cell r="FI41" t="str">
            <v>Kota Tanjung Pinang</v>
          </cell>
          <cell r="FJ41" t="str">
            <v>Kabupaten Kepulauan Seribu</v>
          </cell>
          <cell r="FK41" t="str">
            <v>Kota Jakarta Pusat</v>
          </cell>
          <cell r="FL41" t="str">
            <v>Kota Jakarta Utara</v>
          </cell>
          <cell r="FM41" t="str">
            <v>Kota Jakarta Barat</v>
          </cell>
          <cell r="FN41" t="str">
            <v>Kota Jakarta Selatan</v>
          </cell>
          <cell r="FO41" t="str">
            <v>Kota Jakarta Timur</v>
          </cell>
          <cell r="FP41" t="str">
            <v>Kabupaten Bogor</v>
          </cell>
          <cell r="FQ41" t="str">
            <v>Kabupaten Sukabumi</v>
          </cell>
          <cell r="FR41" t="str">
            <v>Kabupaten Cianjur</v>
          </cell>
          <cell r="FS41" t="str">
            <v>Kabupaten Bandung</v>
          </cell>
          <cell r="FT41" t="str">
            <v>Kabupaten Garut</v>
          </cell>
          <cell r="FU41" t="str">
            <v>Kabupaten Tasikmalaya</v>
          </cell>
          <cell r="FV41" t="str">
            <v>Kabupaten Ciamis</v>
          </cell>
          <cell r="FW41" t="str">
            <v>Kabupaten Kuningan</v>
          </cell>
          <cell r="FX41" t="str">
            <v>Kabupaten Cirebon</v>
          </cell>
          <cell r="FY41" t="str">
            <v>Kabupaten Majalengka</v>
          </cell>
          <cell r="FZ41" t="str">
            <v>Kabupaten Sumedang</v>
          </cell>
          <cell r="GA41" t="str">
            <v>Kabupaten Indramayu</v>
          </cell>
          <cell r="GB41" t="str">
            <v>Kabupaten Subang</v>
          </cell>
          <cell r="GC41" t="str">
            <v>Kabupaten Purwakarta</v>
          </cell>
          <cell r="GD41" t="str">
            <v>Kabupaten Karawang</v>
          </cell>
          <cell r="GE41" t="str">
            <v>Kabupaten Bekasi</v>
          </cell>
          <cell r="GF41" t="str">
            <v>Kabupaten Bandung Barat</v>
          </cell>
          <cell r="GG41" t="str">
            <v>Kabupaten Pangandaran</v>
          </cell>
          <cell r="GH41" t="str">
            <v>Kota Bogor</v>
          </cell>
          <cell r="GI41" t="str">
            <v>Kota Sukabumi</v>
          </cell>
          <cell r="GJ41" t="str">
            <v>Kota Bandung</v>
          </cell>
          <cell r="GK41" t="str">
            <v>Kota Cirebon</v>
          </cell>
          <cell r="GL41" t="str">
            <v>Kota Bekasi</v>
          </cell>
          <cell r="GM41" t="str">
            <v>Kota Depok</v>
          </cell>
          <cell r="GN41" t="str">
            <v>Kota Cimahi</v>
          </cell>
          <cell r="GO41" t="str">
            <v>Kota Tasikmalaya</v>
          </cell>
          <cell r="GP41" t="str">
            <v>Kota Banjar</v>
          </cell>
          <cell r="GQ41" t="str">
            <v>Kabupaten Cilacap</v>
          </cell>
          <cell r="GR41" t="str">
            <v>Kabupaten Banyumas</v>
          </cell>
          <cell r="GS41" t="str">
            <v>Kabupaten Purbalingga</v>
          </cell>
          <cell r="GT41" t="str">
            <v>Kabupaten Banjarnegara</v>
          </cell>
          <cell r="GU41" t="str">
            <v>Kabupaten Kebumen</v>
          </cell>
          <cell r="GV41" t="str">
            <v>Kabupaten Purworejo</v>
          </cell>
          <cell r="GW41" t="str">
            <v>Kabupaten Wonosobo</v>
          </cell>
          <cell r="GX41" t="str">
            <v>Kabupaten Magelang</v>
          </cell>
          <cell r="GY41" t="str">
            <v>Kabupaten Boyolali</v>
          </cell>
          <cell r="GZ41" t="str">
            <v>Kabupaten Klaten</v>
          </cell>
          <cell r="HA41" t="str">
            <v>Kabupaten Sukoharjo</v>
          </cell>
          <cell r="HB41" t="str">
            <v>Kabupaten Wonogiri</v>
          </cell>
          <cell r="HC41" t="str">
            <v>Kabupaten Karanganyar</v>
          </cell>
          <cell r="HD41" t="str">
            <v>Kabupaten Sragen</v>
          </cell>
          <cell r="HE41" t="str">
            <v>Kabupaten Grobogan</v>
          </cell>
          <cell r="HF41" t="str">
            <v>Kabupaten Blora</v>
          </cell>
          <cell r="HG41" t="str">
            <v>Kabupaten Rembang</v>
          </cell>
          <cell r="HH41" t="str">
            <v>Kabupaten Pati</v>
          </cell>
          <cell r="HI41" t="str">
            <v>Kabupaten Kudus</v>
          </cell>
          <cell r="HJ41" t="str">
            <v>Kabupaten Jepara</v>
          </cell>
          <cell r="HK41" t="str">
            <v>Kabupaten Demak</v>
          </cell>
          <cell r="HL41" t="str">
            <v>Kabupaten Semarang</v>
          </cell>
          <cell r="HM41" t="str">
            <v>Kabupaten Temanggung</v>
          </cell>
          <cell r="HN41" t="str">
            <v>Kabupaten Kendal</v>
          </cell>
          <cell r="HO41" t="str">
            <v>Kabupaten Batang</v>
          </cell>
          <cell r="HP41" t="str">
            <v>Kabupaten Pekalongan</v>
          </cell>
          <cell r="HQ41" t="str">
            <v>Kabupaten Pemalang</v>
          </cell>
          <cell r="HR41" t="str">
            <v>Kabupaten Tegal</v>
          </cell>
          <cell r="HS41" t="str">
            <v>Kabupaten Brebes</v>
          </cell>
          <cell r="HT41" t="str">
            <v>Kota Magelang</v>
          </cell>
          <cell r="HU41" t="str">
            <v>Kota Surakarta</v>
          </cell>
          <cell r="HV41" t="str">
            <v>Kota Salatiga</v>
          </cell>
          <cell r="HW41" t="str">
            <v>Kota Semarang</v>
          </cell>
          <cell r="HX41" t="str">
            <v>Kota Pekalongan</v>
          </cell>
          <cell r="HY41" t="str">
            <v>Kota Tegal</v>
          </cell>
          <cell r="HZ41" t="str">
            <v>Kabupaten Kulon Progo</v>
          </cell>
          <cell r="IA41" t="str">
            <v>Kabupaten Bantul</v>
          </cell>
          <cell r="IB41" t="str">
            <v>Kabupaten Gunung Kidul</v>
          </cell>
          <cell r="IC41" t="str">
            <v>Kabupaten Sleman</v>
          </cell>
          <cell r="ID41" t="str">
            <v>Kota Yogyakarta</v>
          </cell>
          <cell r="IE41" t="str">
            <v>Kabupaten Pacitan</v>
          </cell>
          <cell r="IF41" t="str">
            <v>Kabupaten Ponorogo</v>
          </cell>
          <cell r="IG41" t="str">
            <v>Kabupaten Trenggalek</v>
          </cell>
          <cell r="IH41" t="str">
            <v>Kabupaten Tulungagung</v>
          </cell>
          <cell r="II41" t="str">
            <v>Kabupaten Blitar</v>
          </cell>
          <cell r="IJ41" t="str">
            <v>Kabupaten Kediri</v>
          </cell>
          <cell r="IK41" t="str">
            <v>Kabupaten Malang</v>
          </cell>
          <cell r="IL41" t="str">
            <v>Kabupaten Lumajang</v>
          </cell>
          <cell r="IM41" t="str">
            <v>Kabupaten Jember</v>
          </cell>
          <cell r="IN41" t="str">
            <v>Kabupaten Banyuwangi</v>
          </cell>
          <cell r="IO41" t="str">
            <v>Kabupaten Bondowoso</v>
          </cell>
          <cell r="IP41" t="str">
            <v>Kabupaten Situbondo</v>
          </cell>
          <cell r="IQ41" t="str">
            <v>Kabupaten Probolinggo</v>
          </cell>
          <cell r="IR41" t="str">
            <v>Kabupaten Pasuruan</v>
          </cell>
          <cell r="IS41" t="str">
            <v>Kabupaten Sidoarjo</v>
          </cell>
          <cell r="IT41" t="str">
            <v>Kabupaten Mojokerto</v>
          </cell>
          <cell r="IU41" t="str">
            <v>Kabupaten Jombang</v>
          </cell>
          <cell r="IV41" t="str">
            <v>Kabupaten Nganjuk</v>
          </cell>
          <cell r="IW41" t="str">
            <v>Kabupaten Madiun</v>
          </cell>
          <cell r="IX41" t="str">
            <v>Kabupaten Magetan</v>
          </cell>
          <cell r="IY41" t="str">
            <v>Kabupaten Ngawi</v>
          </cell>
          <cell r="IZ41" t="str">
            <v>Kabupaten Bojonegoro</v>
          </cell>
          <cell r="JA41" t="str">
            <v>Kabupaten Tuban</v>
          </cell>
          <cell r="JB41" t="str">
            <v>Kabupaten Lamongan</v>
          </cell>
          <cell r="JC41" t="str">
            <v>Kabupaten Gresik</v>
          </cell>
          <cell r="JD41" t="str">
            <v>Kabupaten Bangkalan</v>
          </cell>
          <cell r="JE41" t="str">
            <v>Kabupaten Sampang</v>
          </cell>
          <cell r="JF41" t="str">
            <v>Kabupaten Pamekasan</v>
          </cell>
          <cell r="JG41" t="str">
            <v>Kabupaten Sumenep</v>
          </cell>
          <cell r="JH41" t="str">
            <v>Kota Kediri</v>
          </cell>
          <cell r="JI41" t="str">
            <v>Kota Blitar</v>
          </cell>
          <cell r="JJ41" t="str">
            <v>Kota Malang</v>
          </cell>
          <cell r="JK41" t="str">
            <v>Kota Probolinggo</v>
          </cell>
          <cell r="JL41" t="str">
            <v>Kota Pasuruan</v>
          </cell>
          <cell r="JM41" t="str">
            <v>Kota Mojokerto</v>
          </cell>
          <cell r="JN41" t="str">
            <v>Kota Madiun</v>
          </cell>
          <cell r="JO41" t="str">
            <v>Kota Surabaya</v>
          </cell>
          <cell r="JP41" t="str">
            <v>Kota Batu</v>
          </cell>
          <cell r="JQ41" t="str">
            <v>Kabupaten Pandeglang</v>
          </cell>
          <cell r="JR41" t="str">
            <v>Kabupaten Lebak</v>
          </cell>
          <cell r="JS41" t="str">
            <v>Kabupaten Tangerang</v>
          </cell>
          <cell r="JT41" t="str">
            <v>Kabupaten Serang</v>
          </cell>
          <cell r="JU41" t="str">
            <v>Kota Tangerang</v>
          </cell>
          <cell r="JV41" t="str">
            <v>Kota Cilegon</v>
          </cell>
          <cell r="JW41" t="str">
            <v>Kota Serang</v>
          </cell>
          <cell r="JX41" t="str">
            <v>Kota Tangerang Selatan</v>
          </cell>
          <cell r="JY41" t="str">
            <v>Kabupaten Jembrana</v>
          </cell>
          <cell r="JZ41" t="str">
            <v>Kabupaten Tabanan</v>
          </cell>
          <cell r="KA41" t="str">
            <v>Kabupaten Badung</v>
          </cell>
          <cell r="KB41" t="str">
            <v>Kabupaten Gianyar</v>
          </cell>
          <cell r="KC41" t="str">
            <v>Kabupaten Klungkung</v>
          </cell>
          <cell r="KD41" t="str">
            <v>Kabupaten Bangli</v>
          </cell>
          <cell r="KE41" t="str">
            <v>Kabupaten Karangasem</v>
          </cell>
          <cell r="KF41" t="str">
            <v>Kabupaten Buleleng</v>
          </cell>
          <cell r="KG41" t="str">
            <v>Kota Denpasar</v>
          </cell>
          <cell r="KH41" t="str">
            <v>Kabupaten Lombok Barat</v>
          </cell>
          <cell r="KI41" t="str">
            <v>Kabupaten Lombok Tengah</v>
          </cell>
          <cell r="KJ41" t="str">
            <v>Kabupaten Lombok Timur</v>
          </cell>
          <cell r="KK41" t="str">
            <v>Kabupaten Sumbawa</v>
          </cell>
          <cell r="KL41" t="str">
            <v>Kabupaten Dompu</v>
          </cell>
          <cell r="KM41" t="str">
            <v>Kabupaten Bima</v>
          </cell>
          <cell r="KN41" t="str">
            <v>Kabupaten Sumbawa Barat</v>
          </cell>
          <cell r="KO41" t="str">
            <v>Kabupaten Lombok Utara</v>
          </cell>
          <cell r="KP41" t="str">
            <v>Kota Mataram</v>
          </cell>
          <cell r="KQ41" t="str">
            <v>Kota Bima</v>
          </cell>
          <cell r="KR41" t="str">
            <v>Kabupaten Kupang</v>
          </cell>
          <cell r="KS41" t="str">
            <v>Kabupaten Timor Tengah Selatan</v>
          </cell>
          <cell r="KT41" t="str">
            <v>Kabupaten Timor Tengah Utara</v>
          </cell>
          <cell r="KU41" t="str">
            <v>Kabupaten Belu</v>
          </cell>
          <cell r="KV41" t="str">
            <v>Kabupaten Alor</v>
          </cell>
          <cell r="KW41" t="str">
            <v>Kabupaten Flores Timur</v>
          </cell>
          <cell r="KX41" t="str">
            <v>Kabupaten Sikka</v>
          </cell>
          <cell r="KY41" t="str">
            <v>Kabupaten Ende</v>
          </cell>
          <cell r="KZ41" t="str">
            <v>Kabupaten Ngada</v>
          </cell>
          <cell r="LA41" t="str">
            <v>Kabupaten Manggarai</v>
          </cell>
          <cell r="LB41" t="str">
            <v>Kabupaten Sumba Timur</v>
          </cell>
          <cell r="LC41" t="str">
            <v>Kabupaten Sumba Barat</v>
          </cell>
          <cell r="LD41" t="str">
            <v>Kabupaten Lembata</v>
          </cell>
          <cell r="LE41" t="str">
            <v>Kabupaten Rote Ndao</v>
          </cell>
          <cell r="LF41" t="str">
            <v>Kabupaten Manggarai Barat</v>
          </cell>
          <cell r="LG41" t="str">
            <v>Kabupaten Nagekeo</v>
          </cell>
          <cell r="LH41" t="str">
            <v>Kabupaten Sumba Tengah</v>
          </cell>
          <cell r="LI41" t="str">
            <v>Kabupaten Sumba Barat Daya</v>
          </cell>
          <cell r="LJ41" t="str">
            <v>Kabupaten Manggarai Timur</v>
          </cell>
          <cell r="LK41" t="str">
            <v>Kabupaten Sabu Raijua</v>
          </cell>
          <cell r="LL41" t="str">
            <v>Kabupaten Malaka</v>
          </cell>
          <cell r="LM41" t="str">
            <v>Kota Kupang</v>
          </cell>
          <cell r="LN41" t="str">
            <v>Kabupaten Sambas</v>
          </cell>
          <cell r="LO41" t="str">
            <v>Kabupaten Mempawah</v>
          </cell>
          <cell r="LP41" t="str">
            <v>Kabupaten Sanggau</v>
          </cell>
          <cell r="LQ41" t="str">
            <v>Kabupaten Ketapang</v>
          </cell>
          <cell r="LR41" t="str">
            <v>Kabupaten Sintang</v>
          </cell>
          <cell r="LS41" t="str">
            <v>Kabupaten Kapuas Hulu</v>
          </cell>
          <cell r="LT41" t="str">
            <v>Kabupaten Bengkayang</v>
          </cell>
          <cell r="LU41" t="str">
            <v>Kabupaten Landak</v>
          </cell>
          <cell r="LV41" t="str">
            <v>Kabupaten Sekadau</v>
          </cell>
          <cell r="LW41" t="str">
            <v>Kabupaten Melawi</v>
          </cell>
          <cell r="LX41" t="str">
            <v>Kabupaten Kayong Utara</v>
          </cell>
          <cell r="LY41" t="str">
            <v>Kabupaten Kubu Raya</v>
          </cell>
          <cell r="LZ41" t="str">
            <v>Kota Pontianak</v>
          </cell>
          <cell r="MA41" t="str">
            <v>Kota Singkawang</v>
          </cell>
          <cell r="MB41" t="str">
            <v>Kabupaten Kotawaringin Barat</v>
          </cell>
          <cell r="MC41" t="str">
            <v>Kabupaten Kotawaringin Timur</v>
          </cell>
          <cell r="MD41" t="str">
            <v>Kabupaten Kapuas</v>
          </cell>
          <cell r="ME41" t="str">
            <v>Kabupaten Barito Selatan</v>
          </cell>
          <cell r="MF41" t="str">
            <v>Kabupaten Barito Utara</v>
          </cell>
          <cell r="MG41" t="str">
            <v>Kabupaten Katingan</v>
          </cell>
          <cell r="MH41" t="str">
            <v>Kabupaten Seruyan</v>
          </cell>
          <cell r="MI41" t="str">
            <v>Kabupaten Sukamara</v>
          </cell>
          <cell r="MJ41" t="str">
            <v>Kabupaten Lamandau</v>
          </cell>
          <cell r="MK41" t="str">
            <v>Kabupaten Gunung Mas</v>
          </cell>
          <cell r="ML41" t="str">
            <v>Kabupaten Pulang Pisau</v>
          </cell>
          <cell r="MM41" t="str">
            <v>Kabupaten Murung Raya</v>
          </cell>
          <cell r="MN41" t="str">
            <v>Kabupaten Barito Timur</v>
          </cell>
          <cell r="MO41" t="str">
            <v>Kota Palangka Raya</v>
          </cell>
          <cell r="MP41" t="str">
            <v>Kabupaten Tanah Laut</v>
          </cell>
          <cell r="MQ41" t="str">
            <v>Kabupaten Kotabaru</v>
          </cell>
          <cell r="MR41" t="str">
            <v>Kabupaten Banjar</v>
          </cell>
          <cell r="MS41" t="str">
            <v>Kabupaten Barito Kuala</v>
          </cell>
          <cell r="MT41" t="str">
            <v>Kabupaten Tapin</v>
          </cell>
          <cell r="MU41" t="str">
            <v>Kabupaten Hulu Sungai Selatan</v>
          </cell>
          <cell r="MV41" t="str">
            <v>Kabupaten Hulu Sungai Tengah</v>
          </cell>
          <cell r="MW41" t="str">
            <v>Kabupaten Hulu Sungai Utara</v>
          </cell>
          <cell r="MX41" t="str">
            <v>Kabupaten Tabalong</v>
          </cell>
          <cell r="MY41" t="str">
            <v>Kabupaten Tanah Bumbu</v>
          </cell>
          <cell r="MZ41" t="str">
            <v>Kabupaten Balangan</v>
          </cell>
          <cell r="NA41" t="str">
            <v>Kota Banjarmasin</v>
          </cell>
          <cell r="NB41" t="str">
            <v>Kota Banjarbaru</v>
          </cell>
          <cell r="NC41" t="str">
            <v>Kabupaten Paser</v>
          </cell>
          <cell r="ND41" t="str">
            <v>Kabupaten Kutai Kartanegara</v>
          </cell>
          <cell r="NE41" t="str">
            <v>Kabupaten Berau</v>
          </cell>
          <cell r="NF41" t="str">
            <v>Kabupaten Kutai Barat</v>
          </cell>
          <cell r="NG41" t="str">
            <v>Kabupaten Kutai Timur</v>
          </cell>
          <cell r="NH41" t="str">
            <v>Kabupaten Penajam Paser Utara</v>
          </cell>
          <cell r="NI41" t="str">
            <v>Kabupaten Mahakam Ulu</v>
          </cell>
          <cell r="NJ41" t="str">
            <v>Kota Balikpapan</v>
          </cell>
          <cell r="NK41" t="str">
            <v>Kota Samarinda</v>
          </cell>
          <cell r="NL41" t="str">
            <v>Kota Bontang</v>
          </cell>
          <cell r="NM41" t="str">
            <v>Kabupaten Bulungan</v>
          </cell>
          <cell r="NN41" t="str">
            <v>Kabupaten Malinau</v>
          </cell>
          <cell r="NO41" t="str">
            <v>Kabupaten Nunukan</v>
          </cell>
          <cell r="NP41" t="str">
            <v>Kabupaten Tana Tidung</v>
          </cell>
          <cell r="NQ41" t="str">
            <v>Kota Tarakan</v>
          </cell>
          <cell r="NR41" t="str">
            <v>Kabupaten Bolaang Mongondow</v>
          </cell>
          <cell r="NS41" t="str">
            <v>Kabupaten Minahasa</v>
          </cell>
          <cell r="NT41" t="str">
            <v>Kabupaten Kepulauan Sangihe</v>
          </cell>
          <cell r="NU41" t="str">
            <v>Kabupaten Kepulauan Talaud</v>
          </cell>
          <cell r="NV41" t="str">
            <v>Kabupaten Minahasa Selatan</v>
          </cell>
          <cell r="NW41" t="str">
            <v>Kabupaten Minahasa Utara</v>
          </cell>
          <cell r="NX41" t="str">
            <v>Kabupaten Minahasa Tenggara</v>
          </cell>
          <cell r="NY41" t="str">
            <v>Kabupaten Bolaang Mongondow Utara</v>
          </cell>
          <cell r="NZ41" t="str">
            <v>Kabupaten Kepulauan Siau Tagulandang Biaro</v>
          </cell>
          <cell r="OA41" t="str">
            <v>Kabupaten Bolaang Mongondow Timur</v>
          </cell>
          <cell r="OB41" t="str">
            <v>Kabupaten Bolaang Mongondow Selatan</v>
          </cell>
          <cell r="OC41" t="str">
            <v>Kota Manado</v>
          </cell>
          <cell r="OD41" t="str">
            <v>Kota Bitung</v>
          </cell>
          <cell r="OE41" t="str">
            <v>Kota Tomohon</v>
          </cell>
          <cell r="OF41" t="str">
            <v>Kota Kotamobagu</v>
          </cell>
          <cell r="OG41" t="str">
            <v>Kabupaten Banggai</v>
          </cell>
          <cell r="OH41" t="str">
            <v>Kabupaten Poso</v>
          </cell>
          <cell r="OI41" t="str">
            <v>Kabupaten Donggala</v>
          </cell>
          <cell r="OJ41" t="str">
            <v>Kabupaten Toli-Toli</v>
          </cell>
          <cell r="OK41" t="str">
            <v>Kabupaten Buol</v>
          </cell>
          <cell r="OL41" t="str">
            <v>Kabupaten Morowali</v>
          </cell>
          <cell r="OM41" t="str">
            <v>Kabupaten Banggai Kepulauan</v>
          </cell>
          <cell r="ON41" t="str">
            <v>Kabupaten Parigi Moutong</v>
          </cell>
          <cell r="OO41" t="str">
            <v>Kabupaten Tojo Una-Una</v>
          </cell>
          <cell r="OP41" t="str">
            <v>Kabupaten Sigi</v>
          </cell>
          <cell r="OQ41" t="str">
            <v>Kabupaten Banggai Laut</v>
          </cell>
          <cell r="OR41" t="str">
            <v>Kabupaten Morowali Utara</v>
          </cell>
          <cell r="OS41" t="str">
            <v>Kota Palu</v>
          </cell>
          <cell r="OT41" t="str">
            <v>Kabupaten Kepulauan Selayar</v>
          </cell>
          <cell r="OU41" t="str">
            <v>Kabupaten Bulukumba</v>
          </cell>
          <cell r="OV41" t="str">
            <v>Kabupaten Bantaeng</v>
          </cell>
          <cell r="OW41" t="str">
            <v>Kabupaten Jeneponto</v>
          </cell>
          <cell r="OX41" t="str">
            <v>Kabupaten Takalar</v>
          </cell>
          <cell r="OY41" t="str">
            <v>Kabupaten Gowa</v>
          </cell>
          <cell r="OZ41" t="str">
            <v>Kabupaten Sinjai</v>
          </cell>
          <cell r="PA41" t="str">
            <v>Kabupaten Bone</v>
          </cell>
          <cell r="PB41" t="str">
            <v>Kabupaten Maros</v>
          </cell>
          <cell r="PC41" t="str">
            <v>Kabupaten Pangkajene dan Kepulauan</v>
          </cell>
          <cell r="PD41" t="str">
            <v>Kabupaten Barru</v>
          </cell>
          <cell r="PE41" t="str">
            <v>Kabupaten Soppeng</v>
          </cell>
          <cell r="PF41" t="str">
            <v>Kabupaten Wajo</v>
          </cell>
          <cell r="PG41" t="str">
            <v>Kabupaten Sidenreng Rappang</v>
          </cell>
          <cell r="PH41" t="str">
            <v>Kabupaten Pinrang</v>
          </cell>
          <cell r="PI41" t="str">
            <v>Kabupaten Enrekang</v>
          </cell>
          <cell r="PJ41" t="str">
            <v>Kabupaten Luwu</v>
          </cell>
          <cell r="PK41" t="str">
            <v>Kabupaten Tana Toraja</v>
          </cell>
          <cell r="PL41" t="str">
            <v>Kabupaten Luwu Utara</v>
          </cell>
          <cell r="PM41" t="str">
            <v>Kabupaten Luwu Timur</v>
          </cell>
          <cell r="PN41" t="str">
            <v>Kabupaten Toraja Utara</v>
          </cell>
          <cell r="PO41" t="str">
            <v>Kota Makassar</v>
          </cell>
          <cell r="PP41" t="str">
            <v>Kota Parepare</v>
          </cell>
          <cell r="PQ41" t="str">
            <v>Kota Palopo</v>
          </cell>
          <cell r="PR41" t="str">
            <v>Kabupaten Kolaka</v>
          </cell>
          <cell r="PS41" t="str">
            <v>Kabupaten Konawe</v>
          </cell>
          <cell r="PT41" t="str">
            <v>Kabupaten Muna</v>
          </cell>
          <cell r="PU41" t="str">
            <v>Kabupaten Buton</v>
          </cell>
          <cell r="PV41" t="str">
            <v>Kabupaten Konawe Selatan</v>
          </cell>
          <cell r="PW41" t="str">
            <v>Kabupaten Bombana</v>
          </cell>
          <cell r="PX41" t="str">
            <v>Kabupaten Wakatobi</v>
          </cell>
          <cell r="PY41" t="str">
            <v>Kabupaten Kolaka Utara</v>
          </cell>
          <cell r="PZ41" t="str">
            <v>Kabupaten Konawe Utara</v>
          </cell>
          <cell r="QA41" t="str">
            <v>Kabupaten Buton Utara</v>
          </cell>
          <cell r="QB41" t="str">
            <v>Kabupaten Kolaka Timur</v>
          </cell>
          <cell r="QC41" t="str">
            <v>Kabupaten Konawe Kepulauan</v>
          </cell>
          <cell r="QD41" t="str">
            <v>Kabupaten Muna Barat</v>
          </cell>
          <cell r="QE41" t="str">
            <v>Kabupaten Buton Tengah</v>
          </cell>
          <cell r="QF41" t="str">
            <v>Kabupaten Buton Selatan</v>
          </cell>
          <cell r="QG41" t="str">
            <v>Kota Kendari</v>
          </cell>
          <cell r="QH41" t="str">
            <v>Kota Baubau</v>
          </cell>
          <cell r="QI41" t="str">
            <v>Kabupaten Gorontalo</v>
          </cell>
          <cell r="QJ41" t="str">
            <v>Kabupaten Boalemo</v>
          </cell>
          <cell r="QK41" t="str">
            <v>Kabupaten Bone Bolango</v>
          </cell>
          <cell r="QL41" t="str">
            <v>Kabupaten Pohuwato</v>
          </cell>
          <cell r="QM41" t="str">
            <v>Kabupaten Gorontalo Utara</v>
          </cell>
          <cell r="QN41" t="str">
            <v>Kota Gorontalo</v>
          </cell>
          <cell r="QO41" t="str">
            <v>Kabupaten Pasangkayu</v>
          </cell>
          <cell r="QP41" t="str">
            <v>Kabupaten Mamuju</v>
          </cell>
          <cell r="QQ41" t="str">
            <v>Kabupaten Mamasa</v>
          </cell>
          <cell r="QR41" t="str">
            <v>Kabupaten Polewali Mandar</v>
          </cell>
          <cell r="QS41" t="str">
            <v>Kabupaten Majene</v>
          </cell>
          <cell r="QT41" t="str">
            <v>Kabupaten Mamuju Tengah</v>
          </cell>
          <cell r="QU41" t="str">
            <v>Kabupaten Maluku Tengah</v>
          </cell>
          <cell r="QV41" t="str">
            <v>Kabupaten Maluku Tenggara</v>
          </cell>
          <cell r="QW41" t="str">
            <v>Kabupaten Kepulauan Tanimbar</v>
          </cell>
          <cell r="QX41" t="str">
            <v>Kabupaten Buru</v>
          </cell>
          <cell r="QY41" t="str">
            <v>Kabupaten Seram Bagian Timur</v>
          </cell>
          <cell r="QZ41" t="str">
            <v>Kabupaten Seram Bagian Barat</v>
          </cell>
          <cell r="RA41" t="str">
            <v>Kabupaten Kepulauan Aru</v>
          </cell>
          <cell r="RB41" t="str">
            <v>Kabupaten Maluku Barat Daya</v>
          </cell>
          <cell r="RC41" t="str">
            <v>Kabupaten Buru Selatan</v>
          </cell>
          <cell r="RD41" t="str">
            <v>Kota Ambon</v>
          </cell>
          <cell r="RE41" t="str">
            <v>Kota Tual</v>
          </cell>
          <cell r="RF41" t="str">
            <v>Kabupaten Halmahera Barat</v>
          </cell>
          <cell r="RG41" t="str">
            <v>Kabupaten Halmahera Tengah</v>
          </cell>
          <cell r="RH41" t="str">
            <v>Kabupaten Halmahera Utara</v>
          </cell>
          <cell r="RI41" t="str">
            <v>Kabupaten Halmahera Selatan</v>
          </cell>
          <cell r="RJ41" t="str">
            <v>Kabupaten Kepulauan Sula</v>
          </cell>
          <cell r="RK41" t="str">
            <v>Kabupaten Halmahera Timur</v>
          </cell>
          <cell r="RL41" t="str">
            <v>Kabupaten Pulau Morotai</v>
          </cell>
          <cell r="RM41" t="str">
            <v>Kabupaten Pulau Taliabu</v>
          </cell>
          <cell r="RN41" t="str">
            <v>Kota Ternate</v>
          </cell>
          <cell r="RO41" t="str">
            <v>Kota Tidore Kepulauan</v>
          </cell>
          <cell r="RP41" t="str">
            <v>Kabupaten Merauke</v>
          </cell>
          <cell r="RQ41" t="str">
            <v>Kabupaten Jayawijaya</v>
          </cell>
          <cell r="RR41" t="str">
            <v>Kabupaten Jayapura</v>
          </cell>
          <cell r="RS41" t="str">
            <v>Kabupaten Nabire</v>
          </cell>
          <cell r="RT41" t="str">
            <v>Kabupaten Kepulauan Yapen</v>
          </cell>
          <cell r="RU41" t="str">
            <v>Kabupaten Biak Numfor</v>
          </cell>
          <cell r="RV41" t="str">
            <v>Kabupaten Puncak Jaya</v>
          </cell>
          <cell r="RW41" t="str">
            <v>Kabupaten Paniai</v>
          </cell>
          <cell r="RX41" t="str">
            <v>Kabupaten Mimika</v>
          </cell>
          <cell r="RY41" t="str">
            <v>Kabupaten Sarmi</v>
          </cell>
          <cell r="RZ41" t="str">
            <v>Kabupaten Keerom</v>
          </cell>
          <cell r="SA41" t="str">
            <v>Kabupaten Pegunungan Bintang</v>
          </cell>
          <cell r="SB41" t="str">
            <v>Kabupaten Yahukimo</v>
          </cell>
          <cell r="SC41" t="str">
            <v>Kabupaten Tolikara</v>
          </cell>
          <cell r="SD41" t="str">
            <v>Kabupaten Waropen</v>
          </cell>
          <cell r="SE41" t="str">
            <v>Kabupaten Boven Digoel</v>
          </cell>
          <cell r="SF41" t="str">
            <v>Kabupaten Mappi</v>
          </cell>
          <cell r="SG41" t="str">
            <v>Kabupaten Asmat</v>
          </cell>
          <cell r="SH41" t="str">
            <v>Kabupaten Supiori</v>
          </cell>
          <cell r="SI41" t="str">
            <v>Kabupaten Mamberamo Raya</v>
          </cell>
          <cell r="SJ41" t="str">
            <v>Kabupaten Mamberamo Tengah</v>
          </cell>
          <cell r="SK41" t="str">
            <v>Kabupaten Yalimo</v>
          </cell>
          <cell r="SL41" t="str">
            <v>Kabupaten Lanny Jaya</v>
          </cell>
          <cell r="SM41" t="str">
            <v>Kabupaten Nduga</v>
          </cell>
          <cell r="SN41" t="str">
            <v>Kabupaten Puncak</v>
          </cell>
          <cell r="SO41" t="str">
            <v>Kabupaten Dogiyai</v>
          </cell>
          <cell r="SP41" t="str">
            <v>Kabupaten Intan Jaya</v>
          </cell>
          <cell r="SQ41" t="str">
            <v>Kabupaten Deiyai</v>
          </cell>
          <cell r="SR41" t="str">
            <v>Kota Jayapura</v>
          </cell>
          <cell r="SS41" t="str">
            <v>Kabupaten Sorong</v>
          </cell>
          <cell r="ST41" t="str">
            <v>Kabupaten Manokwari</v>
          </cell>
          <cell r="SU41" t="str">
            <v>Kabupaten Fakfak</v>
          </cell>
          <cell r="SV41" t="str">
            <v>Kabupaten Sorong Selatan</v>
          </cell>
          <cell r="SW41" t="str">
            <v>Kabupaten Raja Ampat</v>
          </cell>
          <cell r="SX41" t="str">
            <v>Kabupaten Teluk Bintuni</v>
          </cell>
          <cell r="SY41" t="str">
            <v>Kabupaten Teluk Wondama</v>
          </cell>
          <cell r="SZ41" t="str">
            <v>Kabupaten Kaimana</v>
          </cell>
          <cell r="TA41" t="str">
            <v>Kabupaten Tambrauw</v>
          </cell>
          <cell r="TB41" t="str">
            <v>Kabupaten Maybrat</v>
          </cell>
          <cell r="TC41" t="str">
            <v>Kabupaten Manokwari Selatan</v>
          </cell>
          <cell r="TD41" t="str">
            <v>Kabupaten Pegunungan Arfak</v>
          </cell>
          <cell r="TE41" t="str">
            <v>Kota Sorong</v>
          </cell>
        </row>
        <row r="42">
          <cell r="L42" t="str">
            <v>Bakongan</v>
          </cell>
          <cell r="M42" t="str">
            <v>Lawe Alas</v>
          </cell>
          <cell r="N42" t="str">
            <v>Darul Aman</v>
          </cell>
          <cell r="O42" t="str">
            <v>Linge</v>
          </cell>
          <cell r="P42" t="str">
            <v>Johan Pahwalan</v>
          </cell>
          <cell r="Q42" t="str">
            <v>Lhoong</v>
          </cell>
          <cell r="R42" t="str">
            <v>Batee</v>
          </cell>
          <cell r="S42" t="str">
            <v>Baktiya</v>
          </cell>
          <cell r="T42" t="str">
            <v>Simeulue Tengah</v>
          </cell>
          <cell r="U42" t="str">
            <v>Pulau Banyak</v>
          </cell>
          <cell r="V42" t="str">
            <v>Samalanga</v>
          </cell>
          <cell r="W42" t="str">
            <v>Blang Pidie</v>
          </cell>
          <cell r="X42" t="str">
            <v>Blangkejeren</v>
          </cell>
          <cell r="Y42" t="str">
            <v>Teunom</v>
          </cell>
          <cell r="Z42" t="str">
            <v>Kuala</v>
          </cell>
          <cell r="AA42" t="str">
            <v>Manyak Payed</v>
          </cell>
          <cell r="AB42" t="str">
            <v>Pintu Rime Gayo</v>
          </cell>
          <cell r="AC42" t="str">
            <v>Meureudu</v>
          </cell>
          <cell r="AD42" t="str">
            <v>Baiturrahman</v>
          </cell>
          <cell r="AE42" t="str">
            <v>Sukakarya</v>
          </cell>
          <cell r="AF42" t="str">
            <v>Muara Dua</v>
          </cell>
          <cell r="AG42" t="str">
            <v>Langsa Timur</v>
          </cell>
          <cell r="AH42" t="str">
            <v>Simpang Kiri</v>
          </cell>
          <cell r="AI42" t="str">
            <v>Barus</v>
          </cell>
          <cell r="AJ42" t="str">
            <v>Tarutung</v>
          </cell>
          <cell r="AK42" t="str">
            <v>Angkola Barat</v>
          </cell>
          <cell r="AL42" t="str">
            <v>Hiliduho</v>
          </cell>
          <cell r="AM42" t="str">
            <v>Bahorok</v>
          </cell>
          <cell r="AN42" t="str">
            <v>Kabanjahe</v>
          </cell>
          <cell r="AO42" t="str">
            <v>Gunung Meriah</v>
          </cell>
          <cell r="AP42" t="str">
            <v>Siantar</v>
          </cell>
          <cell r="AQ42" t="str">
            <v>Meranti</v>
          </cell>
          <cell r="AR42" t="str">
            <v>Rantau Utara</v>
          </cell>
          <cell r="AS42" t="str">
            <v>Sidikalang</v>
          </cell>
          <cell r="AT42" t="str">
            <v>Balige</v>
          </cell>
          <cell r="AU42" t="str">
            <v>Panyabungan</v>
          </cell>
          <cell r="AV42" t="str">
            <v>Lolomatua</v>
          </cell>
          <cell r="AW42" t="str">
            <v>Sitelu Tali Urang Jehe</v>
          </cell>
          <cell r="AX42" t="str">
            <v>Parlilitan</v>
          </cell>
          <cell r="AY42" t="str">
            <v>Simanindo</v>
          </cell>
          <cell r="AZ42" t="str">
            <v>Pantai Cermin</v>
          </cell>
          <cell r="BA42" t="str">
            <v>Medang Deras</v>
          </cell>
          <cell r="BB42" t="str">
            <v>Dolok Sigompulon</v>
          </cell>
          <cell r="BC42" t="str">
            <v>Sosopan</v>
          </cell>
          <cell r="BD42" t="str">
            <v>Kotapinang</v>
          </cell>
          <cell r="BE42" t="str">
            <v>Kualuh Hulu</v>
          </cell>
          <cell r="BF42" t="str">
            <v>Lotu</v>
          </cell>
          <cell r="BG42" t="str">
            <v>Lahomi</v>
          </cell>
          <cell r="BH42" t="str">
            <v>Medan Kota</v>
          </cell>
          <cell r="BI42" t="str">
            <v>Siantar Timur</v>
          </cell>
          <cell r="BJ42" t="str">
            <v>Sibolga Utara</v>
          </cell>
          <cell r="BK42" t="str">
            <v>Tanjung Balai Selatan</v>
          </cell>
          <cell r="BL42" t="str">
            <v>Binjai Utara</v>
          </cell>
          <cell r="BM42" t="str">
            <v>Padang Hulu</v>
          </cell>
          <cell r="BN42" t="str">
            <v>Padangsidimpuan Utara</v>
          </cell>
          <cell r="BO42" t="str">
            <v>Gunungsitoli</v>
          </cell>
          <cell r="BP42" t="str">
            <v>Pancung Soal</v>
          </cell>
          <cell r="BQ42" t="e">
            <v>#N/A</v>
          </cell>
          <cell r="BR42" t="str">
            <v>Tanjung Gadang</v>
          </cell>
          <cell r="BS42" t="str">
            <v>X Koto</v>
          </cell>
          <cell r="BT42" t="str">
            <v>Lubuk Alung</v>
          </cell>
          <cell r="BU42" t="str">
            <v>Tanjung Mutiara</v>
          </cell>
          <cell r="BV42" t="str">
            <v>Suliki</v>
          </cell>
          <cell r="BW42" t="str">
            <v>Bonjol</v>
          </cell>
          <cell r="BX42" t="str">
            <v>Pagai Utara</v>
          </cell>
          <cell r="BY42" t="str">
            <v>Koto Baru</v>
          </cell>
          <cell r="BZ42" t="str">
            <v>Sangir</v>
          </cell>
          <cell r="CA42" t="str">
            <v>Sungaiberemas</v>
          </cell>
          <cell r="CB42" t="str">
            <v>Padang Selatan</v>
          </cell>
          <cell r="CC42" t="str">
            <v>Lubuk Sikarah</v>
          </cell>
          <cell r="CD42" t="str">
            <v>Lembah Segar</v>
          </cell>
          <cell r="CE42" t="str">
            <v>Padang Panjang Timur</v>
          </cell>
          <cell r="CF42" t="str">
            <v>Guguak Panjang</v>
          </cell>
          <cell r="CG42" t="str">
            <v>Payakumbuh Barat</v>
          </cell>
          <cell r="CH42" t="str">
            <v>Pariaman Tengah</v>
          </cell>
          <cell r="CI42" t="str">
            <v>Bangkinang Kota</v>
          </cell>
          <cell r="CJ42" t="str">
            <v>Rengat</v>
          </cell>
          <cell r="CK42" t="str">
            <v>Bengkalis</v>
          </cell>
          <cell r="CL42" t="str">
            <v>Reteh</v>
          </cell>
          <cell r="CM42" t="str">
            <v>Ukui</v>
          </cell>
          <cell r="CN42" t="str">
            <v>Ujung Batu</v>
          </cell>
          <cell r="CO42" t="str">
            <v>Kubu</v>
          </cell>
          <cell r="CP42" t="str">
            <v>Siak</v>
          </cell>
          <cell r="CQ42" t="str">
            <v>Kuantan Mudik</v>
          </cell>
          <cell r="CR42" t="str">
            <v>Tebing Tinggi</v>
          </cell>
          <cell r="CS42" t="str">
            <v>Sukajadi</v>
          </cell>
          <cell r="CT42" t="str">
            <v>Dumai Barat</v>
          </cell>
          <cell r="CU42" t="str">
            <v>Gunung Raya</v>
          </cell>
          <cell r="CV42" t="str">
            <v>Jangkat</v>
          </cell>
          <cell r="CW42" t="str">
            <v>Batang Asai</v>
          </cell>
          <cell r="CX42" t="str">
            <v>Mersam</v>
          </cell>
          <cell r="CY42" t="str">
            <v>Jambi Luar Kota</v>
          </cell>
          <cell r="CZ42" t="str">
            <v>Tungkal Ulu</v>
          </cell>
          <cell r="DA42" t="str">
            <v>Muara Sabak Timur</v>
          </cell>
          <cell r="DB42" t="str">
            <v>Tanah Tumbuh</v>
          </cell>
          <cell r="DC42" t="str">
            <v>Tebo Tengah</v>
          </cell>
          <cell r="DD42" t="str">
            <v>Telanaipura</v>
          </cell>
          <cell r="DE42" t="str">
            <v>Sungai Penuh</v>
          </cell>
          <cell r="DF42" t="str">
            <v>Sosoh Buay Rayap</v>
          </cell>
          <cell r="DG42" t="str">
            <v>Tanjung Lubuk</v>
          </cell>
          <cell r="DH42" t="str">
            <v>Tanjung Agung</v>
          </cell>
          <cell r="DI42" t="str">
            <v>Tanjungsakti Pumu</v>
          </cell>
          <cell r="DJ42" t="str">
            <v>Tugumulyo</v>
          </cell>
          <cell r="DK42" t="str">
            <v>Sekayu</v>
          </cell>
          <cell r="DL42" t="str">
            <v>Banyuasin I</v>
          </cell>
          <cell r="DM42" t="str">
            <v>Martapura</v>
          </cell>
          <cell r="DN42" t="str">
            <v>Muara Dua</v>
          </cell>
          <cell r="DO42" t="str">
            <v>Muara Kuang</v>
          </cell>
          <cell r="DP42" t="str">
            <v>Muara Pinang</v>
          </cell>
          <cell r="DQ42" t="str">
            <v>Talang Ubi</v>
          </cell>
          <cell r="DR42" t="str">
            <v>Rupit</v>
          </cell>
          <cell r="DS42" t="str">
            <v>Ilir Barat II</v>
          </cell>
          <cell r="DT42" t="str">
            <v>Pagar Alam Utara</v>
          </cell>
          <cell r="DU42" t="str">
            <v>Lubuk Linggau Timur I</v>
          </cell>
          <cell r="DV42" t="str">
            <v>Prabumulih Barat</v>
          </cell>
          <cell r="DW42" t="str">
            <v>Kedurang</v>
          </cell>
          <cell r="DX42" t="str">
            <v>KOTA PADANG</v>
          </cell>
          <cell r="DY42" t="str">
            <v>Enggano</v>
          </cell>
          <cell r="DZ42" t="str">
            <v>Kinal</v>
          </cell>
          <cell r="EA42" t="str">
            <v>Sukaraja</v>
          </cell>
          <cell r="EB42" t="str">
            <v>Lubuk Pinang</v>
          </cell>
          <cell r="EC42" t="str">
            <v>Lebong Utara</v>
          </cell>
          <cell r="ED42" t="str">
            <v>Bermani Ilir</v>
          </cell>
          <cell r="EE42" t="str">
            <v>Karang Tinggi</v>
          </cell>
          <cell r="EF42" t="str">
            <v>Selebar</v>
          </cell>
          <cell r="EG42" t="str">
            <v>Natar</v>
          </cell>
          <cell r="EH42" t="str">
            <v>Kalirejo</v>
          </cell>
          <cell r="EI42" t="str">
            <v>Bukit Kemuning</v>
          </cell>
          <cell r="EJ42" t="str">
            <v>Balik Bukit</v>
          </cell>
          <cell r="EK42" t="str">
            <v>Menggala</v>
          </cell>
          <cell r="EL42" t="str">
            <v>Kota Agung</v>
          </cell>
          <cell r="EM42" t="str">
            <v>Sukadana</v>
          </cell>
          <cell r="EN42" t="str">
            <v>Blambangan Umpu</v>
          </cell>
          <cell r="EO42" t="str">
            <v>Gedong Tataan</v>
          </cell>
          <cell r="EP42" t="str">
            <v>Pringsewu</v>
          </cell>
          <cell r="EQ42" t="str">
            <v>Mesuji</v>
          </cell>
          <cell r="ER42" t="str">
            <v>Tulang Bawang Tengah</v>
          </cell>
          <cell r="ES42" t="str">
            <v>Pesisir Tengah</v>
          </cell>
          <cell r="ET42" t="str">
            <v>Kedaton</v>
          </cell>
          <cell r="EU42" t="str">
            <v>Metro Pusat</v>
          </cell>
          <cell r="EV42" t="str">
            <v>Sungailiat</v>
          </cell>
          <cell r="EW42" t="str">
            <v>Tanjung Pandan</v>
          </cell>
          <cell r="EX42" t="str">
            <v>Toboali</v>
          </cell>
          <cell r="EY42" t="str">
            <v>Koba</v>
          </cell>
          <cell r="EZ42" t="str">
            <v>Muntok</v>
          </cell>
          <cell r="FA42" t="str">
            <v>Manggar</v>
          </cell>
          <cell r="FB42" t="str">
            <v>Bukitintan</v>
          </cell>
          <cell r="FC42" t="str">
            <v>Gunung Kijang</v>
          </cell>
          <cell r="FD42" t="str">
            <v>Moro</v>
          </cell>
          <cell r="FE42" t="str">
            <v>Midai</v>
          </cell>
          <cell r="FF42" t="str">
            <v>Singkep</v>
          </cell>
          <cell r="FG42" t="str">
            <v>Siantan</v>
          </cell>
          <cell r="FH42" t="str">
            <v>Belakang Padang</v>
          </cell>
          <cell r="FI42" t="str">
            <v>Tanjung Pinang Barat</v>
          </cell>
          <cell r="FJ42" t="str">
            <v>Kepulauan Seribu Utara</v>
          </cell>
          <cell r="FK42" t="str">
            <v>Gambir</v>
          </cell>
          <cell r="FL42" t="str">
            <v>Penjaringan</v>
          </cell>
          <cell r="FM42" t="str">
            <v>Cengkareng</v>
          </cell>
          <cell r="FN42" t="str">
            <v>Tebet</v>
          </cell>
          <cell r="FO42" t="str">
            <v>Matraman</v>
          </cell>
          <cell r="FP42" t="str">
            <v>Cibinong</v>
          </cell>
          <cell r="FQ42" t="str">
            <v>Palabuhanratu</v>
          </cell>
          <cell r="FR42" t="str">
            <v>Cianjur</v>
          </cell>
          <cell r="FS42" t="str">
            <v>Cileunyi</v>
          </cell>
          <cell r="FT42" t="str">
            <v>Garut Kota</v>
          </cell>
          <cell r="FU42" t="str">
            <v>Cipatujah</v>
          </cell>
          <cell r="FV42" t="str">
            <v>Ciamis</v>
          </cell>
          <cell r="FW42" t="str">
            <v>Kadugede</v>
          </cell>
          <cell r="FX42" t="str">
            <v>Waled</v>
          </cell>
          <cell r="FY42" t="str">
            <v>Lemahsugih</v>
          </cell>
          <cell r="FZ42" t="str">
            <v>Wado</v>
          </cell>
          <cell r="GA42" t="str">
            <v>Haurgeulis</v>
          </cell>
          <cell r="GB42" t="str">
            <v>Sagalaherang</v>
          </cell>
          <cell r="GC42" t="str">
            <v>Purwakarta</v>
          </cell>
          <cell r="GD42" t="str">
            <v>Karawang Barat</v>
          </cell>
          <cell r="GE42" t="str">
            <v>Tarumajaya</v>
          </cell>
          <cell r="GF42" t="str">
            <v>Lembang</v>
          </cell>
          <cell r="GG42" t="str">
            <v>Parigi</v>
          </cell>
          <cell r="GH42" t="str">
            <v>Bogor Selatan</v>
          </cell>
          <cell r="GI42" t="str">
            <v>Gunungpuyuh</v>
          </cell>
          <cell r="GJ42" t="str">
            <v>Sukasari</v>
          </cell>
          <cell r="GK42" t="str">
            <v>Kejaksan</v>
          </cell>
          <cell r="GL42" t="str">
            <v>Bekasi Timur</v>
          </cell>
          <cell r="GM42" t="str">
            <v>Pancoran Mas</v>
          </cell>
          <cell r="GN42" t="str">
            <v>Cimahi Selatan</v>
          </cell>
          <cell r="GO42" t="str">
            <v>Cihideung</v>
          </cell>
          <cell r="GP42" t="str">
            <v>Banjar</v>
          </cell>
          <cell r="GQ42" t="str">
            <v>Kedungreja</v>
          </cell>
          <cell r="GR42" t="str">
            <v>Lumbir</v>
          </cell>
          <cell r="GS42" t="str">
            <v>Kemangkon</v>
          </cell>
          <cell r="GT42" t="str">
            <v>Susukan</v>
          </cell>
          <cell r="GU42" t="str">
            <v>Ayah</v>
          </cell>
          <cell r="GV42" t="str">
            <v>Grabag</v>
          </cell>
          <cell r="GW42" t="str">
            <v>Wadaslintang</v>
          </cell>
          <cell r="GX42" t="str">
            <v>Salaman</v>
          </cell>
          <cell r="GY42" t="str">
            <v>Selo</v>
          </cell>
          <cell r="GZ42" t="str">
            <v>Prambanan</v>
          </cell>
          <cell r="HA42" t="str">
            <v>Weru</v>
          </cell>
          <cell r="HB42" t="str">
            <v>Pracimantoro</v>
          </cell>
          <cell r="HC42" t="str">
            <v>Jatipuro</v>
          </cell>
          <cell r="HD42" t="str">
            <v>Kalijambe</v>
          </cell>
          <cell r="HE42" t="str">
            <v>Kedungjati</v>
          </cell>
          <cell r="HF42" t="str">
            <v>Jati</v>
          </cell>
          <cell r="HG42" t="str">
            <v>Sumber</v>
          </cell>
          <cell r="HH42" t="str">
            <v>Sukolilo</v>
          </cell>
          <cell r="HI42" t="str">
            <v>Kaliwungu</v>
          </cell>
          <cell r="HJ42" t="str">
            <v>Kedung</v>
          </cell>
          <cell r="HK42" t="str">
            <v>Mranggen</v>
          </cell>
          <cell r="HL42" t="str">
            <v>Getasan</v>
          </cell>
          <cell r="HM42" t="str">
            <v>Bulu</v>
          </cell>
          <cell r="HN42" t="str">
            <v>Plantungan</v>
          </cell>
          <cell r="HO42" t="str">
            <v>Wonotunggal</v>
          </cell>
          <cell r="HP42" t="str">
            <v>Kandangserang</v>
          </cell>
          <cell r="HQ42" t="str">
            <v>Moga</v>
          </cell>
          <cell r="HR42" t="str">
            <v>Margasari</v>
          </cell>
          <cell r="HS42" t="str">
            <v>Salem</v>
          </cell>
          <cell r="HT42" t="str">
            <v>Magelang Selatan</v>
          </cell>
          <cell r="HU42" t="str">
            <v>Laweyan</v>
          </cell>
          <cell r="HV42" t="str">
            <v>Sidorejo</v>
          </cell>
          <cell r="HW42" t="str">
            <v>Semarang Tengah</v>
          </cell>
          <cell r="HX42" t="str">
            <v>Pekalongan Barat</v>
          </cell>
          <cell r="HY42" t="str">
            <v>Tegal Barat</v>
          </cell>
          <cell r="HZ42" t="str">
            <v>Temon</v>
          </cell>
          <cell r="IA42" t="str">
            <v>Srandakan</v>
          </cell>
          <cell r="IB42" t="str">
            <v>Wonosari</v>
          </cell>
          <cell r="IC42" t="str">
            <v>Gamping</v>
          </cell>
          <cell r="ID42" t="str">
            <v>Tegalrejo</v>
          </cell>
          <cell r="IE42" t="str">
            <v>Donorojo</v>
          </cell>
          <cell r="IF42" t="str">
            <v>Slahung</v>
          </cell>
          <cell r="IG42" t="str">
            <v>Panggul</v>
          </cell>
          <cell r="IH42" t="str">
            <v>Tulungagung</v>
          </cell>
          <cell r="II42" t="str">
            <v>Wonodadi</v>
          </cell>
          <cell r="IJ42" t="str">
            <v>Semen</v>
          </cell>
          <cell r="IK42" t="str">
            <v>Donomulyo</v>
          </cell>
          <cell r="IL42" t="str">
            <v>Tempursari</v>
          </cell>
          <cell r="IM42" t="str">
            <v>Jombang</v>
          </cell>
          <cell r="IN42" t="str">
            <v>Pesanggaran</v>
          </cell>
          <cell r="IO42" t="str">
            <v>Maesan</v>
          </cell>
          <cell r="IP42" t="str">
            <v>Jatibanteng</v>
          </cell>
          <cell r="IQ42" t="str">
            <v>Sukapura</v>
          </cell>
          <cell r="IR42" t="str">
            <v>Purwodadi</v>
          </cell>
          <cell r="IS42" t="str">
            <v>Tarik</v>
          </cell>
          <cell r="IT42" t="str">
            <v>Jatirejo</v>
          </cell>
          <cell r="IU42" t="str">
            <v>Perak</v>
          </cell>
          <cell r="IV42" t="str">
            <v>Sawahan</v>
          </cell>
          <cell r="IW42" t="str">
            <v>Kebon Sari</v>
          </cell>
          <cell r="IX42" t="str">
            <v>Poncol</v>
          </cell>
          <cell r="IY42" t="str">
            <v>Sine</v>
          </cell>
          <cell r="IZ42" t="str">
            <v>Ngraho</v>
          </cell>
          <cell r="JA42" t="str">
            <v>Kenduruan</v>
          </cell>
          <cell r="JB42" t="str">
            <v>Sukorame</v>
          </cell>
          <cell r="JC42" t="str">
            <v>Dukun</v>
          </cell>
          <cell r="JD42" t="str">
            <v>Bangkalan</v>
          </cell>
          <cell r="JE42" t="str">
            <v>Sreseh</v>
          </cell>
          <cell r="JF42" t="str">
            <v>Tlanakan</v>
          </cell>
          <cell r="JG42" t="str">
            <v>Kota Sumenep</v>
          </cell>
          <cell r="JH42" t="str">
            <v>Mojoroto</v>
          </cell>
          <cell r="JI42" t="str">
            <v>Kepanjenkidul</v>
          </cell>
          <cell r="JJ42" t="str">
            <v>Blimbing</v>
          </cell>
          <cell r="JK42" t="str">
            <v>Kademangan</v>
          </cell>
          <cell r="JL42" t="str">
            <v>Gadingrejo</v>
          </cell>
          <cell r="JM42" t="str">
            <v>Prajuritkulon</v>
          </cell>
          <cell r="JN42" t="str">
            <v>Kartoharjo</v>
          </cell>
          <cell r="JO42" t="str">
            <v>Karang Pilang</v>
          </cell>
          <cell r="JP42" t="str">
            <v>Batu</v>
          </cell>
          <cell r="JQ42" t="str">
            <v>Sumur</v>
          </cell>
          <cell r="JR42" t="str">
            <v>Malingping</v>
          </cell>
          <cell r="JS42" t="str">
            <v>Balaraja</v>
          </cell>
          <cell r="JT42" t="str">
            <v>Kramatwatu</v>
          </cell>
          <cell r="JU42" t="str">
            <v>Tangerang</v>
          </cell>
          <cell r="JV42" t="str">
            <v>Cibeber</v>
          </cell>
          <cell r="JW42" t="str">
            <v>Serang</v>
          </cell>
          <cell r="JX42" t="str">
            <v>Serpong</v>
          </cell>
          <cell r="JY42" t="str">
            <v>Negara</v>
          </cell>
          <cell r="JZ42" t="str">
            <v>Selemadeg</v>
          </cell>
          <cell r="KA42" t="str">
            <v>Kuta</v>
          </cell>
          <cell r="KB42" t="str">
            <v>Sukawati</v>
          </cell>
          <cell r="KC42" t="str">
            <v>Nusa Penida</v>
          </cell>
          <cell r="KD42" t="str">
            <v>Susut</v>
          </cell>
          <cell r="KE42" t="str">
            <v>Rendang</v>
          </cell>
          <cell r="KF42" t="str">
            <v>Gerokgak</v>
          </cell>
          <cell r="KG42" t="str">
            <v>Denpasar Selatan</v>
          </cell>
          <cell r="KH42" t="str">
            <v>Gerung</v>
          </cell>
          <cell r="KI42" t="str">
            <v>Praya</v>
          </cell>
          <cell r="KJ42" t="str">
            <v>Keruak</v>
          </cell>
          <cell r="KK42" t="str">
            <v>Lunyuk</v>
          </cell>
          <cell r="KL42" t="str">
            <v>Dompu</v>
          </cell>
          <cell r="KM42" t="str">
            <v>Monta</v>
          </cell>
          <cell r="KN42" t="str">
            <v>Jereweh</v>
          </cell>
          <cell r="KO42" t="str">
            <v>Tanjung</v>
          </cell>
          <cell r="KP42" t="str">
            <v>Ampenan</v>
          </cell>
          <cell r="KQ42" t="str">
            <v>Rasanae Barat</v>
          </cell>
          <cell r="KR42" t="str">
            <v>Semau</v>
          </cell>
          <cell r="KS42" t="str">
            <v>Kota Soe</v>
          </cell>
          <cell r="KT42" t="str">
            <v>Miomafo Timur</v>
          </cell>
          <cell r="KU42" t="str">
            <v>Lamaknen</v>
          </cell>
          <cell r="KV42" t="str">
            <v>Teluk Mutiara</v>
          </cell>
          <cell r="KW42" t="str">
            <v>Wulanggitang</v>
          </cell>
          <cell r="KX42" t="str">
            <v>Paga</v>
          </cell>
          <cell r="KY42" t="str">
            <v>Nangapanda</v>
          </cell>
          <cell r="KZ42" t="str">
            <v>Aimere</v>
          </cell>
          <cell r="LA42" t="str">
            <v>Wae Rii</v>
          </cell>
          <cell r="LB42" t="str">
            <v>Kota Waingapu</v>
          </cell>
          <cell r="LC42" t="str">
            <v>Tana Righu</v>
          </cell>
          <cell r="LD42" t="str">
            <v>Naga Wutung</v>
          </cell>
          <cell r="LE42" t="str">
            <v>Rote Barat Daya</v>
          </cell>
          <cell r="LF42" t="str">
            <v>Macang Pacar</v>
          </cell>
          <cell r="LG42" t="str">
            <v>Aesesa</v>
          </cell>
          <cell r="LH42" t="str">
            <v>Katiku Tana</v>
          </cell>
          <cell r="LI42" t="str">
            <v>Loura</v>
          </cell>
          <cell r="LJ42" t="str">
            <v>Borong</v>
          </cell>
          <cell r="LK42" t="str">
            <v>Sabu Barat</v>
          </cell>
          <cell r="LL42" t="str">
            <v>Malaka Tengah</v>
          </cell>
          <cell r="LM42" t="str">
            <v>Alak</v>
          </cell>
          <cell r="LN42" t="str">
            <v>Sambas</v>
          </cell>
          <cell r="LO42" t="str">
            <v>Mempawah Hilir</v>
          </cell>
          <cell r="LP42" t="str">
            <v>Kapuas</v>
          </cell>
          <cell r="LQ42" t="str">
            <v>Matan Hilir Utara</v>
          </cell>
          <cell r="LR42" t="str">
            <v>Sintang</v>
          </cell>
          <cell r="LS42" t="str">
            <v>Putussibau Utara</v>
          </cell>
          <cell r="LT42" t="str">
            <v>Sungai Raya</v>
          </cell>
          <cell r="LU42" t="str">
            <v>Ngabang</v>
          </cell>
          <cell r="LV42" t="str">
            <v>Sekadau Hilir</v>
          </cell>
          <cell r="LW42" t="str">
            <v>Belimbing</v>
          </cell>
          <cell r="LX42" t="str">
            <v>Sukadana</v>
          </cell>
          <cell r="LY42" t="str">
            <v>Sungai Raya</v>
          </cell>
          <cell r="LZ42" t="str">
            <v>Pontianak Selatan</v>
          </cell>
          <cell r="MA42" t="str">
            <v>Singkawang Tengah</v>
          </cell>
          <cell r="MB42" t="str">
            <v>Kumai</v>
          </cell>
          <cell r="MC42" t="str">
            <v>Kota Besi</v>
          </cell>
          <cell r="MD42" t="str">
            <v>Selat</v>
          </cell>
          <cell r="ME42" t="str">
            <v>Jenamas</v>
          </cell>
          <cell r="MF42" t="str">
            <v>Montallat</v>
          </cell>
          <cell r="MG42" t="str">
            <v>Kamipang</v>
          </cell>
          <cell r="MH42" t="str">
            <v>Seruyan Hilir</v>
          </cell>
          <cell r="MI42" t="str">
            <v>Sukamara</v>
          </cell>
          <cell r="MJ42" t="str">
            <v>Lamandau</v>
          </cell>
          <cell r="MK42" t="str">
            <v>Sepang</v>
          </cell>
          <cell r="ML42" t="str">
            <v>Pandih Batu</v>
          </cell>
          <cell r="MM42" t="str">
            <v>Murung</v>
          </cell>
          <cell r="MN42" t="str">
            <v>Dusun Timur</v>
          </cell>
          <cell r="MO42" t="str">
            <v>Pahandut</v>
          </cell>
          <cell r="MP42" t="str">
            <v>Takisung</v>
          </cell>
          <cell r="MQ42" t="str">
            <v>Pulau Sembilan</v>
          </cell>
          <cell r="MR42" t="str">
            <v>Aluh Aluh</v>
          </cell>
          <cell r="MS42" t="str">
            <v>Tabunganen</v>
          </cell>
          <cell r="MT42" t="str">
            <v>Binuang</v>
          </cell>
          <cell r="MU42" t="str">
            <v>Sungai Raya</v>
          </cell>
          <cell r="MV42" t="str">
            <v>Haruyan</v>
          </cell>
          <cell r="MW42" t="str">
            <v>Danau Panggang</v>
          </cell>
          <cell r="MX42" t="str">
            <v>Banua lawas</v>
          </cell>
          <cell r="MY42" t="str">
            <v>Batu Licin</v>
          </cell>
          <cell r="MZ42" t="str">
            <v>Juai</v>
          </cell>
          <cell r="NA42" t="str">
            <v>Banjarmasin Selatan</v>
          </cell>
          <cell r="NB42" t="str">
            <v>Landasan Ulin</v>
          </cell>
          <cell r="NC42" t="str">
            <v>Batu Sopang</v>
          </cell>
          <cell r="ND42" t="str">
            <v>Muara Muntai</v>
          </cell>
          <cell r="NE42" t="str">
            <v>Kelay</v>
          </cell>
          <cell r="NF42" t="str">
            <v>Long Iram</v>
          </cell>
          <cell r="NG42" t="str">
            <v>Muara Ancalong</v>
          </cell>
          <cell r="NH42" t="str">
            <v>Penajam</v>
          </cell>
          <cell r="NI42" t="str">
            <v>Long Bagun</v>
          </cell>
          <cell r="NJ42" t="str">
            <v>Balikpapan Timur</v>
          </cell>
          <cell r="NK42" t="str">
            <v>Palaran</v>
          </cell>
          <cell r="NL42" t="str">
            <v>Bontang Utara</v>
          </cell>
          <cell r="NM42" t="str">
            <v>Tanjung Palas</v>
          </cell>
          <cell r="NN42" t="str">
            <v>Mentarang</v>
          </cell>
          <cell r="NO42" t="str">
            <v>Sebatik</v>
          </cell>
          <cell r="NP42" t="str">
            <v>Sesayap</v>
          </cell>
          <cell r="NQ42" t="str">
            <v>Tarakan Barat</v>
          </cell>
          <cell r="NR42" t="str">
            <v>Sang Tombolang</v>
          </cell>
          <cell r="NS42" t="str">
            <v>Tondano Barat</v>
          </cell>
          <cell r="NT42" t="str">
            <v>Tabukan Utara</v>
          </cell>
          <cell r="NU42" t="str">
            <v>Lirung</v>
          </cell>
          <cell r="NV42" t="str">
            <v>Modoinding</v>
          </cell>
          <cell r="NW42" t="str">
            <v>Kema</v>
          </cell>
          <cell r="NX42" t="str">
            <v>Ratahan</v>
          </cell>
          <cell r="NY42" t="str">
            <v>Sangkub</v>
          </cell>
          <cell r="NZ42" t="str">
            <v>Siau Timur</v>
          </cell>
          <cell r="OA42" t="str">
            <v>Tutuyan</v>
          </cell>
          <cell r="OB42" t="str">
            <v>Bolaang Uki</v>
          </cell>
          <cell r="OC42" t="str">
            <v>Bunaken</v>
          </cell>
          <cell r="OD42" t="str">
            <v>Lembeh Selatan</v>
          </cell>
          <cell r="OE42" t="str">
            <v>Tomohon Selatan</v>
          </cell>
          <cell r="OF42" t="str">
            <v>Kotamobagu Utara</v>
          </cell>
          <cell r="OG42" t="str">
            <v>Batui</v>
          </cell>
          <cell r="OH42" t="str">
            <v>Poso Kota</v>
          </cell>
          <cell r="OI42" t="str">
            <v>Rio Pakava</v>
          </cell>
          <cell r="OJ42" t="str">
            <v>Dampal Selatan</v>
          </cell>
          <cell r="OK42" t="str">
            <v>Momunu</v>
          </cell>
          <cell r="OL42" t="str">
            <v>Bungku Tengah</v>
          </cell>
          <cell r="OM42" t="str">
            <v>Totikum</v>
          </cell>
          <cell r="ON42" t="str">
            <v>Parigi</v>
          </cell>
          <cell r="OO42" t="str">
            <v>Una Una</v>
          </cell>
          <cell r="OP42" t="str">
            <v>Sigi Biromaru</v>
          </cell>
          <cell r="OQ42" t="str">
            <v>Banggai</v>
          </cell>
          <cell r="OR42" t="str">
            <v>Petasia</v>
          </cell>
          <cell r="OS42" t="str">
            <v>Palu Timur</v>
          </cell>
          <cell r="OT42" t="str">
            <v>Benteng</v>
          </cell>
          <cell r="OU42" t="str">
            <v>Gantorang</v>
          </cell>
          <cell r="OV42" t="str">
            <v>Bissappu</v>
          </cell>
          <cell r="OW42" t="str">
            <v>Bangkala</v>
          </cell>
          <cell r="OX42" t="str">
            <v>Mappakasunggu</v>
          </cell>
          <cell r="OY42" t="str">
            <v>Bontonompo</v>
          </cell>
          <cell r="OZ42" t="str">
            <v>Sinjai Barat</v>
          </cell>
          <cell r="PA42" t="str">
            <v>Bontocani</v>
          </cell>
          <cell r="PB42" t="str">
            <v>Mandai</v>
          </cell>
          <cell r="PC42" t="str">
            <v>Liukang Tangaya</v>
          </cell>
          <cell r="PD42" t="str">
            <v>Tanete Riaja</v>
          </cell>
          <cell r="PE42" t="str">
            <v>Marioriwawo</v>
          </cell>
          <cell r="PF42" t="str">
            <v>Sabangparu</v>
          </cell>
          <cell r="PG42" t="str">
            <v>Panca Lautan</v>
          </cell>
          <cell r="PH42" t="str">
            <v>Matirro Sompe</v>
          </cell>
          <cell r="PI42" t="str">
            <v>Maiwa</v>
          </cell>
          <cell r="PJ42" t="str">
            <v>Basse Sangtempe</v>
          </cell>
          <cell r="PK42" t="str">
            <v>Saluputi</v>
          </cell>
          <cell r="PL42" t="str">
            <v>Malangke</v>
          </cell>
          <cell r="PM42" t="str">
            <v>Mangkutana</v>
          </cell>
          <cell r="PN42" t="str">
            <v>Rantepao</v>
          </cell>
          <cell r="PO42" t="str">
            <v>Mariso</v>
          </cell>
          <cell r="PP42" t="str">
            <v>Bacukiki</v>
          </cell>
          <cell r="PQ42" t="str">
            <v>Wara</v>
          </cell>
          <cell r="PR42" t="str">
            <v>Wundulako</v>
          </cell>
          <cell r="PS42" t="str">
            <v>Lambuya</v>
          </cell>
          <cell r="PT42" t="str">
            <v>Napabalano</v>
          </cell>
          <cell r="PU42" t="str">
            <v>Pasarwajo</v>
          </cell>
          <cell r="PV42" t="str">
            <v>Tinanggea</v>
          </cell>
          <cell r="PW42" t="str">
            <v>Poleang</v>
          </cell>
          <cell r="PX42" t="str">
            <v>Wangi-Wangi</v>
          </cell>
          <cell r="PY42" t="str">
            <v>Lasusua</v>
          </cell>
          <cell r="PZ42" t="str">
            <v>Asera</v>
          </cell>
          <cell r="QA42" t="str">
            <v>Kulisusu</v>
          </cell>
          <cell r="QB42" t="str">
            <v>Tirawuta</v>
          </cell>
          <cell r="QC42" t="str">
            <v>Wawonii Barat</v>
          </cell>
          <cell r="QD42" t="str">
            <v>Sawerigadi</v>
          </cell>
          <cell r="QE42" t="str">
            <v>Lakudo</v>
          </cell>
          <cell r="QF42" t="str">
            <v>Batauga</v>
          </cell>
          <cell r="QG42" t="str">
            <v>Mandonga</v>
          </cell>
          <cell r="QH42" t="str">
            <v>Betoambari</v>
          </cell>
          <cell r="QI42" t="str">
            <v>Limboto</v>
          </cell>
          <cell r="QJ42" t="str">
            <v>Paguyaman</v>
          </cell>
          <cell r="QK42" t="str">
            <v>Tapa</v>
          </cell>
          <cell r="QL42" t="str">
            <v>Popayato</v>
          </cell>
          <cell r="QM42" t="str">
            <v>Atinggola</v>
          </cell>
          <cell r="QN42" t="str">
            <v>Kota Barat</v>
          </cell>
          <cell r="QO42" t="str">
            <v>Bambalamotu</v>
          </cell>
          <cell r="QP42" t="str">
            <v>Mamuju</v>
          </cell>
          <cell r="QQ42" t="str">
            <v>Mambi</v>
          </cell>
          <cell r="QR42" t="str">
            <v>Tinambung</v>
          </cell>
          <cell r="QS42" t="str">
            <v>Banggae</v>
          </cell>
          <cell r="QT42" t="str">
            <v>Tobadak</v>
          </cell>
          <cell r="QU42" t="str">
            <v>Amahai</v>
          </cell>
          <cell r="QV42" t="str">
            <v>Kei Kecil</v>
          </cell>
          <cell r="QW42" t="str">
            <v>Tanimbar Selatan</v>
          </cell>
          <cell r="QX42" t="str">
            <v>Namlea</v>
          </cell>
          <cell r="QY42" t="str">
            <v>Bula</v>
          </cell>
          <cell r="QZ42" t="str">
            <v>Kairatu</v>
          </cell>
          <cell r="RA42" t="str">
            <v>Pulau-Pulau Aru</v>
          </cell>
          <cell r="RB42" t="str">
            <v>Moa Lakor</v>
          </cell>
          <cell r="RC42" t="str">
            <v>Namrole</v>
          </cell>
          <cell r="RD42" t="str">
            <v>Nusaniwe</v>
          </cell>
          <cell r="RE42" t="str">
            <v>Pulau Dullah Utara</v>
          </cell>
          <cell r="RF42" t="str">
            <v>Jailolo</v>
          </cell>
          <cell r="RG42" t="str">
            <v>Weda</v>
          </cell>
          <cell r="RH42" t="str">
            <v>Galela</v>
          </cell>
          <cell r="RI42" t="str">
            <v>Pulau Makian</v>
          </cell>
          <cell r="RJ42" t="str">
            <v>Mangoli Timur</v>
          </cell>
          <cell r="RK42" t="str">
            <v>Wasile</v>
          </cell>
          <cell r="RL42" t="str">
            <v>Morotai Selatan</v>
          </cell>
          <cell r="RM42" t="str">
            <v>Taliabu Barat</v>
          </cell>
          <cell r="RN42" t="str">
            <v>Pulau Ternate</v>
          </cell>
          <cell r="RO42" t="str">
            <v>Tidore</v>
          </cell>
          <cell r="RP42" t="str">
            <v>Merauke</v>
          </cell>
          <cell r="RQ42" t="str">
            <v>Wamena</v>
          </cell>
          <cell r="RR42" t="str">
            <v>Sentani</v>
          </cell>
          <cell r="RS42" t="str">
            <v>Nabire</v>
          </cell>
          <cell r="RT42" t="str">
            <v>Yapen Selatan</v>
          </cell>
          <cell r="RU42" t="str">
            <v>Biak Kota</v>
          </cell>
          <cell r="RV42" t="str">
            <v>Mulia</v>
          </cell>
          <cell r="RW42" t="str">
            <v>Paniai Timur</v>
          </cell>
          <cell r="RX42" t="str">
            <v>Mimika Baru</v>
          </cell>
          <cell r="RY42" t="str">
            <v>Sarmi</v>
          </cell>
          <cell r="RZ42" t="str">
            <v>Waris</v>
          </cell>
          <cell r="SA42" t="str">
            <v>Oksibil</v>
          </cell>
          <cell r="SB42" t="str">
            <v>Kurima</v>
          </cell>
          <cell r="SC42" t="str">
            <v>Karubaga</v>
          </cell>
          <cell r="SD42" t="str">
            <v>Waropen Bawah</v>
          </cell>
          <cell r="SE42" t="str">
            <v>Mandobo</v>
          </cell>
          <cell r="SF42" t="str">
            <v>Obaa</v>
          </cell>
          <cell r="SG42" t="str">
            <v>Agats</v>
          </cell>
          <cell r="SH42" t="str">
            <v>Supiori Selatan</v>
          </cell>
          <cell r="SI42" t="str">
            <v>Mamberamo Tengah</v>
          </cell>
          <cell r="SJ42" t="str">
            <v>Kobagma</v>
          </cell>
          <cell r="SK42" t="str">
            <v>Elelim</v>
          </cell>
          <cell r="SL42" t="str">
            <v>Tiom</v>
          </cell>
          <cell r="SM42" t="str">
            <v>Kenyam</v>
          </cell>
          <cell r="SN42" t="str">
            <v>Ilaga</v>
          </cell>
          <cell r="SO42" t="str">
            <v>Kamu</v>
          </cell>
          <cell r="SP42" t="str">
            <v>Sugapa</v>
          </cell>
          <cell r="SQ42" t="str">
            <v>Tigi</v>
          </cell>
          <cell r="SR42" t="str">
            <v>Jayapura Utara</v>
          </cell>
          <cell r="SS42" t="str">
            <v>Makbon</v>
          </cell>
          <cell r="ST42" t="str">
            <v>Warmare</v>
          </cell>
          <cell r="SU42" t="str">
            <v>Fak-Fak</v>
          </cell>
          <cell r="SV42" t="str">
            <v>Teminabuan</v>
          </cell>
          <cell r="SW42" t="str">
            <v>Misool (Misool Utara)</v>
          </cell>
          <cell r="SX42" t="str">
            <v>Bintuni</v>
          </cell>
          <cell r="SY42" t="str">
            <v>Wasior</v>
          </cell>
          <cell r="SZ42" t="str">
            <v>Kaimana</v>
          </cell>
          <cell r="TA42" t="str">
            <v>Fef</v>
          </cell>
          <cell r="TB42" t="str">
            <v>Aifat</v>
          </cell>
          <cell r="TC42" t="str">
            <v>Ransiki</v>
          </cell>
          <cell r="TD42" t="str">
            <v>Anggi</v>
          </cell>
          <cell r="TE42" t="str">
            <v>Sorong</v>
          </cell>
        </row>
        <row r="94">
          <cell r="L94" t="str">
            <v>11.01.01</v>
          </cell>
          <cell r="M94" t="str">
            <v>11.01.02</v>
          </cell>
          <cell r="N94" t="str">
            <v>11.01.03</v>
          </cell>
          <cell r="O94" t="str">
            <v>11.01.04</v>
          </cell>
          <cell r="P94" t="str">
            <v>11.01.05</v>
          </cell>
          <cell r="Q94" t="str">
            <v>11.01.06</v>
          </cell>
          <cell r="R94" t="str">
            <v>11.01.07</v>
          </cell>
          <cell r="S94" t="str">
            <v>11.01.08</v>
          </cell>
          <cell r="T94" t="str">
            <v>11.01.09</v>
          </cell>
          <cell r="U94" t="str">
            <v>11.01.10</v>
          </cell>
          <cell r="V94" t="str">
            <v>11.01.11</v>
          </cell>
          <cell r="W94" t="str">
            <v>11.01.12</v>
          </cell>
          <cell r="X94" t="str">
            <v>11.01.13</v>
          </cell>
          <cell r="Y94" t="str">
            <v>11.01.14</v>
          </cell>
          <cell r="Z94" t="str">
            <v>11.01.15</v>
          </cell>
          <cell r="AA94" t="str">
            <v>11.01.16</v>
          </cell>
          <cell r="AB94" t="str">
            <v>11.01.17</v>
          </cell>
          <cell r="AC94" t="str">
            <v>11.01.18</v>
          </cell>
          <cell r="AD94" t="str">
            <v>11.02.01</v>
          </cell>
          <cell r="AE94" t="str">
            <v>11.02.02</v>
          </cell>
          <cell r="AF94" t="str">
            <v>11.02.03</v>
          </cell>
          <cell r="AG94" t="str">
            <v>11.02.04</v>
          </cell>
          <cell r="AH94" t="str">
            <v>11.02.05</v>
          </cell>
          <cell r="AI94" t="str">
            <v>11.02.06</v>
          </cell>
          <cell r="AJ94" t="str">
            <v>11.02.07</v>
          </cell>
          <cell r="AK94" t="str">
            <v>11.02.08</v>
          </cell>
          <cell r="AL94" t="str">
            <v>11.02.09</v>
          </cell>
          <cell r="AM94" t="str">
            <v>11.02.10</v>
          </cell>
          <cell r="AN94" t="str">
            <v>11.02.11</v>
          </cell>
          <cell r="AO94" t="str">
            <v>11.02.12</v>
          </cell>
          <cell r="AP94" t="str">
            <v>11.02.13</v>
          </cell>
          <cell r="AQ94" t="str">
            <v>11.02.14</v>
          </cell>
          <cell r="AR94" t="str">
            <v>11.02.15</v>
          </cell>
          <cell r="AS94" t="str">
            <v>11.02.16</v>
          </cell>
          <cell r="AT94" t="str">
            <v>11.03.01</v>
          </cell>
          <cell r="AU94" t="str">
            <v>11.03.02</v>
          </cell>
          <cell r="AV94" t="str">
            <v>11.03.03</v>
          </cell>
          <cell r="AW94" t="str">
            <v>11.03.04</v>
          </cell>
          <cell r="AX94" t="str">
            <v>11.03.05</v>
          </cell>
          <cell r="AY94" t="str">
            <v>11.03.06</v>
          </cell>
          <cell r="AZ94" t="str">
            <v>11.03.07</v>
          </cell>
          <cell r="BA94" t="str">
            <v>11.03.08</v>
          </cell>
          <cell r="BB94" t="str">
            <v>11.03.09</v>
          </cell>
          <cell r="BC94" t="str">
            <v>11.03.10</v>
          </cell>
          <cell r="BD94" t="str">
            <v>11.03.11</v>
          </cell>
          <cell r="BE94" t="str">
            <v>11.03.12</v>
          </cell>
          <cell r="BF94" t="str">
            <v>11.03.13</v>
          </cell>
          <cell r="BG94" t="str">
            <v>11.03.14</v>
          </cell>
          <cell r="BH94" t="str">
            <v>11.03.15</v>
          </cell>
          <cell r="BI94" t="str">
            <v>11.03.16</v>
          </cell>
          <cell r="BJ94" t="str">
            <v>11.03.17</v>
          </cell>
          <cell r="BK94" t="str">
            <v>11.03.18</v>
          </cell>
          <cell r="BL94" t="str">
            <v>11.03.19</v>
          </cell>
          <cell r="BM94" t="str">
            <v>11.03.20</v>
          </cell>
          <cell r="BN94" t="str">
            <v>11.03.21</v>
          </cell>
          <cell r="BO94" t="str">
            <v>11.03.22</v>
          </cell>
          <cell r="BP94" t="str">
            <v>11.03.23</v>
          </cell>
          <cell r="BQ94" t="str">
            <v>11.03.24</v>
          </cell>
          <cell r="BR94" t="str">
            <v>11.04.01</v>
          </cell>
          <cell r="BS94" t="str">
            <v>11.04.02</v>
          </cell>
          <cell r="BT94" t="str">
            <v>11.04.03</v>
          </cell>
          <cell r="BU94" t="str">
            <v>11.04.07</v>
          </cell>
          <cell r="BV94" t="str">
            <v>11.04.08</v>
          </cell>
          <cell r="BW94" t="str">
            <v>11.04.10</v>
          </cell>
          <cell r="BX94" t="str">
            <v>11.04.11</v>
          </cell>
          <cell r="BY94" t="str">
            <v>11.04.12</v>
          </cell>
          <cell r="BZ94" t="str">
            <v>11.04.13</v>
          </cell>
          <cell r="CA94" t="str">
            <v>11.04.17</v>
          </cell>
          <cell r="CB94" t="str">
            <v>11.04.18</v>
          </cell>
          <cell r="CC94" t="str">
            <v>11.04.19</v>
          </cell>
          <cell r="CD94" t="str">
            <v>11.04.20</v>
          </cell>
          <cell r="CE94" t="str">
            <v>11.04.21</v>
          </cell>
          <cell r="CF94" t="str">
            <v>11.05.01</v>
          </cell>
          <cell r="CG94" t="str">
            <v>11.05.02</v>
          </cell>
          <cell r="CH94" t="str">
            <v>11.05.03</v>
          </cell>
          <cell r="CI94" t="str">
            <v>11.05.04</v>
          </cell>
          <cell r="CJ94" t="str">
            <v>11.05.05</v>
          </cell>
          <cell r="CK94" t="str">
            <v>11.05.06</v>
          </cell>
          <cell r="CL94" t="str">
            <v>11.05.07</v>
          </cell>
          <cell r="CM94" t="str">
            <v>11.05.08</v>
          </cell>
          <cell r="CN94" t="str">
            <v>11.05.09</v>
          </cell>
          <cell r="CO94" t="str">
            <v>11.05.10</v>
          </cell>
          <cell r="CP94" t="str">
            <v>11.05.11</v>
          </cell>
          <cell r="CQ94" t="str">
            <v>11.05.12</v>
          </cell>
          <cell r="CR94" t="str">
            <v>11.06.01</v>
          </cell>
          <cell r="CS94" t="str">
            <v>11.06.02</v>
          </cell>
          <cell r="CT94" t="str">
            <v>11.06.03</v>
          </cell>
          <cell r="CU94" t="str">
            <v>11.06.04</v>
          </cell>
          <cell r="CV94" t="str">
            <v>11.06.05</v>
          </cell>
          <cell r="CW94" t="str">
            <v>11.06.06</v>
          </cell>
          <cell r="CX94" t="str">
            <v>11.06.07</v>
          </cell>
          <cell r="CY94" t="str">
            <v>11.06.08</v>
          </cell>
          <cell r="CZ94" t="str">
            <v>11.06.09</v>
          </cell>
          <cell r="DA94" t="str">
            <v>11.06.10</v>
          </cell>
          <cell r="DB94" t="str">
            <v>11.06.11</v>
          </cell>
          <cell r="DC94" t="str">
            <v>11.06.12</v>
          </cell>
          <cell r="DD94" t="str">
            <v>11.06.13</v>
          </cell>
          <cell r="DE94" t="str">
            <v>11.06.14</v>
          </cell>
          <cell r="DF94" t="str">
            <v>11.06.15</v>
          </cell>
          <cell r="DG94" t="str">
            <v>11.06.16</v>
          </cell>
          <cell r="DH94" t="str">
            <v>11.06.17</v>
          </cell>
          <cell r="DI94" t="str">
            <v>11.06.18</v>
          </cell>
          <cell r="DJ94" t="str">
            <v>11.06.19</v>
          </cell>
          <cell r="DK94" t="str">
            <v>11.06.20</v>
          </cell>
          <cell r="DL94" t="str">
            <v>11.06.21</v>
          </cell>
          <cell r="DM94" t="str">
            <v>11.06.22</v>
          </cell>
          <cell r="DN94" t="str">
            <v>11.06.23</v>
          </cell>
          <cell r="DO94" t="str">
            <v>11.07.03</v>
          </cell>
          <cell r="DP94" t="str">
            <v>11.07.04</v>
          </cell>
          <cell r="DQ94" t="str">
            <v>11.07.05</v>
          </cell>
          <cell r="DR94" t="str">
            <v>11.07.06</v>
          </cell>
          <cell r="DS94" t="str">
            <v>11.07.07</v>
          </cell>
          <cell r="DT94" t="str">
            <v>11.07.08</v>
          </cell>
          <cell r="DU94" t="str">
            <v>11.07.09</v>
          </cell>
          <cell r="DV94" t="str">
            <v>11.07.11</v>
          </cell>
          <cell r="DW94" t="str">
            <v>11.07.12</v>
          </cell>
          <cell r="DX94" t="str">
            <v>11.07.13</v>
          </cell>
          <cell r="DY94" t="str">
            <v>11.07.14</v>
          </cell>
          <cell r="DZ94" t="str">
            <v>11.07.15</v>
          </cell>
          <cell r="EA94" t="str">
            <v>11.07.16</v>
          </cell>
          <cell r="EB94" t="str">
            <v>11.07.17</v>
          </cell>
          <cell r="EC94" t="str">
            <v>11.07.18</v>
          </cell>
          <cell r="ED94" t="str">
            <v>11.07.19</v>
          </cell>
          <cell r="EE94" t="str">
            <v>11.07.21</v>
          </cell>
          <cell r="EF94" t="str">
            <v>11.07.22</v>
          </cell>
          <cell r="EG94" t="str">
            <v>11.07.24</v>
          </cell>
          <cell r="EH94" t="str">
            <v>11.07.25</v>
          </cell>
          <cell r="EI94" t="str">
            <v>11.07.27</v>
          </cell>
          <cell r="EJ94" t="str">
            <v>11.07.29</v>
          </cell>
          <cell r="EK94" t="str">
            <v>11.07.31</v>
          </cell>
          <cell r="EL94" t="str">
            <v>11.08.01</v>
          </cell>
          <cell r="EM94" t="str">
            <v>11.08.02</v>
          </cell>
          <cell r="EN94" t="str">
            <v>11.08.03</v>
          </cell>
          <cell r="EO94" t="str">
            <v>11.08.04</v>
          </cell>
          <cell r="EP94" t="str">
            <v>11.08.05</v>
          </cell>
          <cell r="EQ94" t="str">
            <v>11.08.06</v>
          </cell>
          <cell r="ER94" t="str">
            <v>11.08.07</v>
          </cell>
          <cell r="ES94" t="str">
            <v>11.08.08</v>
          </cell>
          <cell r="ET94" t="str">
            <v>11.08.09</v>
          </cell>
          <cell r="EU94" t="str">
            <v>11.08.10</v>
          </cell>
          <cell r="EV94" t="str">
            <v>11.08.11</v>
          </cell>
          <cell r="EW94" t="str">
            <v>11.08.12</v>
          </cell>
          <cell r="EX94" t="str">
            <v>11.08.13</v>
          </cell>
          <cell r="EY94" t="str">
            <v>11.08.14</v>
          </cell>
          <cell r="EZ94" t="str">
            <v>11.08.15</v>
          </cell>
          <cell r="FA94" t="str">
            <v>11.08.16</v>
          </cell>
          <cell r="FB94" t="str">
            <v>11.08.17</v>
          </cell>
          <cell r="FC94" t="str">
            <v>11.08.18</v>
          </cell>
          <cell r="FD94" t="str">
            <v>11.08.19</v>
          </cell>
          <cell r="FE94" t="str">
            <v>11.08.20</v>
          </cell>
          <cell r="FF94" t="str">
            <v>11.08.21</v>
          </cell>
          <cell r="FG94" t="str">
            <v>11.08.22</v>
          </cell>
          <cell r="FH94" t="str">
            <v>11.08.23</v>
          </cell>
          <cell r="FI94" t="str">
            <v>11.08.24</v>
          </cell>
          <cell r="FJ94" t="str">
            <v>11.08.25</v>
          </cell>
          <cell r="FK94" t="str">
            <v>11.08.26</v>
          </cell>
          <cell r="FL94" t="str">
            <v>11.08.27</v>
          </cell>
          <cell r="FM94" t="str">
            <v>11.09.01</v>
          </cell>
          <cell r="FN94" t="str">
            <v>11.09.02</v>
          </cell>
          <cell r="FO94" t="str">
            <v>11.09.03</v>
          </cell>
          <cell r="FP94" t="str">
            <v>11.09.04</v>
          </cell>
          <cell r="FQ94" t="str">
            <v>11.09.05</v>
          </cell>
          <cell r="FR94" t="str">
            <v>11.09.06</v>
          </cell>
          <cell r="FS94" t="str">
            <v>11.09.07</v>
          </cell>
          <cell r="FT94" t="str">
            <v>11.09.08</v>
          </cell>
          <cell r="FU94" t="str">
            <v>11.09.09</v>
          </cell>
          <cell r="FV94" t="str">
            <v>11.09.10</v>
          </cell>
          <cell r="FW94" t="str">
            <v>11.10.01</v>
          </cell>
          <cell r="FX94" t="str">
            <v>11.10.02</v>
          </cell>
          <cell r="FY94" t="str">
            <v>11.10.04</v>
          </cell>
          <cell r="FZ94" t="str">
            <v>11.10.06</v>
          </cell>
          <cell r="GA94" t="str">
            <v>11.10.09</v>
          </cell>
          <cell r="GB94" t="str">
            <v>11.10.10</v>
          </cell>
          <cell r="GC94" t="str">
            <v>11.10.11</v>
          </cell>
          <cell r="GD94" t="str">
            <v>11.10.12</v>
          </cell>
          <cell r="GE94" t="str">
            <v>11.10.13</v>
          </cell>
          <cell r="GF94" t="str">
            <v>11.10.14</v>
          </cell>
          <cell r="GG94" t="str">
            <v>11.10.16</v>
          </cell>
          <cell r="GH94" t="str">
            <v>11.11.01</v>
          </cell>
          <cell r="GI94" t="str">
            <v>11.11.02</v>
          </cell>
          <cell r="GJ94" t="str">
            <v>11.11.03</v>
          </cell>
          <cell r="GK94" t="str">
            <v>11.11.04</v>
          </cell>
          <cell r="GL94" t="str">
            <v>11.11.05</v>
          </cell>
          <cell r="GM94" t="str">
            <v>11.11.06</v>
          </cell>
          <cell r="GN94" t="str">
            <v>11.11.07</v>
          </cell>
          <cell r="GO94" t="str">
            <v>11.11.08</v>
          </cell>
          <cell r="GP94" t="str">
            <v>11.11.09</v>
          </cell>
          <cell r="GQ94" t="str">
            <v>11.11.10</v>
          </cell>
          <cell r="GR94" t="str">
            <v>11.11.11</v>
          </cell>
          <cell r="GS94" t="str">
            <v>11.11.12</v>
          </cell>
          <cell r="GT94" t="str">
            <v>11.11.13</v>
          </cell>
          <cell r="GU94" t="str">
            <v>11.11.14</v>
          </cell>
          <cell r="GV94" t="str">
            <v>11.11.15</v>
          </cell>
          <cell r="GW94" t="str">
            <v>11.11.16</v>
          </cell>
          <cell r="GX94" t="str">
            <v>11.11.17</v>
          </cell>
          <cell r="GY94" t="str">
            <v>11.12.01</v>
          </cell>
          <cell r="GZ94" t="str">
            <v>11.12.02</v>
          </cell>
          <cell r="HA94" t="str">
            <v>11.12.03</v>
          </cell>
          <cell r="HB94" t="str">
            <v>11.12.04</v>
          </cell>
          <cell r="HC94" t="str">
            <v>11.12.05</v>
          </cell>
          <cell r="HD94" t="str">
            <v>11.12.06</v>
          </cell>
          <cell r="HE94" t="str">
            <v>11.12.07</v>
          </cell>
          <cell r="HF94" t="str">
            <v>11.12.08</v>
          </cell>
          <cell r="HG94" t="str">
            <v>11.12.09</v>
          </cell>
          <cell r="HH94" t="str">
            <v>11.13.01</v>
          </cell>
          <cell r="HI94" t="str">
            <v>11.13.02</v>
          </cell>
          <cell r="HJ94" t="str">
            <v>11.13.03</v>
          </cell>
          <cell r="HK94" t="str">
            <v>11.13.04</v>
          </cell>
          <cell r="HL94" t="str">
            <v>11.13.05</v>
          </cell>
          <cell r="HM94" t="str">
            <v>11.13.06</v>
          </cell>
          <cell r="HN94" t="str">
            <v>11.13.07</v>
          </cell>
          <cell r="HO94" t="str">
            <v>11.13.08</v>
          </cell>
          <cell r="HP94" t="str">
            <v>11.13.09</v>
          </cell>
          <cell r="HQ94" t="str">
            <v>11.13.10</v>
          </cell>
          <cell r="HR94" t="str">
            <v>11.13.11</v>
          </cell>
          <cell r="HS94" t="str">
            <v>11.14.01</v>
          </cell>
          <cell r="HT94" t="str">
            <v>11.14.02</v>
          </cell>
          <cell r="HU94" t="str">
            <v>11.14.03</v>
          </cell>
          <cell r="HV94" t="str">
            <v>11.14.04</v>
          </cell>
          <cell r="HW94" t="str">
            <v>11.14.05</v>
          </cell>
          <cell r="HX94" t="str">
            <v>11.14.06</v>
          </cell>
          <cell r="HY94" t="str">
            <v>11.14.07</v>
          </cell>
          <cell r="HZ94" t="str">
            <v>11.14.08</v>
          </cell>
          <cell r="IA94" t="str">
            <v>11.14.09</v>
          </cell>
          <cell r="IB94" t="str">
            <v>11.15.01</v>
          </cell>
          <cell r="IC94" t="str">
            <v>11.15.02</v>
          </cell>
          <cell r="ID94" t="str">
            <v>11.15.03</v>
          </cell>
          <cell r="IE94" t="str">
            <v>11.15.04</v>
          </cell>
          <cell r="IF94" t="str">
            <v>11.15.05</v>
          </cell>
          <cell r="IG94" t="str">
            <v>11.15.06</v>
          </cell>
          <cell r="IH94" t="str">
            <v>11.15.07</v>
          </cell>
          <cell r="II94" t="str">
            <v>11.15.08</v>
          </cell>
          <cell r="IJ94" t="str">
            <v>11.15.09</v>
          </cell>
          <cell r="IK94" t="str">
            <v>11.15.10</v>
          </cell>
          <cell r="IL94" t="str">
            <v>11.16.01</v>
          </cell>
          <cell r="IM94" t="str">
            <v>11.16.02</v>
          </cell>
          <cell r="IN94" t="str">
            <v>11.16.03</v>
          </cell>
          <cell r="IO94" t="str">
            <v>11.16.04</v>
          </cell>
          <cell r="IP94" t="str">
            <v>11.16.05</v>
          </cell>
          <cell r="IQ94" t="str">
            <v>11.16.06</v>
          </cell>
          <cell r="IR94" t="str">
            <v>11.16.07</v>
          </cell>
          <cell r="IS94" t="str">
            <v>11.16.08</v>
          </cell>
          <cell r="IT94" t="str">
            <v>11.16.09</v>
          </cell>
          <cell r="IU94" t="str">
            <v>11.16.10</v>
          </cell>
          <cell r="IV94" t="str">
            <v>11.16.11</v>
          </cell>
          <cell r="IW94" t="str">
            <v>11.16.12</v>
          </cell>
          <cell r="IX94" t="str">
            <v>11.17.01</v>
          </cell>
          <cell r="IY94" t="str">
            <v>11.17.02</v>
          </cell>
          <cell r="IZ94" t="str">
            <v>11.17.03</v>
          </cell>
          <cell r="JA94" t="str">
            <v>11.17.04</v>
          </cell>
          <cell r="JB94" t="str">
            <v>11.17.05</v>
          </cell>
          <cell r="JC94" t="str">
            <v>11.17.06</v>
          </cell>
          <cell r="JD94" t="str">
            <v>11.17.07</v>
          </cell>
          <cell r="JE94" t="str">
            <v>11.17.08</v>
          </cell>
          <cell r="JF94" t="str">
            <v>11.17.09</v>
          </cell>
          <cell r="JG94" t="str">
            <v>11.17.10</v>
          </cell>
          <cell r="JH94" t="str">
            <v>11.18.01</v>
          </cell>
          <cell r="JI94" t="str">
            <v>11.18.02</v>
          </cell>
          <cell r="JJ94" t="str">
            <v>11.18.03</v>
          </cell>
          <cell r="JK94" t="str">
            <v>11.18.04</v>
          </cell>
          <cell r="JL94" t="str">
            <v>11.18.05</v>
          </cell>
          <cell r="JM94" t="str">
            <v>11.18.06</v>
          </cell>
          <cell r="JN94" t="str">
            <v>11.18.07</v>
          </cell>
          <cell r="JO94" t="str">
            <v>11.18.08</v>
          </cell>
          <cell r="JP94" t="str">
            <v>11.71.01</v>
          </cell>
          <cell r="JQ94" t="str">
            <v>11.71.02</v>
          </cell>
          <cell r="JR94" t="str">
            <v>11.71.03</v>
          </cell>
          <cell r="JS94" t="str">
            <v>11.71.04</v>
          </cell>
          <cell r="JT94" t="str">
            <v>11.71.05</v>
          </cell>
          <cell r="JU94" t="str">
            <v>11.71.06</v>
          </cell>
          <cell r="JV94" t="str">
            <v>11.71.07</v>
          </cell>
          <cell r="JW94" t="str">
            <v>11.71.08</v>
          </cell>
          <cell r="JX94" t="str">
            <v>11.71.09</v>
          </cell>
          <cell r="JY94" t="str">
            <v>11.72.01</v>
          </cell>
          <cell r="JZ94" t="str">
            <v>11.72.02</v>
          </cell>
          <cell r="KA94" t="str">
            <v>11.73.01</v>
          </cell>
          <cell r="KB94" t="str">
            <v>11.73.02</v>
          </cell>
          <cell r="KC94" t="str">
            <v>11.73.03</v>
          </cell>
          <cell r="KD94" t="str">
            <v>11.73.04</v>
          </cell>
          <cell r="KE94" t="str">
            <v>11.74.01</v>
          </cell>
          <cell r="KF94" t="str">
            <v>11.74.02</v>
          </cell>
          <cell r="KG94" t="str">
            <v>11.74.03</v>
          </cell>
          <cell r="KH94" t="str">
            <v>11.74.04</v>
          </cell>
          <cell r="KI94" t="str">
            <v>11.74.05</v>
          </cell>
          <cell r="KJ94" t="str">
            <v>11.75.01</v>
          </cell>
          <cell r="KK94" t="str">
            <v>11.75.02</v>
          </cell>
          <cell r="KL94" t="str">
            <v>11.75.03</v>
          </cell>
          <cell r="KM94" t="str">
            <v>11.75.04</v>
          </cell>
          <cell r="KN94" t="str">
            <v>11.75.05</v>
          </cell>
          <cell r="KO94" t="str">
            <v>12.01.01</v>
          </cell>
          <cell r="KP94" t="str">
            <v>12.01.02</v>
          </cell>
          <cell r="KQ94" t="str">
            <v>12.01.03</v>
          </cell>
          <cell r="KR94" t="str">
            <v>12.01.04</v>
          </cell>
          <cell r="KS94" t="str">
            <v>12.01.05</v>
          </cell>
          <cell r="KT94" t="str">
            <v>12.01.06</v>
          </cell>
          <cell r="KU94" t="str">
            <v>12.01.07</v>
          </cell>
          <cell r="KV94" t="str">
            <v>12.01.08</v>
          </cell>
          <cell r="KW94" t="str">
            <v>12.01.09</v>
          </cell>
          <cell r="KX94" t="str">
            <v>12.01.10</v>
          </cell>
          <cell r="KY94" t="str">
            <v>12.01.11</v>
          </cell>
          <cell r="KZ94" t="str">
            <v>12.01.12</v>
          </cell>
          <cell r="LA94" t="str">
            <v>12.01.13</v>
          </cell>
          <cell r="LB94" t="str">
            <v>12.01.14</v>
          </cell>
          <cell r="LC94" t="str">
            <v>12.01.15</v>
          </cell>
          <cell r="LD94" t="str">
            <v>12.01.16</v>
          </cell>
          <cell r="LE94" t="str">
            <v>12.01.17</v>
          </cell>
          <cell r="LF94" t="str">
            <v>12.01.18</v>
          </cell>
          <cell r="LG94" t="str">
            <v>12.01.19</v>
          </cell>
          <cell r="LH94" t="str">
            <v>12.01.20</v>
          </cell>
          <cell r="LI94" t="str">
            <v>12.02.01</v>
          </cell>
          <cell r="LJ94" t="str">
            <v>12.02.02</v>
          </cell>
          <cell r="LK94" t="str">
            <v>12.02.03</v>
          </cell>
          <cell r="LL94" t="str">
            <v>12.02.04</v>
          </cell>
          <cell r="LM94" t="str">
            <v>12.02.05</v>
          </cell>
          <cell r="LN94" t="str">
            <v>12.02.06</v>
          </cell>
          <cell r="LO94" t="str">
            <v>12.02.07</v>
          </cell>
          <cell r="LP94" t="str">
            <v>12.02.08</v>
          </cell>
          <cell r="LQ94" t="str">
            <v>12.02.09</v>
          </cell>
          <cell r="LR94" t="str">
            <v>12.02.10</v>
          </cell>
          <cell r="LS94" t="str">
            <v>12.02.11</v>
          </cell>
          <cell r="LT94" t="str">
            <v>12.02.12</v>
          </cell>
          <cell r="LU94" t="str">
            <v>12.02.13</v>
          </cell>
          <cell r="LV94" t="str">
            <v>12.02.14</v>
          </cell>
          <cell r="LW94" t="str">
            <v>12.02.15</v>
          </cell>
          <cell r="LX94" t="str">
            <v>12.03.01</v>
          </cell>
          <cell r="LY94" t="str">
            <v>12.03.02</v>
          </cell>
          <cell r="LZ94" t="str">
            <v>12.03.03</v>
          </cell>
          <cell r="MA94" t="str">
            <v>12.03.04</v>
          </cell>
          <cell r="MB94" t="str">
            <v>12.03.05</v>
          </cell>
          <cell r="MC94" t="str">
            <v>12.03.06</v>
          </cell>
          <cell r="MD94" t="str">
            <v>12.03.07</v>
          </cell>
          <cell r="ME94" t="str">
            <v>12.03.14</v>
          </cell>
          <cell r="MF94" t="str">
            <v>12.03.20</v>
          </cell>
          <cell r="MG94" t="str">
            <v>12.03.21</v>
          </cell>
          <cell r="MH94" t="str">
            <v>12.03.22</v>
          </cell>
          <cell r="MI94" t="str">
            <v>12.03.29</v>
          </cell>
          <cell r="MJ94" t="str">
            <v>12.03.30</v>
          </cell>
          <cell r="MK94" t="str">
            <v>12.03.31</v>
          </cell>
          <cell r="ML94" t="str">
            <v>12.03.32</v>
          </cell>
          <cell r="MM94" t="str">
            <v>12.04.05</v>
          </cell>
          <cell r="MN94" t="str">
            <v>12.04.06</v>
          </cell>
          <cell r="MO94" t="str">
            <v>12.04.10</v>
          </cell>
          <cell r="MP94" t="str">
            <v>12.04.11</v>
          </cell>
          <cell r="MQ94" t="str">
            <v>12.04.20</v>
          </cell>
          <cell r="MR94" t="str">
            <v>12.04.21</v>
          </cell>
          <cell r="MS94" t="str">
            <v>12.04.27</v>
          </cell>
          <cell r="MT94" t="str">
            <v>12.04.28</v>
          </cell>
          <cell r="MU94" t="str">
            <v>12.04.29</v>
          </cell>
          <cell r="MV94" t="str">
            <v>12.04.35</v>
          </cell>
          <cell r="MW94" t="str">
            <v>12.05.01</v>
          </cell>
          <cell r="MX94" t="str">
            <v>12.05.02</v>
          </cell>
          <cell r="MY94" t="str">
            <v>12.05.03</v>
          </cell>
          <cell r="MZ94" t="str">
            <v>12.05.04</v>
          </cell>
          <cell r="NA94" t="str">
            <v>12.05.05</v>
          </cell>
          <cell r="NB94" t="str">
            <v>12.05.06</v>
          </cell>
          <cell r="NC94" t="str">
            <v>12.05.07</v>
          </cell>
          <cell r="ND94" t="str">
            <v>12.05.08</v>
          </cell>
          <cell r="NE94" t="str">
            <v>12.05.09</v>
          </cell>
          <cell r="NF94" t="str">
            <v>12.05.10</v>
          </cell>
          <cell r="NG94" t="str">
            <v>12.05.11</v>
          </cell>
          <cell r="NH94" t="str">
            <v>12.05.12</v>
          </cell>
          <cell r="NI94" t="str">
            <v>12.05.13</v>
          </cell>
          <cell r="NJ94" t="str">
            <v>12.05.14</v>
          </cell>
          <cell r="NK94" t="str">
            <v>12.05.15</v>
          </cell>
          <cell r="NL94" t="str">
            <v>12.05.16</v>
          </cell>
          <cell r="NM94" t="str">
            <v>12.05.17</v>
          </cell>
          <cell r="NN94" t="str">
            <v>12.05.18</v>
          </cell>
          <cell r="NO94" t="str">
            <v>12.05.19</v>
          </cell>
          <cell r="NP94" t="str">
            <v>12.05.20</v>
          </cell>
          <cell r="NQ94" t="str">
            <v>12.05.21</v>
          </cell>
          <cell r="NR94" t="str">
            <v>12.05.22</v>
          </cell>
          <cell r="NS94" t="str">
            <v>12.05.23</v>
          </cell>
          <cell r="NT94" t="str">
            <v>12.06.01</v>
          </cell>
          <cell r="NU94" t="str">
            <v>12.06.02</v>
          </cell>
          <cell r="NV94" t="str">
            <v>12.06.03</v>
          </cell>
          <cell r="NW94" t="str">
            <v>12.06.04</v>
          </cell>
          <cell r="NX94" t="str">
            <v>12.06.05</v>
          </cell>
          <cell r="NY94" t="str">
            <v>12.06.06</v>
          </cell>
          <cell r="NZ94" t="str">
            <v>12.06.07</v>
          </cell>
          <cell r="OA94" t="str">
            <v>12.06.08</v>
          </cell>
          <cell r="OB94" t="str">
            <v>12.06.09</v>
          </cell>
          <cell r="OC94" t="str">
            <v>12.06.10</v>
          </cell>
          <cell r="OD94" t="str">
            <v>12.06.11</v>
          </cell>
          <cell r="OE94" t="str">
            <v>12.06.12</v>
          </cell>
          <cell r="OF94" t="str">
            <v>12.06.13</v>
          </cell>
          <cell r="OG94" t="str">
            <v>12.06.14</v>
          </cell>
          <cell r="OH94" t="str">
            <v>12.06.15</v>
          </cell>
          <cell r="OI94" t="str">
            <v>12.06.16</v>
          </cell>
          <cell r="OJ94" t="str">
            <v>12.06.17</v>
          </cell>
          <cell r="OK94" t="str">
            <v>12.07.01</v>
          </cell>
          <cell r="OL94" t="str">
            <v>12.07.02</v>
          </cell>
          <cell r="OM94" t="str">
            <v>12.07.03</v>
          </cell>
          <cell r="ON94" t="str">
            <v>12.07.04</v>
          </cell>
          <cell r="OO94" t="str">
            <v>12.07.05</v>
          </cell>
          <cell r="OP94" t="str">
            <v>12.07.06</v>
          </cell>
          <cell r="OQ94" t="str">
            <v>12.07.07</v>
          </cell>
          <cell r="OR94" t="str">
            <v>12.07.08</v>
          </cell>
          <cell r="OS94" t="str">
            <v>12.07.09</v>
          </cell>
          <cell r="OT94" t="str">
            <v>12.07.19</v>
          </cell>
          <cell r="OU94" t="str">
            <v>12.07.20</v>
          </cell>
          <cell r="OV94" t="str">
            <v>12.07.21</v>
          </cell>
          <cell r="OW94" t="str">
            <v>12.07.22</v>
          </cell>
          <cell r="OX94" t="str">
            <v>12.07.23</v>
          </cell>
          <cell r="OY94" t="str">
            <v>12.07.24</v>
          </cell>
          <cell r="OZ94" t="str">
            <v>12.07.25</v>
          </cell>
          <cell r="PA94" t="str">
            <v>12.07.26</v>
          </cell>
          <cell r="PB94" t="str">
            <v>12.07.27</v>
          </cell>
          <cell r="PC94" t="str">
            <v>12.07.28</v>
          </cell>
          <cell r="PD94" t="str">
            <v>12.07.31</v>
          </cell>
          <cell r="PE94" t="str">
            <v>12.07.32</v>
          </cell>
          <cell r="PF94" t="str">
            <v>12.07.33</v>
          </cell>
          <cell r="PG94" t="str">
            <v>12.08.01</v>
          </cell>
          <cell r="PH94" t="str">
            <v>12.08.02</v>
          </cell>
          <cell r="PI94" t="str">
            <v>12.08.03</v>
          </cell>
          <cell r="PJ94" t="str">
            <v>12.08.04</v>
          </cell>
          <cell r="PK94" t="str">
            <v>12.08.05</v>
          </cell>
          <cell r="PL94" t="str">
            <v>12.08.06</v>
          </cell>
          <cell r="PM94" t="str">
            <v>12.08.07</v>
          </cell>
          <cell r="PN94" t="str">
            <v>12.08.08</v>
          </cell>
          <cell r="PO94" t="str">
            <v>12.08.09</v>
          </cell>
          <cell r="PP94" t="str">
            <v>12.08.10</v>
          </cell>
          <cell r="PQ94" t="str">
            <v>12.08.11</v>
          </cell>
          <cell r="PR94" t="str">
            <v>12.08.12</v>
          </cell>
          <cell r="PS94" t="str">
            <v>12.08.13</v>
          </cell>
          <cell r="PT94" t="str">
            <v>12.08.14</v>
          </cell>
          <cell r="PU94" t="str">
            <v>12.08.15</v>
          </cell>
          <cell r="PV94" t="str">
            <v>12.08.16</v>
          </cell>
          <cell r="PW94" t="str">
            <v>12.08.17</v>
          </cell>
          <cell r="PX94" t="str">
            <v>12.08.18</v>
          </cell>
          <cell r="PY94" t="str">
            <v>12.08.19</v>
          </cell>
          <cell r="PZ94" t="str">
            <v>12.08.20</v>
          </cell>
          <cell r="QA94" t="str">
            <v>12.08.21</v>
          </cell>
          <cell r="QB94" t="str">
            <v>12.08.22</v>
          </cell>
          <cell r="QC94" t="str">
            <v>12.08.23</v>
          </cell>
          <cell r="QD94" t="str">
            <v>12.08.24</v>
          </cell>
          <cell r="QE94" t="str">
            <v>12.08.25</v>
          </cell>
          <cell r="QF94" t="str">
            <v>12.08.26</v>
          </cell>
          <cell r="QG94" t="str">
            <v>12.08.27</v>
          </cell>
          <cell r="QH94" t="str">
            <v>12.08.28</v>
          </cell>
          <cell r="QI94" t="str">
            <v>12.08.29</v>
          </cell>
          <cell r="QJ94" t="str">
            <v>12.08.30</v>
          </cell>
          <cell r="QK94" t="str">
            <v>12.08.31</v>
          </cell>
          <cell r="QL94" t="str">
            <v>12.08.32</v>
          </cell>
          <cell r="QM94" t="str">
            <v>12.09.08</v>
          </cell>
          <cell r="QN94" t="str">
            <v>12.09.09</v>
          </cell>
          <cell r="QO94" t="str">
            <v>12.09.10</v>
          </cell>
          <cell r="QP94" t="str">
            <v>12.09.11</v>
          </cell>
          <cell r="QQ94" t="str">
            <v>12.09.12</v>
          </cell>
          <cell r="QR94" t="str">
            <v>12.09.13</v>
          </cell>
          <cell r="QS94" t="str">
            <v>12.09.14</v>
          </cell>
          <cell r="QT94" t="str">
            <v>12.09.15</v>
          </cell>
          <cell r="QU94" t="str">
            <v>12.09.16</v>
          </cell>
          <cell r="QV94" t="str">
            <v>12.09.17</v>
          </cell>
          <cell r="QW94" t="str">
            <v>12.09.18</v>
          </cell>
          <cell r="QX94" t="str">
            <v>12.09.19</v>
          </cell>
          <cell r="QY94" t="str">
            <v>12.09.20</v>
          </cell>
          <cell r="QZ94" t="str">
            <v>12.09.21</v>
          </cell>
          <cell r="RA94" t="str">
            <v>12.09.22</v>
          </cell>
          <cell r="RB94" t="str">
            <v>12.09.23</v>
          </cell>
          <cell r="RC94" t="str">
            <v>12.09.24</v>
          </cell>
          <cell r="RD94" t="str">
            <v>12.09.25</v>
          </cell>
          <cell r="RE94" t="str">
            <v>12.09.26</v>
          </cell>
          <cell r="RF94" t="str">
            <v>12.09.27</v>
          </cell>
          <cell r="RG94" t="str">
            <v>12.09.28</v>
          </cell>
          <cell r="RH94" t="str">
            <v>12.09.29</v>
          </cell>
          <cell r="RI94" t="str">
            <v>12.09.30</v>
          </cell>
          <cell r="RJ94" t="str">
            <v>12.09.31</v>
          </cell>
          <cell r="RK94" t="str">
            <v>12.09.32</v>
          </cell>
          <cell r="RL94" t="str">
            <v>12.10.01</v>
          </cell>
          <cell r="RM94" t="str">
            <v>12.10.02</v>
          </cell>
          <cell r="RN94" t="str">
            <v>12.10.07</v>
          </cell>
          <cell r="RO94" t="str">
            <v>12.10.08</v>
          </cell>
          <cell r="RP94" t="str">
            <v>12.10.09</v>
          </cell>
          <cell r="RQ94" t="str">
            <v>12.10.14</v>
          </cell>
          <cell r="RR94" t="str">
            <v>12.10.18</v>
          </cell>
          <cell r="RS94" t="str">
            <v>12.10.19</v>
          </cell>
          <cell r="RT94" t="str">
            <v>12.10.20</v>
          </cell>
          <cell r="RU94" t="str">
            <v>12.11.01</v>
          </cell>
          <cell r="RV94" t="str">
            <v>12.11.02</v>
          </cell>
          <cell r="RW94" t="str">
            <v>12.11.03</v>
          </cell>
          <cell r="RX94" t="str">
            <v>12.11.04</v>
          </cell>
          <cell r="RY94" t="str">
            <v>12.11.05</v>
          </cell>
          <cell r="RZ94" t="str">
            <v>12.11.06</v>
          </cell>
          <cell r="SA94" t="str">
            <v>12.11.07</v>
          </cell>
          <cell r="SB94" t="str">
            <v>12.11.08</v>
          </cell>
          <cell r="SC94" t="str">
            <v>12.11.09</v>
          </cell>
          <cell r="SD94" t="str">
            <v>12.11.10</v>
          </cell>
          <cell r="SE94" t="str">
            <v>12.11.11</v>
          </cell>
          <cell r="SF94" t="str">
            <v>12.11.12</v>
          </cell>
          <cell r="SG94" t="str">
            <v>12.11.13</v>
          </cell>
          <cell r="SH94" t="str">
            <v>12.11.14</v>
          </cell>
          <cell r="SI94" t="str">
            <v>12.11.15</v>
          </cell>
          <cell r="SJ94" t="str">
            <v>12.12.01</v>
          </cell>
          <cell r="SK94" t="str">
            <v>12.12.02</v>
          </cell>
          <cell r="SL94" t="str">
            <v>12.12.03</v>
          </cell>
          <cell r="SM94" t="str">
            <v>12.12.04</v>
          </cell>
          <cell r="SN94" t="str">
            <v>12.12.05</v>
          </cell>
          <cell r="SO94" t="str">
            <v>12.12.06</v>
          </cell>
          <cell r="SP94" t="str">
            <v>12.12.07</v>
          </cell>
          <cell r="SQ94" t="str">
            <v>12.12.08</v>
          </cell>
          <cell r="SR94" t="str">
            <v>12.12.09</v>
          </cell>
          <cell r="SS94" t="str">
            <v>12.12.10</v>
          </cell>
          <cell r="ST94" t="str">
            <v>12.12.19</v>
          </cell>
          <cell r="SU94" t="str">
            <v>12.12.20</v>
          </cell>
          <cell r="SV94" t="str">
            <v>12.12.21</v>
          </cell>
          <cell r="SW94" t="str">
            <v>12.12.22</v>
          </cell>
          <cell r="SX94" t="str">
            <v>12.12.23</v>
          </cell>
          <cell r="SY94" t="str">
            <v>12.12.24</v>
          </cell>
          <cell r="SZ94" t="str">
            <v>12.13.01</v>
          </cell>
          <cell r="TA94" t="str">
            <v>12.13.02</v>
          </cell>
          <cell r="TB94" t="str">
            <v>12.13.03</v>
          </cell>
          <cell r="TC94" t="str">
            <v>12.13.04</v>
          </cell>
          <cell r="TD94" t="str">
            <v>12.13.05</v>
          </cell>
          <cell r="TE94" t="str">
            <v>12.13.06</v>
          </cell>
          <cell r="TF94" t="str">
            <v>12.13.07</v>
          </cell>
          <cell r="TG94" t="str">
            <v>12.13.08</v>
          </cell>
          <cell r="TH94" t="str">
            <v>12.13.09</v>
          </cell>
          <cell r="TI94" t="str">
            <v>12.13.10</v>
          </cell>
          <cell r="TJ94" t="str">
            <v>12.13.11</v>
          </cell>
          <cell r="TK94" t="str">
            <v>12.13.12</v>
          </cell>
          <cell r="TL94" t="str">
            <v>12.13.13</v>
          </cell>
          <cell r="TM94" t="str">
            <v>12.13.14</v>
          </cell>
          <cell r="TN94" t="str">
            <v>12.13.15</v>
          </cell>
          <cell r="TO94" t="str">
            <v>12.13.16</v>
          </cell>
          <cell r="TP94" t="str">
            <v>12.13.17</v>
          </cell>
          <cell r="TQ94" t="str">
            <v>12.13.18</v>
          </cell>
          <cell r="TR94" t="str">
            <v>12.13.19</v>
          </cell>
          <cell r="TS94" t="str">
            <v>12.13.20</v>
          </cell>
          <cell r="TT94" t="str">
            <v>12.13.21</v>
          </cell>
          <cell r="TU94" t="str">
            <v>12.13.22</v>
          </cell>
          <cell r="TV94" t="str">
            <v>12.13.23</v>
          </cell>
          <cell r="TW94" t="str">
            <v>12.14.01</v>
          </cell>
          <cell r="TX94" t="str">
            <v>12.14.02</v>
          </cell>
          <cell r="TY94" t="str">
            <v>12.14.03</v>
          </cell>
          <cell r="TZ94" t="str">
            <v>12.14.04</v>
          </cell>
          <cell r="UA94" t="str">
            <v>12.14.05</v>
          </cell>
          <cell r="UB94" t="str">
            <v>12.14.06</v>
          </cell>
          <cell r="UC94" t="str">
            <v>12.14.07</v>
          </cell>
          <cell r="UD94" t="str">
            <v>12.14.08</v>
          </cell>
          <cell r="UE94" t="str">
            <v>12.14.09</v>
          </cell>
          <cell r="UF94" t="str">
            <v>12.14.10</v>
          </cell>
          <cell r="UG94" t="str">
            <v>12.14.11</v>
          </cell>
          <cell r="UH94" t="str">
            <v>12.14.12</v>
          </cell>
          <cell r="UI94" t="str">
            <v>12.14.13</v>
          </cell>
          <cell r="UJ94" t="str">
            <v>12.14.14</v>
          </cell>
          <cell r="UK94" t="str">
            <v>12.14.15</v>
          </cell>
          <cell r="UL94" t="str">
            <v>12.14.16</v>
          </cell>
          <cell r="UM94" t="str">
            <v>12.14.17</v>
          </cell>
          <cell r="UN94" t="str">
            <v>12.14.18</v>
          </cell>
          <cell r="UO94" t="str">
            <v>12.14.19</v>
          </cell>
          <cell r="UP94" t="str">
            <v>12.14.20</v>
          </cell>
          <cell r="UQ94" t="str">
            <v>12.14.21</v>
          </cell>
          <cell r="UR94" t="str">
            <v>12.14.22</v>
          </cell>
          <cell r="US94" t="str">
            <v>12.14.23</v>
          </cell>
          <cell r="UT94" t="str">
            <v>12.14.24</v>
          </cell>
          <cell r="UU94" t="str">
            <v>12.14.25</v>
          </cell>
          <cell r="UV94" t="str">
            <v>12.14.26</v>
          </cell>
          <cell r="UW94" t="str">
            <v>12.14.27</v>
          </cell>
          <cell r="UX94" t="str">
            <v>12.14.28</v>
          </cell>
          <cell r="UY94" t="str">
            <v>12.14.29</v>
          </cell>
          <cell r="UZ94" t="str">
            <v>12.14.30</v>
          </cell>
          <cell r="VA94" t="str">
            <v>12.14.31</v>
          </cell>
          <cell r="VB94" t="str">
            <v>12.14.32</v>
          </cell>
          <cell r="VC94" t="str">
            <v>12.14.33</v>
          </cell>
          <cell r="VD94" t="str">
            <v>12.14.34</v>
          </cell>
          <cell r="VE94" t="str">
            <v>12.14.35</v>
          </cell>
          <cell r="VF94" t="str">
            <v>12.15.01</v>
          </cell>
          <cell r="VG94" t="str">
            <v>12.15.02</v>
          </cell>
          <cell r="VH94" t="str">
            <v>12.15.03</v>
          </cell>
          <cell r="VI94" t="str">
            <v>12.15.04</v>
          </cell>
          <cell r="VJ94" t="str">
            <v>12.15.05</v>
          </cell>
          <cell r="VK94" t="str">
            <v>12.15.06</v>
          </cell>
          <cell r="VL94" t="str">
            <v>12.15.07</v>
          </cell>
          <cell r="VM94" t="str">
            <v>12.15.08</v>
          </cell>
          <cell r="VN94" t="str">
            <v>12.16.01</v>
          </cell>
          <cell r="VO94" t="str">
            <v>12.16.02</v>
          </cell>
          <cell r="VP94" t="str">
            <v>12.16.03</v>
          </cell>
          <cell r="VQ94" t="str">
            <v>12.16.04</v>
          </cell>
          <cell r="VR94" t="str">
            <v>12.16.05</v>
          </cell>
          <cell r="VS94" t="str">
            <v>12.16.06</v>
          </cell>
          <cell r="VT94" t="str">
            <v>12.16.07</v>
          </cell>
          <cell r="VU94" t="str">
            <v>12.16.08</v>
          </cell>
          <cell r="VV94" t="str">
            <v>12.16.09</v>
          </cell>
          <cell r="VW94" t="str">
            <v>12.16.10</v>
          </cell>
          <cell r="VX94" t="str">
            <v>12.17.01</v>
          </cell>
          <cell r="VY94" t="str">
            <v>12.17.02</v>
          </cell>
          <cell r="VZ94" t="str">
            <v>12.17.03</v>
          </cell>
          <cell r="WA94" t="str">
            <v>12.17.04</v>
          </cell>
          <cell r="WB94" t="str">
            <v>12.17.05</v>
          </cell>
          <cell r="WC94" t="str">
            <v>12.17.06</v>
          </cell>
          <cell r="WD94" t="str">
            <v>12.17.07</v>
          </cell>
          <cell r="WE94" t="str">
            <v>12.17.08</v>
          </cell>
          <cell r="WF94" t="str">
            <v>12.17.09</v>
          </cell>
          <cell r="WG94" t="str">
            <v>12.18.01</v>
          </cell>
          <cell r="WH94" t="str">
            <v>12.18.02</v>
          </cell>
          <cell r="WI94" t="str">
            <v>12.18.03</v>
          </cell>
          <cell r="WJ94" t="str">
            <v>12.18.04</v>
          </cell>
          <cell r="WK94" t="str">
            <v>12.18.05</v>
          </cell>
          <cell r="WL94" t="str">
            <v>12.18.06</v>
          </cell>
          <cell r="WM94" t="str">
            <v>12.18.07</v>
          </cell>
          <cell r="WN94" t="str">
            <v>12.18.08</v>
          </cell>
          <cell r="WO94" t="str">
            <v>12.18.09</v>
          </cell>
          <cell r="WP94" t="str">
            <v>12.18.10</v>
          </cell>
          <cell r="WQ94" t="str">
            <v>12.18.11</v>
          </cell>
          <cell r="WR94" t="str">
            <v>12.18.12</v>
          </cell>
          <cell r="WS94" t="str">
            <v>12.18.13</v>
          </cell>
          <cell r="WT94" t="str">
            <v>12.18.14</v>
          </cell>
          <cell r="WU94" t="str">
            <v>12.18.15</v>
          </cell>
          <cell r="WV94" t="str">
            <v>12.18.16</v>
          </cell>
          <cell r="WW94" t="str">
            <v>12.18.17</v>
          </cell>
          <cell r="WX94" t="str">
            <v>12.19.01</v>
          </cell>
          <cell r="WY94" t="str">
            <v>12.19.02</v>
          </cell>
          <cell r="WZ94" t="str">
            <v>12.19.03</v>
          </cell>
          <cell r="XA94" t="str">
            <v>12.19.04</v>
          </cell>
          <cell r="XB94" t="str">
            <v>12.19.05</v>
          </cell>
          <cell r="XC94" t="str">
            <v>12.19.06</v>
          </cell>
          <cell r="XD94" t="str">
            <v>12.19.07</v>
          </cell>
          <cell r="XE94" t="str">
            <v>12.19.08</v>
          </cell>
          <cell r="XF94" t="str">
            <v>12.19.09</v>
          </cell>
          <cell r="XG94" t="str">
            <v>12.19.10</v>
          </cell>
          <cell r="XH94" t="str">
            <v>12.19.11</v>
          </cell>
          <cell r="XI94" t="str">
            <v>12.19.12</v>
          </cell>
          <cell r="XJ94" t="str">
            <v>12.20.01</v>
          </cell>
          <cell r="XK94" t="str">
            <v>12.20.02</v>
          </cell>
          <cell r="XL94" t="str">
            <v>12.20.03</v>
          </cell>
          <cell r="XM94" t="str">
            <v>12.20.04</v>
          </cell>
          <cell r="XN94" t="str">
            <v>12.20.05</v>
          </cell>
          <cell r="XO94" t="str">
            <v>12.20.06</v>
          </cell>
          <cell r="XP94" t="str">
            <v>12.20.07</v>
          </cell>
          <cell r="XQ94" t="str">
            <v>12.20.08</v>
          </cell>
          <cell r="XR94" t="str">
            <v>12.20.09</v>
          </cell>
          <cell r="XS94" t="str">
            <v>12.20.10</v>
          </cell>
          <cell r="XT94" t="str">
            <v>12.20.11</v>
          </cell>
          <cell r="XU94" t="str">
            <v>12.20.12</v>
          </cell>
          <cell r="XV94" t="str">
            <v>12.21.01</v>
          </cell>
          <cell r="XW94" t="str">
            <v>12.21.02</v>
          </cell>
          <cell r="XX94" t="str">
            <v>12.21.03</v>
          </cell>
          <cell r="XY94" t="str">
            <v>12.21.04</v>
          </cell>
          <cell r="XZ94" t="str">
            <v>12.21.05</v>
          </cell>
          <cell r="YA94" t="str">
            <v>12.21.06</v>
          </cell>
          <cell r="YB94" t="str">
            <v>12.21.07</v>
          </cell>
          <cell r="YC94" t="str">
            <v>12.21.08</v>
          </cell>
          <cell r="YD94" t="str">
            <v>12.21.09</v>
          </cell>
          <cell r="YE94" t="str">
            <v>12.21.10</v>
          </cell>
          <cell r="YF94" t="str">
            <v>12.21.11</v>
          </cell>
          <cell r="YG94" t="str">
            <v>12.21.12</v>
          </cell>
          <cell r="YH94" t="str">
            <v>12.22.01</v>
          </cell>
          <cell r="YI94" t="str">
            <v>12.22.02</v>
          </cell>
          <cell r="YJ94" t="str">
            <v>12.22.03</v>
          </cell>
          <cell r="YK94" t="str">
            <v>12.22.04</v>
          </cell>
          <cell r="YL94" t="str">
            <v>12.22.05</v>
          </cell>
          <cell r="YM94" t="str">
            <v>12.23.01</v>
          </cell>
          <cell r="YN94" t="str">
            <v>12.23.02</v>
          </cell>
          <cell r="YO94" t="str">
            <v>12.23.03</v>
          </cell>
          <cell r="YP94" t="str">
            <v>12.23.04</v>
          </cell>
          <cell r="YQ94" t="str">
            <v>12.23.05</v>
          </cell>
          <cell r="YR94" t="str">
            <v>12.23.06</v>
          </cell>
          <cell r="YS94" t="str">
            <v>12.23.07</v>
          </cell>
          <cell r="YT94" t="str">
            <v>12.23.08</v>
          </cell>
          <cell r="YU94" t="str">
            <v>12.24.01</v>
          </cell>
          <cell r="YV94" t="str">
            <v>12.24.02</v>
          </cell>
          <cell r="YW94" t="str">
            <v>12.24.03</v>
          </cell>
          <cell r="YX94" t="str">
            <v>12.24.04</v>
          </cell>
          <cell r="YY94" t="str">
            <v>12.24.05</v>
          </cell>
          <cell r="YZ94" t="str">
            <v>12.24.06</v>
          </cell>
          <cell r="ZA94" t="str">
            <v>12.24.07</v>
          </cell>
          <cell r="ZB94" t="str">
            <v>12.24.08</v>
          </cell>
          <cell r="ZC94" t="str">
            <v>12.24.09</v>
          </cell>
          <cell r="ZD94" t="str">
            <v>12.24.10</v>
          </cell>
          <cell r="ZE94" t="str">
            <v>12.24.11</v>
          </cell>
          <cell r="ZF94" t="str">
            <v>12.25.01</v>
          </cell>
          <cell r="ZG94" t="str">
            <v>12.25.02</v>
          </cell>
          <cell r="ZH94" t="str">
            <v>12.25.03</v>
          </cell>
          <cell r="ZI94" t="str">
            <v>12.25.04</v>
          </cell>
          <cell r="ZJ94" t="str">
            <v>12.25.05</v>
          </cell>
          <cell r="ZK94" t="str">
            <v>12.25.06</v>
          </cell>
          <cell r="ZL94" t="str">
            <v>12.25.07</v>
          </cell>
          <cell r="ZM94" t="str">
            <v>12.25.08</v>
          </cell>
          <cell r="ZN94" t="str">
            <v>12.71.01</v>
          </cell>
          <cell r="ZO94" t="str">
            <v>12.71.02</v>
          </cell>
          <cell r="ZP94" t="str">
            <v>12.71.03</v>
          </cell>
          <cell r="ZQ94" t="str">
            <v>12.71.04</v>
          </cell>
          <cell r="ZR94" t="str">
            <v>12.71.05</v>
          </cell>
          <cell r="ZS94" t="str">
            <v>12.71.06</v>
          </cell>
          <cell r="ZT94" t="str">
            <v>12.71.07</v>
          </cell>
          <cell r="ZU94" t="str">
            <v>12.71.08</v>
          </cell>
          <cell r="ZV94" t="str">
            <v>12.71.09</v>
          </cell>
          <cell r="ZW94" t="str">
            <v>12.71.10</v>
          </cell>
          <cell r="ZX94" t="str">
            <v>12.71.11</v>
          </cell>
          <cell r="ZY94" t="str">
            <v>12.71.12</v>
          </cell>
          <cell r="ZZ94" t="str">
            <v>12.71.13</v>
          </cell>
          <cell r="AAA94" t="str">
            <v>12.71.14</v>
          </cell>
          <cell r="AAB94" t="str">
            <v>12.71.15</v>
          </cell>
          <cell r="AAC94" t="str">
            <v>12.71.16</v>
          </cell>
          <cell r="AAD94" t="str">
            <v>12.71.17</v>
          </cell>
          <cell r="AAE94" t="str">
            <v>12.71.18</v>
          </cell>
          <cell r="AAF94" t="str">
            <v>12.71.19</v>
          </cell>
          <cell r="AAG94" t="str">
            <v>12.71.20</v>
          </cell>
          <cell r="AAH94" t="str">
            <v>12.71.21</v>
          </cell>
          <cell r="AAI94" t="str">
            <v>12.72.01</v>
          </cell>
          <cell r="AAJ94" t="str">
            <v>12.72.02</v>
          </cell>
          <cell r="AAK94" t="str">
            <v>12.72.03</v>
          </cell>
          <cell r="AAL94" t="str">
            <v>12.72.04</v>
          </cell>
          <cell r="AAM94" t="str">
            <v>12.72.05</v>
          </cell>
          <cell r="AAN94" t="str">
            <v>12.72.06</v>
          </cell>
          <cell r="AAO94" t="str">
            <v>12.72.07</v>
          </cell>
          <cell r="AAP94" t="str">
            <v>12.72.08</v>
          </cell>
          <cell r="AAQ94" t="str">
            <v>12.73.01</v>
          </cell>
          <cell r="AAR94" t="str">
            <v>12.73.02</v>
          </cell>
          <cell r="AAS94" t="str">
            <v>12.73.03</v>
          </cell>
          <cell r="AAT94" t="str">
            <v>12.73.04</v>
          </cell>
          <cell r="AAU94" t="str">
            <v>12.74.01</v>
          </cell>
          <cell r="AAV94" t="str">
            <v>12.74.02</v>
          </cell>
          <cell r="AAW94" t="str">
            <v>12.74.03</v>
          </cell>
          <cell r="AAX94" t="str">
            <v>12.74.04</v>
          </cell>
          <cell r="AAY94" t="str">
            <v>12.74.05</v>
          </cell>
          <cell r="AAZ94" t="str">
            <v>12.74.06</v>
          </cell>
          <cell r="ABA94" t="str">
            <v>12.75.01</v>
          </cell>
          <cell r="ABB94" t="str">
            <v>12.75.02</v>
          </cell>
          <cell r="ABC94" t="str">
            <v>12.75.03</v>
          </cell>
          <cell r="ABD94" t="str">
            <v>12.75.04</v>
          </cell>
          <cell r="ABE94" t="str">
            <v>12.75.05</v>
          </cell>
          <cell r="ABF94" t="str">
            <v>12.76.01</v>
          </cell>
          <cell r="ABG94" t="str">
            <v>12.76.02</v>
          </cell>
          <cell r="ABH94" t="str">
            <v>12.76.03</v>
          </cell>
          <cell r="ABI94" t="str">
            <v>12.76.04</v>
          </cell>
          <cell r="ABJ94" t="str">
            <v>12.76.05</v>
          </cell>
          <cell r="ABK94" t="str">
            <v>12.77.01</v>
          </cell>
          <cell r="ABL94" t="str">
            <v>12.77.02</v>
          </cell>
          <cell r="ABM94" t="str">
            <v>12.77.03</v>
          </cell>
          <cell r="ABN94" t="str">
            <v>12.77.04</v>
          </cell>
          <cell r="ABO94" t="str">
            <v>12.77.05</v>
          </cell>
          <cell r="ABP94" t="str">
            <v>12.77.06</v>
          </cell>
          <cell r="ABQ94" t="str">
            <v>12.78.01</v>
          </cell>
          <cell r="ABR94" t="str">
            <v>12.78.02</v>
          </cell>
          <cell r="ABS94" t="str">
            <v>12.78.03</v>
          </cell>
          <cell r="ABT94" t="str">
            <v>12.78.04</v>
          </cell>
          <cell r="ABU94" t="str">
            <v>12.78.05</v>
          </cell>
          <cell r="ABV94" t="str">
            <v>12.78.06</v>
          </cell>
          <cell r="ABW94" t="str">
            <v>13.01.01</v>
          </cell>
          <cell r="ABX94" t="str">
            <v>13.01.02</v>
          </cell>
          <cell r="ABY94" t="str">
            <v>13.01.03</v>
          </cell>
          <cell r="ABZ94" t="str">
            <v>13.01.04</v>
          </cell>
          <cell r="ACA94" t="str">
            <v>13.01.05</v>
          </cell>
          <cell r="ACB94" t="str">
            <v>13.01.06</v>
          </cell>
          <cell r="ACC94" t="str">
            <v>13.01.07</v>
          </cell>
          <cell r="ACD94" t="str">
            <v>13.01.08</v>
          </cell>
          <cell r="ACE94" t="str">
            <v>13.01.09</v>
          </cell>
          <cell r="ACF94" t="str">
            <v>13.01.10</v>
          </cell>
          <cell r="ACG94" t="str">
            <v>13.01.11</v>
          </cell>
          <cell r="ACH94" t="str">
            <v>13.01.12</v>
          </cell>
          <cell r="ACI94" t="str">
            <v>13.01.13</v>
          </cell>
          <cell r="ACJ94" t="str">
            <v>13.01.14</v>
          </cell>
          <cell r="ACK94" t="str">
            <v>13.01.15</v>
          </cell>
          <cell r="ACL94" t="str">
            <v>13.02.02</v>
          </cell>
          <cell r="ACM94" t="str">
            <v>13.02.03</v>
          </cell>
          <cell r="ACN94" t="str">
            <v>13.02.04</v>
          </cell>
          <cell r="ACO94" t="str">
            <v>13.02.05</v>
          </cell>
          <cell r="ACP94" t="str">
            <v>13.02.06</v>
          </cell>
          <cell r="ACQ94" t="str">
            <v>13.02.07</v>
          </cell>
          <cell r="ACR94" t="str">
            <v>13.02.08</v>
          </cell>
          <cell r="ACS94" t="str">
            <v>13.02.09</v>
          </cell>
          <cell r="ACT94" t="str">
            <v>13.02.10</v>
          </cell>
          <cell r="ACU94" t="str">
            <v>13.02.11</v>
          </cell>
          <cell r="ACV94" t="str">
            <v>13.02.12</v>
          </cell>
          <cell r="ACW94" t="str">
            <v>13.02.13</v>
          </cell>
          <cell r="ACX94" t="str">
            <v>13.02.17</v>
          </cell>
          <cell r="ACY94" t="str">
            <v>13.02.18</v>
          </cell>
          <cell r="ACZ94" t="str">
            <v>13.02.19</v>
          </cell>
          <cell r="ADA94" t="str">
            <v>13.03.03</v>
          </cell>
          <cell r="ADB94" t="str">
            <v>13.03.04</v>
          </cell>
          <cell r="ADC94" t="str">
            <v>13.03.05</v>
          </cell>
          <cell r="ADD94" t="str">
            <v>13.03.06</v>
          </cell>
          <cell r="ADE94" t="str">
            <v>13.03.07</v>
          </cell>
          <cell r="ADF94" t="str">
            <v>13.03.08</v>
          </cell>
          <cell r="ADG94" t="str">
            <v>13.03.09</v>
          </cell>
          <cell r="ADH94" t="str">
            <v>13.03.10</v>
          </cell>
          <cell r="ADI94" t="str">
            <v>13.04.01</v>
          </cell>
          <cell r="ADJ94" t="str">
            <v>13.04.02</v>
          </cell>
          <cell r="ADK94" t="str">
            <v>13.04.03</v>
          </cell>
          <cell r="ADL94" t="str">
            <v>13.04.04</v>
          </cell>
          <cell r="ADM94" t="str">
            <v>13.04.05</v>
          </cell>
          <cell r="ADN94" t="str">
            <v>13.04.06</v>
          </cell>
          <cell r="ADO94" t="str">
            <v>13.04.07</v>
          </cell>
          <cell r="ADP94" t="str">
            <v>13.04.08</v>
          </cell>
          <cell r="ADQ94" t="str">
            <v>13.04.09</v>
          </cell>
          <cell r="ADR94" t="str">
            <v>13.04.10</v>
          </cell>
          <cell r="ADS94" t="str">
            <v>13.04.11</v>
          </cell>
          <cell r="ADT94" t="str">
            <v>13.04.12</v>
          </cell>
          <cell r="ADU94" t="str">
            <v>13.04.13</v>
          </cell>
          <cell r="ADV94" t="str">
            <v>13.04.14</v>
          </cell>
          <cell r="ADW94" t="str">
            <v>13.05.01</v>
          </cell>
          <cell r="ADX94" t="str">
            <v>13.05.02</v>
          </cell>
          <cell r="ADY94" t="str">
            <v>13.05.03</v>
          </cell>
          <cell r="ADZ94" t="str">
            <v>13.05.04</v>
          </cell>
          <cell r="AEA94" t="str">
            <v>13.05.05</v>
          </cell>
          <cell r="AEB94" t="str">
            <v>13.05.06</v>
          </cell>
          <cell r="AEC94" t="str">
            <v>13.05.07</v>
          </cell>
          <cell r="AED94" t="str">
            <v>13.05.08</v>
          </cell>
          <cell r="AEE94" t="str">
            <v>13.05.09</v>
          </cell>
          <cell r="AEF94" t="str">
            <v>13.05.10</v>
          </cell>
          <cell r="AEG94" t="str">
            <v>13.05.11</v>
          </cell>
          <cell r="AEH94" t="str">
            <v>13.05.12</v>
          </cell>
          <cell r="AEI94" t="str">
            <v>13.05.13</v>
          </cell>
          <cell r="AEJ94" t="str">
            <v>13.05.14</v>
          </cell>
          <cell r="AEK94" t="str">
            <v>13.05.15</v>
          </cell>
          <cell r="AEL94" t="str">
            <v>13.05.16</v>
          </cell>
          <cell r="AEM94" t="str">
            <v>13.05.17</v>
          </cell>
          <cell r="AEN94" t="str">
            <v>13.06.01</v>
          </cell>
          <cell r="AEO94" t="str">
            <v>13.06.02</v>
          </cell>
          <cell r="AEP94" t="str">
            <v>13.06.03</v>
          </cell>
          <cell r="AEQ94" t="str">
            <v>13.06.04</v>
          </cell>
          <cell r="AER94" t="str">
            <v>13.06.05</v>
          </cell>
          <cell r="AES94" t="str">
            <v>13.06.06</v>
          </cell>
          <cell r="AET94" t="str">
            <v>13.06.07</v>
          </cell>
          <cell r="AEU94" t="str">
            <v>13.06.08</v>
          </cell>
          <cell r="AEV94" t="str">
            <v>13.06.09</v>
          </cell>
          <cell r="AEW94" t="str">
            <v>13.06.10</v>
          </cell>
          <cell r="AEX94" t="str">
            <v>13.06.11</v>
          </cell>
          <cell r="AEY94" t="str">
            <v>13.06.12</v>
          </cell>
          <cell r="AEZ94" t="str">
            <v>13.06.13</v>
          </cell>
          <cell r="AFA94" t="str">
            <v>13.06.14</v>
          </cell>
          <cell r="AFB94" t="str">
            <v>13.06.15</v>
          </cell>
          <cell r="AFC94" t="str">
            <v>13.06.16</v>
          </cell>
          <cell r="AFD94" t="str">
            <v>13.07.01</v>
          </cell>
          <cell r="AFE94" t="str">
            <v>13.07.02</v>
          </cell>
          <cell r="AFF94" t="str">
            <v>13.07.03</v>
          </cell>
          <cell r="AFG94" t="str">
            <v>13.07.04</v>
          </cell>
          <cell r="AFH94" t="str">
            <v>13.07.05</v>
          </cell>
          <cell r="AFI94" t="str">
            <v>13.07.06</v>
          </cell>
          <cell r="AFJ94" t="str">
            <v>13.07.07</v>
          </cell>
          <cell r="AFK94" t="str">
            <v>13.07.08</v>
          </cell>
          <cell r="AFL94" t="str">
            <v>13.07.09</v>
          </cell>
          <cell r="AFM94" t="str">
            <v>13.07.10</v>
          </cell>
          <cell r="AFN94" t="str">
            <v>13.07.11</v>
          </cell>
          <cell r="AFO94" t="str">
            <v>13.07.12</v>
          </cell>
          <cell r="AFP94" t="str">
            <v>13.07.13</v>
          </cell>
          <cell r="AFQ94" t="str">
            <v>13.08.04</v>
          </cell>
          <cell r="AFR94" t="str">
            <v>13.08.05</v>
          </cell>
          <cell r="AFS94" t="str">
            <v>13.08.07</v>
          </cell>
          <cell r="AFT94" t="str">
            <v>13.08.08</v>
          </cell>
          <cell r="AFU94" t="str">
            <v>13.08.12</v>
          </cell>
          <cell r="AFV94" t="str">
            <v>13.08.13</v>
          </cell>
          <cell r="AFW94" t="str">
            <v>13.08.14</v>
          </cell>
          <cell r="AFX94" t="str">
            <v>13.08.15</v>
          </cell>
          <cell r="AFY94" t="str">
            <v>13.08.16</v>
          </cell>
          <cell r="AFZ94" t="str">
            <v>13.08.17</v>
          </cell>
          <cell r="AGA94" t="str">
            <v>13.08.18</v>
          </cell>
          <cell r="AGB94" t="str">
            <v>13.08.19</v>
          </cell>
          <cell r="AGC94" t="str">
            <v>13.09.01</v>
          </cell>
          <cell r="AGD94" t="str">
            <v>13.09.02</v>
          </cell>
          <cell r="AGE94" t="str">
            <v>13.09.03</v>
          </cell>
          <cell r="AGF94" t="str">
            <v>13.09.04</v>
          </cell>
          <cell r="AGG94" t="str">
            <v>13.09.05</v>
          </cell>
          <cell r="AGH94" t="str">
            <v>13.09.06</v>
          </cell>
          <cell r="AGI94" t="str">
            <v>13.09.07</v>
          </cell>
          <cell r="AGJ94" t="str">
            <v>13.09.08</v>
          </cell>
          <cell r="AGK94" t="str">
            <v>13.09.09</v>
          </cell>
          <cell r="AGL94" t="str">
            <v>13.09.10</v>
          </cell>
          <cell r="AGM94" t="str">
            <v>13.10.01</v>
          </cell>
          <cell r="AGN94" t="str">
            <v>13.10.02</v>
          </cell>
          <cell r="AGO94" t="str">
            <v>13.10.03</v>
          </cell>
          <cell r="AGP94" t="str">
            <v>13.10.04</v>
          </cell>
          <cell r="AGQ94" t="str">
            <v>13.10.05</v>
          </cell>
          <cell r="AGR94" t="str">
            <v>13.10.06</v>
          </cell>
          <cell r="AGS94" t="str">
            <v>13.10.07</v>
          </cell>
          <cell r="AGT94" t="str">
            <v>13.10.08</v>
          </cell>
          <cell r="AGU94" t="str">
            <v>13.10.09</v>
          </cell>
          <cell r="AGV94" t="str">
            <v>13.10.10</v>
          </cell>
          <cell r="AGW94" t="str">
            <v>13.10.11</v>
          </cell>
          <cell r="AGX94" t="str">
            <v>13.11.01</v>
          </cell>
          <cell r="AGY94" t="str">
            <v>13.11.02</v>
          </cell>
          <cell r="AGZ94" t="str">
            <v>13.11.03</v>
          </cell>
          <cell r="AHA94" t="str">
            <v>13.11.04</v>
          </cell>
          <cell r="AHB94" t="str">
            <v>13.11.05</v>
          </cell>
          <cell r="AHC94" t="str">
            <v>13.11.06</v>
          </cell>
          <cell r="AHD94" t="str">
            <v>13.11.07</v>
          </cell>
          <cell r="AHE94" t="str">
            <v>13.12.01</v>
          </cell>
          <cell r="AHF94" t="str">
            <v>13.12.02</v>
          </cell>
          <cell r="AHG94" t="str">
            <v>13.12.03</v>
          </cell>
          <cell r="AHH94" t="str">
            <v>13.12.04</v>
          </cell>
          <cell r="AHI94" t="str">
            <v>13.12.05</v>
          </cell>
          <cell r="AHJ94" t="str">
            <v>13.12.06</v>
          </cell>
          <cell r="AHK94" t="str">
            <v>13.12.07</v>
          </cell>
          <cell r="AHL94" t="str">
            <v>13.12.08</v>
          </cell>
          <cell r="AHM94" t="str">
            <v>13.12.09</v>
          </cell>
          <cell r="AHN94" t="str">
            <v>13.12.10</v>
          </cell>
          <cell r="AHO94" t="str">
            <v>13.12.11</v>
          </cell>
          <cell r="AHP94" t="str">
            <v>13.71.01</v>
          </cell>
          <cell r="AHQ94" t="str">
            <v>13.71.02</v>
          </cell>
          <cell r="AHR94" t="str">
            <v>13.71.03</v>
          </cell>
          <cell r="AHS94" t="str">
            <v>13.71.04</v>
          </cell>
          <cell r="AHT94" t="str">
            <v>13.71.05</v>
          </cell>
          <cell r="AHU94" t="str">
            <v>13.71.06</v>
          </cell>
          <cell r="AHV94" t="str">
            <v>13.71.07</v>
          </cell>
          <cell r="AHW94" t="str">
            <v>13.71.08</v>
          </cell>
          <cell r="AHX94" t="str">
            <v>13.71.09</v>
          </cell>
          <cell r="AHY94" t="str">
            <v>13.71.10</v>
          </cell>
          <cell r="AHZ94" t="str">
            <v>13.71.11</v>
          </cell>
          <cell r="AIA94" t="str">
            <v>13.72.01</v>
          </cell>
          <cell r="AIB94" t="str">
            <v>13.72.02</v>
          </cell>
          <cell r="AIC94" t="str">
            <v>13.73.01</v>
          </cell>
          <cell r="AID94" t="str">
            <v>13.73.02</v>
          </cell>
          <cell r="AIE94" t="str">
            <v>13.73.03</v>
          </cell>
          <cell r="AIF94" t="str">
            <v>13.73.04</v>
          </cell>
          <cell r="AIG94" t="str">
            <v>13.74.01</v>
          </cell>
          <cell r="AIH94" t="str">
            <v>13.74.02</v>
          </cell>
          <cell r="AII94" t="str">
            <v>13.75.01</v>
          </cell>
          <cell r="AIJ94" t="str">
            <v>13.75.02</v>
          </cell>
          <cell r="AIK94" t="str">
            <v>13.75.03</v>
          </cell>
          <cell r="AIL94" t="str">
            <v>13.76.01</v>
          </cell>
          <cell r="AIM94" t="str">
            <v>13.76.02</v>
          </cell>
          <cell r="AIN94" t="str">
            <v>13.76.03</v>
          </cell>
          <cell r="AIO94" t="str">
            <v>13.76.04</v>
          </cell>
          <cell r="AIP94" t="str">
            <v>13.76.05</v>
          </cell>
          <cell r="AIQ94" t="str">
            <v>13.77.01</v>
          </cell>
          <cell r="AIR94" t="str">
            <v>13.77.02</v>
          </cell>
          <cell r="AIS94" t="str">
            <v>13.77.03</v>
          </cell>
          <cell r="AIT94" t="str">
            <v>13.77.04</v>
          </cell>
          <cell r="AIU94" t="str">
            <v>14.01.01</v>
          </cell>
          <cell r="AIV94" t="str">
            <v>14.01.02</v>
          </cell>
          <cell r="AIW94" t="str">
            <v>14.01.03</v>
          </cell>
          <cell r="AIX94" t="str">
            <v>14.01.04</v>
          </cell>
          <cell r="AIY94" t="str">
            <v>14.01.05</v>
          </cell>
          <cell r="AIZ94" t="str">
            <v>14.01.06</v>
          </cell>
          <cell r="AJA94" t="str">
            <v>14.01.07</v>
          </cell>
          <cell r="AJB94" t="str">
            <v>14.01.08</v>
          </cell>
          <cell r="AJC94" t="str">
            <v>14.01.09</v>
          </cell>
          <cell r="AJD94" t="str">
            <v>14.01.10</v>
          </cell>
          <cell r="AJE94" t="str">
            <v>14.01.11</v>
          </cell>
          <cell r="AJF94" t="str">
            <v>14.01.12</v>
          </cell>
          <cell r="AJG94" t="str">
            <v>14.01.13</v>
          </cell>
          <cell r="AJH94" t="str">
            <v>14.01.14</v>
          </cell>
          <cell r="AJI94" t="str">
            <v>14.01.15</v>
          </cell>
          <cell r="AJJ94" t="str">
            <v>14.01.16</v>
          </cell>
          <cell r="AJK94" t="str">
            <v>14.01.17</v>
          </cell>
          <cell r="AJL94" t="str">
            <v>14.01.18</v>
          </cell>
          <cell r="AJM94" t="str">
            <v>14.01.19</v>
          </cell>
          <cell r="AJN94" t="str">
            <v>14.01.20</v>
          </cell>
          <cell r="AJO94" t="str">
            <v>14.01.21</v>
          </cell>
          <cell r="AJP94" t="str">
            <v>14.02.01</v>
          </cell>
          <cell r="AJQ94" t="str">
            <v>14.02.02</v>
          </cell>
          <cell r="AJR94" t="str">
            <v>14.02.03</v>
          </cell>
          <cell r="AJS94" t="str">
            <v>14.02.04</v>
          </cell>
          <cell r="AJT94" t="str">
            <v>14.02.05</v>
          </cell>
          <cell r="AJU94" t="str">
            <v>14.02.06</v>
          </cell>
          <cell r="AJV94" t="str">
            <v>14.02.07</v>
          </cell>
          <cell r="AJW94" t="str">
            <v>14.02.08</v>
          </cell>
          <cell r="AJX94" t="str">
            <v>14.02.09</v>
          </cell>
          <cell r="AJY94" t="str">
            <v>14.02.10</v>
          </cell>
          <cell r="AJZ94" t="str">
            <v>14.02.11</v>
          </cell>
          <cell r="AKA94" t="str">
            <v>14.02.12</v>
          </cell>
          <cell r="AKB94" t="str">
            <v>14.02.13</v>
          </cell>
          <cell r="AKC94" t="str">
            <v>14.02.14</v>
          </cell>
          <cell r="AKD94" t="str">
            <v>14.03.01</v>
          </cell>
          <cell r="AKE94" t="str">
            <v>14.03.02</v>
          </cell>
          <cell r="AKF94" t="str">
            <v>14.03.03</v>
          </cell>
          <cell r="AKG94" t="str">
            <v>14.03.09</v>
          </cell>
          <cell r="AKH94" t="str">
            <v>14.03.10</v>
          </cell>
          <cell r="AKI94" t="str">
            <v>14.03.11</v>
          </cell>
          <cell r="AKJ94" t="str">
            <v>14.03.12</v>
          </cell>
          <cell r="AKK94" t="str">
            <v>14.03.13</v>
          </cell>
          <cell r="AKL94" t="str">
            <v>14.03.14</v>
          </cell>
          <cell r="AKM94" t="str">
            <v>14.03.15</v>
          </cell>
          <cell r="AKN94" t="str">
            <v>14.03.16</v>
          </cell>
          <cell r="AKO94" t="str">
            <v>14.04.01</v>
          </cell>
          <cell r="AKP94" t="str">
            <v>14.04.02</v>
          </cell>
          <cell r="AKQ94" t="str">
            <v>14.04.03</v>
          </cell>
          <cell r="AKR94" t="str">
            <v>14.04.04</v>
          </cell>
          <cell r="AKS94" t="str">
            <v>14.04.05</v>
          </cell>
          <cell r="AKT94" t="str">
            <v>14.04.06</v>
          </cell>
          <cell r="AKU94" t="str">
            <v>14.04.07</v>
          </cell>
          <cell r="AKV94" t="str">
            <v>14.04.08</v>
          </cell>
          <cell r="AKW94" t="str">
            <v>14.04.09</v>
          </cell>
          <cell r="AKX94" t="str">
            <v>14.04.10</v>
          </cell>
          <cell r="AKY94" t="str">
            <v>14.04.11</v>
          </cell>
          <cell r="AKZ94" t="str">
            <v>14.04.12</v>
          </cell>
          <cell r="ALA94" t="str">
            <v>14.04.13</v>
          </cell>
          <cell r="ALB94" t="str">
            <v>14.04.14</v>
          </cell>
          <cell r="ALC94" t="str">
            <v>14.04.15</v>
          </cell>
          <cell r="ALD94" t="str">
            <v>14.04.16</v>
          </cell>
          <cell r="ALE94" t="str">
            <v>14.04.17</v>
          </cell>
          <cell r="ALF94" t="str">
            <v>14.04.18</v>
          </cell>
          <cell r="ALG94" t="str">
            <v>14.04.19</v>
          </cell>
          <cell r="ALH94" t="str">
            <v>14.04.20</v>
          </cell>
          <cell r="ALI94" t="str">
            <v>14.05.01</v>
          </cell>
          <cell r="ALJ94" t="str">
            <v>14.05.02</v>
          </cell>
          <cell r="ALK94" t="str">
            <v>14.05.03</v>
          </cell>
          <cell r="ALL94" t="str">
            <v>14.05.04</v>
          </cell>
          <cell r="ALM94" t="str">
            <v>14.05.05</v>
          </cell>
          <cell r="ALN94" t="str">
            <v>14.05.06</v>
          </cell>
          <cell r="ALO94" t="str">
            <v>14.05.07</v>
          </cell>
          <cell r="ALP94" t="str">
            <v>14.05.08</v>
          </cell>
          <cell r="ALQ94" t="str">
            <v>14.05.09</v>
          </cell>
          <cell r="ALR94" t="str">
            <v>14.05.10</v>
          </cell>
          <cell r="ALS94" t="str">
            <v>14.05.11</v>
          </cell>
          <cell r="ALT94" t="str">
            <v>14.05.12</v>
          </cell>
          <cell r="ALU94" t="str">
            <v>14.06.01</v>
          </cell>
          <cell r="ALV94" t="str">
            <v>14.06.02</v>
          </cell>
          <cell r="ALW94" t="str">
            <v>14.06.03</v>
          </cell>
          <cell r="ALX94" t="str">
            <v>14.06.04</v>
          </cell>
          <cell r="ALY94" t="str">
            <v>14.06.05</v>
          </cell>
          <cell r="ALZ94" t="str">
            <v>14.06.06</v>
          </cell>
          <cell r="AMA94" t="str">
            <v>14.06.07</v>
          </cell>
          <cell r="AMB94" t="str">
            <v>14.06.08</v>
          </cell>
          <cell r="AMC94" t="str">
            <v>14.06.09</v>
          </cell>
          <cell r="AMD94" t="str">
            <v>14.06.10</v>
          </cell>
          <cell r="AME94" t="str">
            <v>14.06.11</v>
          </cell>
          <cell r="AMF94" t="str">
            <v>14.06.12</v>
          </cell>
          <cell r="AMG94" t="str">
            <v>14.06.13</v>
          </cell>
          <cell r="AMH94" t="str">
            <v>14.06.14</v>
          </cell>
          <cell r="AMI94" t="str">
            <v>14.06.15</v>
          </cell>
          <cell r="AMJ94" t="str">
            <v>14.06.16</v>
          </cell>
          <cell r="AMK94" t="str">
            <v>14.07.01</v>
          </cell>
          <cell r="AML94" t="str">
            <v>14.07.02</v>
          </cell>
          <cell r="AMM94" t="str">
            <v>14.07.03</v>
          </cell>
          <cell r="AMN94" t="str">
            <v>14.07.04</v>
          </cell>
          <cell r="AMO94" t="str">
            <v>14.07.05</v>
          </cell>
          <cell r="AMP94" t="str">
            <v>14.07.06</v>
          </cell>
          <cell r="AMQ94" t="str">
            <v>14.07.07</v>
          </cell>
          <cell r="AMR94" t="str">
            <v>14.07.08</v>
          </cell>
          <cell r="AMS94" t="str">
            <v>14.07.09</v>
          </cell>
          <cell r="AMT94" t="str">
            <v>14.07.10</v>
          </cell>
          <cell r="AMU94" t="str">
            <v>14.07.11</v>
          </cell>
          <cell r="AMV94" t="str">
            <v>14.07.12</v>
          </cell>
          <cell r="AMW94" t="str">
            <v>14.07.13</v>
          </cell>
          <cell r="AMX94" t="str">
            <v>14.07.14</v>
          </cell>
          <cell r="AMY94" t="str">
            <v>14.07.15</v>
          </cell>
          <cell r="AMZ94" t="str">
            <v>14.07.16</v>
          </cell>
          <cell r="ANA94" t="str">
            <v>14.07.17</v>
          </cell>
          <cell r="ANB94" t="str">
            <v>14.07.18</v>
          </cell>
          <cell r="ANC94" t="str">
            <v>14.08.01</v>
          </cell>
          <cell r="AND94" t="str">
            <v>14.08.02</v>
          </cell>
          <cell r="ANE94" t="str">
            <v>14.08.03</v>
          </cell>
          <cell r="ANF94" t="str">
            <v>14.08.04</v>
          </cell>
          <cell r="ANG94" t="str">
            <v>14.08.05</v>
          </cell>
          <cell r="ANH94" t="str">
            <v>14.08.06</v>
          </cell>
          <cell r="ANI94" t="str">
            <v>14.08.07</v>
          </cell>
          <cell r="ANJ94" t="str">
            <v>14.08.08</v>
          </cell>
          <cell r="ANK94" t="str">
            <v>14.08.09</v>
          </cell>
          <cell r="ANL94" t="str">
            <v>14.08.10</v>
          </cell>
          <cell r="ANM94" t="str">
            <v>14.08.11</v>
          </cell>
          <cell r="ANN94" t="str">
            <v>14.08.12</v>
          </cell>
          <cell r="ANO94" t="str">
            <v>14.08.13</v>
          </cell>
          <cell r="ANP94" t="str">
            <v>14.08.14</v>
          </cell>
          <cell r="ANQ94" t="str">
            <v>14.09.01</v>
          </cell>
          <cell r="ANR94" t="str">
            <v>14.09.02</v>
          </cell>
          <cell r="ANS94" t="str">
            <v>14.09.03</v>
          </cell>
          <cell r="ANT94" t="str">
            <v>14.09.04</v>
          </cell>
          <cell r="ANU94" t="str">
            <v>14.09.05</v>
          </cell>
          <cell r="ANV94" t="str">
            <v>14.09.06</v>
          </cell>
          <cell r="ANW94" t="str">
            <v>14.09.07</v>
          </cell>
          <cell r="ANX94" t="str">
            <v>14.09.08</v>
          </cell>
          <cell r="ANY94" t="str">
            <v>14.09.09</v>
          </cell>
          <cell r="ANZ94" t="str">
            <v>14.09.10</v>
          </cell>
          <cell r="AOA94" t="str">
            <v>14.09.11</v>
          </cell>
          <cell r="AOB94" t="str">
            <v>14.09.12</v>
          </cell>
          <cell r="AOC94" t="str">
            <v>14.09.13</v>
          </cell>
          <cell r="AOD94" t="str">
            <v>14.09.14</v>
          </cell>
          <cell r="AOE94" t="str">
            <v>14.09.15</v>
          </cell>
          <cell r="AOF94" t="str">
            <v>14.10.01</v>
          </cell>
          <cell r="AOG94" t="str">
            <v>14.10.02</v>
          </cell>
          <cell r="AOH94" t="str">
            <v>14.10.03</v>
          </cell>
          <cell r="AOI94" t="str">
            <v>14.10.04</v>
          </cell>
          <cell r="AOJ94" t="str">
            <v>14.10.05</v>
          </cell>
          <cell r="AOK94" t="str">
            <v>14.10.06</v>
          </cell>
          <cell r="AOL94" t="str">
            <v>14.10.07</v>
          </cell>
          <cell r="AOM94" t="str">
            <v>14.10.08</v>
          </cell>
          <cell r="AON94" t="str">
            <v>14.10.09</v>
          </cell>
          <cell r="AOO94" t="str">
            <v>14.71.01</v>
          </cell>
          <cell r="AOP94" t="str">
            <v>14.71.02</v>
          </cell>
          <cell r="AOQ94" t="str">
            <v>14.71.03</v>
          </cell>
          <cell r="AOR94" t="str">
            <v>14.71.04</v>
          </cell>
          <cell r="AOS94" t="str">
            <v>14.71.05</v>
          </cell>
          <cell r="AOT94" t="str">
            <v>14.71.06</v>
          </cell>
          <cell r="AOU94" t="str">
            <v>14.71.07</v>
          </cell>
          <cell r="AOV94" t="str">
            <v>14.71.08</v>
          </cell>
          <cell r="AOW94" t="str">
            <v>14.71.09</v>
          </cell>
          <cell r="AOX94" t="str">
            <v>14.71.10</v>
          </cell>
          <cell r="AOY94" t="str">
            <v>14.71.11</v>
          </cell>
          <cell r="AOZ94" t="str">
            <v>14.71.12</v>
          </cell>
          <cell r="APA94" t="str">
            <v>14.72.01</v>
          </cell>
          <cell r="APB94" t="str">
            <v>14.72.02</v>
          </cell>
          <cell r="APC94" t="str">
            <v>14.72.03</v>
          </cell>
          <cell r="APD94" t="str">
            <v>14.72.04</v>
          </cell>
          <cell r="APE94" t="str">
            <v>14.72.05</v>
          </cell>
          <cell r="APF94" t="str">
            <v>14.72.06</v>
          </cell>
          <cell r="APG94" t="str">
            <v>14.72.07</v>
          </cell>
          <cell r="APH94" t="str">
            <v>15.01.01</v>
          </cell>
          <cell r="API94" t="str">
            <v>15.01.02</v>
          </cell>
          <cell r="APJ94" t="str">
            <v>15.01.04</v>
          </cell>
          <cell r="APK94" t="str">
            <v>15.01.05</v>
          </cell>
          <cell r="APL94" t="str">
            <v>15.01.06</v>
          </cell>
          <cell r="APM94" t="str">
            <v>15.01.07</v>
          </cell>
          <cell r="APN94" t="str">
            <v>15.01.08</v>
          </cell>
          <cell r="APO94" t="str">
            <v>15.01.09</v>
          </cell>
          <cell r="APP94" t="str">
            <v>15.01.11</v>
          </cell>
          <cell r="APQ94" t="str">
            <v>15.01.15</v>
          </cell>
          <cell r="APR94" t="str">
            <v>15.01.16</v>
          </cell>
          <cell r="APS94" t="str">
            <v>15.01.17</v>
          </cell>
          <cell r="APT94" t="str">
            <v>15.01.18</v>
          </cell>
          <cell r="APU94" t="str">
            <v>15.01.19</v>
          </cell>
          <cell r="APV94" t="str">
            <v>15.01.20</v>
          </cell>
          <cell r="APW94" t="str">
            <v>15.01.21</v>
          </cell>
          <cell r="APX94" t="str">
            <v>15.02.01</v>
          </cell>
          <cell r="APY94" t="str">
            <v>15.02.02</v>
          </cell>
          <cell r="APZ94" t="str">
            <v>15.02.03</v>
          </cell>
          <cell r="AQA94" t="str">
            <v>15.02.04</v>
          </cell>
          <cell r="AQB94" t="str">
            <v>15.02.05</v>
          </cell>
          <cell r="AQC94" t="str">
            <v>15.02.06</v>
          </cell>
          <cell r="AQD94" t="str">
            <v>15.02.07</v>
          </cell>
          <cell r="AQE94" t="str">
            <v>15.02.08</v>
          </cell>
          <cell r="AQF94" t="str">
            <v>15.02.09</v>
          </cell>
          <cell r="AQG94" t="str">
            <v>15.02.10</v>
          </cell>
          <cell r="AQH94" t="str">
            <v>15.02.11</v>
          </cell>
          <cell r="AQI94" t="str">
            <v>15.02.12</v>
          </cell>
          <cell r="AQJ94" t="str">
            <v>15.02.13</v>
          </cell>
          <cell r="AQK94" t="str">
            <v>15.02.14</v>
          </cell>
          <cell r="AQL94" t="str">
            <v>15.02.15</v>
          </cell>
          <cell r="AQM94" t="str">
            <v>15.02.16</v>
          </cell>
          <cell r="AQN94" t="str">
            <v>15.02.17</v>
          </cell>
          <cell r="AQO94" t="str">
            <v>15.02.18</v>
          </cell>
          <cell r="AQP94" t="str">
            <v>15.02.19</v>
          </cell>
          <cell r="AQQ94" t="str">
            <v>15.02.20</v>
          </cell>
          <cell r="AQR94" t="str">
            <v>15.02.21</v>
          </cell>
          <cell r="AQS94" t="str">
            <v>15.02.22</v>
          </cell>
          <cell r="AQT94" t="str">
            <v>15.02.23</v>
          </cell>
          <cell r="AQU94" t="str">
            <v>15.02.24</v>
          </cell>
          <cell r="AQV94" t="str">
            <v>15.03.01</v>
          </cell>
          <cell r="AQW94" t="str">
            <v>15.03.02</v>
          </cell>
          <cell r="AQX94" t="str">
            <v>15.03.03</v>
          </cell>
          <cell r="AQY94" t="str">
            <v>15.03.04</v>
          </cell>
          <cell r="AQZ94" t="str">
            <v>15.03.05</v>
          </cell>
          <cell r="ARA94" t="str">
            <v>15.03.06</v>
          </cell>
          <cell r="ARB94" t="str">
            <v>15.03.07</v>
          </cell>
          <cell r="ARC94" t="str">
            <v>15.03.08</v>
          </cell>
          <cell r="ARD94" t="str">
            <v>15.03.09</v>
          </cell>
          <cell r="ARE94" t="str">
            <v>15.03.10</v>
          </cell>
          <cell r="ARF94" t="str">
            <v>15.04.01</v>
          </cell>
          <cell r="ARG94" t="str">
            <v>15.04.02</v>
          </cell>
          <cell r="ARH94" t="str">
            <v>15.04.03</v>
          </cell>
          <cell r="ARI94" t="str">
            <v>15.04.04</v>
          </cell>
          <cell r="ARJ94" t="str">
            <v>15.04.05</v>
          </cell>
          <cell r="ARK94" t="str">
            <v>15.04.06</v>
          </cell>
          <cell r="ARL94" t="str">
            <v>15.04.07</v>
          </cell>
          <cell r="ARM94" t="str">
            <v>15.04.08</v>
          </cell>
          <cell r="ARN94" t="str">
            <v>15.05.01</v>
          </cell>
          <cell r="ARO94" t="str">
            <v>15.05.02</v>
          </cell>
          <cell r="ARP94" t="str">
            <v>15.05.03</v>
          </cell>
          <cell r="ARQ94" t="str">
            <v>15.05.04</v>
          </cell>
          <cell r="ARR94" t="str">
            <v>15.05.05</v>
          </cell>
          <cell r="ARS94" t="str">
            <v>15.05.06</v>
          </cell>
          <cell r="ART94" t="str">
            <v>15.05.07</v>
          </cell>
          <cell r="ARU94" t="str">
            <v>15.05.08</v>
          </cell>
          <cell r="ARV94" t="str">
            <v>15.05.09</v>
          </cell>
          <cell r="ARW94" t="str">
            <v>15.05.10</v>
          </cell>
          <cell r="ARX94" t="str">
            <v>15.05.11</v>
          </cell>
          <cell r="ARY94" t="str">
            <v>15.06.01</v>
          </cell>
          <cell r="ARZ94" t="str">
            <v>15.06.02</v>
          </cell>
          <cell r="ASA94" t="str">
            <v>15.06.03</v>
          </cell>
          <cell r="ASB94" t="str">
            <v>15.06.04</v>
          </cell>
          <cell r="ASC94" t="str">
            <v>15.06.05</v>
          </cell>
          <cell r="ASD94" t="str">
            <v>15.06.06</v>
          </cell>
          <cell r="ASE94" t="str">
            <v>15.06.07</v>
          </cell>
          <cell r="ASF94" t="str">
            <v>15.06.08</v>
          </cell>
          <cell r="ASG94" t="str">
            <v>15.06.09</v>
          </cell>
          <cell r="ASH94" t="str">
            <v>15.06.10</v>
          </cell>
          <cell r="ASI94" t="str">
            <v>15.06.11</v>
          </cell>
          <cell r="ASJ94" t="str">
            <v>15.06.12</v>
          </cell>
          <cell r="ASK94" t="str">
            <v>15.06.13</v>
          </cell>
          <cell r="ASL94" t="str">
            <v>15.07.01</v>
          </cell>
          <cell r="ASM94" t="str">
            <v>15.07.02</v>
          </cell>
          <cell r="ASN94" t="str">
            <v>15.07.03</v>
          </cell>
          <cell r="ASO94" t="str">
            <v>15.07.04</v>
          </cell>
          <cell r="ASP94" t="str">
            <v>15.07.05</v>
          </cell>
          <cell r="ASQ94" t="str">
            <v>15.07.06</v>
          </cell>
          <cell r="ASR94" t="str">
            <v>15.07.07</v>
          </cell>
          <cell r="ASS94" t="str">
            <v>15.07.08</v>
          </cell>
          <cell r="AST94" t="str">
            <v>15.07.09</v>
          </cell>
          <cell r="ASU94" t="str">
            <v>15.07.10</v>
          </cell>
          <cell r="ASV94" t="str">
            <v>15.07.11</v>
          </cell>
          <cell r="ASW94" t="str">
            <v>15.08.01</v>
          </cell>
          <cell r="ASX94" t="str">
            <v>15.08.02</v>
          </cell>
          <cell r="ASY94" t="str">
            <v>15.08.03</v>
          </cell>
          <cell r="ASZ94" t="str">
            <v>15.08.04</v>
          </cell>
          <cell r="ATA94" t="str">
            <v>15.08.05</v>
          </cell>
          <cell r="ATB94" t="str">
            <v>15.08.06</v>
          </cell>
          <cell r="ATC94" t="str">
            <v>15.08.07</v>
          </cell>
          <cell r="ATD94" t="str">
            <v>15.08.08</v>
          </cell>
          <cell r="ATE94" t="str">
            <v>15.08.09</v>
          </cell>
          <cell r="ATF94" t="str">
            <v>15.08.10</v>
          </cell>
          <cell r="ATG94" t="str">
            <v>15.08.11</v>
          </cell>
          <cell r="ATH94" t="str">
            <v>15.08.12</v>
          </cell>
          <cell r="ATI94" t="str">
            <v>15.08.13</v>
          </cell>
          <cell r="ATJ94" t="str">
            <v>15.08.14</v>
          </cell>
          <cell r="ATK94" t="str">
            <v>15.08.15</v>
          </cell>
          <cell r="ATL94" t="str">
            <v>15.08.16</v>
          </cell>
          <cell r="ATM94" t="str">
            <v>15.08.17</v>
          </cell>
          <cell r="ATN94" t="str">
            <v>15.09.01</v>
          </cell>
          <cell r="ATO94" t="str">
            <v>15.09.02</v>
          </cell>
          <cell r="ATP94" t="str">
            <v>15.09.03</v>
          </cell>
          <cell r="ATQ94" t="str">
            <v>15.09.04</v>
          </cell>
          <cell r="ATR94" t="str">
            <v>15.09.05</v>
          </cell>
          <cell r="ATS94" t="str">
            <v>15.09.06</v>
          </cell>
          <cell r="ATT94" t="str">
            <v>15.09.07</v>
          </cell>
          <cell r="ATU94" t="str">
            <v>15.09.08</v>
          </cell>
          <cell r="ATV94" t="str">
            <v>15.09.09</v>
          </cell>
          <cell r="ATW94" t="str">
            <v>15.09.10</v>
          </cell>
          <cell r="ATX94" t="str">
            <v>15.09.11</v>
          </cell>
          <cell r="ATY94" t="str">
            <v>15.09.12</v>
          </cell>
          <cell r="ATZ94" t="str">
            <v>15.71.01</v>
          </cell>
          <cell r="AUA94" t="str">
            <v>15.71.02</v>
          </cell>
          <cell r="AUB94" t="str">
            <v>15.71.03</v>
          </cell>
          <cell r="AUC94" t="str">
            <v>15.71.04</v>
          </cell>
          <cell r="AUD94" t="str">
            <v>15.71.05</v>
          </cell>
          <cell r="AUE94" t="str">
            <v>15.71.06</v>
          </cell>
          <cell r="AUF94" t="str">
            <v>15.71.07</v>
          </cell>
          <cell r="AUG94" t="str">
            <v>15.71.08</v>
          </cell>
          <cell r="AUH94" t="str">
            <v>15.71.09</v>
          </cell>
          <cell r="AUI94" t="str">
            <v>15.71.10</v>
          </cell>
          <cell r="AUJ94" t="str">
            <v>15.71.11</v>
          </cell>
          <cell r="AUK94" t="str">
            <v>15.72.01</v>
          </cell>
          <cell r="AUL94" t="str">
            <v>15.72.02</v>
          </cell>
          <cell r="AUM94" t="str">
            <v>15.72.03</v>
          </cell>
          <cell r="AUN94" t="str">
            <v>15.72.04</v>
          </cell>
          <cell r="AUO94" t="str">
            <v>15.72.05</v>
          </cell>
          <cell r="AUP94" t="str">
            <v>15.72.06</v>
          </cell>
          <cell r="AUQ94" t="str">
            <v>15.72.07</v>
          </cell>
          <cell r="AUR94" t="str">
            <v>15.72.08</v>
          </cell>
          <cell r="AUS94" t="str">
            <v>16.01.07</v>
          </cell>
          <cell r="AUT94" t="str">
            <v>16.01.08</v>
          </cell>
          <cell r="AUU94" t="str">
            <v>16.01.09</v>
          </cell>
          <cell r="AUV94" t="str">
            <v>16.01.13</v>
          </cell>
          <cell r="AUW94" t="str">
            <v>16.01.14</v>
          </cell>
          <cell r="AUX94" t="str">
            <v>16.01.20</v>
          </cell>
          <cell r="AUY94" t="str">
            <v>16.01.21</v>
          </cell>
          <cell r="AUZ94" t="str">
            <v>16.01.22</v>
          </cell>
          <cell r="AVA94" t="str">
            <v>16.01.28</v>
          </cell>
          <cell r="AVB94" t="str">
            <v>16.01.29</v>
          </cell>
          <cell r="AVC94" t="str">
            <v>16.01.30</v>
          </cell>
          <cell r="AVD94" t="str">
            <v>16.01.31</v>
          </cell>
          <cell r="AVE94" t="str">
            <v>16.01.32</v>
          </cell>
          <cell r="AVF94" t="str">
            <v>16.02.02</v>
          </cell>
          <cell r="AVG94" t="str">
            <v>16.02.03</v>
          </cell>
          <cell r="AVH94" t="str">
            <v>16.02.04</v>
          </cell>
          <cell r="AVI94" t="str">
            <v>16.02.05</v>
          </cell>
          <cell r="AVJ94" t="str">
            <v>16.02.08</v>
          </cell>
          <cell r="AVK94" t="str">
            <v>16.02.11</v>
          </cell>
          <cell r="AVL94" t="str">
            <v>16.02.12</v>
          </cell>
          <cell r="AVM94" t="str">
            <v>16.02.13</v>
          </cell>
          <cell r="AVN94" t="str">
            <v>16.02.14</v>
          </cell>
          <cell r="AVO94" t="str">
            <v>16.02.15</v>
          </cell>
          <cell r="AVP94" t="str">
            <v>16.02.17</v>
          </cell>
          <cell r="AVQ94" t="str">
            <v>16.02.18</v>
          </cell>
          <cell r="AVR94" t="str">
            <v>16.02.19</v>
          </cell>
          <cell r="AVS94" t="str">
            <v>16.02.20</v>
          </cell>
          <cell r="AVT94" t="str">
            <v>16.02.21</v>
          </cell>
          <cell r="AVU94" t="str">
            <v>16.02.22</v>
          </cell>
          <cell r="AVV94" t="str">
            <v>16.02.23</v>
          </cell>
          <cell r="AVW94" t="str">
            <v>16.02.24</v>
          </cell>
          <cell r="AVX94" t="str">
            <v>16.03.01</v>
          </cell>
          <cell r="AVY94" t="str">
            <v>16.03.02</v>
          </cell>
          <cell r="AVZ94" t="str">
            <v>16.03.03</v>
          </cell>
          <cell r="AWA94" t="str">
            <v>16.03.04</v>
          </cell>
          <cell r="AWB94" t="str">
            <v>16.03.06</v>
          </cell>
          <cell r="AWC94" t="str">
            <v>16.03.07</v>
          </cell>
          <cell r="AWD94" t="str">
            <v>16.03.08</v>
          </cell>
          <cell r="AWE94" t="str">
            <v>16.03.09</v>
          </cell>
          <cell r="AWF94" t="str">
            <v>16.03.10</v>
          </cell>
          <cell r="AWG94" t="str">
            <v>16.03.11</v>
          </cell>
          <cell r="AWH94" t="str">
            <v>16.03.14</v>
          </cell>
          <cell r="AWI94" t="str">
            <v>16.03.15</v>
          </cell>
          <cell r="AWJ94" t="str">
            <v>16.03.16</v>
          </cell>
          <cell r="AWK94" t="str">
            <v>16.03.17</v>
          </cell>
          <cell r="AWL94" t="str">
            <v>16.03.19</v>
          </cell>
          <cell r="AWM94" t="str">
            <v>16.03.21</v>
          </cell>
          <cell r="AWN94" t="str">
            <v>16.03.22</v>
          </cell>
          <cell r="AWO94" t="str">
            <v>16.03.23</v>
          </cell>
          <cell r="AWP94" t="str">
            <v>16.03.24</v>
          </cell>
          <cell r="AWQ94" t="str">
            <v>16.03.25</v>
          </cell>
          <cell r="AWR94" t="str">
            <v>16.03.26</v>
          </cell>
          <cell r="AWS94" t="str">
            <v>16.03.27</v>
          </cell>
          <cell r="AWT94" t="str">
            <v>16.04.01</v>
          </cell>
          <cell r="AWU94" t="str">
            <v>16.04.06</v>
          </cell>
          <cell r="AWV94" t="str">
            <v>16.04.07</v>
          </cell>
          <cell r="AWW94" t="str">
            <v>16.04.08</v>
          </cell>
          <cell r="AWX94" t="str">
            <v>16.04.09</v>
          </cell>
          <cell r="AWY94" t="str">
            <v>16.04.10</v>
          </cell>
          <cell r="AWZ94" t="str">
            <v>16.04.12</v>
          </cell>
          <cell r="AXA94" t="str">
            <v>16.04.15</v>
          </cell>
          <cell r="AXB94" t="str">
            <v>16.04.16</v>
          </cell>
          <cell r="AXC94" t="str">
            <v>16.04.17</v>
          </cell>
          <cell r="AXD94" t="str">
            <v>16.04.18</v>
          </cell>
          <cell r="AXE94" t="str">
            <v>16.04.19</v>
          </cell>
          <cell r="AXF94" t="str">
            <v>16.04.20</v>
          </cell>
          <cell r="AXG94" t="str">
            <v>16.04.21</v>
          </cell>
          <cell r="AXH94" t="str">
            <v>16.04.22</v>
          </cell>
          <cell r="AXI94" t="str">
            <v>16.04.23</v>
          </cell>
          <cell r="AXJ94" t="str">
            <v>16.04.24</v>
          </cell>
          <cell r="AXK94" t="str">
            <v>16.04.25</v>
          </cell>
          <cell r="AXL94" t="str">
            <v>16.04.26</v>
          </cell>
          <cell r="AXM94" t="str">
            <v>16.04.27</v>
          </cell>
          <cell r="AXN94" t="str">
            <v>16.04.28</v>
          </cell>
          <cell r="AXO94" t="str">
            <v>16.04.29</v>
          </cell>
          <cell r="AXP94" t="str">
            <v>16.04.30</v>
          </cell>
          <cell r="AXQ94" t="str">
            <v>16.04.31</v>
          </cell>
          <cell r="AXR94" t="str">
            <v>16.05.01</v>
          </cell>
          <cell r="AXS94" t="str">
            <v>16.05.02</v>
          </cell>
          <cell r="AXT94" t="str">
            <v>16.05.03</v>
          </cell>
          <cell r="AXU94" t="str">
            <v>16.05.08</v>
          </cell>
          <cell r="AXV94" t="str">
            <v>16.05.09</v>
          </cell>
          <cell r="AXW94" t="str">
            <v>16.05.10</v>
          </cell>
          <cell r="AXX94" t="str">
            <v>16.05.11</v>
          </cell>
          <cell r="AXY94" t="str">
            <v>16.05.12</v>
          </cell>
          <cell r="AXZ94" t="str">
            <v>16.05.13</v>
          </cell>
          <cell r="AYA94" t="str">
            <v>16.05.14</v>
          </cell>
          <cell r="AYB94" t="str">
            <v>16.05.18</v>
          </cell>
          <cell r="AYC94" t="str">
            <v>16.05.19</v>
          </cell>
          <cell r="AYD94" t="str">
            <v>16.05.20</v>
          </cell>
          <cell r="AYE94" t="str">
            <v>16.05.21</v>
          </cell>
          <cell r="AYF94" t="str">
            <v>16.06.01</v>
          </cell>
          <cell r="AYG94" t="str">
            <v>16.06.02</v>
          </cell>
          <cell r="AYH94" t="str">
            <v>16.06.03</v>
          </cell>
          <cell r="AYI94" t="str">
            <v>16.06.04</v>
          </cell>
          <cell r="AYJ94" t="str">
            <v>16.06.05</v>
          </cell>
          <cell r="AYK94" t="str">
            <v>16.06.06</v>
          </cell>
          <cell r="AYL94" t="str">
            <v>16.06.07</v>
          </cell>
          <cell r="AYM94" t="str">
            <v>16.06.08</v>
          </cell>
          <cell r="AYN94" t="str">
            <v>16.06.09</v>
          </cell>
          <cell r="AYO94" t="str">
            <v>16.06.10</v>
          </cell>
          <cell r="AYP94" t="str">
            <v>16.06.11</v>
          </cell>
          <cell r="AYQ94" t="str">
            <v>16.06.12</v>
          </cell>
          <cell r="AYR94" t="str">
            <v>16.06.13</v>
          </cell>
          <cell r="AYS94" t="str">
            <v>16.06.14</v>
          </cell>
          <cell r="AYT94" t="str">
            <v>16.06.15</v>
          </cell>
          <cell r="AYU94" t="str">
            <v>16.07.01</v>
          </cell>
          <cell r="AYV94" t="str">
            <v>16.07.02</v>
          </cell>
          <cell r="AYW94" t="str">
            <v>16.07.03</v>
          </cell>
          <cell r="AYX94" t="str">
            <v>16.07.04</v>
          </cell>
          <cell r="AYY94" t="str">
            <v>16.07.05</v>
          </cell>
          <cell r="AYZ94" t="str">
            <v>16.07.06</v>
          </cell>
          <cell r="AZA94" t="str">
            <v>16.07.07</v>
          </cell>
          <cell r="AZB94" t="str">
            <v>16.07.08</v>
          </cell>
          <cell r="AZC94" t="str">
            <v>16.07.09</v>
          </cell>
          <cell r="AZD94" t="str">
            <v>16.07.10</v>
          </cell>
          <cell r="AZE94" t="str">
            <v>16.07.11</v>
          </cell>
          <cell r="AZF94" t="str">
            <v>16.07.12</v>
          </cell>
          <cell r="AZG94" t="str">
            <v>16.07.13</v>
          </cell>
          <cell r="AZH94" t="str">
            <v>16.07.14</v>
          </cell>
          <cell r="AZI94" t="str">
            <v>16.07.15</v>
          </cell>
          <cell r="AZJ94" t="str">
            <v>16.07.16</v>
          </cell>
          <cell r="AZK94" t="str">
            <v>16.07.17</v>
          </cell>
          <cell r="AZL94" t="str">
            <v>16.07.18</v>
          </cell>
          <cell r="AZM94" t="str">
            <v>16.07.19</v>
          </cell>
          <cell r="AZN94" t="str">
            <v>16.07.20</v>
          </cell>
          <cell r="AZO94" t="str">
            <v>16.07.21</v>
          </cell>
          <cell r="AZP94" t="str">
            <v>16.08.01</v>
          </cell>
          <cell r="AZQ94" t="str">
            <v>16.08.02</v>
          </cell>
          <cell r="AZR94" t="str">
            <v>16.08.03</v>
          </cell>
          <cell r="AZS94" t="str">
            <v>16.08.04</v>
          </cell>
          <cell r="AZT94" t="str">
            <v>16.08.05</v>
          </cell>
          <cell r="AZU94" t="str">
            <v>16.08.06</v>
          </cell>
          <cell r="AZV94" t="str">
            <v>16.08.07</v>
          </cell>
          <cell r="AZW94" t="str">
            <v>16.08.08</v>
          </cell>
          <cell r="AZX94" t="str">
            <v>16.08.09</v>
          </cell>
          <cell r="AZY94" t="str">
            <v>16.08.10</v>
          </cell>
          <cell r="AZZ94" t="str">
            <v>16.08.11</v>
          </cell>
          <cell r="BAA94" t="str">
            <v>16.08.12</v>
          </cell>
          <cell r="BAB94" t="str">
            <v>16.08.13</v>
          </cell>
          <cell r="BAC94" t="str">
            <v>16.08.14</v>
          </cell>
          <cell r="BAD94" t="str">
            <v>16.08.15</v>
          </cell>
          <cell r="BAE94" t="str">
            <v>16.08.16</v>
          </cell>
          <cell r="BAF94" t="str">
            <v>16.08.17</v>
          </cell>
          <cell r="BAG94" t="str">
            <v>16.08.18</v>
          </cell>
          <cell r="BAH94" t="str">
            <v>16.08.19</v>
          </cell>
          <cell r="BAI94" t="str">
            <v>16.08.20</v>
          </cell>
          <cell r="BAJ94" t="str">
            <v>16.09.01</v>
          </cell>
          <cell r="BAK94" t="str">
            <v>16.09.02</v>
          </cell>
          <cell r="BAL94" t="str">
            <v>16.09.03</v>
          </cell>
          <cell r="BAM94" t="str">
            <v>16.09.04</v>
          </cell>
          <cell r="BAN94" t="str">
            <v>16.09.05</v>
          </cell>
          <cell r="BAO94" t="str">
            <v>16.09.06</v>
          </cell>
          <cell r="BAP94" t="str">
            <v>16.09.07</v>
          </cell>
          <cell r="BAQ94" t="str">
            <v>16.09.08</v>
          </cell>
          <cell r="BAR94" t="str">
            <v>16.09.09</v>
          </cell>
          <cell r="BAS94" t="str">
            <v>16.09.10</v>
          </cell>
          <cell r="BAT94" t="str">
            <v>16.09.11</v>
          </cell>
          <cell r="BAU94" t="str">
            <v>16.09.12</v>
          </cell>
          <cell r="BAV94" t="str">
            <v>16.09.13</v>
          </cell>
          <cell r="BAW94" t="str">
            <v>16.09.14</v>
          </cell>
          <cell r="BAX94" t="str">
            <v>16.09.15</v>
          </cell>
          <cell r="BAY94" t="str">
            <v>16.09.16</v>
          </cell>
          <cell r="BAZ94" t="str">
            <v>16.09.17</v>
          </cell>
          <cell r="BBA94" t="str">
            <v>16.09.18</v>
          </cell>
          <cell r="BBB94" t="str">
            <v>16.09.19</v>
          </cell>
          <cell r="BBC94" t="str">
            <v>16.10.01</v>
          </cell>
          <cell r="BBD94" t="str">
            <v>16.10.02</v>
          </cell>
          <cell r="BBE94" t="str">
            <v>16.10.03</v>
          </cell>
          <cell r="BBF94" t="str">
            <v>16.10.04</v>
          </cell>
          <cell r="BBG94" t="str">
            <v>16.10.05</v>
          </cell>
          <cell r="BBH94" t="str">
            <v>16.10.06</v>
          </cell>
          <cell r="BBI94" t="str">
            <v>16.10.07</v>
          </cell>
          <cell r="BBJ94" t="str">
            <v>16.10.08</v>
          </cell>
          <cell r="BBK94" t="str">
            <v>16.10.09</v>
          </cell>
          <cell r="BBL94" t="str">
            <v>16.10.10</v>
          </cell>
          <cell r="BBM94" t="str">
            <v>16.10.11</v>
          </cell>
          <cell r="BBN94" t="str">
            <v>16.10.12</v>
          </cell>
          <cell r="BBO94" t="str">
            <v>16.10.13</v>
          </cell>
          <cell r="BBP94" t="str">
            <v>16.10.14</v>
          </cell>
          <cell r="BBQ94" t="str">
            <v>16.10.15</v>
          </cell>
          <cell r="BBR94" t="str">
            <v>16.10.16</v>
          </cell>
          <cell r="BBS94" t="str">
            <v>16.11.01</v>
          </cell>
          <cell r="BBT94" t="str">
            <v>16.11.02</v>
          </cell>
          <cell r="BBU94" t="str">
            <v>16.11.03</v>
          </cell>
          <cell r="BBV94" t="str">
            <v>16.11.04</v>
          </cell>
          <cell r="BBW94" t="str">
            <v>16.11.05</v>
          </cell>
          <cell r="BBX94" t="str">
            <v>16.11.06</v>
          </cell>
          <cell r="BBY94" t="str">
            <v>16.11.07</v>
          </cell>
          <cell r="BBZ94" t="str">
            <v>16.11.08</v>
          </cell>
          <cell r="BCA94" t="str">
            <v>16.11.09</v>
          </cell>
          <cell r="BCB94" t="str">
            <v>16.11.10</v>
          </cell>
          <cell r="BCC94" t="str">
            <v>16.12.01</v>
          </cell>
          <cell r="BCD94" t="str">
            <v>16.12.02</v>
          </cell>
          <cell r="BCE94" t="str">
            <v>16.12.03</v>
          </cell>
          <cell r="BCF94" t="str">
            <v>16.12.04</v>
          </cell>
          <cell r="BCG94" t="str">
            <v>16.12.05</v>
          </cell>
          <cell r="BCH94" t="str">
            <v>16.13.01</v>
          </cell>
          <cell r="BCI94" t="str">
            <v>16.13.02</v>
          </cell>
          <cell r="BCJ94" t="str">
            <v>16.13.03</v>
          </cell>
          <cell r="BCK94" t="str">
            <v>16.13.04</v>
          </cell>
          <cell r="BCL94" t="str">
            <v>16.13.05</v>
          </cell>
          <cell r="BCM94" t="str">
            <v>16.13.06</v>
          </cell>
          <cell r="BCN94" t="str">
            <v>16.13.07</v>
          </cell>
          <cell r="BCO94" t="str">
            <v>16.71.01</v>
          </cell>
          <cell r="BCP94" t="str">
            <v>16.71.02</v>
          </cell>
          <cell r="BCQ94" t="str">
            <v>16.71.03</v>
          </cell>
          <cell r="BCR94" t="str">
            <v>16.71.04</v>
          </cell>
          <cell r="BCS94" t="str">
            <v>16.71.05</v>
          </cell>
          <cell r="BCT94" t="str">
            <v>16.71.06</v>
          </cell>
          <cell r="BCU94" t="str">
            <v>16.71.07</v>
          </cell>
          <cell r="BCV94" t="str">
            <v>16.71.08</v>
          </cell>
          <cell r="BCW94" t="str">
            <v>16.71.09</v>
          </cell>
          <cell r="BCX94" t="str">
            <v>16.71.10</v>
          </cell>
          <cell r="BCY94" t="str">
            <v>16.71.11</v>
          </cell>
          <cell r="BCZ94" t="str">
            <v>16.71.12</v>
          </cell>
          <cell r="BDA94" t="str">
            <v>16.71.13</v>
          </cell>
          <cell r="BDB94" t="str">
            <v>16.71.14</v>
          </cell>
          <cell r="BDC94" t="str">
            <v>16.71.15</v>
          </cell>
          <cell r="BDD94" t="str">
            <v>16.71.16</v>
          </cell>
          <cell r="BDE94" t="str">
            <v>16.71.17</v>
          </cell>
          <cell r="BDF94" t="str">
            <v>16.71.18</v>
          </cell>
          <cell r="BDG94" t="str">
            <v>16.72.01</v>
          </cell>
          <cell r="BDH94" t="str">
            <v>16.72.02</v>
          </cell>
          <cell r="BDI94" t="str">
            <v>16.72.03</v>
          </cell>
          <cell r="BDJ94" t="str">
            <v>16.72.04</v>
          </cell>
          <cell r="BDK94" t="str">
            <v>16.72.05</v>
          </cell>
          <cell r="BDL94" t="str">
            <v>16.73.01</v>
          </cell>
          <cell r="BDM94" t="str">
            <v>16.73.02</v>
          </cell>
          <cell r="BDN94" t="str">
            <v>16.73.03</v>
          </cell>
          <cell r="BDO94" t="str">
            <v>16.73.04</v>
          </cell>
          <cell r="BDP94" t="str">
            <v>16.73.05</v>
          </cell>
          <cell r="BDQ94" t="str">
            <v>16.73.06</v>
          </cell>
          <cell r="BDR94" t="str">
            <v>16.73.07</v>
          </cell>
          <cell r="BDS94" t="str">
            <v>16.73.08</v>
          </cell>
          <cell r="BDT94" t="str">
            <v>16.74.01</v>
          </cell>
          <cell r="BDU94" t="str">
            <v>16.74.02</v>
          </cell>
          <cell r="BDV94" t="str">
            <v>16.74.03</v>
          </cell>
          <cell r="BDW94" t="str">
            <v>16.74.04</v>
          </cell>
          <cell r="BDX94" t="str">
            <v>16.74.05</v>
          </cell>
          <cell r="BDY94" t="str">
            <v>16.74.06</v>
          </cell>
          <cell r="BDZ94" t="str">
            <v>17.01.01</v>
          </cell>
          <cell r="BEA94" t="str">
            <v>17.01.02</v>
          </cell>
          <cell r="BEB94" t="str">
            <v>17.01.03</v>
          </cell>
          <cell r="BEC94" t="str">
            <v>17.01.04</v>
          </cell>
          <cell r="BED94" t="str">
            <v>17.01.05</v>
          </cell>
          <cell r="BEE94" t="str">
            <v>17.01.06</v>
          </cell>
          <cell r="BEF94" t="str">
            <v>17.01.07</v>
          </cell>
          <cell r="BEG94" t="str">
            <v>17.01.08</v>
          </cell>
          <cell r="BEH94" t="str">
            <v>17.01.09</v>
          </cell>
          <cell r="BEI94" t="str">
            <v>17.01.10</v>
          </cell>
          <cell r="BEJ94" t="str">
            <v>17.01.11</v>
          </cell>
          <cell r="BEK94" t="str">
            <v>17.02.06</v>
          </cell>
          <cell r="BEL94" t="str">
            <v>17.02.07</v>
          </cell>
          <cell r="BEM94" t="str">
            <v>17.02.08</v>
          </cell>
          <cell r="BEN94" t="str">
            <v>17.02.09</v>
          </cell>
          <cell r="BEO94" t="str">
            <v>17.02.10</v>
          </cell>
          <cell r="BEP94" t="str">
            <v>17.02.11</v>
          </cell>
          <cell r="BEQ94" t="str">
            <v>17.02.16</v>
          </cell>
          <cell r="BER94" t="str">
            <v>17.02.17</v>
          </cell>
          <cell r="BES94" t="str">
            <v>17.02.18</v>
          </cell>
          <cell r="BET94" t="str">
            <v>17.02.19</v>
          </cell>
          <cell r="BEU94" t="str">
            <v>17.02.20</v>
          </cell>
          <cell r="BEV94" t="str">
            <v>17.02.21</v>
          </cell>
          <cell r="BEW94" t="str">
            <v>17.02.22</v>
          </cell>
          <cell r="BEX94" t="str">
            <v>17.02.23</v>
          </cell>
          <cell r="BEY94" t="str">
            <v>17.02.24</v>
          </cell>
          <cell r="BEZ94" t="str">
            <v>17.03.01</v>
          </cell>
          <cell r="BFA94" t="str">
            <v>17.03.06</v>
          </cell>
          <cell r="BFB94" t="str">
            <v>17.03.07</v>
          </cell>
          <cell r="BFC94" t="str">
            <v>17.03.08</v>
          </cell>
          <cell r="BFD94" t="str">
            <v>17.03.09</v>
          </cell>
          <cell r="BFE94" t="str">
            <v>17.03.10</v>
          </cell>
          <cell r="BFF94" t="str">
            <v>17.03.11</v>
          </cell>
          <cell r="BFG94" t="str">
            <v>17.03.12</v>
          </cell>
          <cell r="BFH94" t="str">
            <v>17.03.13</v>
          </cell>
          <cell r="BFI94" t="str">
            <v>17.03.14</v>
          </cell>
          <cell r="BFJ94" t="str">
            <v>17.03.15</v>
          </cell>
          <cell r="BFK94" t="str">
            <v>17.03.16</v>
          </cell>
          <cell r="BFL94" t="str">
            <v>17.03.19</v>
          </cell>
          <cell r="BFM94" t="str">
            <v>17.03.20</v>
          </cell>
          <cell r="BFN94" t="str">
            <v>17.03.21</v>
          </cell>
          <cell r="BFO94" t="str">
            <v>17.03.22</v>
          </cell>
          <cell r="BFP94" t="str">
            <v>17.03.23</v>
          </cell>
          <cell r="BFQ94" t="str">
            <v>17.03.24</v>
          </cell>
          <cell r="BFR94" t="str">
            <v>17.03.25</v>
          </cell>
          <cell r="BFS94" t="str">
            <v>17.04.01</v>
          </cell>
          <cell r="BFT94" t="str">
            <v>17.04.02</v>
          </cell>
          <cell r="BFU94" t="str">
            <v>17.04.03</v>
          </cell>
          <cell r="BFV94" t="str">
            <v>17.04.04</v>
          </cell>
          <cell r="BFW94" t="str">
            <v>17.04.05</v>
          </cell>
          <cell r="BFX94" t="str">
            <v>17.04.06</v>
          </cell>
          <cell r="BFY94" t="str">
            <v>17.04.07</v>
          </cell>
          <cell r="BFZ94" t="str">
            <v>17.04.08</v>
          </cell>
          <cell r="BGA94" t="str">
            <v>17.04.09</v>
          </cell>
          <cell r="BGB94" t="str">
            <v>17.04.10</v>
          </cell>
          <cell r="BGC94" t="str">
            <v>17.04.11</v>
          </cell>
          <cell r="BGD94" t="str">
            <v>17.04.12</v>
          </cell>
          <cell r="BGE94" t="str">
            <v>17.04.13</v>
          </cell>
          <cell r="BGF94" t="str">
            <v>17.04.14</v>
          </cell>
          <cell r="BGG94" t="str">
            <v>17.04.15</v>
          </cell>
          <cell r="BGH94" t="str">
            <v>17.05.01</v>
          </cell>
          <cell r="BGI94" t="str">
            <v>17.05.02</v>
          </cell>
          <cell r="BGJ94" t="str">
            <v>17.05.03</v>
          </cell>
          <cell r="BGK94" t="str">
            <v>17.05.04</v>
          </cell>
          <cell r="BGL94" t="str">
            <v>17.05.05</v>
          </cell>
          <cell r="BGM94" t="str">
            <v>17.05.06</v>
          </cell>
          <cell r="BGN94" t="str">
            <v>17.05.07</v>
          </cell>
          <cell r="BGO94" t="str">
            <v>17.05.08</v>
          </cell>
          <cell r="BGP94" t="str">
            <v>17.05.09</v>
          </cell>
          <cell r="BGQ94" t="str">
            <v>17.05.10</v>
          </cell>
          <cell r="BGR94" t="str">
            <v>17.05.11</v>
          </cell>
          <cell r="BGS94" t="str">
            <v>17.05.12</v>
          </cell>
          <cell r="BGT94" t="str">
            <v>17.05.13</v>
          </cell>
          <cell r="BGU94" t="str">
            <v>17.05.14</v>
          </cell>
          <cell r="BGV94" t="str">
            <v>17.06.01</v>
          </cell>
          <cell r="BGW94" t="str">
            <v>17.06.02</v>
          </cell>
          <cell r="BGX94" t="str">
            <v>17.06.03</v>
          </cell>
          <cell r="BGY94" t="str">
            <v>17.06.04</v>
          </cell>
          <cell r="BGZ94" t="str">
            <v>17.06.05</v>
          </cell>
          <cell r="BHA94" t="str">
            <v>17.06.06</v>
          </cell>
          <cell r="BHB94" t="str">
            <v>17.06.07</v>
          </cell>
          <cell r="BHC94" t="str">
            <v>17.06.08</v>
          </cell>
          <cell r="BHD94" t="str">
            <v>17.06.09</v>
          </cell>
          <cell r="BHE94" t="str">
            <v>17.06.10</v>
          </cell>
          <cell r="BHF94" t="str">
            <v>17.06.11</v>
          </cell>
          <cell r="BHG94" t="str">
            <v>17.06.12</v>
          </cell>
          <cell r="BHH94" t="str">
            <v>17.06.13</v>
          </cell>
          <cell r="BHI94" t="str">
            <v>17.06.14</v>
          </cell>
          <cell r="BHJ94" t="str">
            <v>17.06.15</v>
          </cell>
          <cell r="BHK94" t="str">
            <v>17.07.01</v>
          </cell>
          <cell r="BHL94" t="str">
            <v>17.07.02</v>
          </cell>
          <cell r="BHM94" t="str">
            <v>17.07.03</v>
          </cell>
          <cell r="BHN94" t="str">
            <v>17.07.04</v>
          </cell>
          <cell r="BHO94" t="str">
            <v>17.07.05</v>
          </cell>
          <cell r="BHP94" t="str">
            <v>17.07.06</v>
          </cell>
          <cell r="BHQ94" t="str">
            <v>17.07.07</v>
          </cell>
          <cell r="BHR94" t="str">
            <v>17.07.08</v>
          </cell>
          <cell r="BHS94" t="str">
            <v>17.07.09</v>
          </cell>
          <cell r="BHT94" t="str">
            <v>17.07.10</v>
          </cell>
          <cell r="BHU94" t="str">
            <v>17.07.11</v>
          </cell>
          <cell r="BHV94" t="str">
            <v>17.07.12</v>
          </cell>
          <cell r="BHW94" t="str">
            <v>17.08.01</v>
          </cell>
          <cell r="BHX94" t="str">
            <v>17.08.02</v>
          </cell>
          <cell r="BHY94" t="str">
            <v>17.08.03</v>
          </cell>
          <cell r="BHZ94" t="str">
            <v>17.08.04</v>
          </cell>
          <cell r="BIA94" t="str">
            <v>17.08.05</v>
          </cell>
          <cell r="BIB94" t="str">
            <v>17.08.06</v>
          </cell>
          <cell r="BIC94" t="str">
            <v>17.08.07</v>
          </cell>
          <cell r="BID94" t="str">
            <v>17.08.08</v>
          </cell>
          <cell r="BIE94" t="str">
            <v>17.09.01</v>
          </cell>
          <cell r="BIF94" t="str">
            <v>17.09.02</v>
          </cell>
          <cell r="BIG94" t="str">
            <v>17.09.03</v>
          </cell>
          <cell r="BIH94" t="str">
            <v>17.09.04</v>
          </cell>
          <cell r="BII94" t="str">
            <v>17.09.05</v>
          </cell>
          <cell r="BIJ94" t="str">
            <v>17.09.06</v>
          </cell>
          <cell r="BIK94" t="str">
            <v>17.09.07</v>
          </cell>
          <cell r="BIL94" t="str">
            <v>17.09.08</v>
          </cell>
          <cell r="BIM94" t="str">
            <v>17.09.09</v>
          </cell>
          <cell r="BIN94" t="str">
            <v>17.09.10</v>
          </cell>
          <cell r="BIO94" t="str">
            <v>17.09.11</v>
          </cell>
          <cell r="BIP94" t="str">
            <v>17.71.01</v>
          </cell>
          <cell r="BIQ94" t="str">
            <v>17.71.02</v>
          </cell>
          <cell r="BIR94" t="str">
            <v>17.71.03</v>
          </cell>
          <cell r="BIS94" t="str">
            <v>17.71.04</v>
          </cell>
          <cell r="BIT94" t="str">
            <v>17.71.05</v>
          </cell>
          <cell r="BIU94" t="str">
            <v>17.71.06</v>
          </cell>
          <cell r="BIV94" t="str">
            <v>17.71.07</v>
          </cell>
          <cell r="BIW94" t="str">
            <v>17.71.08</v>
          </cell>
          <cell r="BIX94" t="str">
            <v>17.71.09</v>
          </cell>
          <cell r="BIY94" t="str">
            <v>18.01.04</v>
          </cell>
          <cell r="BIZ94" t="str">
            <v>18.01.05</v>
          </cell>
          <cell r="BJA94" t="str">
            <v>18.01.06</v>
          </cell>
          <cell r="BJB94" t="str">
            <v>18.01.07</v>
          </cell>
          <cell r="BJC94" t="str">
            <v>18.01.08</v>
          </cell>
          <cell r="BJD94" t="str">
            <v>18.01.09</v>
          </cell>
          <cell r="BJE94" t="str">
            <v>18.01.10</v>
          </cell>
          <cell r="BJF94" t="str">
            <v>18.01.13</v>
          </cell>
          <cell r="BJG94" t="str">
            <v>18.01.14</v>
          </cell>
          <cell r="BJH94" t="str">
            <v>18.01.15</v>
          </cell>
          <cell r="BJI94" t="str">
            <v>18.01.16</v>
          </cell>
          <cell r="BJJ94" t="str">
            <v>18.01.17</v>
          </cell>
          <cell r="BJK94" t="str">
            <v>18.01.18</v>
          </cell>
          <cell r="BJL94" t="str">
            <v>18.01.21</v>
          </cell>
          <cell r="BJM94" t="str">
            <v>18.01.22</v>
          </cell>
          <cell r="BJN94" t="str">
            <v>18.01.23</v>
          </cell>
          <cell r="BJO94" t="str">
            <v>18.01.24</v>
          </cell>
          <cell r="BJP94" t="str">
            <v>18.02.01</v>
          </cell>
          <cell r="BJQ94" t="str">
            <v>18.02.02</v>
          </cell>
          <cell r="BJR94" t="str">
            <v>18.02.03</v>
          </cell>
          <cell r="BJS94" t="str">
            <v>18.02.04</v>
          </cell>
          <cell r="BJT94" t="str">
            <v>18.02.05</v>
          </cell>
          <cell r="BJU94" t="str">
            <v>18.02.06</v>
          </cell>
          <cell r="BJV94" t="str">
            <v>18.02.07</v>
          </cell>
          <cell r="BJW94" t="str">
            <v>18.02.08</v>
          </cell>
          <cell r="BJX94" t="str">
            <v>18.02.09</v>
          </cell>
          <cell r="BJY94" t="str">
            <v>18.02.10</v>
          </cell>
          <cell r="BJZ94" t="str">
            <v>18.02.11</v>
          </cell>
          <cell r="BKA94" t="str">
            <v>18.02.12</v>
          </cell>
          <cell r="BKB94" t="str">
            <v>18.02.13</v>
          </cell>
          <cell r="BKC94" t="str">
            <v>18.02.14</v>
          </cell>
          <cell r="BKD94" t="str">
            <v>18.02.15</v>
          </cell>
          <cell r="BKE94" t="str">
            <v>18.02.16</v>
          </cell>
          <cell r="BKF94" t="str">
            <v>18.02.17</v>
          </cell>
          <cell r="BKG94" t="str">
            <v>18.02.18</v>
          </cell>
          <cell r="BKH94" t="str">
            <v>18.02.19</v>
          </cell>
          <cell r="BKI94" t="str">
            <v>18.02.20</v>
          </cell>
          <cell r="BKJ94" t="str">
            <v>18.02.21</v>
          </cell>
          <cell r="BKK94" t="str">
            <v>18.02.22</v>
          </cell>
          <cell r="BKL94" t="str">
            <v>18.02.23</v>
          </cell>
          <cell r="BKM94" t="str">
            <v>18.02.24</v>
          </cell>
          <cell r="BKN94" t="str">
            <v>18.02.25</v>
          </cell>
          <cell r="BKO94" t="str">
            <v>18.02.26</v>
          </cell>
          <cell r="BKP94" t="str">
            <v>18.02.27</v>
          </cell>
          <cell r="BKQ94" t="str">
            <v>18.02.28</v>
          </cell>
          <cell r="BKR94" t="str">
            <v>18.03.01</v>
          </cell>
          <cell r="BKS94" t="str">
            <v>18.03.02</v>
          </cell>
          <cell r="BKT94" t="str">
            <v>18.03.03</v>
          </cell>
          <cell r="BKU94" t="str">
            <v>18.03.04</v>
          </cell>
          <cell r="BKV94" t="str">
            <v>18.03.05</v>
          </cell>
          <cell r="BKW94" t="str">
            <v>18.03.06</v>
          </cell>
          <cell r="BKX94" t="str">
            <v>18.03.07</v>
          </cell>
          <cell r="BKY94" t="str">
            <v>18.03.08</v>
          </cell>
          <cell r="BKZ94" t="str">
            <v>18.03.09</v>
          </cell>
          <cell r="BLA94" t="str">
            <v>18.03.10</v>
          </cell>
          <cell r="BLB94" t="str">
            <v>18.03.11</v>
          </cell>
          <cell r="BLC94" t="str">
            <v>18.03.12</v>
          </cell>
          <cell r="BLD94" t="str">
            <v>18.03.13</v>
          </cell>
          <cell r="BLE94" t="str">
            <v>18.03.14</v>
          </cell>
          <cell r="BLF94" t="str">
            <v>18.03.15</v>
          </cell>
          <cell r="BLG94" t="str">
            <v>18.03.16</v>
          </cell>
          <cell r="BLH94" t="str">
            <v>18.03.17</v>
          </cell>
          <cell r="BLI94" t="str">
            <v>18.03.18</v>
          </cell>
          <cell r="BLJ94" t="str">
            <v>18.03.19</v>
          </cell>
          <cell r="BLK94" t="str">
            <v>18.03.20</v>
          </cell>
          <cell r="BLL94" t="str">
            <v>18.03.21</v>
          </cell>
          <cell r="BLM94" t="str">
            <v>18.03.22</v>
          </cell>
          <cell r="BLN94" t="str">
            <v>18.03.23</v>
          </cell>
          <cell r="BLO94" t="str">
            <v>18.04.04</v>
          </cell>
          <cell r="BLP94" t="str">
            <v>18.04.05</v>
          </cell>
          <cell r="BLQ94" t="str">
            <v>18.04.06</v>
          </cell>
          <cell r="BLR94" t="str">
            <v>18.04.07</v>
          </cell>
          <cell r="BLS94" t="str">
            <v>18.04.08</v>
          </cell>
          <cell r="BLT94" t="str">
            <v>18.04.09</v>
          </cell>
          <cell r="BLU94" t="str">
            <v>18.04.10</v>
          </cell>
          <cell r="BLV94" t="str">
            <v>18.04.11</v>
          </cell>
          <cell r="BLW94" t="str">
            <v>18.04.15</v>
          </cell>
          <cell r="BLX94" t="str">
            <v>18.04.18</v>
          </cell>
          <cell r="BLY94" t="str">
            <v>18.04.19</v>
          </cell>
          <cell r="BLZ94" t="str">
            <v>18.04.20</v>
          </cell>
          <cell r="BMA94" t="str">
            <v>18.04.21</v>
          </cell>
          <cell r="BMB94" t="str">
            <v>18.04.22</v>
          </cell>
          <cell r="BMC94" t="str">
            <v>18.04.23</v>
          </cell>
          <cell r="BMD94" t="str">
            <v>18.05.02</v>
          </cell>
          <cell r="BME94" t="str">
            <v>18.05.06</v>
          </cell>
          <cell r="BMF94" t="str">
            <v>18.05.08</v>
          </cell>
          <cell r="BMG94" t="str">
            <v>18.05.11</v>
          </cell>
          <cell r="BMH94" t="str">
            <v>18.05.12</v>
          </cell>
          <cell r="BMI94" t="str">
            <v>18.05.13</v>
          </cell>
          <cell r="BMJ94" t="str">
            <v>18.05.18</v>
          </cell>
          <cell r="BMK94" t="str">
            <v>18.05.20</v>
          </cell>
          <cell r="BML94" t="str">
            <v>18.05.22</v>
          </cell>
          <cell r="BMM94" t="str">
            <v>18.05.23</v>
          </cell>
          <cell r="BMN94" t="str">
            <v>18.05.25</v>
          </cell>
          <cell r="BMO94" t="str">
            <v>18.05.26</v>
          </cell>
          <cell r="BMP94" t="str">
            <v>18.05.27</v>
          </cell>
          <cell r="BMQ94" t="str">
            <v>18.05.29</v>
          </cell>
          <cell r="BMR94" t="str">
            <v>18.05.30</v>
          </cell>
          <cell r="BMS94" t="str">
            <v>18.06.01</v>
          </cell>
          <cell r="BMT94" t="str">
            <v>18.06.02</v>
          </cell>
          <cell r="BMU94" t="str">
            <v>18.06.03</v>
          </cell>
          <cell r="BMV94" t="str">
            <v>18.06.04</v>
          </cell>
          <cell r="BMW94" t="str">
            <v>18.06.09</v>
          </cell>
          <cell r="BMX94" t="str">
            <v>18.06.11</v>
          </cell>
          <cell r="BMY94" t="str">
            <v>18.06.12</v>
          </cell>
          <cell r="BMZ94" t="str">
            <v>18.06.13</v>
          </cell>
          <cell r="BNA94" t="str">
            <v>18.06.15</v>
          </cell>
          <cell r="BNB94" t="str">
            <v>18.06.16</v>
          </cell>
          <cell r="BNC94" t="str">
            <v>18.06.17</v>
          </cell>
          <cell r="BND94" t="str">
            <v>18.06.18</v>
          </cell>
          <cell r="BNE94" t="str">
            <v>18.06.19</v>
          </cell>
          <cell r="BNF94" t="str">
            <v>18.06.20</v>
          </cell>
          <cell r="BNG94" t="str">
            <v>18.06.21</v>
          </cell>
          <cell r="BNH94" t="str">
            <v>18.06.24</v>
          </cell>
          <cell r="BNI94" t="str">
            <v>18.06.25</v>
          </cell>
          <cell r="BNJ94" t="str">
            <v>18.06.26</v>
          </cell>
          <cell r="BNK94" t="str">
            <v>18.06.27</v>
          </cell>
          <cell r="BNL94" t="str">
            <v>18.06.28</v>
          </cell>
          <cell r="BNM94" t="str">
            <v>18.07.01</v>
          </cell>
          <cell r="BNN94" t="str">
            <v>18.07.02</v>
          </cell>
          <cell r="BNO94" t="str">
            <v>18.07.03</v>
          </cell>
          <cell r="BNP94" t="str">
            <v>18.07.04</v>
          </cell>
          <cell r="BNQ94" t="str">
            <v>18.07.05</v>
          </cell>
          <cell r="BNR94" t="str">
            <v>18.07.06</v>
          </cell>
          <cell r="BNS94" t="str">
            <v>18.07.07</v>
          </cell>
          <cell r="BNT94" t="str">
            <v>18.07.08</v>
          </cell>
          <cell r="BNU94" t="str">
            <v>18.07.09</v>
          </cell>
          <cell r="BNV94" t="str">
            <v>18.07.10</v>
          </cell>
          <cell r="BNW94" t="str">
            <v>18.07.11</v>
          </cell>
          <cell r="BNX94" t="str">
            <v>18.07.12</v>
          </cell>
          <cell r="BNY94" t="str">
            <v>18.07.13</v>
          </cell>
          <cell r="BNZ94" t="str">
            <v>18.07.14</v>
          </cell>
          <cell r="BOA94" t="str">
            <v>18.07.15</v>
          </cell>
          <cell r="BOB94" t="str">
            <v>18.07.16</v>
          </cell>
          <cell r="BOC94" t="str">
            <v>18.07.17</v>
          </cell>
          <cell r="BOD94" t="str">
            <v>18.07.18</v>
          </cell>
          <cell r="BOE94" t="str">
            <v>18.07.19</v>
          </cell>
          <cell r="BOF94" t="str">
            <v>18.07.20</v>
          </cell>
          <cell r="BOG94" t="str">
            <v>18.07.21</v>
          </cell>
          <cell r="BOH94" t="str">
            <v>18.07.22</v>
          </cell>
          <cell r="BOI94" t="str">
            <v>18.07.23</v>
          </cell>
          <cell r="BOJ94" t="str">
            <v>18.07.24</v>
          </cell>
          <cell r="BOK94" t="str">
            <v>18.08.01</v>
          </cell>
          <cell r="BOL94" t="str">
            <v>18.08.02</v>
          </cell>
          <cell r="BOM94" t="str">
            <v>18.08.03</v>
          </cell>
          <cell r="BON94" t="str">
            <v>18.08.04</v>
          </cell>
          <cell r="BOO94" t="str">
            <v>18.08.05</v>
          </cell>
          <cell r="BOP94" t="str">
            <v>18.08.06</v>
          </cell>
          <cell r="BOQ94" t="str">
            <v>18.08.07</v>
          </cell>
          <cell r="BOR94" t="str">
            <v>18.08.08</v>
          </cell>
          <cell r="BOS94" t="str">
            <v>18.08.09</v>
          </cell>
          <cell r="BOT94" t="str">
            <v>18.08.10</v>
          </cell>
          <cell r="BOU94" t="str">
            <v>18.08.11</v>
          </cell>
          <cell r="BOV94" t="str">
            <v>18.08.12</v>
          </cell>
          <cell r="BOW94" t="str">
            <v>18.08.13</v>
          </cell>
          <cell r="BOX94" t="str">
            <v>18.08.14</v>
          </cell>
          <cell r="BOY94" t="str">
            <v>18.09.01</v>
          </cell>
          <cell r="BOZ94" t="str">
            <v>18.09.02</v>
          </cell>
          <cell r="BPA94" t="str">
            <v>18.09.03</v>
          </cell>
          <cell r="BPB94" t="str">
            <v>18.09.04</v>
          </cell>
          <cell r="BPC94" t="str">
            <v>18.09.05</v>
          </cell>
          <cell r="BPD94" t="str">
            <v>18.09.06</v>
          </cell>
          <cell r="BPE94" t="str">
            <v>18.09.07</v>
          </cell>
          <cell r="BPF94" t="str">
            <v>18.09.08</v>
          </cell>
          <cell r="BPG94" t="str">
            <v>18.09.09</v>
          </cell>
          <cell r="BPH94" t="str">
            <v>18.09.10</v>
          </cell>
          <cell r="BPI94" t="str">
            <v>18.09.11</v>
          </cell>
          <cell r="BPJ94" t="str">
            <v>18.10.01</v>
          </cell>
          <cell r="BPK94" t="str">
            <v>18.10.02</v>
          </cell>
          <cell r="BPL94" t="str">
            <v>18.10.03</v>
          </cell>
          <cell r="BPM94" t="str">
            <v>18.10.04</v>
          </cell>
          <cell r="BPN94" t="str">
            <v>18.10.05</v>
          </cell>
          <cell r="BPO94" t="str">
            <v>18.10.06</v>
          </cell>
          <cell r="BPP94" t="str">
            <v>18.10.07</v>
          </cell>
          <cell r="BPQ94" t="str">
            <v>18.10.08</v>
          </cell>
          <cell r="BPR94" t="str">
            <v>18.10.09</v>
          </cell>
          <cell r="BPS94" t="str">
            <v>18.11.01</v>
          </cell>
          <cell r="BPT94" t="str">
            <v>18.11.02</v>
          </cell>
          <cell r="BPU94" t="str">
            <v>18.11.03</v>
          </cell>
          <cell r="BPV94" t="str">
            <v>18.11.04</v>
          </cell>
          <cell r="BPW94" t="str">
            <v>18.11.05</v>
          </cell>
          <cell r="BPX94" t="str">
            <v>18.11.06</v>
          </cell>
          <cell r="BPY94" t="str">
            <v>18.11.07</v>
          </cell>
          <cell r="BPZ94" t="str">
            <v>18.12.01</v>
          </cell>
          <cell r="BQA94" t="str">
            <v>18.12.02</v>
          </cell>
          <cell r="BQB94" t="str">
            <v>18.12.03</v>
          </cell>
          <cell r="BQC94" t="str">
            <v>18.12.04</v>
          </cell>
          <cell r="BQD94" t="str">
            <v>18.12.05</v>
          </cell>
          <cell r="BQE94" t="str">
            <v>18.12.06</v>
          </cell>
          <cell r="BQF94" t="str">
            <v>18.12.07</v>
          </cell>
          <cell r="BQG94" t="str">
            <v>18.12.08</v>
          </cell>
          <cell r="BQH94" t="str">
            <v>18.12.09</v>
          </cell>
          <cell r="BQI94" t="str">
            <v>18.13.01</v>
          </cell>
          <cell r="BQJ94" t="str">
            <v>18.13.02</v>
          </cell>
          <cell r="BQK94" t="str">
            <v>18.13.03</v>
          </cell>
          <cell r="BQL94" t="str">
            <v>18.13.04</v>
          </cell>
          <cell r="BQM94" t="str">
            <v>18.13.05</v>
          </cell>
          <cell r="BQN94" t="str">
            <v>18.13.06</v>
          </cell>
          <cell r="BQO94" t="str">
            <v>18.13.07</v>
          </cell>
          <cell r="BQP94" t="str">
            <v>18.13.08</v>
          </cell>
          <cell r="BQQ94" t="str">
            <v>18.13.09</v>
          </cell>
          <cell r="BQR94" t="str">
            <v>18.13.10</v>
          </cell>
          <cell r="BQS94" t="str">
            <v>18.13.11</v>
          </cell>
          <cell r="BQT94" t="str">
            <v>18.71.01</v>
          </cell>
          <cell r="BQU94" t="str">
            <v>18.71.02</v>
          </cell>
          <cell r="BQV94" t="str">
            <v>18.71.03</v>
          </cell>
          <cell r="BQW94" t="str">
            <v>18.71.04</v>
          </cell>
          <cell r="BQX94" t="str">
            <v>18.71.05</v>
          </cell>
          <cell r="BQY94" t="str">
            <v>18.71.06</v>
          </cell>
          <cell r="BQZ94" t="str">
            <v>18.71.07</v>
          </cell>
          <cell r="BRA94" t="str">
            <v>18.71.08</v>
          </cell>
          <cell r="BRB94" t="str">
            <v>18.71.09</v>
          </cell>
          <cell r="BRC94" t="str">
            <v>18.71.10</v>
          </cell>
          <cell r="BRD94" t="str">
            <v>18.71.11</v>
          </cell>
          <cell r="BRE94" t="str">
            <v>18.71.12</v>
          </cell>
          <cell r="BRF94" t="str">
            <v>18.71.13</v>
          </cell>
          <cell r="BRG94" t="str">
            <v>18.71.14</v>
          </cell>
          <cell r="BRH94" t="str">
            <v>18.71.15</v>
          </cell>
          <cell r="BRI94" t="str">
            <v>18.71.16</v>
          </cell>
          <cell r="BRJ94" t="str">
            <v>18.71.17</v>
          </cell>
          <cell r="BRK94" t="str">
            <v>18.71.18</v>
          </cell>
          <cell r="BRL94" t="str">
            <v>18.71.19</v>
          </cell>
          <cell r="BRM94" t="str">
            <v>18.71.20</v>
          </cell>
          <cell r="BRN94" t="str">
            <v>18.72.01</v>
          </cell>
          <cell r="BRO94" t="str">
            <v>18.72.02</v>
          </cell>
          <cell r="BRP94" t="str">
            <v>18.72.03</v>
          </cell>
          <cell r="BRQ94" t="str">
            <v>18.72.04</v>
          </cell>
          <cell r="BRR94" t="str">
            <v>18.72.05</v>
          </cell>
          <cell r="BRS94" t="str">
            <v>19.01.01</v>
          </cell>
          <cell r="BRT94" t="str">
            <v>19.01.02</v>
          </cell>
          <cell r="BRU94" t="str">
            <v>19.01.03</v>
          </cell>
          <cell r="BRV94" t="str">
            <v>19.01.04</v>
          </cell>
          <cell r="BRW94" t="str">
            <v>19.01.05</v>
          </cell>
          <cell r="BRX94" t="str">
            <v>19.01.06</v>
          </cell>
          <cell r="BRY94" t="str">
            <v>19.01.07</v>
          </cell>
          <cell r="BRZ94" t="str">
            <v>19.01.08</v>
          </cell>
          <cell r="BSA94" t="str">
            <v>19.02.01</v>
          </cell>
          <cell r="BSB94" t="str">
            <v>19.02.02</v>
          </cell>
          <cell r="BSC94" t="str">
            <v>19.02.03</v>
          </cell>
          <cell r="BSD94" t="str">
            <v>19.02.04</v>
          </cell>
          <cell r="BSE94" t="str">
            <v>19.02.05</v>
          </cell>
          <cell r="BSF94" t="str">
            <v>19.03.01</v>
          </cell>
          <cell r="BSG94" t="str">
            <v>19.03.02</v>
          </cell>
          <cell r="BSH94" t="str">
            <v>19.03.03</v>
          </cell>
          <cell r="BSI94" t="str">
            <v>19.03.04</v>
          </cell>
          <cell r="BSJ94" t="str">
            <v>19.03.05</v>
          </cell>
          <cell r="BSK94" t="str">
            <v>19.03.06</v>
          </cell>
          <cell r="BSL94" t="str">
            <v>19.03.07</v>
          </cell>
          <cell r="BSM94" t="str">
            <v>19.03.08</v>
          </cell>
          <cell r="BSN94" t="str">
            <v>19.04.01</v>
          </cell>
          <cell r="BSO94" t="str">
            <v>19.04.02</v>
          </cell>
          <cell r="BSP94" t="str">
            <v>19.04.03</v>
          </cell>
          <cell r="BSQ94" t="str">
            <v>19.04.04</v>
          </cell>
          <cell r="BSR94" t="str">
            <v>19.04.05</v>
          </cell>
          <cell r="BSS94" t="str">
            <v>19.04.06</v>
          </cell>
          <cell r="BST94" t="str">
            <v>19.05.01</v>
          </cell>
          <cell r="BSU94" t="str">
            <v>19.05.02</v>
          </cell>
          <cell r="BSV94" t="str">
            <v>19.05.03</v>
          </cell>
          <cell r="BSW94" t="str">
            <v>19.05.04</v>
          </cell>
          <cell r="BSX94" t="str">
            <v>19.05.05</v>
          </cell>
          <cell r="BSY94" t="str">
            <v>19.05.06</v>
          </cell>
          <cell r="BSZ94" t="str">
            <v>19.06.01</v>
          </cell>
          <cell r="BTA94" t="str">
            <v>19.06.02</v>
          </cell>
          <cell r="BTB94" t="str">
            <v>19.06.03</v>
          </cell>
          <cell r="BTC94" t="str">
            <v>19.06.04</v>
          </cell>
          <cell r="BTD94" t="str">
            <v>19.06.05</v>
          </cell>
          <cell r="BTE94" t="str">
            <v>19.06.06</v>
          </cell>
          <cell r="BTF94" t="str">
            <v>19.06.07</v>
          </cell>
          <cell r="BTG94" t="str">
            <v>19.71.01</v>
          </cell>
          <cell r="BTH94" t="str">
            <v>19.71.02</v>
          </cell>
          <cell r="BTI94" t="str">
            <v>19.71.03</v>
          </cell>
          <cell r="BTJ94" t="str">
            <v>19.71.04</v>
          </cell>
          <cell r="BTK94" t="str">
            <v>19.71.05</v>
          </cell>
          <cell r="BTL94" t="str">
            <v>19.71.06</v>
          </cell>
          <cell r="BTM94" t="str">
            <v>19.71.07</v>
          </cell>
          <cell r="BTN94" t="str">
            <v>21.01.04</v>
          </cell>
          <cell r="BTO94" t="str">
            <v>21.01.06</v>
          </cell>
          <cell r="BTP94" t="str">
            <v>21.01.07</v>
          </cell>
          <cell r="BTQ94" t="str">
            <v>21.01.08</v>
          </cell>
          <cell r="BTR94" t="str">
            <v>21.01.09</v>
          </cell>
          <cell r="BTS94" t="str">
            <v>21.01.10</v>
          </cell>
          <cell r="BTT94" t="str">
            <v>21.01.12</v>
          </cell>
          <cell r="BTU94" t="str">
            <v>21.01.13</v>
          </cell>
          <cell r="BTV94" t="str">
            <v>21.01.14</v>
          </cell>
          <cell r="BTW94" t="str">
            <v>21.01.15</v>
          </cell>
          <cell r="BTX94" t="str">
            <v>21.02.01</v>
          </cell>
          <cell r="BTY94" t="str">
            <v>21.02.02</v>
          </cell>
          <cell r="BTZ94" t="str">
            <v>21.02.03</v>
          </cell>
          <cell r="BUA94" t="str">
            <v>21.02.04</v>
          </cell>
          <cell r="BUB94" t="str">
            <v>21.02.05</v>
          </cell>
          <cell r="BUC94" t="str">
            <v>21.02.06</v>
          </cell>
          <cell r="BUD94" t="str">
            <v>21.02.07</v>
          </cell>
          <cell r="BUE94" t="str">
            <v>21.02.08</v>
          </cell>
          <cell r="BUF94" t="str">
            <v>21.02.09</v>
          </cell>
          <cell r="BUG94" t="str">
            <v>21.02.10</v>
          </cell>
          <cell r="BUH94" t="str">
            <v>21.02.11</v>
          </cell>
          <cell r="BUI94" t="str">
            <v>21.02.12</v>
          </cell>
          <cell r="BUJ94" t="str">
            <v>21.03.04</v>
          </cell>
          <cell r="BUK94" t="str">
            <v>21.03.05</v>
          </cell>
          <cell r="BUL94" t="str">
            <v>21.03.06</v>
          </cell>
          <cell r="BUM94" t="str">
            <v>21.03.07</v>
          </cell>
          <cell r="BUN94" t="str">
            <v>21.03.08</v>
          </cell>
          <cell r="BUO94" t="str">
            <v>21.03.09</v>
          </cell>
          <cell r="BUP94" t="str">
            <v>21.03.10</v>
          </cell>
          <cell r="BUQ94" t="str">
            <v>21.03.11</v>
          </cell>
          <cell r="BUR94" t="str">
            <v>21.03.15</v>
          </cell>
          <cell r="BUS94" t="str">
            <v>21.03.16</v>
          </cell>
          <cell r="BUT94" t="str">
            <v>21.03.18</v>
          </cell>
          <cell r="BUU94" t="str">
            <v>21.03.19</v>
          </cell>
          <cell r="BUV94" t="str">
            <v>21.03.20</v>
          </cell>
          <cell r="BUW94" t="str">
            <v>21.03.21</v>
          </cell>
          <cell r="BUX94" t="str">
            <v>21.03.22</v>
          </cell>
          <cell r="BUY94" t="str">
            <v>21.04.01</v>
          </cell>
          <cell r="BUZ94" t="str">
            <v>21.04.02</v>
          </cell>
          <cell r="BVA94" t="str">
            <v>21.04.03</v>
          </cell>
          <cell r="BVB94" t="str">
            <v>21.04.04</v>
          </cell>
          <cell r="BVC94" t="str">
            <v>21.04.05</v>
          </cell>
          <cell r="BVD94" t="str">
            <v>21.04.06</v>
          </cell>
          <cell r="BVE94" t="str">
            <v>21.04.07</v>
          </cell>
          <cell r="BVF94" t="str">
            <v>21.04.08</v>
          </cell>
          <cell r="BVG94" t="str">
            <v>21.04.09</v>
          </cell>
          <cell r="BVH94" t="str">
            <v>21.04.10</v>
          </cell>
          <cell r="BVI94" t="str">
            <v>21.04.11</v>
          </cell>
          <cell r="BVJ94" t="str">
            <v>21.04.12</v>
          </cell>
          <cell r="BVK94" t="str">
            <v>21.04.13</v>
          </cell>
          <cell r="BVL94" t="str">
            <v>21.05.01</v>
          </cell>
          <cell r="BVM94" t="str">
            <v>21.05.02</v>
          </cell>
          <cell r="BVN94" t="str">
            <v>21.05.03</v>
          </cell>
          <cell r="BVO94" t="str">
            <v>21.05.04</v>
          </cell>
          <cell r="BVP94" t="str">
            <v>21.05.05</v>
          </cell>
          <cell r="BVQ94" t="str">
            <v>21.05.06</v>
          </cell>
          <cell r="BVR94" t="str">
            <v>21.05.07</v>
          </cell>
          <cell r="BVS94" t="str">
            <v>21.05.08</v>
          </cell>
          <cell r="BVT94" t="str">
            <v>21.05.09</v>
          </cell>
          <cell r="BVU94" t="str">
            <v>21.71.01</v>
          </cell>
          <cell r="BVV94" t="str">
            <v>21.71.02</v>
          </cell>
          <cell r="BVW94" t="str">
            <v>21.71.03</v>
          </cell>
          <cell r="BVX94" t="str">
            <v>21.71.04</v>
          </cell>
          <cell r="BVY94" t="str">
            <v>21.71.05</v>
          </cell>
          <cell r="BVZ94" t="str">
            <v>21.71.06</v>
          </cell>
          <cell r="BWA94" t="str">
            <v>21.71.07</v>
          </cell>
          <cell r="BWB94" t="str">
            <v>21.71.08</v>
          </cell>
          <cell r="BWC94" t="str">
            <v>21.71.09</v>
          </cell>
          <cell r="BWD94" t="str">
            <v>21.71.10</v>
          </cell>
          <cell r="BWE94" t="str">
            <v>21.71.11</v>
          </cell>
          <cell r="BWF94" t="str">
            <v>21.71.12</v>
          </cell>
          <cell r="BWG94" t="str">
            <v>21.72.01</v>
          </cell>
          <cell r="BWH94" t="str">
            <v>21.72.02</v>
          </cell>
          <cell r="BWI94" t="str">
            <v>21.72.03</v>
          </cell>
          <cell r="BWJ94" t="str">
            <v>21.72.04</v>
          </cell>
          <cell r="BWK94" t="str">
            <v>31.01.01</v>
          </cell>
          <cell r="BWL94" t="str">
            <v>31.01.02</v>
          </cell>
          <cell r="BWM94" t="str">
            <v>31.71.01</v>
          </cell>
          <cell r="BWN94" t="str">
            <v>31.71.02</v>
          </cell>
          <cell r="BWO94" t="str">
            <v>31.71.03</v>
          </cell>
          <cell r="BWP94" t="str">
            <v>31.71.04</v>
          </cell>
          <cell r="BWQ94" t="str">
            <v>31.71.05</v>
          </cell>
          <cell r="BWR94" t="str">
            <v>31.71.06</v>
          </cell>
          <cell r="BWS94" t="str">
            <v>31.71.07</v>
          </cell>
          <cell r="BWT94" t="str">
            <v>31.71.08</v>
          </cell>
          <cell r="BWU94" t="str">
            <v>31.72.01</v>
          </cell>
          <cell r="BWV94" t="str">
            <v>31.72.02</v>
          </cell>
          <cell r="BWW94" t="str">
            <v>31.72.03</v>
          </cell>
          <cell r="BWX94" t="str">
            <v>31.72.04</v>
          </cell>
          <cell r="BWY94" t="str">
            <v>31.72.05</v>
          </cell>
          <cell r="BWZ94" t="str">
            <v>31.72.06</v>
          </cell>
          <cell r="BXA94" t="str">
            <v>31.73.01</v>
          </cell>
          <cell r="BXB94" t="str">
            <v>31.73.02</v>
          </cell>
          <cell r="BXC94" t="str">
            <v>31.73.03</v>
          </cell>
          <cell r="BXD94" t="str">
            <v>31.73.04</v>
          </cell>
          <cell r="BXE94" t="str">
            <v>31.73.05</v>
          </cell>
          <cell r="BXF94" t="str">
            <v>31.73.06</v>
          </cell>
          <cell r="BXG94" t="str">
            <v>31.73.07</v>
          </cell>
          <cell r="BXH94" t="str">
            <v>31.73.08</v>
          </cell>
          <cell r="BXI94" t="str">
            <v>31.74.01</v>
          </cell>
          <cell r="BXJ94" t="str">
            <v>31.74.02</v>
          </cell>
          <cell r="BXK94" t="str">
            <v>31.74.03</v>
          </cell>
          <cell r="BXL94" t="str">
            <v>31.74.04</v>
          </cell>
          <cell r="BXM94" t="str">
            <v>31.74.05</v>
          </cell>
          <cell r="BXN94" t="str">
            <v>31.74.06</v>
          </cell>
          <cell r="BXO94" t="str">
            <v>31.74.07</v>
          </cell>
          <cell r="BXP94" t="str">
            <v>31.74.08</v>
          </cell>
          <cell r="BXQ94" t="str">
            <v>31.74.09</v>
          </cell>
          <cell r="BXR94" t="str">
            <v>31.74.10</v>
          </cell>
          <cell r="BXS94" t="str">
            <v>31.75.01</v>
          </cell>
          <cell r="BXT94" t="str">
            <v>31.75.02</v>
          </cell>
          <cell r="BXU94" t="str">
            <v>31.75.03</v>
          </cell>
          <cell r="BXV94" t="str">
            <v>31.75.04</v>
          </cell>
          <cell r="BXW94" t="str">
            <v>31.75.05</v>
          </cell>
          <cell r="BXX94" t="str">
            <v>31.75.06</v>
          </cell>
          <cell r="BXY94" t="str">
            <v>31.75.07</v>
          </cell>
          <cell r="BXZ94" t="str">
            <v>31.75.08</v>
          </cell>
          <cell r="BYA94" t="str">
            <v>31.75.09</v>
          </cell>
          <cell r="BYB94" t="str">
            <v>31.75.10</v>
          </cell>
          <cell r="BYC94" t="str">
            <v>32.01.01</v>
          </cell>
          <cell r="BYD94" t="str">
            <v>32.01.02</v>
          </cell>
          <cell r="BYE94" t="str">
            <v>32.01.03</v>
          </cell>
          <cell r="BYF94" t="str">
            <v>32.01.04</v>
          </cell>
          <cell r="BYG94" t="str">
            <v>32.01.05</v>
          </cell>
          <cell r="BYH94" t="str">
            <v>32.01.06</v>
          </cell>
          <cell r="BYI94" t="str">
            <v>32.01.07</v>
          </cell>
          <cell r="BYJ94" t="str">
            <v>32.01.08</v>
          </cell>
          <cell r="BYK94" t="str">
            <v>32.01.09</v>
          </cell>
          <cell r="BYL94" t="str">
            <v>32.01.10</v>
          </cell>
          <cell r="BYM94" t="str">
            <v>32.01.11</v>
          </cell>
          <cell r="BYN94" t="str">
            <v>32.01.12</v>
          </cell>
          <cell r="BYO94" t="str">
            <v>32.01.13</v>
          </cell>
          <cell r="BYP94" t="str">
            <v>32.01.14</v>
          </cell>
          <cell r="BYQ94" t="str">
            <v>32.01.15</v>
          </cell>
          <cell r="BYR94" t="str">
            <v>32.01.16</v>
          </cell>
          <cell r="BYS94" t="str">
            <v>32.01.17</v>
          </cell>
          <cell r="BYT94" t="str">
            <v>32.01.18</v>
          </cell>
          <cell r="BYU94" t="str">
            <v>32.01.19</v>
          </cell>
          <cell r="BYV94" t="str">
            <v>32.01.20</v>
          </cell>
          <cell r="BYW94" t="str">
            <v>32.01.21</v>
          </cell>
          <cell r="BYX94" t="str">
            <v>32.01.22</v>
          </cell>
          <cell r="BYY94" t="str">
            <v>32.01.23</v>
          </cell>
          <cell r="BYZ94" t="str">
            <v>32.01.24</v>
          </cell>
          <cell r="BZA94" t="str">
            <v>32.01.25</v>
          </cell>
          <cell r="BZB94" t="str">
            <v>32.01.26</v>
          </cell>
          <cell r="BZC94" t="str">
            <v>32.01.27</v>
          </cell>
          <cell r="BZD94" t="str">
            <v>32.01.28</v>
          </cell>
          <cell r="BZE94" t="str">
            <v>32.01.29</v>
          </cell>
          <cell r="BZF94" t="str">
            <v>32.01.30</v>
          </cell>
          <cell r="BZG94" t="str">
            <v>32.01.31</v>
          </cell>
          <cell r="BZH94" t="str">
            <v>32.01.32</v>
          </cell>
          <cell r="BZI94" t="str">
            <v>32.01.33</v>
          </cell>
          <cell r="BZJ94" t="str">
            <v>32.01.34</v>
          </cell>
          <cell r="BZK94" t="str">
            <v>32.01.35</v>
          </cell>
          <cell r="BZL94" t="str">
            <v>32.01.36</v>
          </cell>
          <cell r="BZM94" t="str">
            <v>32.01.37</v>
          </cell>
          <cell r="BZN94" t="str">
            <v>32.01.38</v>
          </cell>
          <cell r="BZO94" t="str">
            <v>32.01.39</v>
          </cell>
          <cell r="BZP94" t="str">
            <v>32.01.40</v>
          </cell>
          <cell r="BZQ94" t="str">
            <v>32.02.01</v>
          </cell>
          <cell r="BZR94" t="str">
            <v>32.02.02</v>
          </cell>
          <cell r="BZS94" t="str">
            <v>32.02.03</v>
          </cell>
          <cell r="BZT94" t="str">
            <v>32.02.04</v>
          </cell>
          <cell r="BZU94" t="str">
            <v>32.02.05</v>
          </cell>
          <cell r="BZV94" t="str">
            <v>32.02.06</v>
          </cell>
          <cell r="BZW94" t="str">
            <v>32.02.07</v>
          </cell>
          <cell r="BZX94" t="str">
            <v>32.02.08</v>
          </cell>
          <cell r="BZY94" t="str">
            <v>32.02.09</v>
          </cell>
          <cell r="BZZ94" t="str">
            <v>32.02.10</v>
          </cell>
          <cell r="CAA94" t="str">
            <v>32.02.11</v>
          </cell>
          <cell r="CAB94" t="str">
            <v>32.02.12</v>
          </cell>
          <cell r="CAC94" t="str">
            <v>32.02.13</v>
          </cell>
          <cell r="CAD94" t="str">
            <v>32.02.14</v>
          </cell>
          <cell r="CAE94" t="str">
            <v>32.02.15</v>
          </cell>
          <cell r="CAF94" t="str">
            <v>32.02.16</v>
          </cell>
          <cell r="CAG94" t="str">
            <v>32.02.17</v>
          </cell>
          <cell r="CAH94" t="str">
            <v>32.02.18</v>
          </cell>
          <cell r="CAI94" t="str">
            <v>32.02.19</v>
          </cell>
          <cell r="CAJ94" t="str">
            <v>32.02.20</v>
          </cell>
          <cell r="CAK94" t="str">
            <v>32.02.21</v>
          </cell>
          <cell r="CAL94" t="str">
            <v>32.02.22</v>
          </cell>
          <cell r="CAM94" t="str">
            <v>32.02.23</v>
          </cell>
          <cell r="CAN94" t="str">
            <v>32.02.24</v>
          </cell>
          <cell r="CAO94" t="str">
            <v>32.02.25</v>
          </cell>
          <cell r="CAP94" t="str">
            <v>32.02.26</v>
          </cell>
          <cell r="CAQ94" t="str">
            <v>32.02.27</v>
          </cell>
          <cell r="CAR94" t="str">
            <v>32.02.28</v>
          </cell>
          <cell r="CAS94" t="str">
            <v>32.02.29</v>
          </cell>
          <cell r="CAT94" t="str">
            <v>32.02.30</v>
          </cell>
          <cell r="CAU94" t="str">
            <v>32.02.31</v>
          </cell>
          <cell r="CAV94" t="str">
            <v>32.02.32</v>
          </cell>
          <cell r="CAW94" t="str">
            <v>32.02.33</v>
          </cell>
          <cell r="CAX94" t="str">
            <v>32.02.34</v>
          </cell>
          <cell r="CAY94" t="str">
            <v>32.02.35</v>
          </cell>
          <cell r="CAZ94" t="str">
            <v>32.02.36</v>
          </cell>
          <cell r="CBA94" t="str">
            <v>32.02.37</v>
          </cell>
          <cell r="CBB94" t="str">
            <v>32.02.38</v>
          </cell>
          <cell r="CBC94" t="str">
            <v>32.02.39</v>
          </cell>
          <cell r="CBD94" t="str">
            <v>32.02.40</v>
          </cell>
          <cell r="CBE94" t="str">
            <v>32.02.41</v>
          </cell>
          <cell r="CBF94" t="str">
            <v>32.02.42</v>
          </cell>
          <cell r="CBG94" t="str">
            <v>32.02.43</v>
          </cell>
          <cell r="CBH94" t="str">
            <v>32.02.44</v>
          </cell>
          <cell r="CBI94" t="str">
            <v>32.02.45</v>
          </cell>
          <cell r="CBJ94" t="str">
            <v>32.02.46</v>
          </cell>
          <cell r="CBK94" t="str">
            <v>32.02.47</v>
          </cell>
          <cell r="CBL94" t="str">
            <v>32.03.01</v>
          </cell>
          <cell r="CBM94" t="str">
            <v>32.03.02</v>
          </cell>
          <cell r="CBN94" t="str">
            <v>32.03.03</v>
          </cell>
          <cell r="CBO94" t="str">
            <v>32.03.04</v>
          </cell>
          <cell r="CBP94" t="str">
            <v>32.03.05</v>
          </cell>
          <cell r="CBQ94" t="str">
            <v>32.03.06</v>
          </cell>
          <cell r="CBR94" t="str">
            <v>32.03.07</v>
          </cell>
          <cell r="CBS94" t="str">
            <v>32.03.08</v>
          </cell>
          <cell r="CBT94" t="str">
            <v>32.03.09</v>
          </cell>
          <cell r="CBU94" t="str">
            <v>32.03.10</v>
          </cell>
          <cell r="CBV94" t="str">
            <v>32.03.11</v>
          </cell>
          <cell r="CBW94" t="str">
            <v>32.03.12</v>
          </cell>
          <cell r="CBX94" t="str">
            <v>32.03.13</v>
          </cell>
          <cell r="CBY94" t="str">
            <v>32.03.14</v>
          </cell>
          <cell r="CBZ94" t="str">
            <v>32.03.15</v>
          </cell>
          <cell r="CCA94" t="str">
            <v>32.03.16</v>
          </cell>
          <cell r="CCB94" t="str">
            <v>32.03.17</v>
          </cell>
          <cell r="CCC94" t="str">
            <v>32.03.18</v>
          </cell>
          <cell r="CCD94" t="str">
            <v>32.03.19</v>
          </cell>
          <cell r="CCE94" t="str">
            <v>32.03.20</v>
          </cell>
          <cell r="CCF94" t="str">
            <v>32.03.21</v>
          </cell>
          <cell r="CCG94" t="str">
            <v>32.03.22</v>
          </cell>
          <cell r="CCH94" t="str">
            <v>32.03.23</v>
          </cell>
          <cell r="CCI94" t="str">
            <v>32.03.24</v>
          </cell>
          <cell r="CCJ94" t="str">
            <v>32.03.25</v>
          </cell>
          <cell r="CCK94" t="str">
            <v>32.03.26</v>
          </cell>
          <cell r="CCL94" t="str">
            <v>32.03.27</v>
          </cell>
          <cell r="CCM94" t="str">
            <v>32.03.28</v>
          </cell>
          <cell r="CCN94" t="str">
            <v>32.03.29</v>
          </cell>
          <cell r="CCO94" t="str">
            <v>32.03.30</v>
          </cell>
          <cell r="CCP94" t="str">
            <v>32.03.31</v>
          </cell>
          <cell r="CCQ94" t="str">
            <v>32.03.32</v>
          </cell>
          <cell r="CCR94" t="str">
            <v>32.04.05</v>
          </cell>
          <cell r="CCS94" t="str">
            <v>32.04.06</v>
          </cell>
          <cell r="CCT94" t="str">
            <v>32.04.07</v>
          </cell>
          <cell r="CCU94" t="str">
            <v>32.04.08</v>
          </cell>
          <cell r="CCV94" t="str">
            <v>32.04.09</v>
          </cell>
          <cell r="CCW94" t="str">
            <v>32.04.10</v>
          </cell>
          <cell r="CCX94" t="str">
            <v>32.04.11</v>
          </cell>
          <cell r="CCY94" t="str">
            <v>32.04.12</v>
          </cell>
          <cell r="CCZ94" t="str">
            <v>32.04.13</v>
          </cell>
          <cell r="CDA94" t="str">
            <v>32.04.14</v>
          </cell>
          <cell r="CDB94" t="str">
            <v>32.04.15</v>
          </cell>
          <cell r="CDC94" t="str">
            <v>32.04.16</v>
          </cell>
          <cell r="CDD94" t="str">
            <v>32.04.17</v>
          </cell>
          <cell r="CDE94" t="str">
            <v>32.04.25</v>
          </cell>
          <cell r="CDF94" t="str">
            <v>32.04.26</v>
          </cell>
          <cell r="CDG94" t="str">
            <v>32.04.27</v>
          </cell>
          <cell r="CDH94" t="str">
            <v>32.04.28</v>
          </cell>
          <cell r="CDI94" t="str">
            <v>32.04.29</v>
          </cell>
          <cell r="CDJ94" t="str">
            <v>32.04.30</v>
          </cell>
          <cell r="CDK94" t="str">
            <v>32.04.31</v>
          </cell>
          <cell r="CDL94" t="str">
            <v>32.04.32</v>
          </cell>
          <cell r="CDM94" t="str">
            <v>32.04.33</v>
          </cell>
          <cell r="CDN94" t="str">
            <v>32.04.34</v>
          </cell>
          <cell r="CDO94" t="str">
            <v>32.04.35</v>
          </cell>
          <cell r="CDP94" t="str">
            <v>32.04.36</v>
          </cell>
          <cell r="CDQ94" t="str">
            <v>32.04.37</v>
          </cell>
          <cell r="CDR94" t="str">
            <v>32.04.38</v>
          </cell>
          <cell r="CDS94" t="str">
            <v>32.04.39</v>
          </cell>
          <cell r="CDT94" t="str">
            <v>32.04.40</v>
          </cell>
          <cell r="CDU94" t="str">
            <v>32.04.44</v>
          </cell>
          <cell r="CDV94" t="str">
            <v>32.04.46</v>
          </cell>
          <cell r="CDW94" t="str">
            <v>32.05.01</v>
          </cell>
          <cell r="CDX94" t="str">
            <v>32.05.02</v>
          </cell>
          <cell r="CDY94" t="str">
            <v>32.05.03</v>
          </cell>
          <cell r="CDZ94" t="str">
            <v>32.05.04</v>
          </cell>
          <cell r="CEA94" t="str">
            <v>32.05.05</v>
          </cell>
          <cell r="CEB94" t="str">
            <v>32.05.06</v>
          </cell>
          <cell r="CEC94" t="str">
            <v>32.05.07</v>
          </cell>
          <cell r="CED94" t="str">
            <v>32.05.08</v>
          </cell>
          <cell r="CEE94" t="str">
            <v>32.05.09</v>
          </cell>
          <cell r="CEF94" t="str">
            <v>32.05.10</v>
          </cell>
          <cell r="CEG94" t="str">
            <v>32.05.11</v>
          </cell>
          <cell r="CEH94" t="str">
            <v>32.05.12</v>
          </cell>
          <cell r="CEI94" t="str">
            <v>32.05.13</v>
          </cell>
          <cell r="CEJ94" t="str">
            <v>32.05.14</v>
          </cell>
          <cell r="CEK94" t="str">
            <v>32.05.15</v>
          </cell>
          <cell r="CEL94" t="str">
            <v>32.05.16</v>
          </cell>
          <cell r="CEM94" t="str">
            <v>32.05.17</v>
          </cell>
          <cell r="CEN94" t="str">
            <v>32.05.18</v>
          </cell>
          <cell r="CEO94" t="str">
            <v>32.05.19</v>
          </cell>
          <cell r="CEP94" t="str">
            <v>32.05.20</v>
          </cell>
          <cell r="CEQ94" t="str">
            <v>32.05.21</v>
          </cell>
          <cell r="CER94" t="str">
            <v>32.05.22</v>
          </cell>
          <cell r="CES94" t="str">
            <v>32.05.23</v>
          </cell>
          <cell r="CET94" t="str">
            <v>32.05.24</v>
          </cell>
          <cell r="CEU94" t="str">
            <v>32.05.25</v>
          </cell>
          <cell r="CEV94" t="str">
            <v>32.05.26</v>
          </cell>
          <cell r="CEW94" t="str">
            <v>32.05.27</v>
          </cell>
          <cell r="CEX94" t="str">
            <v>32.05.28</v>
          </cell>
          <cell r="CEY94" t="str">
            <v>32.05.29</v>
          </cell>
          <cell r="CEZ94" t="str">
            <v>32.05.30</v>
          </cell>
          <cell r="CFA94" t="str">
            <v>32.05.31</v>
          </cell>
          <cell r="CFB94" t="str">
            <v>32.05.32</v>
          </cell>
          <cell r="CFC94" t="str">
            <v>32.05.33</v>
          </cell>
          <cell r="CFD94" t="str">
            <v>32.05.34</v>
          </cell>
          <cell r="CFE94" t="str">
            <v>32.05.35</v>
          </cell>
          <cell r="CFF94" t="str">
            <v>32.05.36</v>
          </cell>
          <cell r="CFG94" t="str">
            <v>32.05.37</v>
          </cell>
          <cell r="CFH94" t="str">
            <v>32.05.38</v>
          </cell>
          <cell r="CFI94" t="str">
            <v>32.05.39</v>
          </cell>
          <cell r="CFJ94" t="str">
            <v>32.05.40</v>
          </cell>
          <cell r="CFK94" t="str">
            <v>32.05.41</v>
          </cell>
          <cell r="CFL94" t="str">
            <v>32.05.42</v>
          </cell>
          <cell r="CFM94" t="str">
            <v>32.06.01</v>
          </cell>
          <cell r="CFN94" t="str">
            <v>32.06.02</v>
          </cell>
          <cell r="CFO94" t="str">
            <v>32.06.03</v>
          </cell>
          <cell r="CFP94" t="str">
            <v>32.06.04</v>
          </cell>
          <cell r="CFQ94" t="str">
            <v>32.06.05</v>
          </cell>
          <cell r="CFR94" t="str">
            <v>32.06.06</v>
          </cell>
          <cell r="CFS94" t="str">
            <v>32.06.07</v>
          </cell>
          <cell r="CFT94" t="str">
            <v>32.06.08</v>
          </cell>
          <cell r="CFU94" t="str">
            <v>32.06.09</v>
          </cell>
          <cell r="CFV94" t="str">
            <v>32.06.10</v>
          </cell>
          <cell r="CFW94" t="str">
            <v>32.06.11</v>
          </cell>
          <cell r="CFX94" t="str">
            <v>32.06.12</v>
          </cell>
          <cell r="CFY94" t="str">
            <v>32.06.13</v>
          </cell>
          <cell r="CFZ94" t="str">
            <v>32.06.14</v>
          </cell>
          <cell r="CGA94" t="str">
            <v>32.06.15</v>
          </cell>
          <cell r="CGB94" t="str">
            <v>32.06.16</v>
          </cell>
          <cell r="CGC94" t="str">
            <v>32.06.17</v>
          </cell>
          <cell r="CGD94" t="str">
            <v>32.06.18</v>
          </cell>
          <cell r="CGE94" t="str">
            <v>32.06.19</v>
          </cell>
          <cell r="CGF94" t="str">
            <v>32.06.20</v>
          </cell>
          <cell r="CGG94" t="str">
            <v>32.06.21</v>
          </cell>
          <cell r="CGH94" t="str">
            <v>32.06.22</v>
          </cell>
          <cell r="CGI94" t="str">
            <v>32.06.23</v>
          </cell>
          <cell r="CGJ94" t="str">
            <v>32.06.24</v>
          </cell>
          <cell r="CGK94" t="str">
            <v>32.06.25</v>
          </cell>
          <cell r="CGL94" t="str">
            <v>32.06.26</v>
          </cell>
          <cell r="CGM94" t="str">
            <v>32.06.27</v>
          </cell>
          <cell r="CGN94" t="str">
            <v>32.06.28</v>
          </cell>
          <cell r="CGO94" t="str">
            <v>32.06.29</v>
          </cell>
          <cell r="CGP94" t="str">
            <v>32.06.30</v>
          </cell>
          <cell r="CGQ94" t="str">
            <v>32.06.31</v>
          </cell>
          <cell r="CGR94" t="str">
            <v>32.06.32</v>
          </cell>
          <cell r="CGS94" t="str">
            <v>32.06.33</v>
          </cell>
          <cell r="CGT94" t="str">
            <v>32.06.34</v>
          </cell>
          <cell r="CGU94" t="str">
            <v>32.06.35</v>
          </cell>
          <cell r="CGV94" t="str">
            <v>32.06.36</v>
          </cell>
          <cell r="CGW94" t="str">
            <v>32.06.37</v>
          </cell>
          <cell r="CGX94" t="str">
            <v>32.06.38</v>
          </cell>
          <cell r="CGY94" t="str">
            <v>32.06.39</v>
          </cell>
          <cell r="CGZ94" t="str">
            <v>32.07.01</v>
          </cell>
          <cell r="CHA94" t="str">
            <v>32.07.02</v>
          </cell>
          <cell r="CHB94" t="str">
            <v>32.07.03</v>
          </cell>
          <cell r="CHC94" t="str">
            <v>32.07.04</v>
          </cell>
          <cell r="CHD94" t="str">
            <v>32.07.05</v>
          </cell>
          <cell r="CHE94" t="str">
            <v>32.07.06</v>
          </cell>
          <cell r="CHF94" t="str">
            <v>32.07.07</v>
          </cell>
          <cell r="CHG94" t="str">
            <v>32.07.08</v>
          </cell>
          <cell r="CHH94" t="str">
            <v>32.07.09</v>
          </cell>
          <cell r="CHI94" t="str">
            <v>32.07.10</v>
          </cell>
          <cell r="CHJ94" t="str">
            <v>32.07.11</v>
          </cell>
          <cell r="CHK94" t="str">
            <v>32.07.12</v>
          </cell>
          <cell r="CHL94" t="str">
            <v>32.07.13</v>
          </cell>
          <cell r="CHM94" t="str">
            <v>32.07.14</v>
          </cell>
          <cell r="CHN94" t="str">
            <v>32.07.15</v>
          </cell>
          <cell r="CHO94" t="str">
            <v>32.07.16</v>
          </cell>
          <cell r="CHP94" t="str">
            <v>32.07.17</v>
          </cell>
          <cell r="CHQ94" t="str">
            <v>32.07.18</v>
          </cell>
          <cell r="CHR94" t="str">
            <v>32.07.19</v>
          </cell>
          <cell r="CHS94" t="str">
            <v>32.07.29</v>
          </cell>
          <cell r="CHT94" t="str">
            <v>32.07.30</v>
          </cell>
          <cell r="CHU94" t="str">
            <v>32.07.31</v>
          </cell>
          <cell r="CHV94" t="str">
            <v>32.07.32</v>
          </cell>
          <cell r="CHW94" t="str">
            <v>32.07.33</v>
          </cell>
          <cell r="CHX94" t="str">
            <v>32.07.34</v>
          </cell>
          <cell r="CHY94" t="str">
            <v>32.07.35</v>
          </cell>
          <cell r="CHZ94" t="str">
            <v>32.07.37</v>
          </cell>
          <cell r="CIA94" t="str">
            <v>32.08.01</v>
          </cell>
          <cell r="CIB94" t="str">
            <v>32.08.02</v>
          </cell>
          <cell r="CIC94" t="str">
            <v>32.08.03</v>
          </cell>
          <cell r="CID94" t="str">
            <v>32.08.04</v>
          </cell>
          <cell r="CIE94" t="str">
            <v>32.08.05</v>
          </cell>
          <cell r="CIF94" t="str">
            <v>32.08.06</v>
          </cell>
          <cell r="CIG94" t="str">
            <v>32.08.07</v>
          </cell>
          <cell r="CIH94" t="str">
            <v>32.08.08</v>
          </cell>
          <cell r="CII94" t="str">
            <v>32.08.09</v>
          </cell>
          <cell r="CIJ94" t="str">
            <v>32.08.10</v>
          </cell>
          <cell r="CIK94" t="str">
            <v>32.08.11</v>
          </cell>
          <cell r="CIL94" t="str">
            <v>32.08.12</v>
          </cell>
          <cell r="CIM94" t="str">
            <v>32.08.13</v>
          </cell>
          <cell r="CIN94" t="str">
            <v>32.08.14</v>
          </cell>
          <cell r="CIO94" t="str">
            <v>32.08.15</v>
          </cell>
          <cell r="CIP94" t="str">
            <v>32.08.16</v>
          </cell>
          <cell r="CIQ94" t="str">
            <v>32.08.17</v>
          </cell>
          <cell r="CIR94" t="str">
            <v>32.08.18</v>
          </cell>
          <cell r="CIS94" t="str">
            <v>32.08.19</v>
          </cell>
          <cell r="CIT94" t="str">
            <v>32.08.20</v>
          </cell>
          <cell r="CIU94" t="str">
            <v>32.08.21</v>
          </cell>
          <cell r="CIV94" t="str">
            <v>32.08.22</v>
          </cell>
          <cell r="CIW94" t="str">
            <v>32.08.23</v>
          </cell>
          <cell r="CIX94" t="str">
            <v>32.08.24</v>
          </cell>
          <cell r="CIY94" t="str">
            <v>32.08.25</v>
          </cell>
          <cell r="CIZ94" t="str">
            <v>32.08.26</v>
          </cell>
          <cell r="CJA94" t="str">
            <v>32.08.27</v>
          </cell>
          <cell r="CJB94" t="str">
            <v>32.08.28</v>
          </cell>
          <cell r="CJC94" t="str">
            <v>32.08.29</v>
          </cell>
          <cell r="CJD94" t="str">
            <v>32.08.30</v>
          </cell>
          <cell r="CJE94" t="str">
            <v>32.08.31</v>
          </cell>
          <cell r="CJF94" t="str">
            <v>32.08.32</v>
          </cell>
          <cell r="CJG94" t="str">
            <v>32.09.01</v>
          </cell>
          <cell r="CJH94" t="str">
            <v>32.09.02</v>
          </cell>
          <cell r="CJI94" t="str">
            <v>32.09.03</v>
          </cell>
          <cell r="CJJ94" t="str">
            <v>32.09.04</v>
          </cell>
          <cell r="CJK94" t="str">
            <v>32.09.05</v>
          </cell>
          <cell r="CJL94" t="str">
            <v>32.09.06</v>
          </cell>
          <cell r="CJM94" t="str">
            <v>32.09.07</v>
          </cell>
          <cell r="CJN94" t="str">
            <v>32.09.08</v>
          </cell>
          <cell r="CJO94" t="str">
            <v>32.09.09</v>
          </cell>
          <cell r="CJP94" t="str">
            <v>32.09.10</v>
          </cell>
          <cell r="CJQ94" t="str">
            <v>32.09.11</v>
          </cell>
          <cell r="CJR94" t="str">
            <v>32.09.12</v>
          </cell>
          <cell r="CJS94" t="str">
            <v>32.09.13</v>
          </cell>
          <cell r="CJT94" t="str">
            <v>32.09.14</v>
          </cell>
          <cell r="CJU94" t="str">
            <v>32.09.15</v>
          </cell>
          <cell r="CJV94" t="str">
            <v>32.09.16</v>
          </cell>
          <cell r="CJW94" t="str">
            <v>32.09.17</v>
          </cell>
          <cell r="CJX94" t="str">
            <v>32.09.18</v>
          </cell>
          <cell r="CJY94" t="str">
            <v>32.09.19</v>
          </cell>
          <cell r="CJZ94" t="str">
            <v>32.09.20</v>
          </cell>
          <cell r="CKA94" t="str">
            <v>32.09.21</v>
          </cell>
          <cell r="CKB94" t="str">
            <v>32.09.22</v>
          </cell>
          <cell r="CKC94" t="str">
            <v>32.09.23</v>
          </cell>
          <cell r="CKD94" t="str">
            <v>32.09.24</v>
          </cell>
          <cell r="CKE94" t="str">
            <v>32.09.25</v>
          </cell>
          <cell r="CKF94" t="str">
            <v>32.09.26</v>
          </cell>
          <cell r="CKG94" t="str">
            <v>32.09.27</v>
          </cell>
          <cell r="CKH94" t="str">
            <v>32.09.28</v>
          </cell>
          <cell r="CKI94" t="str">
            <v>32.09.29</v>
          </cell>
          <cell r="CKJ94" t="str">
            <v>32.09.30</v>
          </cell>
          <cell r="CKK94" t="str">
            <v>32.09.31</v>
          </cell>
          <cell r="CKL94" t="str">
            <v>32.09.32</v>
          </cell>
          <cell r="CKM94" t="str">
            <v>32.09.33</v>
          </cell>
          <cell r="CKN94" t="str">
            <v>32.09.34</v>
          </cell>
          <cell r="CKO94" t="str">
            <v>32.09.35</v>
          </cell>
          <cell r="CKP94" t="str">
            <v>32.09.36</v>
          </cell>
          <cell r="CKQ94" t="str">
            <v>32.09.37</v>
          </cell>
          <cell r="CKR94" t="str">
            <v>32.09.38</v>
          </cell>
          <cell r="CKS94" t="str">
            <v>32.09.39</v>
          </cell>
          <cell r="CKT94" t="str">
            <v>32.09.40</v>
          </cell>
          <cell r="CKU94" t="str">
            <v>32.10.01</v>
          </cell>
          <cell r="CKV94" t="str">
            <v>32.10.02</v>
          </cell>
          <cell r="CKW94" t="str">
            <v>32.10.03</v>
          </cell>
          <cell r="CKX94" t="str">
            <v>32.10.04</v>
          </cell>
          <cell r="CKY94" t="str">
            <v>32.10.05</v>
          </cell>
          <cell r="CKZ94" t="str">
            <v>32.10.06</v>
          </cell>
          <cell r="CLA94" t="str">
            <v>32.10.07</v>
          </cell>
          <cell r="CLB94" t="str">
            <v>32.10.08</v>
          </cell>
          <cell r="CLC94" t="str">
            <v>32.10.09</v>
          </cell>
          <cell r="CLD94" t="str">
            <v>32.10.10</v>
          </cell>
          <cell r="CLE94" t="str">
            <v>32.10.11</v>
          </cell>
          <cell r="CLF94" t="str">
            <v>32.10.12</v>
          </cell>
          <cell r="CLG94" t="str">
            <v>32.10.13</v>
          </cell>
          <cell r="CLH94" t="str">
            <v>32.10.14</v>
          </cell>
          <cell r="CLI94" t="str">
            <v>32.10.15</v>
          </cell>
          <cell r="CLJ94" t="str">
            <v>32.10.16</v>
          </cell>
          <cell r="CLK94" t="str">
            <v>32.10.17</v>
          </cell>
          <cell r="CLL94" t="str">
            <v>32.10.18</v>
          </cell>
          <cell r="CLM94" t="str">
            <v>32.10.19</v>
          </cell>
          <cell r="CLN94" t="str">
            <v>32.10.20</v>
          </cell>
          <cell r="CLO94" t="str">
            <v>32.10.21</v>
          </cell>
          <cell r="CLP94" t="str">
            <v>32.10.22</v>
          </cell>
          <cell r="CLQ94" t="str">
            <v>32.10.23</v>
          </cell>
          <cell r="CLR94" t="str">
            <v>32.10.24</v>
          </cell>
          <cell r="CLS94" t="str">
            <v>32.10.25</v>
          </cell>
          <cell r="CLT94" t="str">
            <v>32.10.26</v>
          </cell>
          <cell r="CLU94" t="str">
            <v>32.11.01</v>
          </cell>
          <cell r="CLV94" t="str">
            <v>32.11.02</v>
          </cell>
          <cell r="CLW94" t="str">
            <v>32.11.03</v>
          </cell>
          <cell r="CLX94" t="str">
            <v>32.11.04</v>
          </cell>
          <cell r="CLY94" t="str">
            <v>32.11.05</v>
          </cell>
          <cell r="CLZ94" t="str">
            <v>32.11.06</v>
          </cell>
          <cell r="CMA94" t="str">
            <v>32.11.07</v>
          </cell>
          <cell r="CMB94" t="str">
            <v>32.11.08</v>
          </cell>
          <cell r="CMC94" t="str">
            <v>32.11.09</v>
          </cell>
          <cell r="CMD94" t="str">
            <v>32.11.10</v>
          </cell>
          <cell r="CME94" t="str">
            <v>32.11.11</v>
          </cell>
          <cell r="CMF94" t="str">
            <v>32.11.12</v>
          </cell>
          <cell r="CMG94" t="str">
            <v>32.11.13</v>
          </cell>
          <cell r="CMH94" t="str">
            <v>32.11.14</v>
          </cell>
          <cell r="CMI94" t="str">
            <v>32.11.15</v>
          </cell>
          <cell r="CMJ94" t="str">
            <v>32.11.16</v>
          </cell>
          <cell r="CMK94" t="str">
            <v>32.11.17</v>
          </cell>
          <cell r="CML94" t="str">
            <v>32.11.18</v>
          </cell>
          <cell r="CMM94" t="str">
            <v>32.11.19</v>
          </cell>
          <cell r="CMN94" t="str">
            <v>32.11.20</v>
          </cell>
          <cell r="CMO94" t="str">
            <v>32.11.21</v>
          </cell>
          <cell r="CMP94" t="str">
            <v>32.11.22</v>
          </cell>
          <cell r="CMQ94" t="str">
            <v>32.11.23</v>
          </cell>
          <cell r="CMR94" t="str">
            <v>32.11.24</v>
          </cell>
          <cell r="CMS94" t="str">
            <v>32.11.25</v>
          </cell>
          <cell r="CMT94" t="str">
            <v>32.11.26</v>
          </cell>
          <cell r="CMU94" t="str">
            <v>32.12.01</v>
          </cell>
          <cell r="CMV94" t="str">
            <v>32.12.02</v>
          </cell>
          <cell r="CMW94" t="str">
            <v>32.12.03</v>
          </cell>
          <cell r="CMX94" t="str">
            <v>32.12.04</v>
          </cell>
          <cell r="CMY94" t="str">
            <v>32.12.05</v>
          </cell>
          <cell r="CMZ94" t="str">
            <v>32.12.06</v>
          </cell>
          <cell r="CNA94" t="str">
            <v>32.12.07</v>
          </cell>
          <cell r="CNB94" t="str">
            <v>32.12.08</v>
          </cell>
          <cell r="CNC94" t="str">
            <v>32.12.09</v>
          </cell>
          <cell r="CND94" t="str">
            <v>32.12.10</v>
          </cell>
          <cell r="CNE94" t="str">
            <v>32.12.11</v>
          </cell>
          <cell r="CNF94" t="str">
            <v>32.12.12</v>
          </cell>
          <cell r="CNG94" t="str">
            <v>32.12.13</v>
          </cell>
          <cell r="CNH94" t="str">
            <v>32.12.14</v>
          </cell>
          <cell r="CNI94" t="str">
            <v>32.12.15</v>
          </cell>
          <cell r="CNJ94" t="str">
            <v>32.12.16</v>
          </cell>
          <cell r="CNK94" t="str">
            <v>32.12.17</v>
          </cell>
          <cell r="CNL94" t="str">
            <v>32.12.18</v>
          </cell>
          <cell r="CNM94" t="str">
            <v>32.12.19</v>
          </cell>
          <cell r="CNN94" t="str">
            <v>32.12.20</v>
          </cell>
          <cell r="CNO94" t="str">
            <v>32.12.21</v>
          </cell>
          <cell r="CNP94" t="str">
            <v>32.12.22</v>
          </cell>
          <cell r="CNQ94" t="str">
            <v>32.12.23</v>
          </cell>
          <cell r="CNR94" t="str">
            <v>32.12.24</v>
          </cell>
          <cell r="CNS94" t="str">
            <v>32.12.25</v>
          </cell>
          <cell r="CNT94" t="str">
            <v>32.12.26</v>
          </cell>
          <cell r="CNU94" t="str">
            <v>32.12.27</v>
          </cell>
          <cell r="CNV94" t="str">
            <v>32.12.28</v>
          </cell>
          <cell r="CNW94" t="str">
            <v>32.12.29</v>
          </cell>
          <cell r="CNX94" t="str">
            <v>32.12.30</v>
          </cell>
          <cell r="CNY94" t="str">
            <v>32.12.31</v>
          </cell>
          <cell r="CNZ94" t="str">
            <v>32.13.01</v>
          </cell>
          <cell r="COA94" t="str">
            <v>32.13.02</v>
          </cell>
          <cell r="COB94" t="str">
            <v>32.13.03</v>
          </cell>
          <cell r="COC94" t="str">
            <v>32.13.04</v>
          </cell>
          <cell r="COD94" t="str">
            <v>32.13.05</v>
          </cell>
          <cell r="COE94" t="str">
            <v>32.13.06</v>
          </cell>
          <cell r="COF94" t="str">
            <v>32.13.07</v>
          </cell>
          <cell r="COG94" t="str">
            <v>32.13.08</v>
          </cell>
          <cell r="COH94" t="str">
            <v>32.13.09</v>
          </cell>
          <cell r="COI94" t="str">
            <v>32.13.10</v>
          </cell>
          <cell r="COJ94" t="str">
            <v>32.13.11</v>
          </cell>
          <cell r="COK94" t="str">
            <v>32.13.12</v>
          </cell>
          <cell r="COL94" t="str">
            <v>32.13.13</v>
          </cell>
          <cell r="COM94" t="str">
            <v>32.13.14</v>
          </cell>
          <cell r="CON94" t="str">
            <v>32.13.15</v>
          </cell>
          <cell r="COO94" t="str">
            <v>32.13.16</v>
          </cell>
          <cell r="COP94" t="str">
            <v>32.13.17</v>
          </cell>
          <cell r="COQ94" t="str">
            <v>32.13.18</v>
          </cell>
          <cell r="COR94" t="str">
            <v>32.13.19</v>
          </cell>
          <cell r="COS94" t="str">
            <v>32.13.20</v>
          </cell>
          <cell r="COT94" t="str">
            <v>32.13.21</v>
          </cell>
          <cell r="COU94" t="str">
            <v>32.13.22</v>
          </cell>
          <cell r="COV94" t="str">
            <v>32.13.23</v>
          </cell>
          <cell r="COW94" t="str">
            <v>32.13.24</v>
          </cell>
          <cell r="COX94" t="str">
            <v>32.13.25</v>
          </cell>
          <cell r="COY94" t="str">
            <v>32.13.26</v>
          </cell>
          <cell r="COZ94" t="str">
            <v>32.13.27</v>
          </cell>
          <cell r="CPA94" t="str">
            <v>32.13.28</v>
          </cell>
          <cell r="CPB94" t="str">
            <v>32.13.29</v>
          </cell>
          <cell r="CPC94" t="str">
            <v>32.13.30</v>
          </cell>
          <cell r="CPD94" t="str">
            <v>32.14.01</v>
          </cell>
          <cell r="CPE94" t="str">
            <v>32.14.02</v>
          </cell>
          <cell r="CPF94" t="str">
            <v>32.14.03</v>
          </cell>
          <cell r="CPG94" t="str">
            <v>32.14.04</v>
          </cell>
          <cell r="CPH94" t="str">
            <v>32.14.05</v>
          </cell>
          <cell r="CPI94" t="str">
            <v>32.14.06</v>
          </cell>
          <cell r="CPJ94" t="str">
            <v>32.14.07</v>
          </cell>
          <cell r="CPK94" t="str">
            <v>32.14.08</v>
          </cell>
          <cell r="CPL94" t="str">
            <v>32.14.09</v>
          </cell>
          <cell r="CPM94" t="str">
            <v>32.14.10</v>
          </cell>
          <cell r="CPN94" t="str">
            <v>32.14.11</v>
          </cell>
          <cell r="CPO94" t="str">
            <v>32.14.12</v>
          </cell>
          <cell r="CPP94" t="str">
            <v>32.14.13</v>
          </cell>
          <cell r="CPQ94" t="str">
            <v>32.14.14</v>
          </cell>
          <cell r="CPR94" t="str">
            <v>32.14.15</v>
          </cell>
          <cell r="CPS94" t="str">
            <v>32.14.16</v>
          </cell>
          <cell r="CPT94" t="str">
            <v>32.14.17</v>
          </cell>
          <cell r="CPU94" t="str">
            <v>32.15.01</v>
          </cell>
          <cell r="CPV94" t="str">
            <v>32.15.02</v>
          </cell>
          <cell r="CPW94" t="str">
            <v>32.15.03</v>
          </cell>
          <cell r="CPX94" t="str">
            <v>32.15.04</v>
          </cell>
          <cell r="CPY94" t="str">
            <v>32.15.05</v>
          </cell>
          <cell r="CPZ94" t="str">
            <v>32.15.06</v>
          </cell>
          <cell r="CQA94" t="str">
            <v>32.15.07</v>
          </cell>
          <cell r="CQB94" t="str">
            <v>32.15.08</v>
          </cell>
          <cell r="CQC94" t="str">
            <v>32.15.09</v>
          </cell>
          <cell r="CQD94" t="str">
            <v>32.15.10</v>
          </cell>
          <cell r="CQE94" t="str">
            <v>32.15.11</v>
          </cell>
          <cell r="CQF94" t="str">
            <v>32.15.12</v>
          </cell>
          <cell r="CQG94" t="str">
            <v>32.15.13</v>
          </cell>
          <cell r="CQH94" t="str">
            <v>32.15.14</v>
          </cell>
          <cell r="CQI94" t="str">
            <v>32.15.15</v>
          </cell>
          <cell r="CQJ94" t="str">
            <v>32.15.16</v>
          </cell>
          <cell r="CQK94" t="str">
            <v>32.15.17</v>
          </cell>
          <cell r="CQL94" t="str">
            <v>32.15.18</v>
          </cell>
          <cell r="CQM94" t="str">
            <v>32.15.19</v>
          </cell>
          <cell r="CQN94" t="str">
            <v>32.15.20</v>
          </cell>
          <cell r="CQO94" t="str">
            <v>32.15.21</v>
          </cell>
          <cell r="CQP94" t="str">
            <v>32.15.22</v>
          </cell>
          <cell r="CQQ94" t="str">
            <v>32.15.23</v>
          </cell>
          <cell r="CQR94" t="str">
            <v>32.15.24</v>
          </cell>
          <cell r="CQS94" t="str">
            <v>32.15.25</v>
          </cell>
          <cell r="CQT94" t="str">
            <v>32.15.26</v>
          </cell>
          <cell r="CQU94" t="str">
            <v>32.15.27</v>
          </cell>
          <cell r="CQV94" t="str">
            <v>32.15.28</v>
          </cell>
          <cell r="CQW94" t="str">
            <v>32.15.29</v>
          </cell>
          <cell r="CQX94" t="str">
            <v>32.15.30</v>
          </cell>
          <cell r="CQY94" t="str">
            <v>32.16.01</v>
          </cell>
          <cell r="CQZ94" t="str">
            <v>32.16.02</v>
          </cell>
          <cell r="CRA94" t="str">
            <v>32.16.03</v>
          </cell>
          <cell r="CRB94" t="str">
            <v>32.16.04</v>
          </cell>
          <cell r="CRC94" t="str">
            <v>32.16.05</v>
          </cell>
          <cell r="CRD94" t="str">
            <v>32.16.06</v>
          </cell>
          <cell r="CRE94" t="str">
            <v>32.16.07</v>
          </cell>
          <cell r="CRF94" t="str">
            <v>32.16.08</v>
          </cell>
          <cell r="CRG94" t="str">
            <v>32.16.09</v>
          </cell>
          <cell r="CRH94" t="str">
            <v>32.16.10</v>
          </cell>
          <cell r="CRI94" t="str">
            <v>32.16.11</v>
          </cell>
          <cell r="CRJ94" t="str">
            <v>32.16.12</v>
          </cell>
          <cell r="CRK94" t="str">
            <v>32.16.13</v>
          </cell>
          <cell r="CRL94" t="str">
            <v>32.16.14</v>
          </cell>
          <cell r="CRM94" t="str">
            <v>32.16.15</v>
          </cell>
          <cell r="CRN94" t="str">
            <v>32.16.16</v>
          </cell>
          <cell r="CRO94" t="str">
            <v>32.16.17</v>
          </cell>
          <cell r="CRP94" t="str">
            <v>32.16.18</v>
          </cell>
          <cell r="CRQ94" t="str">
            <v>32.16.19</v>
          </cell>
          <cell r="CRR94" t="str">
            <v>32.16.20</v>
          </cell>
          <cell r="CRS94" t="str">
            <v>32.16.21</v>
          </cell>
          <cell r="CRT94" t="str">
            <v>32.16.22</v>
          </cell>
          <cell r="CRU94" t="str">
            <v>32.16.23</v>
          </cell>
          <cell r="CRV94" t="str">
            <v>32.17.01</v>
          </cell>
          <cell r="CRW94" t="str">
            <v>32.17.02</v>
          </cell>
          <cell r="CRX94" t="str">
            <v>32.17.03</v>
          </cell>
          <cell r="CRY94" t="str">
            <v>32.17.04</v>
          </cell>
          <cell r="CRZ94" t="str">
            <v>32.17.05</v>
          </cell>
          <cell r="CSA94" t="str">
            <v>32.17.06</v>
          </cell>
          <cell r="CSB94" t="str">
            <v>32.17.07</v>
          </cell>
          <cell r="CSC94" t="str">
            <v>32.17.08</v>
          </cell>
          <cell r="CSD94" t="str">
            <v>32.17.09</v>
          </cell>
          <cell r="CSE94" t="str">
            <v>32.17.10</v>
          </cell>
          <cell r="CSF94" t="str">
            <v>32.17.11</v>
          </cell>
          <cell r="CSG94" t="str">
            <v>32.17.12</v>
          </cell>
          <cell r="CSH94" t="str">
            <v>32.17.13</v>
          </cell>
          <cell r="CSI94" t="str">
            <v>32.17.14</v>
          </cell>
          <cell r="CSJ94" t="str">
            <v>32.17.15</v>
          </cell>
          <cell r="CSK94" t="str">
            <v>32.17.16</v>
          </cell>
          <cell r="CSL94" t="str">
            <v>32.18.01</v>
          </cell>
          <cell r="CSM94" t="str">
            <v>32.18.02</v>
          </cell>
          <cell r="CSN94" t="str">
            <v>32.18.03</v>
          </cell>
          <cell r="CSO94" t="str">
            <v>32.18.04</v>
          </cell>
          <cell r="CSP94" t="str">
            <v>32.18.05</v>
          </cell>
          <cell r="CSQ94" t="str">
            <v>32.18.06</v>
          </cell>
          <cell r="CSR94" t="str">
            <v>32.18.07</v>
          </cell>
          <cell r="CSS94" t="str">
            <v>32.18.08</v>
          </cell>
          <cell r="CST94" t="str">
            <v>32.18.09</v>
          </cell>
          <cell r="CSU94" t="str">
            <v>32.18.10</v>
          </cell>
          <cell r="CSV94" t="str">
            <v>32.71.01</v>
          </cell>
          <cell r="CSW94" t="str">
            <v>32.71.02</v>
          </cell>
          <cell r="CSX94" t="str">
            <v>32.71.03</v>
          </cell>
          <cell r="CSY94" t="str">
            <v>32.71.04</v>
          </cell>
          <cell r="CSZ94" t="str">
            <v>32.71.05</v>
          </cell>
          <cell r="CTA94" t="str">
            <v>32.71.06</v>
          </cell>
          <cell r="CTB94" t="str">
            <v>32.72.01</v>
          </cell>
          <cell r="CTC94" t="str">
            <v>32.72.02</v>
          </cell>
          <cell r="CTD94" t="str">
            <v>32.72.03</v>
          </cell>
          <cell r="CTE94" t="str">
            <v>32.72.04</v>
          </cell>
          <cell r="CTF94" t="str">
            <v>32.72.05</v>
          </cell>
          <cell r="CTG94" t="str">
            <v>32.72.06</v>
          </cell>
          <cell r="CTH94" t="str">
            <v>32.72.07</v>
          </cell>
          <cell r="CTI94" t="str">
            <v>32.73.01</v>
          </cell>
          <cell r="CTJ94" t="str">
            <v>32.73.02</v>
          </cell>
          <cell r="CTK94" t="str">
            <v>32.73.03</v>
          </cell>
          <cell r="CTL94" t="str">
            <v>32.73.04</v>
          </cell>
          <cell r="CTM94" t="str">
            <v>32.73.05</v>
          </cell>
          <cell r="CTN94" t="str">
            <v>32.73.06</v>
          </cell>
          <cell r="CTO94" t="str">
            <v>32.73.07</v>
          </cell>
          <cell r="CTP94" t="str">
            <v>32.73.08</v>
          </cell>
          <cell r="CTQ94" t="str">
            <v>32.73.09</v>
          </cell>
          <cell r="CTR94" t="str">
            <v>32.73.10</v>
          </cell>
          <cell r="CTS94" t="str">
            <v>32.73.11</v>
          </cell>
          <cell r="CTT94" t="str">
            <v>32.73.12</v>
          </cell>
          <cell r="CTU94" t="str">
            <v>32.73.13</v>
          </cell>
          <cell r="CTV94" t="str">
            <v>32.73.14</v>
          </cell>
          <cell r="CTW94" t="str">
            <v>32.73.15</v>
          </cell>
          <cell r="CTX94" t="str">
            <v>32.73.16</v>
          </cell>
          <cell r="CTY94" t="str">
            <v>32.73.17</v>
          </cell>
          <cell r="CTZ94" t="str">
            <v>32.73.18</v>
          </cell>
          <cell r="CUA94" t="str">
            <v>32.73.19</v>
          </cell>
          <cell r="CUB94" t="str">
            <v>32.73.20</v>
          </cell>
          <cell r="CUC94" t="str">
            <v>32.73.21</v>
          </cell>
          <cell r="CUD94" t="str">
            <v>32.73.22</v>
          </cell>
          <cell r="CUE94" t="str">
            <v>32.73.23</v>
          </cell>
          <cell r="CUF94" t="str">
            <v>32.73.24</v>
          </cell>
          <cell r="CUG94" t="str">
            <v>32.73.25</v>
          </cell>
          <cell r="CUH94" t="str">
            <v>32.73.26</v>
          </cell>
          <cell r="CUI94" t="str">
            <v>32.73.27</v>
          </cell>
          <cell r="CUJ94" t="str">
            <v>32.73.28</v>
          </cell>
          <cell r="CUK94" t="str">
            <v>32.73.29</v>
          </cell>
          <cell r="CUL94" t="str">
            <v>32.73.30</v>
          </cell>
          <cell r="CUM94" t="str">
            <v>32.74.01</v>
          </cell>
          <cell r="CUN94" t="str">
            <v>32.74.02</v>
          </cell>
          <cell r="CUO94" t="str">
            <v>32.74.03</v>
          </cell>
          <cell r="CUP94" t="str">
            <v>32.74.04</v>
          </cell>
          <cell r="CUQ94" t="str">
            <v>32.74.05</v>
          </cell>
          <cell r="CUR94" t="str">
            <v>32.75.01</v>
          </cell>
          <cell r="CUS94" t="str">
            <v>32.75.02</v>
          </cell>
          <cell r="CUT94" t="str">
            <v>32.75.03</v>
          </cell>
          <cell r="CUU94" t="str">
            <v>32.75.04</v>
          </cell>
          <cell r="CUV94" t="str">
            <v>32.75.05</v>
          </cell>
          <cell r="CUW94" t="str">
            <v>32.75.06</v>
          </cell>
          <cell r="CUX94" t="str">
            <v>32.75.07</v>
          </cell>
          <cell r="CUY94" t="str">
            <v>32.75.08</v>
          </cell>
          <cell r="CUZ94" t="str">
            <v>32.75.09</v>
          </cell>
          <cell r="CVA94" t="str">
            <v>32.75.10</v>
          </cell>
          <cell r="CVB94" t="str">
            <v>32.75.11</v>
          </cell>
          <cell r="CVC94" t="str">
            <v>32.75.12</v>
          </cell>
          <cell r="CVD94" t="str">
            <v>32.76.01</v>
          </cell>
          <cell r="CVE94" t="str">
            <v>32.76.02</v>
          </cell>
          <cell r="CVF94" t="str">
            <v>32.76.03</v>
          </cell>
          <cell r="CVG94" t="str">
            <v>32.76.04</v>
          </cell>
          <cell r="CVH94" t="str">
            <v>32.76.05</v>
          </cell>
          <cell r="CVI94" t="str">
            <v>32.76.06</v>
          </cell>
          <cell r="CVJ94" t="str">
            <v>32.76.07</v>
          </cell>
          <cell r="CVK94" t="str">
            <v>32.76.08</v>
          </cell>
          <cell r="CVL94" t="str">
            <v>32.76.09</v>
          </cell>
          <cell r="CVM94" t="str">
            <v>32.76.10</v>
          </cell>
          <cell r="CVN94" t="str">
            <v>32.76.11</v>
          </cell>
          <cell r="CVO94" t="str">
            <v>32.77.01</v>
          </cell>
          <cell r="CVP94" t="str">
            <v>32.77.02</v>
          </cell>
          <cell r="CVQ94" t="str">
            <v>32.77.03</v>
          </cell>
          <cell r="CVR94" t="str">
            <v>32.78.01</v>
          </cell>
          <cell r="CVS94" t="str">
            <v>32.78.02</v>
          </cell>
          <cell r="CVT94" t="str">
            <v>32.78.03</v>
          </cell>
          <cell r="CVU94" t="str">
            <v>32.78.04</v>
          </cell>
          <cell r="CVV94" t="str">
            <v>32.78.05</v>
          </cell>
          <cell r="CVW94" t="str">
            <v>32.78.06</v>
          </cell>
          <cell r="CVX94" t="str">
            <v>32.78.07</v>
          </cell>
          <cell r="CVY94" t="str">
            <v>32.78.08</v>
          </cell>
          <cell r="CVZ94" t="str">
            <v>32.78.09</v>
          </cell>
          <cell r="CWA94" t="str">
            <v>32.78.10</v>
          </cell>
          <cell r="CWB94" t="str">
            <v>32.79.01</v>
          </cell>
          <cell r="CWC94" t="str">
            <v>32.79.02</v>
          </cell>
          <cell r="CWD94" t="str">
            <v>32.79.03</v>
          </cell>
          <cell r="CWE94" t="str">
            <v>32.79.04</v>
          </cell>
          <cell r="CWF94" t="str">
            <v>33.01.01</v>
          </cell>
          <cell r="CWG94" t="str">
            <v>33.01.02</v>
          </cell>
          <cell r="CWH94" t="str">
            <v>33.01.03</v>
          </cell>
          <cell r="CWI94" t="str">
            <v>33.01.04</v>
          </cell>
          <cell r="CWJ94" t="str">
            <v>33.01.05</v>
          </cell>
          <cell r="CWK94" t="str">
            <v>33.01.06</v>
          </cell>
          <cell r="CWL94" t="str">
            <v>33.01.07</v>
          </cell>
          <cell r="CWM94" t="str">
            <v>33.01.08</v>
          </cell>
          <cell r="CWN94" t="str">
            <v>33.01.09</v>
          </cell>
          <cell r="CWO94" t="str">
            <v>33.01.10</v>
          </cell>
          <cell r="CWP94" t="str">
            <v>33.01.11</v>
          </cell>
          <cell r="CWQ94" t="str">
            <v>33.01.12</v>
          </cell>
          <cell r="CWR94" t="str">
            <v>33.01.13</v>
          </cell>
          <cell r="CWS94" t="str">
            <v>33.01.14</v>
          </cell>
          <cell r="CWT94" t="str">
            <v>33.01.15</v>
          </cell>
          <cell r="CWU94" t="str">
            <v>33.01.16</v>
          </cell>
          <cell r="CWV94" t="str">
            <v>33.01.17</v>
          </cell>
          <cell r="CWW94" t="str">
            <v>33.01.18</v>
          </cell>
          <cell r="CWX94" t="str">
            <v>33.01.19</v>
          </cell>
          <cell r="CWY94" t="str">
            <v>33.01.20</v>
          </cell>
          <cell r="CWZ94" t="str">
            <v>33.01.21</v>
          </cell>
          <cell r="CXA94" t="str">
            <v>33.01.22</v>
          </cell>
          <cell r="CXB94" t="str">
            <v>33.01.23</v>
          </cell>
          <cell r="CXC94" t="str">
            <v>33.01.24</v>
          </cell>
          <cell r="CXD94" t="str">
            <v>33.02.01</v>
          </cell>
          <cell r="CXE94" t="str">
            <v>33.02.02</v>
          </cell>
          <cell r="CXF94" t="str">
            <v>33.02.03</v>
          </cell>
          <cell r="CXG94" t="str">
            <v>33.02.04</v>
          </cell>
          <cell r="CXH94" t="str">
            <v>33.02.05</v>
          </cell>
          <cell r="CXI94" t="str">
            <v>33.02.06</v>
          </cell>
          <cell r="CXJ94" t="str">
            <v>33.02.07</v>
          </cell>
          <cell r="CXK94" t="str">
            <v>33.02.08</v>
          </cell>
          <cell r="CXL94" t="str">
            <v>33.02.09</v>
          </cell>
          <cell r="CXM94" t="str">
            <v>33.02.10</v>
          </cell>
          <cell r="CXN94" t="str">
            <v>33.02.11</v>
          </cell>
          <cell r="CXO94" t="str">
            <v>33.02.12</v>
          </cell>
          <cell r="CXP94" t="str">
            <v>33.02.13</v>
          </cell>
          <cell r="CXQ94" t="str">
            <v>33.02.14</v>
          </cell>
          <cell r="CXR94" t="str">
            <v>33.02.15</v>
          </cell>
          <cell r="CXS94" t="str">
            <v>33.02.16</v>
          </cell>
          <cell r="CXT94" t="str">
            <v>33.02.17</v>
          </cell>
          <cell r="CXU94" t="str">
            <v>33.02.18</v>
          </cell>
          <cell r="CXV94" t="str">
            <v>33.02.19</v>
          </cell>
          <cell r="CXW94" t="str">
            <v>33.02.20</v>
          </cell>
          <cell r="CXX94" t="str">
            <v>33.02.21</v>
          </cell>
          <cell r="CXY94" t="str">
            <v>33.02.22</v>
          </cell>
          <cell r="CXZ94" t="str">
            <v>33.02.23</v>
          </cell>
          <cell r="CYA94" t="str">
            <v>33.02.24</v>
          </cell>
          <cell r="CYB94" t="str">
            <v>33.02.25</v>
          </cell>
          <cell r="CYC94" t="str">
            <v>33.02.26</v>
          </cell>
          <cell r="CYD94" t="str">
            <v>33.02.27</v>
          </cell>
          <cell r="CYE94" t="str">
            <v>33.03.01</v>
          </cell>
          <cell r="CYF94" t="str">
            <v>33.03.02</v>
          </cell>
          <cell r="CYG94" t="str">
            <v>33.03.03</v>
          </cell>
          <cell r="CYH94" t="str">
            <v>33.03.04</v>
          </cell>
          <cell r="CYI94" t="str">
            <v>33.03.05</v>
          </cell>
          <cell r="CYJ94" t="str">
            <v>33.03.06</v>
          </cell>
          <cell r="CYK94" t="str">
            <v>33.03.07</v>
          </cell>
          <cell r="CYL94" t="str">
            <v>33.03.08</v>
          </cell>
          <cell r="CYM94" t="str">
            <v>33.03.09</v>
          </cell>
          <cell r="CYN94" t="str">
            <v>33.03.10</v>
          </cell>
          <cell r="CYO94" t="str">
            <v>33.03.11</v>
          </cell>
          <cell r="CYP94" t="str">
            <v>33.03.12</v>
          </cell>
          <cell r="CYQ94" t="str">
            <v>33.03.13</v>
          </cell>
          <cell r="CYR94" t="str">
            <v>33.03.14</v>
          </cell>
          <cell r="CYS94" t="str">
            <v>33.03.15</v>
          </cell>
          <cell r="CYT94" t="str">
            <v>33.03.16</v>
          </cell>
          <cell r="CYU94" t="str">
            <v>33.03.17</v>
          </cell>
          <cell r="CYV94" t="str">
            <v>33.03.18</v>
          </cell>
          <cell r="CYW94" t="str">
            <v>33.04.01</v>
          </cell>
          <cell r="CYX94" t="str">
            <v>33.04.02</v>
          </cell>
          <cell r="CYY94" t="str">
            <v>33.04.03</v>
          </cell>
          <cell r="CYZ94" t="str">
            <v>33.04.04</v>
          </cell>
          <cell r="CZA94" t="str">
            <v>33.04.05</v>
          </cell>
          <cell r="CZB94" t="str">
            <v>33.04.06</v>
          </cell>
          <cell r="CZC94" t="str">
            <v>33.04.07</v>
          </cell>
          <cell r="CZD94" t="str">
            <v>33.04.08</v>
          </cell>
          <cell r="CZE94" t="str">
            <v>33.04.09</v>
          </cell>
          <cell r="CZF94" t="str">
            <v>33.04.10</v>
          </cell>
          <cell r="CZG94" t="str">
            <v>33.04.11</v>
          </cell>
          <cell r="CZH94" t="str">
            <v>33.04.12</v>
          </cell>
          <cell r="CZI94" t="str">
            <v>33.04.13</v>
          </cell>
          <cell r="CZJ94" t="str">
            <v>33.04.14</v>
          </cell>
          <cell r="CZK94" t="str">
            <v>33.04.15</v>
          </cell>
          <cell r="CZL94" t="str">
            <v>33.04.16</v>
          </cell>
          <cell r="CZM94" t="str">
            <v>33.04.17</v>
          </cell>
          <cell r="CZN94" t="str">
            <v>33.04.18</v>
          </cell>
          <cell r="CZO94" t="str">
            <v>33.04.19</v>
          </cell>
          <cell r="CZP94" t="str">
            <v>33.04.20</v>
          </cell>
          <cell r="CZQ94" t="str">
            <v>33.05.01</v>
          </cell>
          <cell r="CZR94" t="str">
            <v>33.05.02</v>
          </cell>
          <cell r="CZS94" t="str">
            <v>33.05.03</v>
          </cell>
          <cell r="CZT94" t="str">
            <v>33.05.04</v>
          </cell>
          <cell r="CZU94" t="str">
            <v>33.05.05</v>
          </cell>
          <cell r="CZV94" t="str">
            <v>33.05.06</v>
          </cell>
          <cell r="CZW94" t="str">
            <v>33.05.07</v>
          </cell>
          <cell r="CZX94" t="str">
            <v>33.05.08</v>
          </cell>
          <cell r="CZY94" t="str">
            <v>33.05.09</v>
          </cell>
          <cell r="CZZ94" t="str">
            <v>33.05.10</v>
          </cell>
          <cell r="DAA94" t="str">
            <v>33.05.11</v>
          </cell>
          <cell r="DAB94" t="str">
            <v>33.05.12</v>
          </cell>
          <cell r="DAC94" t="str">
            <v>33.05.13</v>
          </cell>
          <cell r="DAD94" t="str">
            <v>33.05.14</v>
          </cell>
          <cell r="DAE94" t="str">
            <v>33.05.15</v>
          </cell>
          <cell r="DAF94" t="str">
            <v>33.05.16</v>
          </cell>
          <cell r="DAG94" t="str">
            <v>33.05.17</v>
          </cell>
          <cell r="DAH94" t="str">
            <v>33.05.18</v>
          </cell>
          <cell r="DAI94" t="str">
            <v>33.05.19</v>
          </cell>
          <cell r="DAJ94" t="str">
            <v>33.05.20</v>
          </cell>
          <cell r="DAK94" t="str">
            <v>33.05.21</v>
          </cell>
          <cell r="DAL94" t="str">
            <v>33.05.22</v>
          </cell>
          <cell r="DAM94" t="str">
            <v>33.05.23</v>
          </cell>
          <cell r="DAN94" t="str">
            <v>33.05.24</v>
          </cell>
          <cell r="DAO94" t="str">
            <v>33.05.25</v>
          </cell>
          <cell r="DAP94" t="str">
            <v>33.05.26</v>
          </cell>
          <cell r="DAQ94" t="str">
            <v>33.06.01</v>
          </cell>
          <cell r="DAR94" t="str">
            <v>33.06.02</v>
          </cell>
          <cell r="DAS94" t="str">
            <v>33.06.03</v>
          </cell>
          <cell r="DAT94" t="str">
            <v>33.06.04</v>
          </cell>
          <cell r="DAU94" t="str">
            <v>33.06.05</v>
          </cell>
          <cell r="DAV94" t="str">
            <v>33.06.06</v>
          </cell>
          <cell r="DAW94" t="str">
            <v>33.06.07</v>
          </cell>
          <cell r="DAX94" t="str">
            <v>33.06.08</v>
          </cell>
          <cell r="DAY94" t="str">
            <v>33.06.09</v>
          </cell>
          <cell r="DAZ94" t="str">
            <v>33.06.10</v>
          </cell>
          <cell r="DBA94" t="str">
            <v>33.06.11</v>
          </cell>
          <cell r="DBB94" t="str">
            <v>33.06.12</v>
          </cell>
          <cell r="DBC94" t="str">
            <v>33.06.13</v>
          </cell>
          <cell r="DBD94" t="str">
            <v>33.06.14</v>
          </cell>
          <cell r="DBE94" t="str">
            <v>33.06.15</v>
          </cell>
          <cell r="DBF94" t="str">
            <v>33.06.16</v>
          </cell>
          <cell r="DBG94" t="str">
            <v>33.07.01</v>
          </cell>
          <cell r="DBH94" t="str">
            <v>33.07.02</v>
          </cell>
          <cell r="DBI94" t="str">
            <v>33.07.03</v>
          </cell>
          <cell r="DBJ94" t="str">
            <v>33.07.04</v>
          </cell>
          <cell r="DBK94" t="str">
            <v>33.07.05</v>
          </cell>
          <cell r="DBL94" t="str">
            <v>33.07.06</v>
          </cell>
          <cell r="DBM94" t="str">
            <v>33.07.07</v>
          </cell>
          <cell r="DBN94" t="str">
            <v>33.07.08</v>
          </cell>
          <cell r="DBO94" t="str">
            <v>33.07.09</v>
          </cell>
          <cell r="DBP94" t="str">
            <v>33.07.10</v>
          </cell>
          <cell r="DBQ94" t="str">
            <v>33.07.11</v>
          </cell>
          <cell r="DBR94" t="str">
            <v>33.07.12</v>
          </cell>
          <cell r="DBS94" t="str">
            <v>33.07.13</v>
          </cell>
          <cell r="DBT94" t="str">
            <v>33.07.14</v>
          </cell>
          <cell r="DBU94" t="str">
            <v>33.07.15</v>
          </cell>
          <cell r="DBV94" t="str">
            <v>33.08.01</v>
          </cell>
          <cell r="DBW94" t="str">
            <v>33.08.02</v>
          </cell>
          <cell r="DBX94" t="str">
            <v>33.08.03</v>
          </cell>
          <cell r="DBY94" t="str">
            <v>33.08.04</v>
          </cell>
          <cell r="DBZ94" t="str">
            <v>33.08.05</v>
          </cell>
          <cell r="DCA94" t="str">
            <v>33.08.06</v>
          </cell>
          <cell r="DCB94" t="str">
            <v>33.08.07</v>
          </cell>
          <cell r="DCC94" t="str">
            <v>33.08.08</v>
          </cell>
          <cell r="DCD94" t="str">
            <v>33.08.09</v>
          </cell>
          <cell r="DCE94" t="str">
            <v>33.08.10</v>
          </cell>
          <cell r="DCF94" t="str">
            <v>33.08.11</v>
          </cell>
          <cell r="DCG94" t="str">
            <v>33.08.12</v>
          </cell>
          <cell r="DCH94" t="str">
            <v>33.08.13</v>
          </cell>
          <cell r="DCI94" t="str">
            <v>33.08.14</v>
          </cell>
          <cell r="DCJ94" t="str">
            <v>33.08.15</v>
          </cell>
          <cell r="DCK94" t="str">
            <v>33.08.16</v>
          </cell>
          <cell r="DCL94" t="str">
            <v>33.08.17</v>
          </cell>
          <cell r="DCM94" t="str">
            <v>33.08.18</v>
          </cell>
          <cell r="DCN94" t="str">
            <v>33.08.19</v>
          </cell>
          <cell r="DCO94" t="str">
            <v>33.08.20</v>
          </cell>
          <cell r="DCP94" t="str">
            <v>33.08.21</v>
          </cell>
          <cell r="DCQ94" t="str">
            <v>33.09.01</v>
          </cell>
          <cell r="DCR94" t="str">
            <v>33.09.02</v>
          </cell>
          <cell r="DCS94" t="str">
            <v>33.09.03</v>
          </cell>
          <cell r="DCT94" t="str">
            <v>33.09.04</v>
          </cell>
          <cell r="DCU94" t="str">
            <v>33.09.05</v>
          </cell>
          <cell r="DCV94" t="str">
            <v>33.09.06</v>
          </cell>
          <cell r="DCW94" t="str">
            <v>33.09.07</v>
          </cell>
          <cell r="DCX94" t="str">
            <v>33.09.08</v>
          </cell>
          <cell r="DCY94" t="str">
            <v>33.09.09</v>
          </cell>
          <cell r="DCZ94" t="str">
            <v>33.09.10</v>
          </cell>
          <cell r="DDA94" t="str">
            <v>33.09.11</v>
          </cell>
          <cell r="DDB94" t="str">
            <v>33.09.12</v>
          </cell>
          <cell r="DDC94" t="str">
            <v>33.09.13</v>
          </cell>
          <cell r="DDD94" t="str">
            <v>33.09.14</v>
          </cell>
          <cell r="DDE94" t="str">
            <v>33.09.15</v>
          </cell>
          <cell r="DDF94" t="str">
            <v>33.09.16</v>
          </cell>
          <cell r="DDG94" t="str">
            <v>33.09.17</v>
          </cell>
          <cell r="DDH94" t="str">
            <v>33.09.18</v>
          </cell>
          <cell r="DDI94" t="str">
            <v>33.09.19</v>
          </cell>
          <cell r="DDJ94" t="str">
            <v>33.09.20</v>
          </cell>
          <cell r="DDK94" t="str">
            <v>33.09.21</v>
          </cell>
          <cell r="DDL94" t="str">
            <v>33.09.22</v>
          </cell>
          <cell r="DDM94" t="str">
            <v>33.10.01</v>
          </cell>
          <cell r="DDN94" t="str">
            <v>33.10.02</v>
          </cell>
          <cell r="DDO94" t="str">
            <v>33.10.03</v>
          </cell>
          <cell r="DDP94" t="str">
            <v>33.10.04</v>
          </cell>
          <cell r="DDQ94" t="str">
            <v>33.10.05</v>
          </cell>
          <cell r="DDR94" t="str">
            <v>33.10.06</v>
          </cell>
          <cell r="DDS94" t="str">
            <v>33.10.07</v>
          </cell>
          <cell r="DDT94" t="str">
            <v>33.10.08</v>
          </cell>
          <cell r="DDU94" t="str">
            <v>33.10.09</v>
          </cell>
          <cell r="DDV94" t="str">
            <v>33.10.10</v>
          </cell>
          <cell r="DDW94" t="str">
            <v>33.10.11</v>
          </cell>
          <cell r="DDX94" t="str">
            <v>33.10.12</v>
          </cell>
          <cell r="DDY94" t="str">
            <v>33.10.13</v>
          </cell>
          <cell r="DDZ94" t="str">
            <v>33.10.14</v>
          </cell>
          <cell r="DEA94" t="str">
            <v>33.10.15</v>
          </cell>
          <cell r="DEB94" t="str">
            <v>33.10.16</v>
          </cell>
          <cell r="DEC94" t="str">
            <v>33.10.17</v>
          </cell>
          <cell r="DED94" t="str">
            <v>33.10.18</v>
          </cell>
          <cell r="DEE94" t="str">
            <v>33.10.19</v>
          </cell>
          <cell r="DEF94" t="str">
            <v>33.10.20</v>
          </cell>
          <cell r="DEG94" t="str">
            <v>33.10.21</v>
          </cell>
          <cell r="DEH94" t="str">
            <v>33.10.22</v>
          </cell>
          <cell r="DEI94" t="str">
            <v>33.10.23</v>
          </cell>
          <cell r="DEJ94" t="str">
            <v>33.10.24</v>
          </cell>
          <cell r="DEK94" t="str">
            <v>33.10.25</v>
          </cell>
          <cell r="DEL94" t="str">
            <v>33.10.26</v>
          </cell>
          <cell r="DEM94" t="str">
            <v>33.11.01</v>
          </cell>
          <cell r="DEN94" t="str">
            <v>33.11.02</v>
          </cell>
          <cell r="DEO94" t="str">
            <v>33.11.03</v>
          </cell>
          <cell r="DEP94" t="str">
            <v>33.11.04</v>
          </cell>
          <cell r="DEQ94" t="str">
            <v>33.11.05</v>
          </cell>
          <cell r="DER94" t="str">
            <v>33.11.06</v>
          </cell>
          <cell r="DES94" t="str">
            <v>33.11.07</v>
          </cell>
          <cell r="DET94" t="str">
            <v>33.11.08</v>
          </cell>
          <cell r="DEU94" t="str">
            <v>33.11.09</v>
          </cell>
          <cell r="DEV94" t="str">
            <v>33.11.10</v>
          </cell>
          <cell r="DEW94" t="str">
            <v>33.11.11</v>
          </cell>
          <cell r="DEX94" t="str">
            <v>33.11.12</v>
          </cell>
          <cell r="DEY94" t="str">
            <v>33.12.01</v>
          </cell>
          <cell r="DEZ94" t="str">
            <v>33.12.02</v>
          </cell>
          <cell r="DFA94" t="str">
            <v>33.12.03</v>
          </cell>
          <cell r="DFB94" t="str">
            <v>33.12.04</v>
          </cell>
          <cell r="DFC94" t="str">
            <v>33.12.05</v>
          </cell>
          <cell r="DFD94" t="str">
            <v>33.12.06</v>
          </cell>
          <cell r="DFE94" t="str">
            <v>33.12.07</v>
          </cell>
          <cell r="DFF94" t="str">
            <v>33.12.08</v>
          </cell>
          <cell r="DFG94" t="str">
            <v>33.12.09</v>
          </cell>
          <cell r="DFH94" t="str">
            <v>33.12.10</v>
          </cell>
          <cell r="DFI94" t="str">
            <v>33.12.11</v>
          </cell>
          <cell r="DFJ94" t="str">
            <v>33.12.12</v>
          </cell>
          <cell r="DFK94" t="str">
            <v>33.12.13</v>
          </cell>
          <cell r="DFL94" t="str">
            <v>33.12.14</v>
          </cell>
          <cell r="DFM94" t="str">
            <v>33.12.15</v>
          </cell>
          <cell r="DFN94" t="str">
            <v>33.12.16</v>
          </cell>
          <cell r="DFO94" t="str">
            <v>33.12.17</v>
          </cell>
          <cell r="DFP94" t="str">
            <v>33.12.18</v>
          </cell>
          <cell r="DFQ94" t="str">
            <v>33.12.19</v>
          </cell>
          <cell r="DFR94" t="str">
            <v>33.12.20</v>
          </cell>
          <cell r="DFS94" t="str">
            <v>33.12.21</v>
          </cell>
          <cell r="DFT94" t="str">
            <v>33.12.22</v>
          </cell>
          <cell r="DFU94" t="str">
            <v>33.12.23</v>
          </cell>
          <cell r="DFV94" t="str">
            <v>33.12.24</v>
          </cell>
          <cell r="DFW94" t="str">
            <v>33.12.25</v>
          </cell>
          <cell r="DFX94" t="str">
            <v>33.13.01</v>
          </cell>
          <cell r="DFY94" t="str">
            <v>33.13.02</v>
          </cell>
          <cell r="DFZ94" t="str">
            <v>33.13.03</v>
          </cell>
          <cell r="DGA94" t="str">
            <v>33.13.04</v>
          </cell>
          <cell r="DGB94" t="str">
            <v>33.13.05</v>
          </cell>
          <cell r="DGC94" t="str">
            <v>33.13.06</v>
          </cell>
          <cell r="DGD94" t="str">
            <v>33.13.07</v>
          </cell>
          <cell r="DGE94" t="str">
            <v>33.13.08</v>
          </cell>
          <cell r="DGF94" t="str">
            <v>33.13.09</v>
          </cell>
          <cell r="DGG94" t="str">
            <v>33.13.10</v>
          </cell>
          <cell r="DGH94" t="str">
            <v>33.13.11</v>
          </cell>
          <cell r="DGI94" t="str">
            <v>33.13.12</v>
          </cell>
          <cell r="DGJ94" t="str">
            <v>33.13.13</v>
          </cell>
          <cell r="DGK94" t="str">
            <v>33.13.14</v>
          </cell>
          <cell r="DGL94" t="str">
            <v>33.13.15</v>
          </cell>
          <cell r="DGM94" t="str">
            <v>33.13.16</v>
          </cell>
          <cell r="DGN94" t="str">
            <v>33.13.17</v>
          </cell>
          <cell r="DGO94" t="str">
            <v>33.14.01</v>
          </cell>
          <cell r="DGP94" t="str">
            <v>33.14.02</v>
          </cell>
          <cell r="DGQ94" t="str">
            <v>33.14.03</v>
          </cell>
          <cell r="DGR94" t="str">
            <v>33.14.04</v>
          </cell>
          <cell r="DGS94" t="str">
            <v>33.14.05</v>
          </cell>
          <cell r="DGT94" t="str">
            <v>33.14.06</v>
          </cell>
          <cell r="DGU94" t="str">
            <v>33.14.07</v>
          </cell>
          <cell r="DGV94" t="str">
            <v>33.14.08</v>
          </cell>
          <cell r="DGW94" t="str">
            <v>33.14.09</v>
          </cell>
          <cell r="DGX94" t="str">
            <v>33.14.10</v>
          </cell>
          <cell r="DGY94" t="str">
            <v>33.14.11</v>
          </cell>
          <cell r="DGZ94" t="str">
            <v>33.14.12</v>
          </cell>
          <cell r="DHA94" t="str">
            <v>33.14.13</v>
          </cell>
          <cell r="DHB94" t="str">
            <v>33.14.14</v>
          </cell>
          <cell r="DHC94" t="str">
            <v>33.14.15</v>
          </cell>
          <cell r="DHD94" t="str">
            <v>33.14.16</v>
          </cell>
          <cell r="DHE94" t="str">
            <v>33.14.17</v>
          </cell>
          <cell r="DHF94" t="str">
            <v>33.14.18</v>
          </cell>
          <cell r="DHG94" t="str">
            <v>33.14.19</v>
          </cell>
          <cell r="DHH94" t="str">
            <v>33.14.20</v>
          </cell>
          <cell r="DHI94" t="str">
            <v>33.15.01</v>
          </cell>
          <cell r="DHJ94" t="str">
            <v>33.15.02</v>
          </cell>
          <cell r="DHK94" t="str">
            <v>33.15.03</v>
          </cell>
          <cell r="DHL94" t="str">
            <v>33.15.04</v>
          </cell>
          <cell r="DHM94" t="str">
            <v>33.15.05</v>
          </cell>
          <cell r="DHN94" t="str">
            <v>33.15.06</v>
          </cell>
          <cell r="DHO94" t="str">
            <v>33.15.07</v>
          </cell>
          <cell r="DHP94" t="str">
            <v>33.15.08</v>
          </cell>
          <cell r="DHQ94" t="str">
            <v>33.15.09</v>
          </cell>
          <cell r="DHR94" t="str">
            <v>33.15.10</v>
          </cell>
          <cell r="DHS94" t="str">
            <v>33.15.11</v>
          </cell>
          <cell r="DHT94" t="str">
            <v>33.15.12</v>
          </cell>
          <cell r="DHU94" t="str">
            <v>33.15.13</v>
          </cell>
          <cell r="DHV94" t="str">
            <v>33.15.14</v>
          </cell>
          <cell r="DHW94" t="str">
            <v>33.15.15</v>
          </cell>
          <cell r="DHX94" t="str">
            <v>33.15.16</v>
          </cell>
          <cell r="DHY94" t="str">
            <v>33.15.17</v>
          </cell>
          <cell r="DHZ94" t="str">
            <v>33.15.18</v>
          </cell>
          <cell r="DIA94" t="str">
            <v>33.15.19</v>
          </cell>
          <cell r="DIB94" t="str">
            <v>33.16.01</v>
          </cell>
          <cell r="DIC94" t="str">
            <v>33.16.02</v>
          </cell>
          <cell r="DID94" t="str">
            <v>33.16.03</v>
          </cell>
          <cell r="DIE94" t="str">
            <v>33.16.04</v>
          </cell>
          <cell r="DIF94" t="str">
            <v>33.16.05</v>
          </cell>
          <cell r="DIG94" t="str">
            <v>33.16.06</v>
          </cell>
          <cell r="DIH94" t="str">
            <v>33.16.07</v>
          </cell>
          <cell r="DII94" t="str">
            <v>33.16.08</v>
          </cell>
          <cell r="DIJ94" t="str">
            <v>33.16.09</v>
          </cell>
          <cell r="DIK94" t="str">
            <v>33.16.10</v>
          </cell>
          <cell r="DIL94" t="str">
            <v>33.16.11</v>
          </cell>
          <cell r="DIM94" t="str">
            <v>33.16.12</v>
          </cell>
          <cell r="DIN94" t="str">
            <v>33.16.13</v>
          </cell>
          <cell r="DIO94" t="str">
            <v>33.16.14</v>
          </cell>
          <cell r="DIP94" t="str">
            <v>33.16.15</v>
          </cell>
          <cell r="DIQ94" t="str">
            <v>33.16.16</v>
          </cell>
          <cell r="DIR94" t="str">
            <v>33.17.01</v>
          </cell>
          <cell r="DIS94" t="str">
            <v>33.17.02</v>
          </cell>
          <cell r="DIT94" t="str">
            <v>33.17.03</v>
          </cell>
          <cell r="DIU94" t="str">
            <v>33.17.04</v>
          </cell>
          <cell r="DIV94" t="str">
            <v>33.17.05</v>
          </cell>
          <cell r="DIW94" t="str">
            <v>33.17.06</v>
          </cell>
          <cell r="DIX94" t="str">
            <v>33.17.07</v>
          </cell>
          <cell r="DIY94" t="str">
            <v>33.17.08</v>
          </cell>
          <cell r="DIZ94" t="str">
            <v>33.17.09</v>
          </cell>
          <cell r="DJA94" t="str">
            <v>33.17.10</v>
          </cell>
          <cell r="DJB94" t="str">
            <v>33.17.11</v>
          </cell>
          <cell r="DJC94" t="str">
            <v>33.17.12</v>
          </cell>
          <cell r="DJD94" t="str">
            <v>33.17.13</v>
          </cell>
          <cell r="DJE94" t="str">
            <v>33.17.14</v>
          </cell>
          <cell r="DJF94" t="str">
            <v>33.18.01</v>
          </cell>
          <cell r="DJG94" t="str">
            <v>33.18.02</v>
          </cell>
          <cell r="DJH94" t="str">
            <v>33.18.03</v>
          </cell>
          <cell r="DJI94" t="str">
            <v>33.18.04</v>
          </cell>
          <cell r="DJJ94" t="str">
            <v>33.18.05</v>
          </cell>
          <cell r="DJK94" t="str">
            <v>33.18.06</v>
          </cell>
          <cell r="DJL94" t="str">
            <v>33.18.07</v>
          </cell>
          <cell r="DJM94" t="str">
            <v>33.18.08</v>
          </cell>
          <cell r="DJN94" t="str">
            <v>33.18.09</v>
          </cell>
          <cell r="DJO94" t="str">
            <v>33.18.10</v>
          </cell>
          <cell r="DJP94" t="str">
            <v>33.18.11</v>
          </cell>
          <cell r="DJQ94" t="str">
            <v>33.18.12</v>
          </cell>
          <cell r="DJR94" t="str">
            <v>33.18.13</v>
          </cell>
          <cell r="DJS94" t="str">
            <v>33.18.14</v>
          </cell>
          <cell r="DJT94" t="str">
            <v>33.18.15</v>
          </cell>
          <cell r="DJU94" t="str">
            <v>33.18.16</v>
          </cell>
          <cell r="DJV94" t="str">
            <v>33.18.17</v>
          </cell>
          <cell r="DJW94" t="str">
            <v>33.18.18</v>
          </cell>
          <cell r="DJX94" t="str">
            <v>33.18.19</v>
          </cell>
          <cell r="DJY94" t="str">
            <v>33.18.20</v>
          </cell>
          <cell r="DJZ94" t="str">
            <v>33.18.21</v>
          </cell>
          <cell r="DKA94" t="str">
            <v>33.19.01</v>
          </cell>
          <cell r="DKB94" t="str">
            <v>33.19.02</v>
          </cell>
          <cell r="DKC94" t="str">
            <v>33.19.03</v>
          </cell>
          <cell r="DKD94" t="str">
            <v>33.19.04</v>
          </cell>
          <cell r="DKE94" t="str">
            <v>33.19.05</v>
          </cell>
          <cell r="DKF94" t="str">
            <v>33.19.06</v>
          </cell>
          <cell r="DKG94" t="str">
            <v>33.19.07</v>
          </cell>
          <cell r="DKH94" t="str">
            <v>33.19.08</v>
          </cell>
          <cell r="DKI94" t="str">
            <v>33.19.09</v>
          </cell>
          <cell r="DKJ94" t="str">
            <v>33.20.01</v>
          </cell>
          <cell r="DKK94" t="str">
            <v>33.20.02</v>
          </cell>
          <cell r="DKL94" t="str">
            <v>33.20.03</v>
          </cell>
          <cell r="DKM94" t="str">
            <v>33.20.04</v>
          </cell>
          <cell r="DKN94" t="str">
            <v>33.20.05</v>
          </cell>
          <cell r="DKO94" t="str">
            <v>33.20.06</v>
          </cell>
          <cell r="DKP94" t="str">
            <v>33.20.07</v>
          </cell>
          <cell r="DKQ94" t="str">
            <v>33.20.08</v>
          </cell>
          <cell r="DKR94" t="str">
            <v>33.20.09</v>
          </cell>
          <cell r="DKS94" t="str">
            <v>33.20.10</v>
          </cell>
          <cell r="DKT94" t="str">
            <v>33.20.11</v>
          </cell>
          <cell r="DKU94" t="str">
            <v>33.20.12</v>
          </cell>
          <cell r="DKV94" t="str">
            <v>33.20.13</v>
          </cell>
          <cell r="DKW94" t="str">
            <v>33.20.14</v>
          </cell>
          <cell r="DKX94" t="str">
            <v>33.20.15</v>
          </cell>
          <cell r="DKY94" t="str">
            <v>33.20.16</v>
          </cell>
          <cell r="DKZ94" t="str">
            <v>33.21.01</v>
          </cell>
          <cell r="DLA94" t="str">
            <v>33.21.02</v>
          </cell>
          <cell r="DLB94" t="str">
            <v>33.21.03</v>
          </cell>
          <cell r="DLC94" t="str">
            <v>33.21.04</v>
          </cell>
          <cell r="DLD94" t="str">
            <v>33.21.05</v>
          </cell>
          <cell r="DLE94" t="str">
            <v>33.21.06</v>
          </cell>
          <cell r="DLF94" t="str">
            <v>33.21.07</v>
          </cell>
          <cell r="DLG94" t="str">
            <v>33.21.08</v>
          </cell>
          <cell r="DLH94" t="str">
            <v>33.21.09</v>
          </cell>
          <cell r="DLI94" t="str">
            <v>33.21.10</v>
          </cell>
          <cell r="DLJ94" t="str">
            <v>33.21.11</v>
          </cell>
          <cell r="DLK94" t="str">
            <v>33.21.12</v>
          </cell>
          <cell r="DLL94" t="str">
            <v>33.21.13</v>
          </cell>
          <cell r="DLM94" t="str">
            <v>33.21.14</v>
          </cell>
          <cell r="DLN94" t="str">
            <v>33.22.01</v>
          </cell>
          <cell r="DLO94" t="str">
            <v>33.22.02</v>
          </cell>
          <cell r="DLP94" t="str">
            <v>33.22.03</v>
          </cell>
          <cell r="DLQ94" t="str">
            <v>33.22.04</v>
          </cell>
          <cell r="DLR94" t="str">
            <v>33.22.05</v>
          </cell>
          <cell r="DLS94" t="str">
            <v>33.22.06</v>
          </cell>
          <cell r="DLT94" t="str">
            <v>33.22.07</v>
          </cell>
          <cell r="DLU94" t="str">
            <v>33.22.08</v>
          </cell>
          <cell r="DLV94" t="str">
            <v>33.22.09</v>
          </cell>
          <cell r="DLW94" t="str">
            <v>33.22.10</v>
          </cell>
          <cell r="DLX94" t="str">
            <v>33.22.11</v>
          </cell>
          <cell r="DLY94" t="str">
            <v>33.22.12</v>
          </cell>
          <cell r="DLZ94" t="str">
            <v>33.22.13</v>
          </cell>
          <cell r="DMA94" t="str">
            <v>33.22.15</v>
          </cell>
          <cell r="DMB94" t="str">
            <v>33.22.16</v>
          </cell>
          <cell r="DMC94" t="str">
            <v>33.22.17</v>
          </cell>
          <cell r="DMD94" t="str">
            <v>33.22.18</v>
          </cell>
          <cell r="DME94" t="str">
            <v>33.22.19</v>
          </cell>
          <cell r="DMF94" t="str">
            <v>33.22.20</v>
          </cell>
          <cell r="DMG94" t="str">
            <v>33.23.01</v>
          </cell>
          <cell r="DMH94" t="str">
            <v>33.23.02</v>
          </cell>
          <cell r="DMI94" t="str">
            <v>33.23.03</v>
          </cell>
          <cell r="DMJ94" t="str">
            <v>33.23.04</v>
          </cell>
          <cell r="DMK94" t="str">
            <v>33.23.05</v>
          </cell>
          <cell r="DML94" t="str">
            <v>33.23.06</v>
          </cell>
          <cell r="DMM94" t="str">
            <v>33.23.07</v>
          </cell>
          <cell r="DMN94" t="str">
            <v>33.23.08</v>
          </cell>
          <cell r="DMO94" t="str">
            <v>33.23.09</v>
          </cell>
          <cell r="DMP94" t="str">
            <v>33.23.10</v>
          </cell>
          <cell r="DMQ94" t="str">
            <v>33.23.11</v>
          </cell>
          <cell r="DMR94" t="str">
            <v>33.23.12</v>
          </cell>
          <cell r="DMS94" t="str">
            <v>33.23.13</v>
          </cell>
          <cell r="DMT94" t="str">
            <v>33.23.14</v>
          </cell>
          <cell r="DMU94" t="str">
            <v>33.23.15</v>
          </cell>
          <cell r="DMV94" t="str">
            <v>33.23.16</v>
          </cell>
          <cell r="DMW94" t="str">
            <v>33.23.17</v>
          </cell>
          <cell r="DMX94" t="str">
            <v>33.23.18</v>
          </cell>
          <cell r="DMY94" t="str">
            <v>33.23.19</v>
          </cell>
          <cell r="DMZ94" t="str">
            <v>33.23.20</v>
          </cell>
          <cell r="DNA94" t="str">
            <v>33.24.01</v>
          </cell>
          <cell r="DNB94" t="str">
            <v>33.24.02</v>
          </cell>
          <cell r="DNC94" t="str">
            <v>33.24.03</v>
          </cell>
          <cell r="DND94" t="str">
            <v>33.24.04</v>
          </cell>
          <cell r="DNE94" t="str">
            <v>33.24.05</v>
          </cell>
          <cell r="DNF94" t="str">
            <v>33.24.06</v>
          </cell>
          <cell r="DNG94" t="str">
            <v>33.24.07</v>
          </cell>
          <cell r="DNH94" t="str">
            <v>33.24.08</v>
          </cell>
          <cell r="DNI94" t="str">
            <v>33.24.09</v>
          </cell>
          <cell r="DNJ94" t="str">
            <v>33.24.10</v>
          </cell>
          <cell r="DNK94" t="str">
            <v>33.24.11</v>
          </cell>
          <cell r="DNL94" t="str">
            <v>33.24.12</v>
          </cell>
          <cell r="DNM94" t="str">
            <v>33.24.13</v>
          </cell>
          <cell r="DNN94" t="str">
            <v>33.24.14</v>
          </cell>
          <cell r="DNO94" t="str">
            <v>33.24.15</v>
          </cell>
          <cell r="DNP94" t="str">
            <v>33.24.16</v>
          </cell>
          <cell r="DNQ94" t="str">
            <v>33.24.17</v>
          </cell>
          <cell r="DNR94" t="str">
            <v>33.24.18</v>
          </cell>
          <cell r="DNS94" t="str">
            <v>33.24.19</v>
          </cell>
          <cell r="DNT94" t="str">
            <v>33.24.20</v>
          </cell>
          <cell r="DNU94" t="str">
            <v>33.25.01</v>
          </cell>
          <cell r="DNV94" t="str">
            <v>33.25.02</v>
          </cell>
          <cell r="DNW94" t="str">
            <v>33.25.03</v>
          </cell>
          <cell r="DNX94" t="str">
            <v>33.25.04</v>
          </cell>
          <cell r="DNY94" t="str">
            <v>33.25.05</v>
          </cell>
          <cell r="DNZ94" t="str">
            <v>33.25.06</v>
          </cell>
          <cell r="DOA94" t="str">
            <v>33.25.07</v>
          </cell>
          <cell r="DOB94" t="str">
            <v>33.25.08</v>
          </cell>
          <cell r="DOC94" t="str">
            <v>33.25.09</v>
          </cell>
          <cell r="DOD94" t="str">
            <v>33.25.10</v>
          </cell>
          <cell r="DOE94" t="str">
            <v>33.25.11</v>
          </cell>
          <cell r="DOF94" t="str">
            <v>33.25.12</v>
          </cell>
          <cell r="DOG94" t="str">
            <v>33.25.13</v>
          </cell>
          <cell r="DOH94" t="str">
            <v>33.25.14</v>
          </cell>
          <cell r="DOI94" t="str">
            <v>33.25.15</v>
          </cell>
          <cell r="DOJ94" t="str">
            <v>33.26.01</v>
          </cell>
          <cell r="DOK94" t="str">
            <v>33.26.02</v>
          </cell>
          <cell r="DOL94" t="str">
            <v>33.26.03</v>
          </cell>
          <cell r="DOM94" t="str">
            <v>33.26.04</v>
          </cell>
          <cell r="DON94" t="str">
            <v>33.26.05</v>
          </cell>
          <cell r="DOO94" t="str">
            <v>33.26.06</v>
          </cell>
          <cell r="DOP94" t="str">
            <v>33.26.07</v>
          </cell>
          <cell r="DOQ94" t="str">
            <v>33.26.08</v>
          </cell>
          <cell r="DOR94" t="str">
            <v>33.26.09</v>
          </cell>
          <cell r="DOS94" t="str">
            <v>33.26.10</v>
          </cell>
          <cell r="DOT94" t="str">
            <v>33.26.11</v>
          </cell>
          <cell r="DOU94" t="str">
            <v>33.26.12</v>
          </cell>
          <cell r="DOV94" t="str">
            <v>33.26.13</v>
          </cell>
          <cell r="DOW94" t="str">
            <v>33.26.14</v>
          </cell>
          <cell r="DOX94" t="str">
            <v>33.26.15</v>
          </cell>
          <cell r="DOY94" t="str">
            <v>33.26.16</v>
          </cell>
          <cell r="DOZ94" t="str">
            <v>33.26.17</v>
          </cell>
          <cell r="DPA94" t="str">
            <v>33.26.18</v>
          </cell>
          <cell r="DPB94" t="str">
            <v>33.26.19</v>
          </cell>
          <cell r="DPC94" t="str">
            <v>33.27.01</v>
          </cell>
          <cell r="DPD94" t="str">
            <v>33.27.02</v>
          </cell>
          <cell r="DPE94" t="str">
            <v>33.27.03</v>
          </cell>
          <cell r="DPF94" t="str">
            <v>33.27.04</v>
          </cell>
          <cell r="DPG94" t="str">
            <v>33.27.05</v>
          </cell>
          <cell r="DPH94" t="str">
            <v>33.27.06</v>
          </cell>
          <cell r="DPI94" t="str">
            <v>33.27.07</v>
          </cell>
          <cell r="DPJ94" t="str">
            <v>33.27.08</v>
          </cell>
          <cell r="DPK94" t="str">
            <v>33.27.09</v>
          </cell>
          <cell r="DPL94" t="str">
            <v>33.27.10</v>
          </cell>
          <cell r="DPM94" t="str">
            <v>33.27.11</v>
          </cell>
          <cell r="DPN94" t="str">
            <v>33.27.12</v>
          </cell>
          <cell r="DPO94" t="str">
            <v>33.27.13</v>
          </cell>
          <cell r="DPP94" t="str">
            <v>33.27.14</v>
          </cell>
          <cell r="DPQ94" t="str">
            <v>33.28.01</v>
          </cell>
          <cell r="DPR94" t="str">
            <v>33.28.02</v>
          </cell>
          <cell r="DPS94" t="str">
            <v>33.28.03</v>
          </cell>
          <cell r="DPT94" t="str">
            <v>33.28.04</v>
          </cell>
          <cell r="DPU94" t="str">
            <v>33.28.05</v>
          </cell>
          <cell r="DPV94" t="str">
            <v>33.28.06</v>
          </cell>
          <cell r="DPW94" t="str">
            <v>33.28.07</v>
          </cell>
          <cell r="DPX94" t="str">
            <v>33.28.08</v>
          </cell>
          <cell r="DPY94" t="str">
            <v>33.28.09</v>
          </cell>
          <cell r="DPZ94" t="str">
            <v>33.28.10</v>
          </cell>
          <cell r="DQA94" t="str">
            <v>33.28.11</v>
          </cell>
          <cell r="DQB94" t="str">
            <v>33.28.12</v>
          </cell>
          <cell r="DQC94" t="str">
            <v>33.28.13</v>
          </cell>
          <cell r="DQD94" t="str">
            <v>33.28.14</v>
          </cell>
          <cell r="DQE94" t="str">
            <v>33.28.15</v>
          </cell>
          <cell r="DQF94" t="str">
            <v>33.28.16</v>
          </cell>
          <cell r="DQG94" t="str">
            <v>33.28.17</v>
          </cell>
          <cell r="DQH94" t="str">
            <v>33.28.18</v>
          </cell>
          <cell r="DQI94" t="str">
            <v>33.29.01</v>
          </cell>
          <cell r="DQJ94" t="str">
            <v>33.29.02</v>
          </cell>
          <cell r="DQK94" t="str">
            <v>33.29.03</v>
          </cell>
          <cell r="DQL94" t="str">
            <v>33.29.04</v>
          </cell>
          <cell r="DQM94" t="str">
            <v>33.29.05</v>
          </cell>
          <cell r="DQN94" t="str">
            <v>33.29.06</v>
          </cell>
          <cell r="DQO94" t="str">
            <v>33.29.07</v>
          </cell>
          <cell r="DQP94" t="str">
            <v>33.29.08</v>
          </cell>
          <cell r="DQQ94" t="str">
            <v>33.29.09</v>
          </cell>
          <cell r="DQR94" t="str">
            <v>33.29.10</v>
          </cell>
          <cell r="DQS94" t="str">
            <v>33.29.11</v>
          </cell>
          <cell r="DQT94" t="str">
            <v>33.29.12</v>
          </cell>
          <cell r="DQU94" t="str">
            <v>33.29.13</v>
          </cell>
          <cell r="DQV94" t="str">
            <v>33.29.14</v>
          </cell>
          <cell r="DQW94" t="str">
            <v>33.29.15</v>
          </cell>
          <cell r="DQX94" t="str">
            <v>33.29.16</v>
          </cell>
          <cell r="DQY94" t="str">
            <v>33.29.17</v>
          </cell>
          <cell r="DQZ94" t="str">
            <v>33.71.01</v>
          </cell>
          <cell r="DRA94" t="str">
            <v>33.71.02</v>
          </cell>
          <cell r="DRB94" t="str">
            <v>33.71.03</v>
          </cell>
          <cell r="DRC94" t="str">
            <v>33.72.01</v>
          </cell>
          <cell r="DRD94" t="str">
            <v>33.72.02</v>
          </cell>
          <cell r="DRE94" t="str">
            <v>33.72.03</v>
          </cell>
          <cell r="DRF94" t="str">
            <v>33.72.04</v>
          </cell>
          <cell r="DRG94" t="str">
            <v>33.72.05</v>
          </cell>
          <cell r="DRH94" t="str">
            <v>33.73.01</v>
          </cell>
          <cell r="DRI94" t="str">
            <v>33.73.02</v>
          </cell>
          <cell r="DRJ94" t="str">
            <v>33.73.03</v>
          </cell>
          <cell r="DRK94" t="str">
            <v>33.73.04</v>
          </cell>
          <cell r="DRL94" t="str">
            <v>33.74.01</v>
          </cell>
          <cell r="DRM94" t="str">
            <v>33.74.02</v>
          </cell>
          <cell r="DRN94" t="str">
            <v>33.74.03</v>
          </cell>
          <cell r="DRO94" t="str">
            <v>33.74.04</v>
          </cell>
          <cell r="DRP94" t="str">
            <v>33.74.05</v>
          </cell>
          <cell r="DRQ94" t="str">
            <v>33.74.06</v>
          </cell>
          <cell r="DRR94" t="str">
            <v>33.74.07</v>
          </cell>
          <cell r="DRS94" t="str">
            <v>33.74.08</v>
          </cell>
          <cell r="DRT94" t="str">
            <v>33.74.09</v>
          </cell>
          <cell r="DRU94" t="str">
            <v>33.74.10</v>
          </cell>
          <cell r="DRV94" t="str">
            <v>33.74.11</v>
          </cell>
          <cell r="DRW94" t="str">
            <v>33.74.12</v>
          </cell>
          <cell r="DRX94" t="str">
            <v>33.74.13</v>
          </cell>
          <cell r="DRY94" t="str">
            <v>33.74.14</v>
          </cell>
          <cell r="DRZ94" t="str">
            <v>33.74.15</v>
          </cell>
          <cell r="DSA94" t="str">
            <v>33.74.16</v>
          </cell>
          <cell r="DSB94" t="str">
            <v>33.75.01</v>
          </cell>
          <cell r="DSC94" t="str">
            <v>33.75.02</v>
          </cell>
          <cell r="DSD94" t="str">
            <v>33.75.03</v>
          </cell>
          <cell r="DSE94" t="str">
            <v>33.75.04</v>
          </cell>
          <cell r="DSF94" t="str">
            <v>33.76.01</v>
          </cell>
          <cell r="DSG94" t="str">
            <v>33.76.02</v>
          </cell>
          <cell r="DSH94" t="str">
            <v>33.76.03</v>
          </cell>
          <cell r="DSI94" t="str">
            <v>33.76.04</v>
          </cell>
          <cell r="DSJ94" t="str">
            <v>34.01.01</v>
          </cell>
          <cell r="DSK94" t="str">
            <v>34.01.02</v>
          </cell>
          <cell r="DSL94" t="str">
            <v>34.01.03</v>
          </cell>
          <cell r="DSM94" t="str">
            <v>34.01.04</v>
          </cell>
          <cell r="DSN94" t="str">
            <v>34.01.05</v>
          </cell>
          <cell r="DSO94" t="str">
            <v>34.01.06</v>
          </cell>
          <cell r="DSP94" t="str">
            <v>34.01.07</v>
          </cell>
          <cell r="DSQ94" t="str">
            <v>34.01.08</v>
          </cell>
          <cell r="DSR94" t="str">
            <v>34.01.09</v>
          </cell>
          <cell r="DSS94" t="str">
            <v>34.01.10</v>
          </cell>
          <cell r="DST94" t="str">
            <v>34.01.11</v>
          </cell>
          <cell r="DSU94" t="str">
            <v>34.01.12</v>
          </cell>
          <cell r="DSV94" t="str">
            <v>34.02.01</v>
          </cell>
          <cell r="DSW94" t="str">
            <v>34.02.02</v>
          </cell>
          <cell r="DSX94" t="str">
            <v>34.02.03</v>
          </cell>
          <cell r="DSY94" t="str">
            <v>34.02.04</v>
          </cell>
          <cell r="DSZ94" t="str">
            <v>34.02.05</v>
          </cell>
          <cell r="DTA94" t="str">
            <v>34.02.06</v>
          </cell>
          <cell r="DTB94" t="str">
            <v>34.02.07</v>
          </cell>
          <cell r="DTC94" t="str">
            <v>34.02.08</v>
          </cell>
          <cell r="DTD94" t="str">
            <v>34.02.09</v>
          </cell>
          <cell r="DTE94" t="str">
            <v>34.02.10</v>
          </cell>
          <cell r="DTF94" t="str">
            <v>34.02.11</v>
          </cell>
          <cell r="DTG94" t="str">
            <v>34.02.12</v>
          </cell>
          <cell r="DTH94" t="str">
            <v>34.02.13</v>
          </cell>
          <cell r="DTI94" t="str">
            <v>34.02.14</v>
          </cell>
          <cell r="DTJ94" t="str">
            <v>34.02.15</v>
          </cell>
          <cell r="DTK94" t="str">
            <v>34.02.16</v>
          </cell>
          <cell r="DTL94" t="str">
            <v>34.02.17</v>
          </cell>
          <cell r="DTM94" t="str">
            <v>34.03.01</v>
          </cell>
          <cell r="DTN94" t="str">
            <v>34.03.02</v>
          </cell>
          <cell r="DTO94" t="str">
            <v>34.03.03</v>
          </cell>
          <cell r="DTP94" t="str">
            <v>34.03.04</v>
          </cell>
          <cell r="DTQ94" t="str">
            <v>34.03.05</v>
          </cell>
          <cell r="DTR94" t="str">
            <v>34.03.06</v>
          </cell>
          <cell r="DTS94" t="str">
            <v>34.03.07</v>
          </cell>
          <cell r="DTT94" t="str">
            <v>34.03.08</v>
          </cell>
          <cell r="DTU94" t="str">
            <v>34.03.09</v>
          </cell>
          <cell r="DTV94" t="str">
            <v>34.03.10</v>
          </cell>
          <cell r="DTW94" t="str">
            <v>34.03.11</v>
          </cell>
          <cell r="DTX94" t="str">
            <v>34.03.12</v>
          </cell>
          <cell r="DTY94" t="str">
            <v>34.03.13</v>
          </cell>
          <cell r="DTZ94" t="str">
            <v>34.03.14</v>
          </cell>
          <cell r="DUA94" t="str">
            <v>34.03.15</v>
          </cell>
          <cell r="DUB94" t="str">
            <v>34.03.16</v>
          </cell>
          <cell r="DUC94" t="str">
            <v>34.03.17</v>
          </cell>
          <cell r="DUD94" t="str">
            <v>34.03.18</v>
          </cell>
          <cell r="DUE94" t="str">
            <v>34.04.01</v>
          </cell>
          <cell r="DUF94" t="str">
            <v>34.04.02</v>
          </cell>
          <cell r="DUG94" t="str">
            <v>34.04.03</v>
          </cell>
          <cell r="DUH94" t="str">
            <v>34.04.04</v>
          </cell>
          <cell r="DUI94" t="str">
            <v>34.04.05</v>
          </cell>
          <cell r="DUJ94" t="str">
            <v>34.04.06</v>
          </cell>
          <cell r="DUK94" t="str">
            <v>34.04.07</v>
          </cell>
          <cell r="DUL94" t="str">
            <v>34.04.08</v>
          </cell>
          <cell r="DUM94" t="str">
            <v>34.04.09</v>
          </cell>
          <cell r="DUN94" t="str">
            <v>34.04.10</v>
          </cell>
          <cell r="DUO94" t="str">
            <v>34.04.11</v>
          </cell>
          <cell r="DUP94" t="str">
            <v>34.04.12</v>
          </cell>
          <cell r="DUQ94" t="str">
            <v>34.04.13</v>
          </cell>
          <cell r="DUR94" t="str">
            <v>34.04.14</v>
          </cell>
          <cell r="DUS94" t="str">
            <v>34.04.15</v>
          </cell>
          <cell r="DUT94" t="str">
            <v>34.04.16</v>
          </cell>
          <cell r="DUU94" t="str">
            <v>34.04.17</v>
          </cell>
          <cell r="DUV94" t="str">
            <v>34.71.01</v>
          </cell>
          <cell r="DUW94" t="str">
            <v>34.71.02</v>
          </cell>
          <cell r="DUX94" t="str">
            <v>34.71.03</v>
          </cell>
          <cell r="DUY94" t="str">
            <v>34.71.04</v>
          </cell>
          <cell r="DUZ94" t="str">
            <v>34.71.05</v>
          </cell>
          <cell r="DVA94" t="str">
            <v>34.71.06</v>
          </cell>
          <cell r="DVB94" t="str">
            <v>34.71.07</v>
          </cell>
          <cell r="DVC94" t="str">
            <v>34.71.08</v>
          </cell>
          <cell r="DVD94" t="str">
            <v>34.71.09</v>
          </cell>
          <cell r="DVE94" t="str">
            <v>34.71.10</v>
          </cell>
          <cell r="DVF94" t="str">
            <v>34.71.11</v>
          </cell>
          <cell r="DVG94" t="str">
            <v>34.71.12</v>
          </cell>
          <cell r="DVH94" t="str">
            <v>34.71.13</v>
          </cell>
          <cell r="DVI94" t="str">
            <v>34.71.14</v>
          </cell>
          <cell r="DVJ94" t="str">
            <v>35.01.01</v>
          </cell>
          <cell r="DVK94" t="str">
            <v>35.01.02</v>
          </cell>
          <cell r="DVL94" t="str">
            <v>35.01.03</v>
          </cell>
          <cell r="DVM94" t="str">
            <v>35.01.04</v>
          </cell>
          <cell r="DVN94" t="str">
            <v>35.01.05</v>
          </cell>
          <cell r="DVO94" t="str">
            <v>35.01.06</v>
          </cell>
          <cell r="DVP94" t="str">
            <v>35.01.07</v>
          </cell>
          <cell r="DVQ94" t="str">
            <v>35.01.08</v>
          </cell>
          <cell r="DVR94" t="str">
            <v>35.01.09</v>
          </cell>
          <cell r="DVS94" t="str">
            <v>35.01.10</v>
          </cell>
          <cell r="DVT94" t="str">
            <v>35.01.11</v>
          </cell>
          <cell r="DVU94" t="str">
            <v>35.01.12</v>
          </cell>
          <cell r="DVV94" t="str">
            <v>35.02.01</v>
          </cell>
          <cell r="DVW94" t="str">
            <v>35.02.02</v>
          </cell>
          <cell r="DVX94" t="str">
            <v>35.02.03</v>
          </cell>
          <cell r="DVY94" t="str">
            <v>35.02.04</v>
          </cell>
          <cell r="DVZ94" t="str">
            <v>35.02.05</v>
          </cell>
          <cell r="DWA94" t="str">
            <v>35.02.06</v>
          </cell>
          <cell r="DWB94" t="str">
            <v>35.02.07</v>
          </cell>
          <cell r="DWC94" t="str">
            <v>35.02.08</v>
          </cell>
          <cell r="DWD94" t="str">
            <v>35.02.09</v>
          </cell>
          <cell r="DWE94" t="str">
            <v>35.02.10</v>
          </cell>
          <cell r="DWF94" t="str">
            <v>35.02.11</v>
          </cell>
          <cell r="DWG94" t="str">
            <v>35.02.12</v>
          </cell>
          <cell r="DWH94" t="str">
            <v>35.02.13</v>
          </cell>
          <cell r="DWI94" t="str">
            <v>35.02.14</v>
          </cell>
          <cell r="DWJ94" t="str">
            <v>35.02.15</v>
          </cell>
          <cell r="DWK94" t="str">
            <v>35.02.16</v>
          </cell>
          <cell r="DWL94" t="str">
            <v>35.02.17</v>
          </cell>
          <cell r="DWM94" t="str">
            <v>35.02.18</v>
          </cell>
          <cell r="DWN94" t="str">
            <v>35.02.19</v>
          </cell>
          <cell r="DWO94" t="str">
            <v>35.02.20</v>
          </cell>
          <cell r="DWP94" t="str">
            <v>35.02.21</v>
          </cell>
          <cell r="DWQ94" t="str">
            <v>35.03.01</v>
          </cell>
          <cell r="DWR94" t="str">
            <v>35.03.02</v>
          </cell>
          <cell r="DWS94" t="str">
            <v>35.03.03</v>
          </cell>
          <cell r="DWT94" t="str">
            <v>35.03.04</v>
          </cell>
          <cell r="DWU94" t="str">
            <v>35.03.05</v>
          </cell>
          <cell r="DWV94" t="str">
            <v>35.03.06</v>
          </cell>
          <cell r="DWW94" t="str">
            <v>35.03.07</v>
          </cell>
          <cell r="DWX94" t="str">
            <v>35.03.08</v>
          </cell>
          <cell r="DWY94" t="str">
            <v>35.03.09</v>
          </cell>
          <cell r="DWZ94" t="str">
            <v>35.03.10</v>
          </cell>
          <cell r="DXA94" t="str">
            <v>35.03.11</v>
          </cell>
          <cell r="DXB94" t="str">
            <v>35.03.12</v>
          </cell>
          <cell r="DXC94" t="str">
            <v>35.03.13</v>
          </cell>
          <cell r="DXD94" t="str">
            <v>35.03.14</v>
          </cell>
          <cell r="DXE94" t="str">
            <v>35.04.01</v>
          </cell>
          <cell r="DXF94" t="str">
            <v>35.04.02</v>
          </cell>
          <cell r="DXG94" t="str">
            <v>35.04.03</v>
          </cell>
          <cell r="DXH94" t="str">
            <v>35.04.04</v>
          </cell>
          <cell r="DXI94" t="str">
            <v>35.04.05</v>
          </cell>
          <cell r="DXJ94" t="str">
            <v>35.04.06</v>
          </cell>
          <cell r="DXK94" t="str">
            <v>35.04.07</v>
          </cell>
          <cell r="DXL94" t="str">
            <v>35.04.08</v>
          </cell>
          <cell r="DXM94" t="str">
            <v>35.04.09</v>
          </cell>
          <cell r="DXN94" t="str">
            <v>35.04.10</v>
          </cell>
          <cell r="DXO94" t="str">
            <v>35.04.11</v>
          </cell>
          <cell r="DXP94" t="str">
            <v>35.04.12</v>
          </cell>
          <cell r="DXQ94" t="str">
            <v>35.04.13</v>
          </cell>
          <cell r="DXR94" t="str">
            <v>35.04.14</v>
          </cell>
          <cell r="DXS94" t="str">
            <v>35.04.15</v>
          </cell>
          <cell r="DXT94" t="str">
            <v>35.04.16</v>
          </cell>
          <cell r="DXU94" t="str">
            <v>35.04.17</v>
          </cell>
          <cell r="DXV94" t="str">
            <v>35.04.18</v>
          </cell>
          <cell r="DXW94" t="str">
            <v>35.04.19</v>
          </cell>
          <cell r="DXX94" t="str">
            <v>35.05.01</v>
          </cell>
          <cell r="DXY94" t="str">
            <v>35.05.02</v>
          </cell>
          <cell r="DXZ94" t="str">
            <v>35.05.03</v>
          </cell>
          <cell r="DYA94" t="str">
            <v>35.05.04</v>
          </cell>
          <cell r="DYB94" t="str">
            <v>35.05.05</v>
          </cell>
          <cell r="DYC94" t="str">
            <v>35.05.06</v>
          </cell>
          <cell r="DYD94" t="str">
            <v>35.05.07</v>
          </cell>
          <cell r="DYE94" t="str">
            <v>35.05.08</v>
          </cell>
          <cell r="DYF94" t="str">
            <v>35.05.09</v>
          </cell>
          <cell r="DYG94" t="str">
            <v>35.05.10</v>
          </cell>
          <cell r="DYH94" t="str">
            <v>35.05.11</v>
          </cell>
          <cell r="DYI94" t="str">
            <v>35.05.12</v>
          </cell>
          <cell r="DYJ94" t="str">
            <v>35.05.13</v>
          </cell>
          <cell r="DYK94" t="str">
            <v>35.05.14</v>
          </cell>
          <cell r="DYL94" t="str">
            <v>35.05.15</v>
          </cell>
          <cell r="DYM94" t="str">
            <v>35.05.16</v>
          </cell>
          <cell r="DYN94" t="str">
            <v>35.05.17</v>
          </cell>
          <cell r="DYO94" t="str">
            <v>35.05.18</v>
          </cell>
          <cell r="DYP94" t="str">
            <v>35.05.19</v>
          </cell>
          <cell r="DYQ94" t="str">
            <v>35.05.20</v>
          </cell>
          <cell r="DYR94" t="str">
            <v>35.05.21</v>
          </cell>
          <cell r="DYS94" t="str">
            <v>35.05.22</v>
          </cell>
          <cell r="DYT94" t="str">
            <v>35.06.01</v>
          </cell>
          <cell r="DYU94" t="str">
            <v>35.06.02</v>
          </cell>
          <cell r="DYV94" t="str">
            <v>35.06.03</v>
          </cell>
          <cell r="DYW94" t="str">
            <v>35.06.04</v>
          </cell>
          <cell r="DYX94" t="str">
            <v>35.06.05</v>
          </cell>
          <cell r="DYY94" t="str">
            <v>35.06.06</v>
          </cell>
          <cell r="DYZ94" t="str">
            <v>35.06.07</v>
          </cell>
          <cell r="DZA94" t="str">
            <v>35.06.08</v>
          </cell>
          <cell r="DZB94" t="str">
            <v>35.06.09</v>
          </cell>
          <cell r="DZC94" t="str">
            <v>35.06.10</v>
          </cell>
          <cell r="DZD94" t="str">
            <v>35.06.11</v>
          </cell>
          <cell r="DZE94" t="str">
            <v>35.06.12</v>
          </cell>
          <cell r="DZF94" t="str">
            <v>35.06.13</v>
          </cell>
          <cell r="DZG94" t="str">
            <v>35.06.14</v>
          </cell>
          <cell r="DZH94" t="str">
            <v>35.06.15</v>
          </cell>
          <cell r="DZI94" t="str">
            <v>35.06.16</v>
          </cell>
          <cell r="DZJ94" t="str">
            <v>35.06.17</v>
          </cell>
          <cell r="DZK94" t="str">
            <v>35.06.18</v>
          </cell>
          <cell r="DZL94" t="str">
            <v>35.06.19</v>
          </cell>
          <cell r="DZM94" t="str">
            <v>35.06.20</v>
          </cell>
          <cell r="DZN94" t="str">
            <v>35.06.21</v>
          </cell>
          <cell r="DZO94" t="str">
            <v>35.06.22</v>
          </cell>
          <cell r="DZP94" t="str">
            <v>35.06.23</v>
          </cell>
          <cell r="DZQ94" t="str">
            <v>35.06.24</v>
          </cell>
          <cell r="DZR94" t="str">
            <v>35.06.25</v>
          </cell>
          <cell r="DZS94" t="str">
            <v>35.06.26</v>
          </cell>
          <cell r="DZT94" t="str">
            <v>35.07.01</v>
          </cell>
          <cell r="DZU94" t="str">
            <v>35.07.02</v>
          </cell>
          <cell r="DZV94" t="str">
            <v>35.07.03</v>
          </cell>
          <cell r="DZW94" t="str">
            <v>35.07.04</v>
          </cell>
          <cell r="DZX94" t="str">
            <v>35.07.05</v>
          </cell>
          <cell r="DZY94" t="str">
            <v>35.07.06</v>
          </cell>
          <cell r="DZZ94" t="str">
            <v>35.07.07</v>
          </cell>
          <cell r="EAA94" t="str">
            <v>35.07.08</v>
          </cell>
          <cell r="EAB94" t="str">
            <v>35.07.09</v>
          </cell>
          <cell r="EAC94" t="str">
            <v>35.07.10</v>
          </cell>
          <cell r="EAD94" t="str">
            <v>35.07.11</v>
          </cell>
          <cell r="EAE94" t="str">
            <v>35.07.12</v>
          </cell>
          <cell r="EAF94" t="str">
            <v>35.07.13</v>
          </cell>
          <cell r="EAG94" t="str">
            <v>35.07.14</v>
          </cell>
          <cell r="EAH94" t="str">
            <v>35.07.15</v>
          </cell>
          <cell r="EAI94" t="str">
            <v>35.07.16</v>
          </cell>
          <cell r="EAJ94" t="str">
            <v>35.07.17</v>
          </cell>
          <cell r="EAK94" t="str">
            <v>35.07.18</v>
          </cell>
          <cell r="EAL94" t="str">
            <v>35.07.19</v>
          </cell>
          <cell r="EAM94" t="str">
            <v>35.07.20</v>
          </cell>
          <cell r="EAN94" t="str">
            <v>35.07.21</v>
          </cell>
          <cell r="EAO94" t="str">
            <v>35.07.22</v>
          </cell>
          <cell r="EAP94" t="str">
            <v>35.07.23</v>
          </cell>
          <cell r="EAQ94" t="str">
            <v>35.07.24</v>
          </cell>
          <cell r="EAR94" t="str">
            <v>35.07.25</v>
          </cell>
          <cell r="EAS94" t="str">
            <v>35.07.26</v>
          </cell>
          <cell r="EAT94" t="str">
            <v>35.07.27</v>
          </cell>
          <cell r="EAU94" t="str">
            <v>35.07.28</v>
          </cell>
          <cell r="EAV94" t="str">
            <v>35.07.29</v>
          </cell>
          <cell r="EAW94" t="str">
            <v>35.07.30</v>
          </cell>
          <cell r="EAX94" t="str">
            <v>35.07.31</v>
          </cell>
          <cell r="EAY94" t="str">
            <v>35.07.32</v>
          </cell>
          <cell r="EAZ94" t="str">
            <v>35.07.33</v>
          </cell>
          <cell r="EBA94" t="str">
            <v>35.08.01</v>
          </cell>
          <cell r="EBB94" t="str">
            <v>35.08.02</v>
          </cell>
          <cell r="EBC94" t="str">
            <v>35.08.03</v>
          </cell>
          <cell r="EBD94" t="str">
            <v>35.08.04</v>
          </cell>
          <cell r="EBE94" t="str">
            <v>35.08.05</v>
          </cell>
          <cell r="EBF94" t="str">
            <v>35.08.06</v>
          </cell>
          <cell r="EBG94" t="str">
            <v>35.08.07</v>
          </cell>
          <cell r="EBH94" t="str">
            <v>35.08.08</v>
          </cell>
          <cell r="EBI94" t="str">
            <v>35.08.09</v>
          </cell>
          <cell r="EBJ94" t="str">
            <v>35.08.10</v>
          </cell>
          <cell r="EBK94" t="str">
            <v>35.08.11</v>
          </cell>
          <cell r="EBL94" t="str">
            <v>35.08.12</v>
          </cell>
          <cell r="EBM94" t="str">
            <v>35.08.13</v>
          </cell>
          <cell r="EBN94" t="str">
            <v>35.08.14</v>
          </cell>
          <cell r="EBO94" t="str">
            <v>35.08.15</v>
          </cell>
          <cell r="EBP94" t="str">
            <v>35.08.16</v>
          </cell>
          <cell r="EBQ94" t="str">
            <v>35.08.17</v>
          </cell>
          <cell r="EBR94" t="str">
            <v>35.08.18</v>
          </cell>
          <cell r="EBS94" t="str">
            <v>35.08.19</v>
          </cell>
          <cell r="EBT94" t="str">
            <v>35.08.20</v>
          </cell>
          <cell r="EBU94" t="str">
            <v>35.08.21</v>
          </cell>
          <cell r="EBV94" t="str">
            <v>35.09.01</v>
          </cell>
          <cell r="EBW94" t="str">
            <v>35.09.02</v>
          </cell>
          <cell r="EBX94" t="str">
            <v>35.09.03</v>
          </cell>
          <cell r="EBY94" t="str">
            <v>35.09.04</v>
          </cell>
          <cell r="EBZ94" t="str">
            <v>35.09.05</v>
          </cell>
          <cell r="ECA94" t="str">
            <v>35.09.06</v>
          </cell>
          <cell r="ECB94" t="str">
            <v>35.09.07</v>
          </cell>
          <cell r="ECC94" t="str">
            <v>35.09.08</v>
          </cell>
          <cell r="ECD94" t="str">
            <v>35.09.09</v>
          </cell>
          <cell r="ECE94" t="str">
            <v>35.09.10</v>
          </cell>
          <cell r="ECF94" t="str">
            <v>35.09.11</v>
          </cell>
          <cell r="ECG94" t="str">
            <v>35.09.12</v>
          </cell>
          <cell r="ECH94" t="str">
            <v>35.09.13</v>
          </cell>
          <cell r="ECI94" t="str">
            <v>35.09.14</v>
          </cell>
          <cell r="ECJ94" t="str">
            <v>35.09.15</v>
          </cell>
          <cell r="ECK94" t="str">
            <v>35.09.16</v>
          </cell>
          <cell r="ECL94" t="str">
            <v>35.09.17</v>
          </cell>
          <cell r="ECM94" t="str">
            <v>35.09.18</v>
          </cell>
          <cell r="ECN94" t="str">
            <v>35.09.19</v>
          </cell>
          <cell r="ECO94" t="str">
            <v>35.09.20</v>
          </cell>
          <cell r="ECP94" t="str">
            <v>35.09.21</v>
          </cell>
          <cell r="ECQ94" t="str">
            <v>35.09.22</v>
          </cell>
          <cell r="ECR94" t="str">
            <v>35.09.23</v>
          </cell>
          <cell r="ECS94" t="str">
            <v>35.09.24</v>
          </cell>
          <cell r="ECT94" t="str">
            <v>35.09.25</v>
          </cell>
          <cell r="ECU94" t="str">
            <v>35.09.26</v>
          </cell>
          <cell r="ECV94" t="str">
            <v>35.09.27</v>
          </cell>
          <cell r="ECW94" t="str">
            <v>35.09.28</v>
          </cell>
          <cell r="ECX94" t="str">
            <v>35.09.29</v>
          </cell>
          <cell r="ECY94" t="str">
            <v>35.09.30</v>
          </cell>
          <cell r="ECZ94" t="str">
            <v>35.09.31</v>
          </cell>
          <cell r="EDA94" t="str">
            <v>35.10.01</v>
          </cell>
          <cell r="EDB94" t="str">
            <v>35.10.02</v>
          </cell>
          <cell r="EDC94" t="str">
            <v>35.10.03</v>
          </cell>
          <cell r="EDD94" t="str">
            <v>35.10.04</v>
          </cell>
          <cell r="EDE94" t="str">
            <v>35.10.05</v>
          </cell>
          <cell r="EDF94" t="str">
            <v>35.10.06</v>
          </cell>
          <cell r="EDG94" t="str">
            <v>35.10.07</v>
          </cell>
          <cell r="EDH94" t="str">
            <v>35.10.08</v>
          </cell>
          <cell r="EDI94" t="str">
            <v>35.10.09</v>
          </cell>
          <cell r="EDJ94" t="str">
            <v>35.10.10</v>
          </cell>
          <cell r="EDK94" t="str">
            <v>35.10.11</v>
          </cell>
          <cell r="EDL94" t="str">
            <v>35.10.12</v>
          </cell>
          <cell r="EDM94" t="str">
            <v>35.10.13</v>
          </cell>
          <cell r="EDN94" t="str">
            <v>35.10.14</v>
          </cell>
          <cell r="EDO94" t="str">
            <v>35.10.15</v>
          </cell>
          <cell r="EDP94" t="str">
            <v>35.10.16</v>
          </cell>
          <cell r="EDQ94" t="str">
            <v>35.10.17</v>
          </cell>
          <cell r="EDR94" t="str">
            <v>35.10.18</v>
          </cell>
          <cell r="EDS94" t="str">
            <v>35.10.19</v>
          </cell>
          <cell r="EDT94" t="str">
            <v>35.10.20</v>
          </cell>
          <cell r="EDU94" t="str">
            <v>35.10.21</v>
          </cell>
          <cell r="EDV94" t="str">
            <v>35.10.22</v>
          </cell>
          <cell r="EDW94" t="str">
            <v>35.10.23</v>
          </cell>
          <cell r="EDX94" t="str">
            <v>35.10.24</v>
          </cell>
          <cell r="EDY94" t="str">
            <v>35.10.25</v>
          </cell>
          <cell r="EDZ94" t="str">
            <v>35.11.01</v>
          </cell>
          <cell r="EEA94" t="str">
            <v>35.11.02</v>
          </cell>
          <cell r="EEB94" t="str">
            <v>35.11.03</v>
          </cell>
          <cell r="EEC94" t="str">
            <v>35.11.04</v>
          </cell>
          <cell r="EED94" t="str">
            <v>35.11.05</v>
          </cell>
          <cell r="EEE94" t="str">
            <v>35.11.06</v>
          </cell>
          <cell r="EEF94" t="str">
            <v>35.11.07</v>
          </cell>
          <cell r="EEG94" t="str">
            <v>35.11.08</v>
          </cell>
          <cell r="EEH94" t="str">
            <v>35.11.09</v>
          </cell>
          <cell r="EEI94" t="str">
            <v>35.11.10</v>
          </cell>
          <cell r="EEJ94" t="str">
            <v>35.11.11</v>
          </cell>
          <cell r="EEK94" t="str">
            <v>35.11.12</v>
          </cell>
          <cell r="EEL94" t="str">
            <v>35.11.13</v>
          </cell>
          <cell r="EEM94" t="str">
            <v>35.11.14</v>
          </cell>
          <cell r="EEN94" t="str">
            <v>35.11.15</v>
          </cell>
          <cell r="EEO94" t="str">
            <v>35.11.16</v>
          </cell>
          <cell r="EEP94" t="str">
            <v>35.11.17</v>
          </cell>
          <cell r="EEQ94" t="str">
            <v>35.11.18</v>
          </cell>
          <cell r="EER94" t="str">
            <v>35.11.19</v>
          </cell>
          <cell r="EES94" t="str">
            <v>35.11.20</v>
          </cell>
          <cell r="EET94" t="str">
            <v>35.11.21</v>
          </cell>
          <cell r="EEU94" t="str">
            <v>35.11.22</v>
          </cell>
          <cell r="EEV94" t="str">
            <v>35.11.23</v>
          </cell>
          <cell r="EEW94" t="str">
            <v>35.12.01</v>
          </cell>
          <cell r="EEX94" t="str">
            <v>35.12.02</v>
          </cell>
          <cell r="EEY94" t="str">
            <v>35.12.03</v>
          </cell>
          <cell r="EEZ94" t="str">
            <v>35.12.04</v>
          </cell>
          <cell r="EFA94" t="str">
            <v>35.12.05</v>
          </cell>
          <cell r="EFB94" t="str">
            <v>35.12.06</v>
          </cell>
          <cell r="EFC94" t="str">
            <v>35.12.07</v>
          </cell>
          <cell r="EFD94" t="str">
            <v>35.12.08</v>
          </cell>
          <cell r="EFE94" t="str">
            <v>35.12.09</v>
          </cell>
          <cell r="EFF94" t="str">
            <v>35.12.10</v>
          </cell>
          <cell r="EFG94" t="str">
            <v>35.12.11</v>
          </cell>
          <cell r="EFH94" t="str">
            <v>35.12.12</v>
          </cell>
          <cell r="EFI94" t="str">
            <v>35.12.13</v>
          </cell>
          <cell r="EFJ94" t="str">
            <v>35.12.14</v>
          </cell>
          <cell r="EFK94" t="str">
            <v>35.12.15</v>
          </cell>
          <cell r="EFL94" t="str">
            <v>35.12.16</v>
          </cell>
          <cell r="EFM94" t="str">
            <v>35.12.17</v>
          </cell>
          <cell r="EFN94" t="str">
            <v>35.13.01</v>
          </cell>
          <cell r="EFO94" t="str">
            <v>35.13.02</v>
          </cell>
          <cell r="EFP94" t="str">
            <v>35.13.03</v>
          </cell>
          <cell r="EFQ94" t="str">
            <v>35.13.04</v>
          </cell>
          <cell r="EFR94" t="str">
            <v>35.13.05</v>
          </cell>
          <cell r="EFS94" t="str">
            <v>35.13.06</v>
          </cell>
          <cell r="EFT94" t="str">
            <v>35.13.07</v>
          </cell>
          <cell r="EFU94" t="str">
            <v>35.13.08</v>
          </cell>
          <cell r="EFV94" t="str">
            <v>35.13.09</v>
          </cell>
          <cell r="EFW94" t="str">
            <v>35.13.10</v>
          </cell>
          <cell r="EFX94" t="str">
            <v>35.13.11</v>
          </cell>
          <cell r="EFY94" t="str">
            <v>35.13.12</v>
          </cell>
          <cell r="EFZ94" t="str">
            <v>35.13.13</v>
          </cell>
          <cell r="EGA94" t="str">
            <v>35.13.14</v>
          </cell>
          <cell r="EGB94" t="str">
            <v>35.13.15</v>
          </cell>
          <cell r="EGC94" t="str">
            <v>35.13.16</v>
          </cell>
          <cell r="EGD94" t="str">
            <v>35.13.17</v>
          </cell>
          <cell r="EGE94" t="str">
            <v>35.13.18</v>
          </cell>
          <cell r="EGF94" t="str">
            <v>35.13.19</v>
          </cell>
          <cell r="EGG94" t="str">
            <v>35.13.20</v>
          </cell>
          <cell r="EGH94" t="str">
            <v>35.13.21</v>
          </cell>
          <cell r="EGI94" t="str">
            <v>35.13.22</v>
          </cell>
          <cell r="EGJ94" t="str">
            <v>35.13.23</v>
          </cell>
          <cell r="EGK94" t="str">
            <v>35.13.24</v>
          </cell>
          <cell r="EGL94" t="str">
            <v>35.14.01</v>
          </cell>
          <cell r="EGM94" t="str">
            <v>35.14.02</v>
          </cell>
          <cell r="EGN94" t="str">
            <v>35.14.03</v>
          </cell>
          <cell r="EGO94" t="str">
            <v>35.14.04</v>
          </cell>
          <cell r="EGP94" t="str">
            <v>35.14.05</v>
          </cell>
          <cell r="EGQ94" t="str">
            <v>35.14.06</v>
          </cell>
          <cell r="EGR94" t="str">
            <v>35.14.07</v>
          </cell>
          <cell r="EGS94" t="str">
            <v>35.14.08</v>
          </cell>
          <cell r="EGT94" t="str">
            <v>35.14.09</v>
          </cell>
          <cell r="EGU94" t="str">
            <v>35.14.10</v>
          </cell>
          <cell r="EGV94" t="str">
            <v>35.14.11</v>
          </cell>
          <cell r="EGW94" t="str">
            <v>35.14.12</v>
          </cell>
          <cell r="EGX94" t="str">
            <v>35.14.13</v>
          </cell>
          <cell r="EGY94" t="str">
            <v>35.14.14</v>
          </cell>
          <cell r="EGZ94" t="str">
            <v>35.14.15</v>
          </cell>
          <cell r="EHA94" t="str">
            <v>35.14.16</v>
          </cell>
          <cell r="EHB94" t="str">
            <v>35.14.17</v>
          </cell>
          <cell r="EHC94" t="str">
            <v>35.14.18</v>
          </cell>
          <cell r="EHD94" t="str">
            <v>35.14.19</v>
          </cell>
          <cell r="EHE94" t="str">
            <v>35.14.20</v>
          </cell>
          <cell r="EHF94" t="str">
            <v>35.14.21</v>
          </cell>
          <cell r="EHG94" t="str">
            <v>35.14.22</v>
          </cell>
          <cell r="EHH94" t="str">
            <v>35.14.23</v>
          </cell>
          <cell r="EHI94" t="str">
            <v>35.14.24</v>
          </cell>
          <cell r="EHJ94" t="str">
            <v>35.15.01</v>
          </cell>
          <cell r="EHK94" t="str">
            <v>35.15.02</v>
          </cell>
          <cell r="EHL94" t="str">
            <v>35.15.03</v>
          </cell>
          <cell r="EHM94" t="str">
            <v>35.15.04</v>
          </cell>
          <cell r="EHN94" t="str">
            <v>35.15.05</v>
          </cell>
          <cell r="EHO94" t="str">
            <v>35.15.06</v>
          </cell>
          <cell r="EHP94" t="str">
            <v>35.15.07</v>
          </cell>
          <cell r="EHQ94" t="str">
            <v>35.15.08</v>
          </cell>
          <cell r="EHR94" t="str">
            <v>35.15.09</v>
          </cell>
          <cell r="EHS94" t="str">
            <v>35.15.10</v>
          </cell>
          <cell r="EHT94" t="str">
            <v>35.15.11</v>
          </cell>
          <cell r="EHU94" t="str">
            <v>35.15.12</v>
          </cell>
          <cell r="EHV94" t="str">
            <v>35.15.13</v>
          </cell>
          <cell r="EHW94" t="str">
            <v>35.15.14</v>
          </cell>
          <cell r="EHX94" t="str">
            <v>35.15.15</v>
          </cell>
          <cell r="EHY94" t="str">
            <v>35.15.16</v>
          </cell>
          <cell r="EHZ94" t="str">
            <v>35.15.17</v>
          </cell>
          <cell r="EIA94" t="str">
            <v>35.15.18</v>
          </cell>
          <cell r="EIB94" t="str">
            <v>35.16.01</v>
          </cell>
          <cell r="EIC94" t="str">
            <v>35.16.02</v>
          </cell>
          <cell r="EID94" t="str">
            <v>35.16.03</v>
          </cell>
          <cell r="EIE94" t="str">
            <v>35.16.04</v>
          </cell>
          <cell r="EIF94" t="str">
            <v>35.16.05</v>
          </cell>
          <cell r="EIG94" t="str">
            <v>35.16.06</v>
          </cell>
          <cell r="EIH94" t="str">
            <v>35.16.07</v>
          </cell>
          <cell r="EII94" t="str">
            <v>35.16.08</v>
          </cell>
          <cell r="EIJ94" t="str">
            <v>35.16.09</v>
          </cell>
          <cell r="EIK94" t="str">
            <v>35.16.10</v>
          </cell>
          <cell r="EIL94" t="str">
            <v>35.16.11</v>
          </cell>
          <cell r="EIM94" t="str">
            <v>35.16.12</v>
          </cell>
          <cell r="EIN94" t="str">
            <v>35.16.13</v>
          </cell>
          <cell r="EIO94" t="str">
            <v>35.16.14</v>
          </cell>
          <cell r="EIP94" t="str">
            <v>35.16.15</v>
          </cell>
          <cell r="EIQ94" t="str">
            <v>35.16.16</v>
          </cell>
          <cell r="EIR94" t="str">
            <v>35.16.17</v>
          </cell>
          <cell r="EIS94" t="str">
            <v>35.16.18</v>
          </cell>
          <cell r="EIT94" t="str">
            <v>35.17.01</v>
          </cell>
          <cell r="EIU94" t="str">
            <v>35.17.02</v>
          </cell>
          <cell r="EIV94" t="str">
            <v>35.17.03</v>
          </cell>
          <cell r="EIW94" t="str">
            <v>35.17.04</v>
          </cell>
          <cell r="EIX94" t="str">
            <v>35.17.05</v>
          </cell>
          <cell r="EIY94" t="str">
            <v>35.17.06</v>
          </cell>
          <cell r="EIZ94" t="str">
            <v>35.17.07</v>
          </cell>
          <cell r="EJA94" t="str">
            <v>35.17.08</v>
          </cell>
          <cell r="EJB94" t="str">
            <v>35.17.09</v>
          </cell>
          <cell r="EJC94" t="str">
            <v>35.17.10</v>
          </cell>
          <cell r="EJD94" t="str">
            <v>35.17.11</v>
          </cell>
          <cell r="EJE94" t="str">
            <v>35.17.12</v>
          </cell>
          <cell r="EJF94" t="str">
            <v>35.17.13</v>
          </cell>
          <cell r="EJG94" t="str">
            <v>35.17.14</v>
          </cell>
          <cell r="EJH94" t="str">
            <v>35.17.15</v>
          </cell>
          <cell r="EJI94" t="str">
            <v>35.17.16</v>
          </cell>
          <cell r="EJJ94" t="str">
            <v>35.17.17</v>
          </cell>
          <cell r="EJK94" t="str">
            <v>35.17.18</v>
          </cell>
          <cell r="EJL94" t="str">
            <v>35.17.19</v>
          </cell>
          <cell r="EJM94" t="str">
            <v>35.17.20</v>
          </cell>
          <cell r="EJN94" t="str">
            <v>35.17.21</v>
          </cell>
          <cell r="EJO94" t="str">
            <v>35.18.01</v>
          </cell>
          <cell r="EJP94" t="str">
            <v>35.18.02</v>
          </cell>
          <cell r="EJQ94" t="str">
            <v>35.18.03</v>
          </cell>
          <cell r="EJR94" t="str">
            <v>35.18.04</v>
          </cell>
          <cell r="EJS94" t="str">
            <v>35.18.05</v>
          </cell>
          <cell r="EJT94" t="str">
            <v>35.18.06</v>
          </cell>
          <cell r="EJU94" t="str">
            <v>35.18.07</v>
          </cell>
          <cell r="EJV94" t="str">
            <v>35.18.08</v>
          </cell>
          <cell r="EJW94" t="str">
            <v>35.18.09</v>
          </cell>
          <cell r="EJX94" t="str">
            <v>35.18.10</v>
          </cell>
          <cell r="EJY94" t="str">
            <v>35.18.11</v>
          </cell>
          <cell r="EJZ94" t="str">
            <v>35.18.12</v>
          </cell>
          <cell r="EKA94" t="str">
            <v>35.18.13</v>
          </cell>
          <cell r="EKB94" t="str">
            <v>35.18.14</v>
          </cell>
          <cell r="EKC94" t="str">
            <v>35.18.15</v>
          </cell>
          <cell r="EKD94" t="str">
            <v>35.18.16</v>
          </cell>
          <cell r="EKE94" t="str">
            <v>35.18.17</v>
          </cell>
          <cell r="EKF94" t="str">
            <v>35.18.18</v>
          </cell>
          <cell r="EKG94" t="str">
            <v>35.18.19</v>
          </cell>
          <cell r="EKH94" t="str">
            <v>35.18.20</v>
          </cell>
          <cell r="EKI94" t="str">
            <v>35.19.01</v>
          </cell>
          <cell r="EKJ94" t="str">
            <v>35.19.02</v>
          </cell>
          <cell r="EKK94" t="str">
            <v>35.19.03</v>
          </cell>
          <cell r="EKL94" t="str">
            <v>35.19.04</v>
          </cell>
          <cell r="EKM94" t="str">
            <v>35.19.05</v>
          </cell>
          <cell r="EKN94" t="str">
            <v>35.19.06</v>
          </cell>
          <cell r="EKO94" t="str">
            <v>35.19.07</v>
          </cell>
          <cell r="EKP94" t="str">
            <v>35.19.08</v>
          </cell>
          <cell r="EKQ94" t="str">
            <v>35.19.09</v>
          </cell>
          <cell r="EKR94" t="str">
            <v>35.19.10</v>
          </cell>
          <cell r="EKS94" t="str">
            <v>35.19.11</v>
          </cell>
          <cell r="EKT94" t="str">
            <v>35.19.12</v>
          </cell>
          <cell r="EKU94" t="str">
            <v>35.19.13</v>
          </cell>
          <cell r="EKV94" t="str">
            <v>35.19.14</v>
          </cell>
          <cell r="EKW94" t="str">
            <v>35.19.15</v>
          </cell>
          <cell r="EKX94" t="str">
            <v>35.20.01</v>
          </cell>
          <cell r="EKY94" t="str">
            <v>35.20.02</v>
          </cell>
          <cell r="EKZ94" t="str">
            <v>35.20.03</v>
          </cell>
          <cell r="ELA94" t="str">
            <v>35.20.04</v>
          </cell>
          <cell r="ELB94" t="str">
            <v>35.20.05</v>
          </cell>
          <cell r="ELC94" t="str">
            <v>35.20.06</v>
          </cell>
          <cell r="ELD94" t="str">
            <v>35.20.07</v>
          </cell>
          <cell r="ELE94" t="str">
            <v>35.20.08</v>
          </cell>
          <cell r="ELF94" t="str">
            <v>35.20.09</v>
          </cell>
          <cell r="ELG94" t="str">
            <v>35.20.10</v>
          </cell>
          <cell r="ELH94" t="str">
            <v>35.20.11</v>
          </cell>
          <cell r="ELI94" t="str">
            <v>35.20.12</v>
          </cell>
          <cell r="ELJ94" t="str">
            <v>35.20.13</v>
          </cell>
          <cell r="ELK94" t="str">
            <v>35.20.14</v>
          </cell>
          <cell r="ELL94" t="str">
            <v>35.20.15</v>
          </cell>
          <cell r="ELM94" t="str">
            <v>35.20.16</v>
          </cell>
          <cell r="ELN94" t="str">
            <v>35.20.17</v>
          </cell>
          <cell r="ELO94" t="str">
            <v>35.20.18</v>
          </cell>
          <cell r="ELP94" t="str">
            <v>35.21.01</v>
          </cell>
          <cell r="ELQ94" t="str">
            <v>35.21.02</v>
          </cell>
          <cell r="ELR94" t="str">
            <v>35.21.03</v>
          </cell>
          <cell r="ELS94" t="str">
            <v>35.21.04</v>
          </cell>
          <cell r="ELT94" t="str">
            <v>35.21.05</v>
          </cell>
          <cell r="ELU94" t="str">
            <v>35.21.06</v>
          </cell>
          <cell r="ELV94" t="str">
            <v>35.21.07</v>
          </cell>
          <cell r="ELW94" t="str">
            <v>35.21.08</v>
          </cell>
          <cell r="ELX94" t="str">
            <v>35.21.09</v>
          </cell>
          <cell r="ELY94" t="str">
            <v>35.21.10</v>
          </cell>
          <cell r="ELZ94" t="str">
            <v>35.21.11</v>
          </cell>
          <cell r="EMA94" t="str">
            <v>35.21.12</v>
          </cell>
          <cell r="EMB94" t="str">
            <v>35.21.13</v>
          </cell>
          <cell r="EMC94" t="str">
            <v>35.21.14</v>
          </cell>
          <cell r="EMD94" t="str">
            <v>35.21.15</v>
          </cell>
          <cell r="EME94" t="str">
            <v>35.21.16</v>
          </cell>
          <cell r="EMF94" t="str">
            <v>35.21.17</v>
          </cell>
          <cell r="EMG94" t="str">
            <v>35.21.18</v>
          </cell>
          <cell r="EMH94" t="str">
            <v>35.21.19</v>
          </cell>
          <cell r="EMI94" t="str">
            <v>35.22.01</v>
          </cell>
          <cell r="EMJ94" t="str">
            <v>35.22.02</v>
          </cell>
          <cell r="EMK94" t="str">
            <v>35.22.03</v>
          </cell>
          <cell r="EML94" t="str">
            <v>35.22.04</v>
          </cell>
          <cell r="EMM94" t="str">
            <v>35.22.05</v>
          </cell>
          <cell r="EMN94" t="str">
            <v>35.22.06</v>
          </cell>
          <cell r="EMO94" t="str">
            <v>35.22.07</v>
          </cell>
          <cell r="EMP94" t="str">
            <v>35.22.08</v>
          </cell>
          <cell r="EMQ94" t="str">
            <v>35.22.09</v>
          </cell>
          <cell r="EMR94" t="str">
            <v>35.22.10</v>
          </cell>
          <cell r="EMS94" t="str">
            <v>35.22.11</v>
          </cell>
          <cell r="EMT94" t="str">
            <v>35.22.12</v>
          </cell>
          <cell r="EMU94" t="str">
            <v>35.22.13</v>
          </cell>
          <cell r="EMV94" t="str">
            <v>35.22.14</v>
          </cell>
          <cell r="EMW94" t="str">
            <v>35.22.15</v>
          </cell>
          <cell r="EMX94" t="str">
            <v>35.22.16</v>
          </cell>
          <cell r="EMY94" t="str">
            <v>35.22.17</v>
          </cell>
          <cell r="EMZ94" t="str">
            <v>35.22.18</v>
          </cell>
          <cell r="ENA94" t="str">
            <v>35.22.19</v>
          </cell>
          <cell r="ENB94" t="str">
            <v>35.22.20</v>
          </cell>
          <cell r="ENC94" t="str">
            <v>35.22.21</v>
          </cell>
          <cell r="END94" t="str">
            <v>35.22.22</v>
          </cell>
          <cell r="ENE94" t="str">
            <v>35.22.23</v>
          </cell>
          <cell r="ENF94" t="str">
            <v>35.22.24</v>
          </cell>
          <cell r="ENG94" t="str">
            <v>35.22.25</v>
          </cell>
          <cell r="ENH94" t="str">
            <v>35.22.26</v>
          </cell>
          <cell r="ENI94" t="str">
            <v>35.22.27</v>
          </cell>
          <cell r="ENJ94" t="str">
            <v>35.22.28</v>
          </cell>
          <cell r="ENK94" t="str">
            <v>35.23.01</v>
          </cell>
          <cell r="ENL94" t="str">
            <v>35.23.02</v>
          </cell>
          <cell r="ENM94" t="str">
            <v>35.23.03</v>
          </cell>
          <cell r="ENN94" t="str">
            <v>35.23.04</v>
          </cell>
          <cell r="ENO94" t="str">
            <v>35.23.05</v>
          </cell>
          <cell r="ENP94" t="str">
            <v>35.23.06</v>
          </cell>
          <cell r="ENQ94" t="str">
            <v>35.23.07</v>
          </cell>
          <cell r="ENR94" t="str">
            <v>35.23.08</v>
          </cell>
          <cell r="ENS94" t="str">
            <v>35.23.09</v>
          </cell>
          <cell r="ENT94" t="str">
            <v>35.23.10</v>
          </cell>
          <cell r="ENU94" t="str">
            <v>35.23.11</v>
          </cell>
          <cell r="ENV94" t="str">
            <v>35.23.12</v>
          </cell>
          <cell r="ENW94" t="str">
            <v>35.23.13</v>
          </cell>
          <cell r="ENX94" t="str">
            <v>35.23.14</v>
          </cell>
          <cell r="ENY94" t="str">
            <v>35.23.15</v>
          </cell>
          <cell r="ENZ94" t="str">
            <v>35.23.16</v>
          </cell>
          <cell r="EOA94" t="str">
            <v>35.23.17</v>
          </cell>
          <cell r="EOB94" t="str">
            <v>35.23.18</v>
          </cell>
          <cell r="EOC94" t="str">
            <v>35.23.19</v>
          </cell>
          <cell r="EOD94" t="str">
            <v>35.23.20</v>
          </cell>
          <cell r="EOE94" t="str">
            <v>35.24.01</v>
          </cell>
          <cell r="EOF94" t="str">
            <v>35.24.02</v>
          </cell>
          <cell r="EOG94" t="str">
            <v>35.24.03</v>
          </cell>
          <cell r="EOH94" t="str">
            <v>35.24.04</v>
          </cell>
          <cell r="EOI94" t="str">
            <v>35.24.05</v>
          </cell>
          <cell r="EOJ94" t="str">
            <v>35.24.06</v>
          </cell>
          <cell r="EOK94" t="str">
            <v>35.24.07</v>
          </cell>
          <cell r="EOL94" t="str">
            <v>35.24.08</v>
          </cell>
          <cell r="EOM94" t="str">
            <v>35.24.09</v>
          </cell>
          <cell r="EON94" t="str">
            <v>35.24.10</v>
          </cell>
          <cell r="EOO94" t="str">
            <v>35.24.11</v>
          </cell>
          <cell r="EOP94" t="str">
            <v>35.24.12</v>
          </cell>
          <cell r="EOQ94" t="str">
            <v>35.24.13</v>
          </cell>
          <cell r="EOR94" t="str">
            <v>35.24.14</v>
          </cell>
          <cell r="EOS94" t="str">
            <v>35.24.15</v>
          </cell>
          <cell r="EOT94" t="str">
            <v>35.24.16</v>
          </cell>
          <cell r="EOU94" t="str">
            <v>35.24.17</v>
          </cell>
          <cell r="EOV94" t="str">
            <v>35.24.18</v>
          </cell>
          <cell r="EOW94" t="str">
            <v>35.24.19</v>
          </cell>
          <cell r="EOX94" t="str">
            <v>35.24.20</v>
          </cell>
          <cell r="EOY94" t="str">
            <v>35.24.21</v>
          </cell>
          <cell r="EOZ94" t="str">
            <v>35.24.22</v>
          </cell>
          <cell r="EPA94" t="str">
            <v>35.24.23</v>
          </cell>
          <cell r="EPB94" t="str">
            <v>35.24.24</v>
          </cell>
          <cell r="EPC94" t="str">
            <v>35.24.25</v>
          </cell>
          <cell r="EPD94" t="str">
            <v>35.24.26</v>
          </cell>
          <cell r="EPE94" t="str">
            <v>35.24.27</v>
          </cell>
          <cell r="EPF94" t="str">
            <v>35.25.01</v>
          </cell>
          <cell r="EPG94" t="str">
            <v>35.25.02</v>
          </cell>
          <cell r="EPH94" t="str">
            <v>35.25.03</v>
          </cell>
          <cell r="EPI94" t="str">
            <v>35.25.04</v>
          </cell>
          <cell r="EPJ94" t="str">
            <v>35.25.05</v>
          </cell>
          <cell r="EPK94" t="str">
            <v>35.25.06</v>
          </cell>
          <cell r="EPL94" t="str">
            <v>35.25.07</v>
          </cell>
          <cell r="EPM94" t="str">
            <v>35.25.08</v>
          </cell>
          <cell r="EPN94" t="str">
            <v>35.25.09</v>
          </cell>
          <cell r="EPO94" t="str">
            <v>35.25.10</v>
          </cell>
          <cell r="EPP94" t="str">
            <v>35.25.11</v>
          </cell>
          <cell r="EPQ94" t="str">
            <v>35.25.12</v>
          </cell>
          <cell r="EPR94" t="str">
            <v>35.25.13</v>
          </cell>
          <cell r="EPS94" t="str">
            <v>35.25.14</v>
          </cell>
          <cell r="EPT94" t="str">
            <v>35.25.15</v>
          </cell>
          <cell r="EPU94" t="str">
            <v>35.25.16</v>
          </cell>
          <cell r="EPV94" t="str">
            <v>35.25.17</v>
          </cell>
          <cell r="EPW94" t="str">
            <v>35.25.18</v>
          </cell>
          <cell r="EPX94" t="str">
            <v>35.26.01</v>
          </cell>
          <cell r="EPY94" t="str">
            <v>35.26.02</v>
          </cell>
          <cell r="EPZ94" t="str">
            <v>35.26.03</v>
          </cell>
          <cell r="EQA94" t="str">
            <v>35.26.04</v>
          </cell>
          <cell r="EQB94" t="str">
            <v>35.26.05</v>
          </cell>
          <cell r="EQC94" t="str">
            <v>35.26.06</v>
          </cell>
          <cell r="EQD94" t="str">
            <v>35.26.07</v>
          </cell>
          <cell r="EQE94" t="str">
            <v>35.26.08</v>
          </cell>
          <cell r="EQF94" t="str">
            <v>35.26.09</v>
          </cell>
          <cell r="EQG94" t="str">
            <v>35.26.10</v>
          </cell>
          <cell r="EQH94" t="str">
            <v>35.26.11</v>
          </cell>
          <cell r="EQI94" t="str">
            <v>35.26.12</v>
          </cell>
          <cell r="EQJ94" t="str">
            <v>35.26.13</v>
          </cell>
          <cell r="EQK94" t="str">
            <v>35.26.14</v>
          </cell>
          <cell r="EQL94" t="str">
            <v>35.26.15</v>
          </cell>
          <cell r="EQM94" t="str">
            <v>35.26.16</v>
          </cell>
          <cell r="EQN94" t="str">
            <v>35.26.17</v>
          </cell>
          <cell r="EQO94" t="str">
            <v>35.26.18</v>
          </cell>
          <cell r="EQP94" t="str">
            <v>35.27.01</v>
          </cell>
          <cell r="EQQ94" t="str">
            <v>35.27.02</v>
          </cell>
          <cell r="EQR94" t="str">
            <v>35.27.03</v>
          </cell>
          <cell r="EQS94" t="str">
            <v>35.27.04</v>
          </cell>
          <cell r="EQT94" t="str">
            <v>35.27.05</v>
          </cell>
          <cell r="EQU94" t="str">
            <v>35.27.06</v>
          </cell>
          <cell r="EQV94" t="str">
            <v>35.27.07</v>
          </cell>
          <cell r="EQW94" t="str">
            <v>35.27.08</v>
          </cell>
          <cell r="EQX94" t="str">
            <v>35.27.09</v>
          </cell>
          <cell r="EQY94" t="str">
            <v>35.27.10</v>
          </cell>
          <cell r="EQZ94" t="str">
            <v>35.27.11</v>
          </cell>
          <cell r="ERA94" t="str">
            <v>35.27.12</v>
          </cell>
          <cell r="ERB94" t="str">
            <v>35.27.13</v>
          </cell>
          <cell r="ERC94" t="str">
            <v>35.27.14</v>
          </cell>
          <cell r="ERD94" t="str">
            <v>35.28.01</v>
          </cell>
          <cell r="ERE94" t="str">
            <v>35.28.02</v>
          </cell>
          <cell r="ERF94" t="str">
            <v>35.28.03</v>
          </cell>
          <cell r="ERG94" t="str">
            <v>35.28.04</v>
          </cell>
          <cell r="ERH94" t="str">
            <v>35.28.05</v>
          </cell>
          <cell r="ERI94" t="str">
            <v>35.28.06</v>
          </cell>
          <cell r="ERJ94" t="str">
            <v>35.28.07</v>
          </cell>
          <cell r="ERK94" t="str">
            <v>35.28.08</v>
          </cell>
          <cell r="ERL94" t="str">
            <v>35.28.09</v>
          </cell>
          <cell r="ERM94" t="str">
            <v>35.28.10</v>
          </cell>
          <cell r="ERN94" t="str">
            <v>35.28.11</v>
          </cell>
          <cell r="ERO94" t="str">
            <v>35.28.12</v>
          </cell>
          <cell r="ERP94" t="str">
            <v>35.28.13</v>
          </cell>
          <cell r="ERQ94" t="str">
            <v>35.29.01</v>
          </cell>
          <cell r="ERR94" t="str">
            <v>35.29.02</v>
          </cell>
          <cell r="ERS94" t="str">
            <v>35.29.03</v>
          </cell>
          <cell r="ERT94" t="str">
            <v>35.29.04</v>
          </cell>
          <cell r="ERU94" t="str">
            <v>35.29.05</v>
          </cell>
          <cell r="ERV94" t="str">
            <v>35.29.06</v>
          </cell>
          <cell r="ERW94" t="str">
            <v>35.29.07</v>
          </cell>
          <cell r="ERX94" t="str">
            <v>35.29.08</v>
          </cell>
          <cell r="ERY94" t="str">
            <v>35.29.09</v>
          </cell>
          <cell r="ERZ94" t="str">
            <v>35.29.10</v>
          </cell>
          <cell r="ESA94" t="str">
            <v>35.29.11</v>
          </cell>
          <cell r="ESB94" t="str">
            <v>35.29.12</v>
          </cell>
          <cell r="ESC94" t="str">
            <v>35.29.13</v>
          </cell>
          <cell r="ESD94" t="str">
            <v>35.29.14</v>
          </cell>
          <cell r="ESE94" t="str">
            <v>35.29.15</v>
          </cell>
          <cell r="ESF94" t="str">
            <v>35.29.16</v>
          </cell>
          <cell r="ESG94" t="str">
            <v>35.29.17</v>
          </cell>
          <cell r="ESH94" t="str">
            <v>35.29.18</v>
          </cell>
          <cell r="ESI94" t="str">
            <v>35.29.19</v>
          </cell>
          <cell r="ESJ94" t="str">
            <v>35.29.20</v>
          </cell>
          <cell r="ESK94" t="str">
            <v>35.29.21</v>
          </cell>
          <cell r="ESL94" t="str">
            <v>35.29.22</v>
          </cell>
          <cell r="ESM94" t="str">
            <v>35.29.23</v>
          </cell>
          <cell r="ESN94" t="str">
            <v>35.29.24</v>
          </cell>
          <cell r="ESO94" t="str">
            <v>35.29.25</v>
          </cell>
          <cell r="ESP94" t="str">
            <v>35.29.26</v>
          </cell>
          <cell r="ESQ94" t="str">
            <v>35.29.27</v>
          </cell>
          <cell r="ESR94" t="str">
            <v>35.71.01</v>
          </cell>
          <cell r="ESS94" t="str">
            <v>35.71.02</v>
          </cell>
          <cell r="EST94" t="str">
            <v>35.71.03</v>
          </cell>
          <cell r="ESU94" t="str">
            <v>35.72.01</v>
          </cell>
          <cell r="ESV94" t="str">
            <v>35.72.02</v>
          </cell>
          <cell r="ESW94" t="str">
            <v>35.72.03</v>
          </cell>
          <cell r="ESX94" t="str">
            <v>35.73.01</v>
          </cell>
          <cell r="ESY94" t="str">
            <v>35.73.02</v>
          </cell>
          <cell r="ESZ94" t="str">
            <v>35.73.03</v>
          </cell>
          <cell r="ETA94" t="str">
            <v>35.73.04</v>
          </cell>
          <cell r="ETB94" t="str">
            <v>35.73.05</v>
          </cell>
          <cell r="ETC94" t="str">
            <v>35.74.01</v>
          </cell>
          <cell r="ETD94" t="str">
            <v>35.74.02</v>
          </cell>
          <cell r="ETE94" t="str">
            <v>35.74.03</v>
          </cell>
          <cell r="ETF94" t="str">
            <v>35.74.04</v>
          </cell>
          <cell r="ETG94" t="str">
            <v>35.74.05</v>
          </cell>
          <cell r="ETH94" t="str">
            <v>35.75.01</v>
          </cell>
          <cell r="ETI94" t="str">
            <v>35.75.02</v>
          </cell>
          <cell r="ETJ94" t="str">
            <v>35.75.03</v>
          </cell>
          <cell r="ETK94" t="str">
            <v>35.75.04</v>
          </cell>
          <cell r="ETL94" t="str">
            <v>35.76.01</v>
          </cell>
          <cell r="ETM94" t="str">
            <v>35.76.02</v>
          </cell>
          <cell r="ETN94" t="str">
            <v>35.76.03</v>
          </cell>
          <cell r="ETO94" t="str">
            <v>35.77.01</v>
          </cell>
          <cell r="ETP94" t="str">
            <v>35.77.02</v>
          </cell>
          <cell r="ETQ94" t="str">
            <v>35.77.03</v>
          </cell>
          <cell r="ETR94" t="str">
            <v>35.78.01</v>
          </cell>
          <cell r="ETS94" t="str">
            <v>35.78.02</v>
          </cell>
          <cell r="ETT94" t="str">
            <v>35.78.03</v>
          </cell>
          <cell r="ETU94" t="str">
            <v>35.78.04</v>
          </cell>
          <cell r="ETV94" t="str">
            <v>35.78.05</v>
          </cell>
          <cell r="ETW94" t="str">
            <v>35.78.06</v>
          </cell>
          <cell r="ETX94" t="str">
            <v>35.78.07</v>
          </cell>
          <cell r="ETY94" t="str">
            <v>35.78.08</v>
          </cell>
          <cell r="ETZ94" t="str">
            <v>35.78.09</v>
          </cell>
          <cell r="EUA94" t="str">
            <v>35.78.10</v>
          </cell>
          <cell r="EUB94" t="str">
            <v>35.78.11</v>
          </cell>
          <cell r="EUC94" t="str">
            <v>35.78.12</v>
          </cell>
          <cell r="EUD94" t="str">
            <v>35.78.13</v>
          </cell>
          <cell r="EUE94" t="str">
            <v>35.78.14</v>
          </cell>
          <cell r="EUF94" t="str">
            <v>35.78.15</v>
          </cell>
          <cell r="EUG94" t="str">
            <v>35.78.16</v>
          </cell>
          <cell r="EUH94" t="str">
            <v>35.78.17</v>
          </cell>
          <cell r="EUI94" t="str">
            <v>35.78.18</v>
          </cell>
          <cell r="EUJ94" t="str">
            <v>35.78.19</v>
          </cell>
          <cell r="EUK94" t="str">
            <v>35.78.20</v>
          </cell>
          <cell r="EUL94" t="str">
            <v>35.78.21</v>
          </cell>
          <cell r="EUM94" t="str">
            <v>35.78.22</v>
          </cell>
          <cell r="EUN94" t="str">
            <v>35.78.23</v>
          </cell>
          <cell r="EUO94" t="str">
            <v>35.78.24</v>
          </cell>
          <cell r="EUP94" t="str">
            <v>35.78.25</v>
          </cell>
          <cell r="EUQ94" t="str">
            <v>35.78.26</v>
          </cell>
          <cell r="EUR94" t="str">
            <v>35.78.27</v>
          </cell>
          <cell r="EUS94" t="str">
            <v>35.78.28</v>
          </cell>
          <cell r="EUT94" t="str">
            <v>35.78.29</v>
          </cell>
          <cell r="EUU94" t="str">
            <v>35.78.30</v>
          </cell>
          <cell r="EUV94" t="str">
            <v>35.78.31</v>
          </cell>
          <cell r="EUW94" t="str">
            <v>35.79.01</v>
          </cell>
          <cell r="EUX94" t="str">
            <v>35.79.02</v>
          </cell>
          <cell r="EUY94" t="str">
            <v>35.79.03</v>
          </cell>
          <cell r="EUZ94" t="str">
            <v>36.01.01</v>
          </cell>
          <cell r="EVA94" t="str">
            <v>36.01.02</v>
          </cell>
          <cell r="EVB94" t="str">
            <v>36.01.03</v>
          </cell>
          <cell r="EVC94" t="str">
            <v>36.01.04</v>
          </cell>
          <cell r="EVD94" t="str">
            <v>36.01.05</v>
          </cell>
          <cell r="EVE94" t="str">
            <v>36.01.06</v>
          </cell>
          <cell r="EVF94" t="str">
            <v>36.01.07</v>
          </cell>
          <cell r="EVG94" t="str">
            <v>36.01.08</v>
          </cell>
          <cell r="EVH94" t="str">
            <v>36.01.09</v>
          </cell>
          <cell r="EVI94" t="str">
            <v>36.01.10</v>
          </cell>
          <cell r="EVJ94" t="str">
            <v>36.01.11</v>
          </cell>
          <cell r="EVK94" t="str">
            <v>36.01.12</v>
          </cell>
          <cell r="EVL94" t="str">
            <v>36.01.13</v>
          </cell>
          <cell r="EVM94" t="str">
            <v>36.01.14</v>
          </cell>
          <cell r="EVN94" t="str">
            <v>36.01.15</v>
          </cell>
          <cell r="EVO94" t="str">
            <v>36.01.16</v>
          </cell>
          <cell r="EVP94" t="str">
            <v>36.01.17</v>
          </cell>
          <cell r="EVQ94" t="str">
            <v>36.01.18</v>
          </cell>
          <cell r="EVR94" t="str">
            <v>36.01.19</v>
          </cell>
          <cell r="EVS94" t="str">
            <v>36.01.20</v>
          </cell>
          <cell r="EVT94" t="str">
            <v>36.01.21</v>
          </cell>
          <cell r="EVU94" t="str">
            <v>36.01.22</v>
          </cell>
          <cell r="EVV94" t="str">
            <v>36.01.23</v>
          </cell>
          <cell r="EVW94" t="str">
            <v>36.01.24</v>
          </cell>
          <cell r="EVX94" t="str">
            <v>36.01.25</v>
          </cell>
          <cell r="EVY94" t="str">
            <v>36.01.26</v>
          </cell>
          <cell r="EVZ94" t="str">
            <v>36.01.27</v>
          </cell>
          <cell r="EWA94" t="str">
            <v>36.01.28</v>
          </cell>
          <cell r="EWB94" t="str">
            <v>36.01.29</v>
          </cell>
          <cell r="EWC94" t="str">
            <v>36.01.30</v>
          </cell>
          <cell r="EWD94" t="str">
            <v>36.01.31</v>
          </cell>
          <cell r="EWE94" t="str">
            <v>36.01.32</v>
          </cell>
          <cell r="EWF94" t="str">
            <v>36.01.33</v>
          </cell>
          <cell r="EWG94" t="str">
            <v>36.01.34</v>
          </cell>
          <cell r="EWH94" t="str">
            <v>36.01.35</v>
          </cell>
          <cell r="EWI94" t="str">
            <v>36.02.01</v>
          </cell>
          <cell r="EWJ94" t="str">
            <v>36.02.02</v>
          </cell>
          <cell r="EWK94" t="str">
            <v>36.02.03</v>
          </cell>
          <cell r="EWL94" t="str">
            <v>36.02.04</v>
          </cell>
          <cell r="EWM94" t="str">
            <v>36.02.05</v>
          </cell>
          <cell r="EWN94" t="str">
            <v>36.02.06</v>
          </cell>
          <cell r="EWO94" t="str">
            <v>36.02.07</v>
          </cell>
          <cell r="EWP94" t="str">
            <v>36.02.08</v>
          </cell>
          <cell r="EWQ94" t="str">
            <v>36.02.09</v>
          </cell>
          <cell r="EWR94" t="str">
            <v>36.02.10</v>
          </cell>
          <cell r="EWS94" t="str">
            <v>36.02.11</v>
          </cell>
          <cell r="EWT94" t="str">
            <v>36.02.12</v>
          </cell>
          <cell r="EWU94" t="str">
            <v>36.02.13</v>
          </cell>
          <cell r="EWV94" t="str">
            <v>36.02.14</v>
          </cell>
          <cell r="EWW94" t="str">
            <v>36.02.15</v>
          </cell>
          <cell r="EWX94" t="str">
            <v>36.02.16</v>
          </cell>
          <cell r="EWY94" t="str">
            <v>36.02.17</v>
          </cell>
          <cell r="EWZ94" t="str">
            <v>36.02.18</v>
          </cell>
          <cell r="EXA94" t="str">
            <v>36.02.19</v>
          </cell>
          <cell r="EXB94" t="str">
            <v>36.02.20</v>
          </cell>
          <cell r="EXC94" t="str">
            <v>36.02.21</v>
          </cell>
          <cell r="EXD94" t="str">
            <v>36.02.22</v>
          </cell>
          <cell r="EXE94" t="str">
            <v>36.02.23</v>
          </cell>
          <cell r="EXF94" t="str">
            <v>36.02.24</v>
          </cell>
          <cell r="EXG94" t="str">
            <v>36.02.25</v>
          </cell>
          <cell r="EXH94" t="str">
            <v>36.02.26</v>
          </cell>
          <cell r="EXI94" t="str">
            <v>36.02.27</v>
          </cell>
          <cell r="EXJ94" t="str">
            <v>36.02.28</v>
          </cell>
          <cell r="EXK94" t="str">
            <v>36.03.01</v>
          </cell>
          <cell r="EXL94" t="str">
            <v>36.03.02</v>
          </cell>
          <cell r="EXM94" t="str">
            <v>36.03.03</v>
          </cell>
          <cell r="EXN94" t="str">
            <v>36.03.04</v>
          </cell>
          <cell r="EXO94" t="str">
            <v>36.03.05</v>
          </cell>
          <cell r="EXP94" t="str">
            <v>36.03.06</v>
          </cell>
          <cell r="EXQ94" t="str">
            <v>36.03.07</v>
          </cell>
          <cell r="EXR94" t="str">
            <v>36.03.08</v>
          </cell>
          <cell r="EXS94" t="str">
            <v>36.03.09</v>
          </cell>
          <cell r="EXT94" t="str">
            <v>36.03.10</v>
          </cell>
          <cell r="EXU94" t="str">
            <v>36.03.11</v>
          </cell>
          <cell r="EXV94" t="str">
            <v>36.03.12</v>
          </cell>
          <cell r="EXW94" t="str">
            <v>36.03.13</v>
          </cell>
          <cell r="EXX94" t="str">
            <v>36.03.14</v>
          </cell>
          <cell r="EXY94" t="str">
            <v>36.03.15</v>
          </cell>
          <cell r="EXZ94" t="str">
            <v>36.03.16</v>
          </cell>
          <cell r="EYA94" t="str">
            <v>36.03.17</v>
          </cell>
          <cell r="EYB94" t="str">
            <v>36.03.18</v>
          </cell>
          <cell r="EYC94" t="str">
            <v>36.03.19</v>
          </cell>
          <cell r="EYD94" t="str">
            <v>36.03.20</v>
          </cell>
          <cell r="EYE94" t="str">
            <v>36.03.22</v>
          </cell>
          <cell r="EYF94" t="str">
            <v>36.03.23</v>
          </cell>
          <cell r="EYG94" t="str">
            <v>36.03.27</v>
          </cell>
          <cell r="EYH94" t="str">
            <v>36.03.28</v>
          </cell>
          <cell r="EYI94" t="str">
            <v>36.03.29</v>
          </cell>
          <cell r="EYJ94" t="str">
            <v>36.03.30</v>
          </cell>
          <cell r="EYK94" t="str">
            <v>36.03.31</v>
          </cell>
          <cell r="EYL94" t="str">
            <v>36.03.32</v>
          </cell>
          <cell r="EYM94" t="str">
            <v>36.03.33</v>
          </cell>
          <cell r="EYN94" t="str">
            <v>36.04.05</v>
          </cell>
          <cell r="EYO94" t="str">
            <v>36.04.06</v>
          </cell>
          <cell r="EYP94" t="str">
            <v>36.04.07</v>
          </cell>
          <cell r="EYQ94" t="str">
            <v>36.04.08</v>
          </cell>
          <cell r="EYR94" t="str">
            <v>36.04.09</v>
          </cell>
          <cell r="EYS94" t="str">
            <v>36.04.11</v>
          </cell>
          <cell r="EYT94" t="str">
            <v>36.04.12</v>
          </cell>
          <cell r="EYU94" t="str">
            <v>36.04.13</v>
          </cell>
          <cell r="EYV94" t="str">
            <v>36.04.14</v>
          </cell>
          <cell r="EYW94" t="str">
            <v>36.04.15</v>
          </cell>
          <cell r="EYX94" t="str">
            <v>36.04.16</v>
          </cell>
          <cell r="EYY94" t="str">
            <v>36.04.17</v>
          </cell>
          <cell r="EYZ94" t="str">
            <v>36.04.18</v>
          </cell>
          <cell r="EZA94" t="str">
            <v>36.04.19</v>
          </cell>
          <cell r="EZB94" t="str">
            <v>36.04.20</v>
          </cell>
          <cell r="EZC94" t="str">
            <v>36.04.22</v>
          </cell>
          <cell r="EZD94" t="str">
            <v>36.04.23</v>
          </cell>
          <cell r="EZE94" t="str">
            <v>36.04.24</v>
          </cell>
          <cell r="EZF94" t="str">
            <v>36.04.25</v>
          </cell>
          <cell r="EZG94" t="str">
            <v>36.04.26</v>
          </cell>
          <cell r="EZH94" t="str">
            <v>36.04.27</v>
          </cell>
          <cell r="EZI94" t="str">
            <v>36.04.28</v>
          </cell>
          <cell r="EZJ94" t="str">
            <v>36.04.29</v>
          </cell>
          <cell r="EZK94" t="str">
            <v>36.04.30</v>
          </cell>
          <cell r="EZL94" t="str">
            <v>36.04.31</v>
          </cell>
          <cell r="EZM94" t="str">
            <v>36.04.32</v>
          </cell>
          <cell r="EZN94" t="str">
            <v>36.04.33</v>
          </cell>
          <cell r="EZO94" t="str">
            <v>36.04.34</v>
          </cell>
          <cell r="EZP94" t="str">
            <v>36.04.35</v>
          </cell>
          <cell r="EZQ94" t="str">
            <v>36.71.01</v>
          </cell>
          <cell r="EZR94" t="str">
            <v>36.71.02</v>
          </cell>
          <cell r="EZS94" t="str">
            <v>36.71.03</v>
          </cell>
          <cell r="EZT94" t="str">
            <v>36.71.04</v>
          </cell>
          <cell r="EZU94" t="str">
            <v>36.71.05</v>
          </cell>
          <cell r="EZV94" t="str">
            <v>36.71.06</v>
          </cell>
          <cell r="EZW94" t="str">
            <v>36.71.07</v>
          </cell>
          <cell r="EZX94" t="str">
            <v>36.71.08</v>
          </cell>
          <cell r="EZY94" t="str">
            <v>36.71.09</v>
          </cell>
          <cell r="EZZ94" t="str">
            <v>36.71.10</v>
          </cell>
          <cell r="FAA94" t="str">
            <v>36.71.11</v>
          </cell>
          <cell r="FAB94" t="str">
            <v>36.71.12</v>
          </cell>
          <cell r="FAC94" t="str">
            <v>36.71.13</v>
          </cell>
          <cell r="FAD94" t="str">
            <v>36.72.01</v>
          </cell>
          <cell r="FAE94" t="str">
            <v>36.72.02</v>
          </cell>
          <cell r="FAF94" t="str">
            <v>36.72.03</v>
          </cell>
          <cell r="FAG94" t="str">
            <v>36.72.04</v>
          </cell>
          <cell r="FAH94" t="str">
            <v>36.72.05</v>
          </cell>
          <cell r="FAI94" t="str">
            <v>36.72.06</v>
          </cell>
          <cell r="FAJ94" t="str">
            <v>36.72.07</v>
          </cell>
          <cell r="FAK94" t="str">
            <v>36.72.08</v>
          </cell>
          <cell r="FAL94" t="str">
            <v>36.73.01</v>
          </cell>
          <cell r="FAM94" t="str">
            <v>36.73.02</v>
          </cell>
          <cell r="FAN94" t="str">
            <v>36.73.03</v>
          </cell>
          <cell r="FAO94" t="str">
            <v>36.73.04</v>
          </cell>
          <cell r="FAP94" t="str">
            <v>36.73.05</v>
          </cell>
          <cell r="FAQ94" t="str">
            <v>36.73.06</v>
          </cell>
          <cell r="FAR94" t="str">
            <v>36.74.01</v>
          </cell>
          <cell r="FAS94" t="str">
            <v>36.74.02</v>
          </cell>
          <cell r="FAT94" t="str">
            <v>36.74.03</v>
          </cell>
          <cell r="FAU94" t="str">
            <v>36.74.04</v>
          </cell>
          <cell r="FAV94" t="str">
            <v>36.74.05</v>
          </cell>
          <cell r="FAW94" t="str">
            <v>36.74.06</v>
          </cell>
          <cell r="FAX94" t="str">
            <v>36.74.07</v>
          </cell>
          <cell r="FAY94" t="str">
            <v>51.01.01</v>
          </cell>
          <cell r="FAZ94" t="str">
            <v>51.01.02</v>
          </cell>
          <cell r="FBA94" t="str">
            <v>51.01.03</v>
          </cell>
          <cell r="FBB94" t="str">
            <v>51.01.04</v>
          </cell>
          <cell r="FBC94" t="str">
            <v>51.01.05</v>
          </cell>
          <cell r="FBD94" t="str">
            <v>51.02.01</v>
          </cell>
          <cell r="FBE94" t="str">
            <v>51.02.02</v>
          </cell>
          <cell r="FBF94" t="str">
            <v>51.02.03</v>
          </cell>
          <cell r="FBG94" t="str">
            <v>51.02.04</v>
          </cell>
          <cell r="FBH94" t="str">
            <v>51.02.05</v>
          </cell>
          <cell r="FBI94" t="str">
            <v>51.02.06</v>
          </cell>
          <cell r="FBJ94" t="str">
            <v>51.02.07</v>
          </cell>
          <cell r="FBK94" t="str">
            <v>51.02.08</v>
          </cell>
          <cell r="FBL94" t="str">
            <v>51.02.09</v>
          </cell>
          <cell r="FBM94" t="str">
            <v>51.02.10</v>
          </cell>
          <cell r="FBN94" t="str">
            <v>51.03.01</v>
          </cell>
          <cell r="FBO94" t="str">
            <v>51.03.02</v>
          </cell>
          <cell r="FBP94" t="str">
            <v>51.03.03</v>
          </cell>
          <cell r="FBQ94" t="str">
            <v>51.03.04</v>
          </cell>
          <cell r="FBR94" t="str">
            <v>51.03.05</v>
          </cell>
          <cell r="FBS94" t="str">
            <v>51.03.06</v>
          </cell>
          <cell r="FBT94" t="str">
            <v>51.04.01</v>
          </cell>
          <cell r="FBU94" t="str">
            <v>51.04.02</v>
          </cell>
          <cell r="FBV94" t="str">
            <v>51.04.03</v>
          </cell>
          <cell r="FBW94" t="str">
            <v>51.04.04</v>
          </cell>
          <cell r="FBX94" t="str">
            <v>51.04.05</v>
          </cell>
          <cell r="FBY94" t="str">
            <v>51.04.06</v>
          </cell>
          <cell r="FBZ94" t="str">
            <v>51.04.07</v>
          </cell>
          <cell r="FCA94" t="str">
            <v>51.05.01</v>
          </cell>
          <cell r="FCB94" t="str">
            <v>51.05.02</v>
          </cell>
          <cell r="FCC94" t="str">
            <v>51.05.03</v>
          </cell>
          <cell r="FCD94" t="str">
            <v>51.05.04</v>
          </cell>
          <cell r="FCE94" t="str">
            <v>51.06.01</v>
          </cell>
          <cell r="FCF94" t="str">
            <v>51.06.02</v>
          </cell>
          <cell r="FCG94" t="str">
            <v>51.06.03</v>
          </cell>
          <cell r="FCH94" t="str">
            <v>51.06.04</v>
          </cell>
          <cell r="FCI94" t="str">
            <v>51.07.01</v>
          </cell>
          <cell r="FCJ94" t="str">
            <v>51.07.02</v>
          </cell>
          <cell r="FCK94" t="str">
            <v>51.07.03</v>
          </cell>
          <cell r="FCL94" t="str">
            <v>51.07.04</v>
          </cell>
          <cell r="FCM94" t="str">
            <v>51.07.05</v>
          </cell>
          <cell r="FCN94" t="str">
            <v>51.07.06</v>
          </cell>
          <cell r="FCO94" t="str">
            <v>51.07.07</v>
          </cell>
          <cell r="FCP94" t="str">
            <v>51.07.08</v>
          </cell>
          <cell r="FCQ94" t="str">
            <v>51.08.01</v>
          </cell>
          <cell r="FCR94" t="str">
            <v>51.08.02</v>
          </cell>
          <cell r="FCS94" t="str">
            <v>51.08.03</v>
          </cell>
          <cell r="FCT94" t="str">
            <v>51.08.04</v>
          </cell>
          <cell r="FCU94" t="str">
            <v>51.08.05</v>
          </cell>
          <cell r="FCV94" t="str">
            <v>51.08.06</v>
          </cell>
          <cell r="FCW94" t="str">
            <v>51.08.07</v>
          </cell>
          <cell r="FCX94" t="str">
            <v>51.08.08</v>
          </cell>
          <cell r="FCY94" t="str">
            <v>51.08.09</v>
          </cell>
          <cell r="FCZ94" t="str">
            <v>51.71.01</v>
          </cell>
          <cell r="FDA94" t="str">
            <v>51.71.02</v>
          </cell>
          <cell r="FDB94" t="str">
            <v>51.71.03</v>
          </cell>
          <cell r="FDC94" t="str">
            <v>51.71.04</v>
          </cell>
          <cell r="FDD94" t="str">
            <v>52.01.01</v>
          </cell>
          <cell r="FDE94" t="str">
            <v>52.01.02</v>
          </cell>
          <cell r="FDF94" t="str">
            <v>52.01.03</v>
          </cell>
          <cell r="FDG94" t="str">
            <v>52.01.07</v>
          </cell>
          <cell r="FDH94" t="str">
            <v>52.01.08</v>
          </cell>
          <cell r="FDI94" t="str">
            <v>52.01.09</v>
          </cell>
          <cell r="FDJ94" t="str">
            <v>52.01.12</v>
          </cell>
          <cell r="FDK94" t="str">
            <v>52.01.13</v>
          </cell>
          <cell r="FDL94" t="str">
            <v>52.01.14</v>
          </cell>
          <cell r="FDM94" t="str">
            <v>52.01.15</v>
          </cell>
          <cell r="FDN94" t="str">
            <v>52.02.01</v>
          </cell>
          <cell r="FDO94" t="str">
            <v>52.02.02</v>
          </cell>
          <cell r="FDP94" t="str">
            <v>52.02.03</v>
          </cell>
          <cell r="FDQ94" t="str">
            <v>52.02.04</v>
          </cell>
          <cell r="FDR94" t="str">
            <v>52.02.05</v>
          </cell>
          <cell r="FDS94" t="str">
            <v>52.02.06</v>
          </cell>
          <cell r="FDT94" t="str">
            <v>52.02.07</v>
          </cell>
          <cell r="FDU94" t="str">
            <v>52.02.08</v>
          </cell>
          <cell r="FDV94" t="str">
            <v>52.02.09</v>
          </cell>
          <cell r="FDW94" t="str">
            <v>52.02.10</v>
          </cell>
          <cell r="FDX94" t="str">
            <v>52.02.11</v>
          </cell>
          <cell r="FDY94" t="str">
            <v>52.02.12</v>
          </cell>
          <cell r="FDZ94" t="str">
            <v>52.03.01</v>
          </cell>
          <cell r="FEA94" t="str">
            <v>52.03.02</v>
          </cell>
          <cell r="FEB94" t="str">
            <v>52.03.03</v>
          </cell>
          <cell r="FEC94" t="str">
            <v>52.03.04</v>
          </cell>
          <cell r="FED94" t="str">
            <v>52.03.05</v>
          </cell>
          <cell r="FEE94" t="str">
            <v>52.03.06</v>
          </cell>
          <cell r="FEF94" t="str">
            <v>52.03.07</v>
          </cell>
          <cell r="FEG94" t="str">
            <v>52.03.08</v>
          </cell>
          <cell r="FEH94" t="str">
            <v>52.03.09</v>
          </cell>
          <cell r="FEI94" t="str">
            <v>52.03.10</v>
          </cell>
          <cell r="FEJ94" t="str">
            <v>52.03.11</v>
          </cell>
          <cell r="FEK94" t="str">
            <v>52.03.12</v>
          </cell>
          <cell r="FEL94" t="str">
            <v>52.03.13</v>
          </cell>
          <cell r="FEM94" t="str">
            <v>52.03.14</v>
          </cell>
          <cell r="FEN94" t="str">
            <v>52.03.15</v>
          </cell>
          <cell r="FEO94" t="str">
            <v>52.03.16</v>
          </cell>
          <cell r="FEP94" t="str">
            <v>52.03.17</v>
          </cell>
          <cell r="FEQ94" t="str">
            <v>52.03.18</v>
          </cell>
          <cell r="FER94" t="str">
            <v>52.03.19</v>
          </cell>
          <cell r="FES94" t="str">
            <v>52.03.20</v>
          </cell>
          <cell r="FET94" t="str">
            <v>52.03.21</v>
          </cell>
          <cell r="FEU94" t="str">
            <v>52.04.02</v>
          </cell>
          <cell r="FEV94" t="str">
            <v>52.04.05</v>
          </cell>
          <cell r="FEW94" t="str">
            <v>52.04.06</v>
          </cell>
          <cell r="FEX94" t="str">
            <v>52.04.07</v>
          </cell>
          <cell r="FEY94" t="str">
            <v>52.04.08</v>
          </cell>
          <cell r="FEZ94" t="str">
            <v>52.04.09</v>
          </cell>
          <cell r="FFA94" t="str">
            <v>52.04.10</v>
          </cell>
          <cell r="FFB94" t="str">
            <v>52.04.11</v>
          </cell>
          <cell r="FFC94" t="str">
            <v>52.04.12</v>
          </cell>
          <cell r="FFD94" t="str">
            <v>52.04.13</v>
          </cell>
          <cell r="FFE94" t="str">
            <v>52.04.14</v>
          </cell>
          <cell r="FFF94" t="str">
            <v>52.04.17</v>
          </cell>
          <cell r="FFG94" t="str">
            <v>52.04.18</v>
          </cell>
          <cell r="FFH94" t="str">
            <v>52.04.19</v>
          </cell>
          <cell r="FFI94" t="str">
            <v>52.04.20</v>
          </cell>
          <cell r="FFJ94" t="str">
            <v>52.04.21</v>
          </cell>
          <cell r="FFK94" t="str">
            <v>52.04.22</v>
          </cell>
          <cell r="FFL94" t="str">
            <v>52.04.23</v>
          </cell>
          <cell r="FFM94" t="str">
            <v>52.04.24</v>
          </cell>
          <cell r="FFN94" t="str">
            <v>52.04.25</v>
          </cell>
          <cell r="FFO94" t="str">
            <v>52.04.26</v>
          </cell>
          <cell r="FFP94" t="str">
            <v>52.04.27</v>
          </cell>
          <cell r="FFQ94" t="str">
            <v>52.04.28</v>
          </cell>
          <cell r="FFR94" t="str">
            <v>52.04.29</v>
          </cell>
          <cell r="FFS94" t="str">
            <v>52.05.01</v>
          </cell>
          <cell r="FFT94" t="str">
            <v>52.05.02</v>
          </cell>
          <cell r="FFU94" t="str">
            <v>52.05.03</v>
          </cell>
          <cell r="FFV94" t="str">
            <v>52.05.04</v>
          </cell>
          <cell r="FFW94" t="str">
            <v>52.05.05</v>
          </cell>
          <cell r="FFX94" t="str">
            <v>52.05.06</v>
          </cell>
          <cell r="FFY94" t="str">
            <v>52.05.07</v>
          </cell>
          <cell r="FFZ94" t="str">
            <v>52.05.08</v>
          </cell>
          <cell r="FGA94" t="str">
            <v>52.06.01</v>
          </cell>
          <cell r="FGB94" t="str">
            <v>52.06.02</v>
          </cell>
          <cell r="FGC94" t="str">
            <v>52.06.03</v>
          </cell>
          <cell r="FGD94" t="str">
            <v>52.06.04</v>
          </cell>
          <cell r="FGE94" t="str">
            <v>52.06.05</v>
          </cell>
          <cell r="FGF94" t="str">
            <v>52.06.06</v>
          </cell>
          <cell r="FGG94" t="str">
            <v>52.06.07</v>
          </cell>
          <cell r="FGH94" t="str">
            <v>52.06.08</v>
          </cell>
          <cell r="FGI94" t="str">
            <v>52.06.09</v>
          </cell>
          <cell r="FGJ94" t="str">
            <v>52.06.10</v>
          </cell>
          <cell r="FGK94" t="str">
            <v>52.06.11</v>
          </cell>
          <cell r="FGL94" t="str">
            <v>52.06.12</v>
          </cell>
          <cell r="FGM94" t="str">
            <v>52.06.13</v>
          </cell>
          <cell r="FGN94" t="str">
            <v>52.06.14</v>
          </cell>
          <cell r="FGO94" t="str">
            <v>52.06.15</v>
          </cell>
          <cell r="FGP94" t="str">
            <v>52.06.16</v>
          </cell>
          <cell r="FGQ94" t="str">
            <v>52.06.17</v>
          </cell>
          <cell r="FGR94" t="str">
            <v>52.06.18</v>
          </cell>
          <cell r="FGS94" t="str">
            <v>52.07.01</v>
          </cell>
          <cell r="FGT94" t="str">
            <v>52.07.02</v>
          </cell>
          <cell r="FGU94" t="str">
            <v>52.07.03</v>
          </cell>
          <cell r="FGV94" t="str">
            <v>52.07.04</v>
          </cell>
          <cell r="FGW94" t="str">
            <v>52.07.05</v>
          </cell>
          <cell r="FGX94" t="str">
            <v>52.07.06</v>
          </cell>
          <cell r="FGY94" t="str">
            <v>52.07.07</v>
          </cell>
          <cell r="FGZ94" t="str">
            <v>52.07.08</v>
          </cell>
          <cell r="FHA94" t="str">
            <v>52.08.01</v>
          </cell>
          <cell r="FHB94" t="str">
            <v>52.08.02</v>
          </cell>
          <cell r="FHC94" t="str">
            <v>52.08.03</v>
          </cell>
          <cell r="FHD94" t="str">
            <v>52.08.04</v>
          </cell>
          <cell r="FHE94" t="str">
            <v>52.08.05</v>
          </cell>
          <cell r="FHF94" t="str">
            <v>52.71.01</v>
          </cell>
          <cell r="FHG94" t="str">
            <v>52.71.02</v>
          </cell>
          <cell r="FHH94" t="str">
            <v>52.71.03</v>
          </cell>
          <cell r="FHI94" t="str">
            <v>52.71.04</v>
          </cell>
          <cell r="FHJ94" t="str">
            <v>52.71.05</v>
          </cell>
          <cell r="FHK94" t="str">
            <v>52.71.06</v>
          </cell>
          <cell r="FHL94" t="str">
            <v>52.72.01</v>
          </cell>
          <cell r="FHM94" t="str">
            <v>52.72.02</v>
          </cell>
          <cell r="FHN94" t="str">
            <v>52.72.03</v>
          </cell>
          <cell r="FHO94" t="str">
            <v>52.72.04</v>
          </cell>
          <cell r="FHP94" t="str">
            <v>52.72.05</v>
          </cell>
          <cell r="FHQ94" t="str">
            <v>53.01.04</v>
          </cell>
          <cell r="FHR94" t="str">
            <v>53.01.05</v>
          </cell>
          <cell r="FHS94" t="str">
            <v>53.01.06</v>
          </cell>
          <cell r="FHT94" t="str">
            <v>53.01.07</v>
          </cell>
          <cell r="FHU94" t="str">
            <v>53.01.08</v>
          </cell>
          <cell r="FHV94" t="str">
            <v>53.01.09</v>
          </cell>
          <cell r="FHW94" t="str">
            <v>53.01.10</v>
          </cell>
          <cell r="FHX94" t="str">
            <v>53.01.11</v>
          </cell>
          <cell r="FHY94" t="str">
            <v>53.01.12</v>
          </cell>
          <cell r="FHZ94" t="str">
            <v>53.01.13</v>
          </cell>
          <cell r="FIA94" t="str">
            <v>53.01.16</v>
          </cell>
          <cell r="FIB94" t="str">
            <v>53.01.17</v>
          </cell>
          <cell r="FIC94" t="str">
            <v>53.01.18</v>
          </cell>
          <cell r="FID94" t="str">
            <v>53.01.19</v>
          </cell>
          <cell r="FIE94" t="str">
            <v>53.01.20</v>
          </cell>
          <cell r="FIF94" t="str">
            <v>53.01.21</v>
          </cell>
          <cell r="FIG94" t="str">
            <v>53.01.22</v>
          </cell>
          <cell r="FIH94" t="str">
            <v>53.01.23</v>
          </cell>
          <cell r="FII94" t="str">
            <v>53.01.24</v>
          </cell>
          <cell r="FIJ94" t="str">
            <v>53.01.25</v>
          </cell>
          <cell r="FIK94" t="str">
            <v>53.01.26</v>
          </cell>
          <cell r="FIL94" t="str">
            <v>53.01.27</v>
          </cell>
          <cell r="FIM94" t="str">
            <v>53.01.28</v>
          </cell>
          <cell r="FIN94" t="str">
            <v>53.01.30</v>
          </cell>
          <cell r="FIO94" t="str">
            <v>53.02.01</v>
          </cell>
          <cell r="FIP94" t="str">
            <v>53.02.02</v>
          </cell>
          <cell r="FIQ94" t="str">
            <v>53.02.03</v>
          </cell>
          <cell r="FIR94" t="str">
            <v>53.02.04</v>
          </cell>
          <cell r="FIS94" t="str">
            <v>53.02.05</v>
          </cell>
          <cell r="FIT94" t="str">
            <v>53.02.06</v>
          </cell>
          <cell r="FIU94" t="str">
            <v>53.02.07</v>
          </cell>
          <cell r="FIV94" t="str">
            <v>53.02.08</v>
          </cell>
          <cell r="FIW94" t="str">
            <v>53.02.09</v>
          </cell>
          <cell r="FIX94" t="str">
            <v>53.02.10</v>
          </cell>
          <cell r="FIY94" t="str">
            <v>53.02.11</v>
          </cell>
          <cell r="FIZ94" t="str">
            <v>53.02.12</v>
          </cell>
          <cell r="FJA94" t="str">
            <v>53.02.13</v>
          </cell>
          <cell r="FJB94" t="str">
            <v>53.02.14</v>
          </cell>
          <cell r="FJC94" t="str">
            <v>53.02.15</v>
          </cell>
          <cell r="FJD94" t="str">
            <v>53.02.16</v>
          </cell>
          <cell r="FJE94" t="str">
            <v>53.02.17</v>
          </cell>
          <cell r="FJF94" t="str">
            <v>53.02.18</v>
          </cell>
          <cell r="FJG94" t="str">
            <v>53.02.19</v>
          </cell>
          <cell r="FJH94" t="str">
            <v>53.02.20</v>
          </cell>
          <cell r="FJI94" t="str">
            <v>53.02.21</v>
          </cell>
          <cell r="FJJ94" t="str">
            <v>53.02.22</v>
          </cell>
          <cell r="FJK94" t="str">
            <v>53.02.23</v>
          </cell>
          <cell r="FJL94" t="str">
            <v>53.02.24</v>
          </cell>
          <cell r="FJM94" t="str">
            <v>53.02.25</v>
          </cell>
          <cell r="FJN94" t="str">
            <v>53.02.26</v>
          </cell>
          <cell r="FJO94" t="str">
            <v>53.02.27</v>
          </cell>
          <cell r="FJP94" t="str">
            <v>53.02.28</v>
          </cell>
          <cell r="FJQ94" t="str">
            <v>53.02.29</v>
          </cell>
          <cell r="FJR94" t="str">
            <v>53.02.30</v>
          </cell>
          <cell r="FJS94" t="str">
            <v>53.02.31</v>
          </cell>
          <cell r="FJT94" t="str">
            <v>53.02.32</v>
          </cell>
          <cell r="FJU94" t="str">
            <v>53.03.01</v>
          </cell>
          <cell r="FJV94" t="str">
            <v>53.03.02</v>
          </cell>
          <cell r="FJW94" t="str">
            <v>53.03.03</v>
          </cell>
          <cell r="FJX94" t="str">
            <v>53.03.04</v>
          </cell>
          <cell r="FJY94" t="str">
            <v>53.03.05</v>
          </cell>
          <cell r="FJZ94" t="str">
            <v>53.03.06</v>
          </cell>
          <cell r="FKA94" t="str">
            <v>53.03.07</v>
          </cell>
          <cell r="FKB94" t="str">
            <v>53.03.08</v>
          </cell>
          <cell r="FKC94" t="str">
            <v>53.03.09</v>
          </cell>
          <cell r="FKD94" t="str">
            <v>53.03.10</v>
          </cell>
          <cell r="FKE94" t="str">
            <v>53.03.11</v>
          </cell>
          <cell r="FKF94" t="str">
            <v>53.03.12</v>
          </cell>
          <cell r="FKG94" t="str">
            <v>53.03.13</v>
          </cell>
          <cell r="FKH94" t="str">
            <v>53.03.14</v>
          </cell>
          <cell r="FKI94" t="str">
            <v>53.03.15</v>
          </cell>
          <cell r="FKJ94" t="str">
            <v>53.03.16</v>
          </cell>
          <cell r="FKK94" t="str">
            <v>53.03.17</v>
          </cell>
          <cell r="FKL94" t="str">
            <v>53.03.18</v>
          </cell>
          <cell r="FKM94" t="str">
            <v>53.03.19</v>
          </cell>
          <cell r="FKN94" t="str">
            <v>53.03.20</v>
          </cell>
          <cell r="FKO94" t="str">
            <v>53.03.21</v>
          </cell>
          <cell r="FKP94" t="str">
            <v>53.03.22</v>
          </cell>
          <cell r="FKQ94" t="str">
            <v>53.03.23</v>
          </cell>
          <cell r="FKR94" t="str">
            <v>53.03.24</v>
          </cell>
          <cell r="FKS94" t="str">
            <v>53.04.01</v>
          </cell>
          <cell r="FKT94" t="str">
            <v>53.04.02</v>
          </cell>
          <cell r="FKU94" t="str">
            <v>53.04.03</v>
          </cell>
          <cell r="FKV94" t="str">
            <v>53.04.04</v>
          </cell>
          <cell r="FKW94" t="str">
            <v>53.04.05</v>
          </cell>
          <cell r="FKX94" t="str">
            <v>53.04.12</v>
          </cell>
          <cell r="FKY94" t="str">
            <v>53.04.13</v>
          </cell>
          <cell r="FKZ94" t="str">
            <v>53.04.17</v>
          </cell>
          <cell r="FLA94" t="str">
            <v>53.04.18</v>
          </cell>
          <cell r="FLB94" t="str">
            <v>53.04.21</v>
          </cell>
          <cell r="FLC94" t="str">
            <v>53.04.22</v>
          </cell>
          <cell r="FLD94" t="str">
            <v>53.04.23</v>
          </cell>
          <cell r="FLE94" t="str">
            <v>53.05.01</v>
          </cell>
          <cell r="FLF94" t="str">
            <v>53.05.02</v>
          </cell>
          <cell r="FLG94" t="str">
            <v>53.05.03</v>
          </cell>
          <cell r="FLH94" t="str">
            <v>53.05.04</v>
          </cell>
          <cell r="FLI94" t="str">
            <v>53.05.05</v>
          </cell>
          <cell r="FLJ94" t="str">
            <v>53.05.06</v>
          </cell>
          <cell r="FLK94" t="str">
            <v>53.05.07</v>
          </cell>
          <cell r="FLL94" t="str">
            <v>53.05.08</v>
          </cell>
          <cell r="FLM94" t="str">
            <v>53.05.09</v>
          </cell>
          <cell r="FLN94" t="str">
            <v>53.05.10</v>
          </cell>
          <cell r="FLO94" t="str">
            <v>53.05.11</v>
          </cell>
          <cell r="FLP94" t="str">
            <v>53.05.12</v>
          </cell>
          <cell r="FLQ94" t="str">
            <v>53.05.13</v>
          </cell>
          <cell r="FLR94" t="str">
            <v>53.05.14</v>
          </cell>
          <cell r="FLS94" t="str">
            <v>53.05.15</v>
          </cell>
          <cell r="FLT94" t="str">
            <v>53.05.16</v>
          </cell>
          <cell r="FLU94" t="str">
            <v>53.05.17</v>
          </cell>
          <cell r="FLV94" t="str">
            <v>53.06.01</v>
          </cell>
          <cell r="FLW94" t="str">
            <v>53.06.02</v>
          </cell>
          <cell r="FLX94" t="str">
            <v>53.06.03</v>
          </cell>
          <cell r="FLY94" t="str">
            <v>53.06.04</v>
          </cell>
          <cell r="FLZ94" t="str">
            <v>53.06.05</v>
          </cell>
          <cell r="FMA94" t="str">
            <v>53.06.06</v>
          </cell>
          <cell r="FMB94" t="str">
            <v>53.06.07</v>
          </cell>
          <cell r="FMC94" t="str">
            <v>53.06.08</v>
          </cell>
          <cell r="FMD94" t="str">
            <v>53.06.09</v>
          </cell>
          <cell r="FME94" t="str">
            <v>53.06.10</v>
          </cell>
          <cell r="FMF94" t="str">
            <v>53.06.11</v>
          </cell>
          <cell r="FMG94" t="str">
            <v>53.06.12</v>
          </cell>
          <cell r="FMH94" t="str">
            <v>53.06.13</v>
          </cell>
          <cell r="FMI94" t="str">
            <v>53.06.14</v>
          </cell>
          <cell r="FMJ94" t="str">
            <v>53.06.15</v>
          </cell>
          <cell r="FMK94" t="str">
            <v>53.06.16</v>
          </cell>
          <cell r="FML94" t="str">
            <v>53.06.17</v>
          </cell>
          <cell r="FMM94" t="str">
            <v>53.06.18</v>
          </cell>
          <cell r="FMN94" t="str">
            <v>53.06.19</v>
          </cell>
          <cell r="FMO94" t="str">
            <v>53.07.01</v>
          </cell>
          <cell r="FMP94" t="str">
            <v>53.07.02</v>
          </cell>
          <cell r="FMQ94" t="str">
            <v>53.07.03</v>
          </cell>
          <cell r="FMR94" t="str">
            <v>53.07.04</v>
          </cell>
          <cell r="FMS94" t="str">
            <v>53.07.05</v>
          </cell>
          <cell r="FMT94" t="str">
            <v>53.07.06</v>
          </cell>
          <cell r="FMU94" t="str">
            <v>53.07.07</v>
          </cell>
          <cell r="FMV94" t="str">
            <v>53.07.08</v>
          </cell>
          <cell r="FMW94" t="str">
            <v>53.07.09</v>
          </cell>
          <cell r="FMX94" t="str">
            <v>53.07.10</v>
          </cell>
          <cell r="FMY94" t="str">
            <v>53.07.11</v>
          </cell>
          <cell r="FMZ94" t="str">
            <v>53.07.12</v>
          </cell>
          <cell r="FNA94" t="str">
            <v>53.07.13</v>
          </cell>
          <cell r="FNB94" t="str">
            <v>53.07.14</v>
          </cell>
          <cell r="FNC94" t="str">
            <v>53.07.15</v>
          </cell>
          <cell r="FND94" t="str">
            <v>53.07.16</v>
          </cell>
          <cell r="FNE94" t="str">
            <v>53.07.17</v>
          </cell>
          <cell r="FNF94" t="str">
            <v>53.07.18</v>
          </cell>
          <cell r="FNG94" t="str">
            <v>53.07.19</v>
          </cell>
          <cell r="FNH94" t="str">
            <v>53.07.20</v>
          </cell>
          <cell r="FNI94" t="str">
            <v>53.07.21</v>
          </cell>
          <cell r="FNJ94" t="str">
            <v>53.08.01</v>
          </cell>
          <cell r="FNK94" t="str">
            <v>53.08.02</v>
          </cell>
          <cell r="FNL94" t="str">
            <v>53.08.03</v>
          </cell>
          <cell r="FNM94" t="str">
            <v>53.08.04</v>
          </cell>
          <cell r="FNN94" t="str">
            <v>53.08.05</v>
          </cell>
          <cell r="FNO94" t="str">
            <v>53.08.06</v>
          </cell>
          <cell r="FNP94" t="str">
            <v>53.08.07</v>
          </cell>
          <cell r="FNQ94" t="str">
            <v>53.08.08</v>
          </cell>
          <cell r="FNR94" t="str">
            <v>53.08.09</v>
          </cell>
          <cell r="FNS94" t="str">
            <v>53.08.10</v>
          </cell>
          <cell r="FNT94" t="str">
            <v>53.08.11</v>
          </cell>
          <cell r="FNU94" t="str">
            <v>53.08.12</v>
          </cell>
          <cell r="FNV94" t="str">
            <v>53.08.13</v>
          </cell>
          <cell r="FNW94" t="str">
            <v>53.08.14</v>
          </cell>
          <cell r="FNX94" t="str">
            <v>53.08.15</v>
          </cell>
          <cell r="FNY94" t="str">
            <v>53.08.16</v>
          </cell>
          <cell r="FNZ94" t="str">
            <v>53.08.17</v>
          </cell>
          <cell r="FOA94" t="str">
            <v>53.08.18</v>
          </cell>
          <cell r="FOB94" t="str">
            <v>53.08.19</v>
          </cell>
          <cell r="FOC94" t="str">
            <v>53.08.20</v>
          </cell>
          <cell r="FOD94" t="str">
            <v>53.08.21</v>
          </cell>
          <cell r="FOE94" t="str">
            <v>53.09.01</v>
          </cell>
          <cell r="FOF94" t="str">
            <v>53.09.02</v>
          </cell>
          <cell r="FOG94" t="str">
            <v>53.09.06</v>
          </cell>
          <cell r="FOH94" t="str">
            <v>53.09.07</v>
          </cell>
          <cell r="FOI94" t="str">
            <v>53.09.09</v>
          </cell>
          <cell r="FOJ94" t="str">
            <v>53.09.12</v>
          </cell>
          <cell r="FOK94" t="str">
            <v>53.09.14</v>
          </cell>
          <cell r="FOL94" t="str">
            <v>53.09.15</v>
          </cell>
          <cell r="FOM94" t="str">
            <v>53.09.16</v>
          </cell>
          <cell r="FON94" t="str">
            <v>53.09.18</v>
          </cell>
          <cell r="FOO94" t="str">
            <v>53.09.19</v>
          </cell>
          <cell r="FOP94" t="str">
            <v>53.09.20</v>
          </cell>
          <cell r="FOQ94" t="str">
            <v>53.10.01</v>
          </cell>
          <cell r="FOR94" t="str">
            <v>53.10.03</v>
          </cell>
          <cell r="FOS94" t="str">
            <v>53.10.05</v>
          </cell>
          <cell r="FOT94" t="str">
            <v>53.10.06</v>
          </cell>
          <cell r="FOU94" t="str">
            <v>53.10.11</v>
          </cell>
          <cell r="FOV94" t="str">
            <v>53.10.12</v>
          </cell>
          <cell r="FOW94" t="str">
            <v>53.10.13</v>
          </cell>
          <cell r="FOX94" t="str">
            <v>53.10.14</v>
          </cell>
          <cell r="FOY94" t="str">
            <v>53.10.15</v>
          </cell>
          <cell r="FOZ94" t="str">
            <v>53.10.16</v>
          </cell>
          <cell r="FPA94" t="str">
            <v>53.10.17</v>
          </cell>
          <cell r="FPB94" t="str">
            <v>53.10.18</v>
          </cell>
          <cell r="FPC94" t="str">
            <v>53.11.01</v>
          </cell>
          <cell r="FPD94" t="str">
            <v>53.11.02</v>
          </cell>
          <cell r="FPE94" t="str">
            <v>53.11.03</v>
          </cell>
          <cell r="FPF94" t="str">
            <v>53.11.04</v>
          </cell>
          <cell r="FPG94" t="str">
            <v>53.11.05</v>
          </cell>
          <cell r="FPH94" t="str">
            <v>53.11.06</v>
          </cell>
          <cell r="FPI94" t="str">
            <v>53.11.07</v>
          </cell>
          <cell r="FPJ94" t="str">
            <v>53.11.08</v>
          </cell>
          <cell r="FPK94" t="str">
            <v>53.11.09</v>
          </cell>
          <cell r="FPL94" t="str">
            <v>53.11.10</v>
          </cell>
          <cell r="FPM94" t="str">
            <v>53.11.11</v>
          </cell>
          <cell r="FPN94" t="str">
            <v>53.11.12</v>
          </cell>
          <cell r="FPO94" t="str">
            <v>53.11.13</v>
          </cell>
          <cell r="FPP94" t="str">
            <v>53.11.14</v>
          </cell>
          <cell r="FPQ94" t="str">
            <v>53.11.15</v>
          </cell>
          <cell r="FPR94" t="str">
            <v>53.11.16</v>
          </cell>
          <cell r="FPS94" t="str">
            <v>53.11.17</v>
          </cell>
          <cell r="FPT94" t="str">
            <v>53.11.18</v>
          </cell>
          <cell r="FPU94" t="str">
            <v>53.11.19</v>
          </cell>
          <cell r="FPV94" t="str">
            <v>53.11.20</v>
          </cell>
          <cell r="FPW94" t="str">
            <v>53.11.21</v>
          </cell>
          <cell r="FPX94" t="str">
            <v>53.11.22</v>
          </cell>
          <cell r="FPY94" t="str">
            <v>53.12.04</v>
          </cell>
          <cell r="FPZ94" t="str">
            <v>53.12.10</v>
          </cell>
          <cell r="FQA94" t="str">
            <v>53.12.11</v>
          </cell>
          <cell r="FQB94" t="str">
            <v>53.12.12</v>
          </cell>
          <cell r="FQC94" t="str">
            <v>53.12.15</v>
          </cell>
          <cell r="FQD94" t="str">
            <v>53.12.18</v>
          </cell>
          <cell r="FQE94" t="str">
            <v>53.13.01</v>
          </cell>
          <cell r="FQF94" t="str">
            <v>53.13.02</v>
          </cell>
          <cell r="FQG94" t="str">
            <v>53.13.03</v>
          </cell>
          <cell r="FQH94" t="str">
            <v>53.13.04</v>
          </cell>
          <cell r="FQI94" t="str">
            <v>53.13.05</v>
          </cell>
          <cell r="FQJ94" t="str">
            <v>53.13.06</v>
          </cell>
          <cell r="FQK94" t="str">
            <v>53.13.07</v>
          </cell>
          <cell r="FQL94" t="str">
            <v>53.13.08</v>
          </cell>
          <cell r="FQM94" t="str">
            <v>53.13.09</v>
          </cell>
          <cell r="FQN94" t="str">
            <v>53.14.01</v>
          </cell>
          <cell r="FQO94" t="str">
            <v>53.14.02</v>
          </cell>
          <cell r="FQP94" t="str">
            <v>53.14.03</v>
          </cell>
          <cell r="FQQ94" t="str">
            <v>53.14.04</v>
          </cell>
          <cell r="FQR94" t="str">
            <v>53.14.05</v>
          </cell>
          <cell r="FQS94" t="str">
            <v>53.14.06</v>
          </cell>
          <cell r="FQT94" t="str">
            <v>53.14.07</v>
          </cell>
          <cell r="FQU94" t="str">
            <v>53.14.08</v>
          </cell>
          <cell r="FQV94" t="str">
            <v>53.14.09</v>
          </cell>
          <cell r="FQW94" t="str">
            <v>53.14.10</v>
          </cell>
          <cell r="FQX94" t="str">
            <v>53.15.01</v>
          </cell>
          <cell r="FQY94" t="str">
            <v>53.15.02</v>
          </cell>
          <cell r="FQZ94" t="str">
            <v>53.15.03</v>
          </cell>
          <cell r="FRA94" t="str">
            <v>53.15.04</v>
          </cell>
          <cell r="FRB94" t="str">
            <v>53.15.05</v>
          </cell>
          <cell r="FRC94" t="str">
            <v>53.15.06</v>
          </cell>
          <cell r="FRD94" t="str">
            <v>53.15.07</v>
          </cell>
          <cell r="FRE94" t="str">
            <v>53.15.08</v>
          </cell>
          <cell r="FRF94" t="str">
            <v>53.15.09</v>
          </cell>
          <cell r="FRG94" t="str">
            <v>53.15.10</v>
          </cell>
          <cell r="FRH94" t="str">
            <v>53.15.11</v>
          </cell>
          <cell r="FRI94" t="str">
            <v>53.15.12</v>
          </cell>
          <cell r="FRJ94" t="str">
            <v>53.16.01</v>
          </cell>
          <cell r="FRK94" t="str">
            <v>53.16.02</v>
          </cell>
          <cell r="FRL94" t="str">
            <v>53.16.03</v>
          </cell>
          <cell r="FRM94" t="str">
            <v>53.16.04</v>
          </cell>
          <cell r="FRN94" t="str">
            <v>53.16.05</v>
          </cell>
          <cell r="FRO94" t="str">
            <v>53.16.06</v>
          </cell>
          <cell r="FRP94" t="str">
            <v>53.16.07</v>
          </cell>
          <cell r="FRQ94" t="str">
            <v>53.17.01</v>
          </cell>
          <cell r="FRR94" t="str">
            <v>53.17.02</v>
          </cell>
          <cell r="FRS94" t="str">
            <v>53.17.03</v>
          </cell>
          <cell r="FRT94" t="str">
            <v>53.17.04</v>
          </cell>
          <cell r="FRU94" t="str">
            <v>53.17.05</v>
          </cell>
          <cell r="FRV94" t="str">
            <v>53.18.01</v>
          </cell>
          <cell r="FRW94" t="str">
            <v>53.18.02</v>
          </cell>
          <cell r="FRX94" t="str">
            <v>53.18.03</v>
          </cell>
          <cell r="FRY94" t="str">
            <v>53.18.04</v>
          </cell>
          <cell r="FRZ94" t="str">
            <v>53.18.05</v>
          </cell>
          <cell r="FSA94" t="str">
            <v>53.18.06</v>
          </cell>
          <cell r="FSB94" t="str">
            <v>53.18.07</v>
          </cell>
          <cell r="FSC94" t="str">
            <v>53.18.08</v>
          </cell>
          <cell r="FSD94" t="str">
            <v>53.18.09</v>
          </cell>
          <cell r="FSE94" t="str">
            <v>53.18.10</v>
          </cell>
          <cell r="FSF94" t="str">
            <v>53.18.11</v>
          </cell>
          <cell r="FSG94" t="str">
            <v>53.19.01</v>
          </cell>
          <cell r="FSH94" t="str">
            <v>53.19.02</v>
          </cell>
          <cell r="FSI94" t="str">
            <v>53.19.03</v>
          </cell>
          <cell r="FSJ94" t="str">
            <v>53.19.04</v>
          </cell>
          <cell r="FSK94" t="str">
            <v>53.19.05</v>
          </cell>
          <cell r="FSL94" t="str">
            <v>53.19.06</v>
          </cell>
          <cell r="FSM94" t="str">
            <v>53.19.07</v>
          </cell>
          <cell r="FSN94" t="str">
            <v>53.19.08</v>
          </cell>
          <cell r="FSO94" t="str">
            <v>53.19.09</v>
          </cell>
          <cell r="FSP94" t="str">
            <v>53.20.01</v>
          </cell>
          <cell r="FSQ94" t="str">
            <v>53.20.02</v>
          </cell>
          <cell r="FSR94" t="str">
            <v>53.20.03</v>
          </cell>
          <cell r="FSS94" t="str">
            <v>53.20.04</v>
          </cell>
          <cell r="FST94" t="str">
            <v>53.20.05</v>
          </cell>
          <cell r="FSU94" t="str">
            <v>53.20.06</v>
          </cell>
          <cell r="FSV94" t="str">
            <v>53.21.01</v>
          </cell>
          <cell r="FSW94" t="str">
            <v>53.21.02</v>
          </cell>
          <cell r="FSX94" t="str">
            <v>53.21.03</v>
          </cell>
          <cell r="FSY94" t="str">
            <v>53.21.04</v>
          </cell>
          <cell r="FSZ94" t="str">
            <v>53.21.05</v>
          </cell>
          <cell r="FTA94" t="str">
            <v>53.21.06</v>
          </cell>
          <cell r="FTB94" t="str">
            <v>53.21.07</v>
          </cell>
          <cell r="FTC94" t="str">
            <v>53.21.08</v>
          </cell>
          <cell r="FTD94" t="str">
            <v>53.21.09</v>
          </cell>
          <cell r="FTE94" t="str">
            <v>53.21.10</v>
          </cell>
          <cell r="FTF94" t="str">
            <v>53.21.11</v>
          </cell>
          <cell r="FTG94" t="str">
            <v>53.21.12</v>
          </cell>
          <cell r="FTH94" t="str">
            <v>53.71.01</v>
          </cell>
          <cell r="FTI94" t="str">
            <v>53.71.02</v>
          </cell>
          <cell r="FTJ94" t="str">
            <v>53.71.03</v>
          </cell>
          <cell r="FTK94" t="str">
            <v>53.71.04</v>
          </cell>
          <cell r="FTL94" t="str">
            <v>53.71.05</v>
          </cell>
          <cell r="FTM94" t="str">
            <v>53.71.06</v>
          </cell>
          <cell r="FTN94" t="str">
            <v>61.01.01</v>
          </cell>
          <cell r="FTO94" t="str">
            <v>61.01.02</v>
          </cell>
          <cell r="FTP94" t="str">
            <v>61.01.03</v>
          </cell>
          <cell r="FTQ94" t="str">
            <v>61.01.04</v>
          </cell>
          <cell r="FTR94" t="str">
            <v>61.01.05</v>
          </cell>
          <cell r="FTS94" t="str">
            <v>61.01.06</v>
          </cell>
          <cell r="FTT94" t="str">
            <v>61.01.07</v>
          </cell>
          <cell r="FTU94" t="str">
            <v>61.01.08</v>
          </cell>
          <cell r="FTV94" t="str">
            <v>61.01.09</v>
          </cell>
          <cell r="FTW94" t="str">
            <v>61.01.10</v>
          </cell>
          <cell r="FTX94" t="str">
            <v>61.01.11</v>
          </cell>
          <cell r="FTY94" t="str">
            <v>61.01.12</v>
          </cell>
          <cell r="FTZ94" t="str">
            <v>61.01.13</v>
          </cell>
          <cell r="FUA94" t="str">
            <v>61.01.14</v>
          </cell>
          <cell r="FUB94" t="str">
            <v>61.01.15</v>
          </cell>
          <cell r="FUC94" t="str">
            <v>61.01.16</v>
          </cell>
          <cell r="FUD94" t="str">
            <v>61.01.17</v>
          </cell>
          <cell r="FUE94" t="str">
            <v>61.01.18</v>
          </cell>
          <cell r="FUF94" t="str">
            <v>61.01.19</v>
          </cell>
          <cell r="FUG94" t="str">
            <v>61.02.01</v>
          </cell>
          <cell r="FUH94" t="str">
            <v>61.02.06</v>
          </cell>
          <cell r="FUI94" t="str">
            <v>61.02.07</v>
          </cell>
          <cell r="FUJ94" t="str">
            <v>61.02.08</v>
          </cell>
          <cell r="FUK94" t="str">
            <v>61.02.12</v>
          </cell>
          <cell r="FUL94" t="str">
            <v>61.02.15</v>
          </cell>
          <cell r="FUM94" t="str">
            <v>61.02.16</v>
          </cell>
          <cell r="FUN94" t="str">
            <v>61.02.17</v>
          </cell>
          <cell r="FUO94" t="str">
            <v>61.02.18</v>
          </cell>
          <cell r="FUP94" t="str">
            <v>61.03.01</v>
          </cell>
          <cell r="FUQ94" t="str">
            <v>61.03.02</v>
          </cell>
          <cell r="FUR94" t="str">
            <v>61.03.03</v>
          </cell>
          <cell r="FUS94" t="str">
            <v>61.03.04</v>
          </cell>
          <cell r="FUT94" t="str">
            <v>61.03.05</v>
          </cell>
          <cell r="FUU94" t="str">
            <v>61.03.06</v>
          </cell>
          <cell r="FUV94" t="str">
            <v>61.03.07</v>
          </cell>
          <cell r="FUW94" t="str">
            <v>61.03.08</v>
          </cell>
          <cell r="FUX94" t="str">
            <v>61.03.09</v>
          </cell>
          <cell r="FUY94" t="str">
            <v>61.03.10</v>
          </cell>
          <cell r="FUZ94" t="str">
            <v>61.03.11</v>
          </cell>
          <cell r="FVA94" t="str">
            <v>61.03.12</v>
          </cell>
          <cell r="FVB94" t="str">
            <v>61.03.13</v>
          </cell>
          <cell r="FVC94" t="str">
            <v>61.03.20</v>
          </cell>
          <cell r="FVD94" t="str">
            <v>61.03.21</v>
          </cell>
          <cell r="FVE94" t="str">
            <v>61.04.01</v>
          </cell>
          <cell r="FVF94" t="str">
            <v>61.04.02</v>
          </cell>
          <cell r="FVG94" t="str">
            <v>61.04.03</v>
          </cell>
          <cell r="FVH94" t="str">
            <v>61.04.04</v>
          </cell>
          <cell r="FVI94" t="str">
            <v>61.04.05</v>
          </cell>
          <cell r="FVJ94" t="str">
            <v>61.04.07</v>
          </cell>
          <cell r="FVK94" t="str">
            <v>61.04.08</v>
          </cell>
          <cell r="FVL94" t="str">
            <v>61.04.11</v>
          </cell>
          <cell r="FVM94" t="str">
            <v>61.04.12</v>
          </cell>
          <cell r="FVN94" t="str">
            <v>61.04.13</v>
          </cell>
          <cell r="FVO94" t="str">
            <v>61.04.14</v>
          </cell>
          <cell r="FVP94" t="str">
            <v>61.04.16</v>
          </cell>
          <cell r="FVQ94" t="str">
            <v>61.04.17</v>
          </cell>
          <cell r="FVR94" t="str">
            <v>61.04.18</v>
          </cell>
          <cell r="FVS94" t="str">
            <v>61.04.19</v>
          </cell>
          <cell r="FVT94" t="str">
            <v>61.04.20</v>
          </cell>
          <cell r="FVU94" t="str">
            <v>61.04.21</v>
          </cell>
          <cell r="FVV94" t="str">
            <v>61.04.22</v>
          </cell>
          <cell r="FVW94" t="str">
            <v>61.04.24</v>
          </cell>
          <cell r="FVX94" t="str">
            <v>61.04.25</v>
          </cell>
          <cell r="FVY94" t="str">
            <v>61.05.01</v>
          </cell>
          <cell r="FVZ94" t="str">
            <v>61.05.02</v>
          </cell>
          <cell r="FWA94" t="str">
            <v>61.05.03</v>
          </cell>
          <cell r="FWB94" t="str">
            <v>61.05.04</v>
          </cell>
          <cell r="FWC94" t="str">
            <v>61.05.05</v>
          </cell>
          <cell r="FWD94" t="str">
            <v>61.05.06</v>
          </cell>
          <cell r="FWE94" t="str">
            <v>61.05.07</v>
          </cell>
          <cell r="FWF94" t="str">
            <v>61.05.08</v>
          </cell>
          <cell r="FWG94" t="str">
            <v>61.05.09</v>
          </cell>
          <cell r="FWH94" t="str">
            <v>61.05.14</v>
          </cell>
          <cell r="FWI94" t="str">
            <v>61.05.15</v>
          </cell>
          <cell r="FWJ94" t="str">
            <v>61.05.19</v>
          </cell>
          <cell r="FWK94" t="str">
            <v>61.05.20</v>
          </cell>
          <cell r="FWL94" t="str">
            <v>61.05.21</v>
          </cell>
          <cell r="FWM94" t="str">
            <v>61.06.01</v>
          </cell>
          <cell r="FWN94" t="str">
            <v>61.06.02</v>
          </cell>
          <cell r="FWO94" t="str">
            <v>61.06.03</v>
          </cell>
          <cell r="FWP94" t="str">
            <v>61.06.04</v>
          </cell>
          <cell r="FWQ94" t="str">
            <v>61.06.05</v>
          </cell>
          <cell r="FWR94" t="str">
            <v>61.06.06</v>
          </cell>
          <cell r="FWS94" t="str">
            <v>61.06.07</v>
          </cell>
          <cell r="FWT94" t="str">
            <v>61.06.08</v>
          </cell>
          <cell r="FWU94" t="str">
            <v>61.06.09</v>
          </cell>
          <cell r="FWV94" t="str">
            <v>61.06.10</v>
          </cell>
          <cell r="FWW94" t="str">
            <v>61.06.11</v>
          </cell>
          <cell r="FWX94" t="str">
            <v>61.06.12</v>
          </cell>
          <cell r="FWY94" t="str">
            <v>61.06.13</v>
          </cell>
          <cell r="FWZ94" t="str">
            <v>61.06.14</v>
          </cell>
          <cell r="FXA94" t="str">
            <v>61.06.15</v>
          </cell>
          <cell r="FXB94" t="str">
            <v>61.06.16</v>
          </cell>
          <cell r="FXC94" t="str">
            <v>61.06.17</v>
          </cell>
          <cell r="FXD94" t="str">
            <v>61.06.18</v>
          </cell>
          <cell r="FXE94" t="str">
            <v>61.06.19</v>
          </cell>
          <cell r="FXF94" t="str">
            <v>61.06.20</v>
          </cell>
          <cell r="FXG94" t="str">
            <v>61.06.21</v>
          </cell>
          <cell r="FXH94" t="str">
            <v>61.06.22</v>
          </cell>
          <cell r="FXI94" t="str">
            <v>61.06.23</v>
          </cell>
          <cell r="FXJ94" t="str">
            <v>61.07.01</v>
          </cell>
          <cell r="FXK94" t="str">
            <v>61.07.02</v>
          </cell>
          <cell r="FXL94" t="str">
            <v>61.07.03</v>
          </cell>
          <cell r="FXM94" t="str">
            <v>61.07.04</v>
          </cell>
          <cell r="FXN94" t="str">
            <v>61.07.05</v>
          </cell>
          <cell r="FXO94" t="str">
            <v>61.07.06</v>
          </cell>
          <cell r="FXP94" t="str">
            <v>61.07.07</v>
          </cell>
          <cell r="FXQ94" t="str">
            <v>61.07.08</v>
          </cell>
          <cell r="FXR94" t="str">
            <v>61.07.09</v>
          </cell>
          <cell r="FXS94" t="str">
            <v>61.07.10</v>
          </cell>
          <cell r="FXT94" t="str">
            <v>61.07.11</v>
          </cell>
          <cell r="FXU94" t="str">
            <v>61.07.12</v>
          </cell>
          <cell r="FXV94" t="str">
            <v>61.07.13</v>
          </cell>
          <cell r="FXW94" t="str">
            <v>61.07.14</v>
          </cell>
          <cell r="FXX94" t="str">
            <v>61.07.15</v>
          </cell>
          <cell r="FXY94" t="str">
            <v>61.07.16</v>
          </cell>
          <cell r="FXZ94" t="str">
            <v>61.07.17</v>
          </cell>
          <cell r="FYA94" t="str">
            <v>61.08.01</v>
          </cell>
          <cell r="FYB94" t="str">
            <v>61.08.02</v>
          </cell>
          <cell r="FYC94" t="str">
            <v>61.08.03</v>
          </cell>
          <cell r="FYD94" t="str">
            <v>61.08.04</v>
          </cell>
          <cell r="FYE94" t="str">
            <v>61.08.05</v>
          </cell>
          <cell r="FYF94" t="str">
            <v>61.08.06</v>
          </cell>
          <cell r="FYG94" t="str">
            <v>61.08.07</v>
          </cell>
          <cell r="FYH94" t="str">
            <v>61.08.08</v>
          </cell>
          <cell r="FYI94" t="str">
            <v>61.08.09</v>
          </cell>
          <cell r="FYJ94" t="str">
            <v>61.08.10</v>
          </cell>
          <cell r="FYK94" t="str">
            <v>61.08.11</v>
          </cell>
          <cell r="FYL94" t="str">
            <v>61.08.12</v>
          </cell>
          <cell r="FYM94" t="str">
            <v>61.08.13</v>
          </cell>
          <cell r="FYN94" t="str">
            <v>61.09.01</v>
          </cell>
          <cell r="FYO94" t="str">
            <v>61.09.02</v>
          </cell>
          <cell r="FYP94" t="str">
            <v>61.09.03</v>
          </cell>
          <cell r="FYQ94" t="str">
            <v>61.09.04</v>
          </cell>
          <cell r="FYR94" t="str">
            <v>61.09.05</v>
          </cell>
          <cell r="FYS94" t="str">
            <v>61.09.06</v>
          </cell>
          <cell r="FYT94" t="str">
            <v>61.09.07</v>
          </cell>
          <cell r="FYU94" t="str">
            <v>61.10.01</v>
          </cell>
          <cell r="FYV94" t="str">
            <v>61.10.02</v>
          </cell>
          <cell r="FYW94" t="str">
            <v>61.10.03</v>
          </cell>
          <cell r="FYX94" t="str">
            <v>61.10.04</v>
          </cell>
          <cell r="FYY94" t="str">
            <v>61.10.05</v>
          </cell>
          <cell r="FYZ94" t="str">
            <v>61.10.06</v>
          </cell>
          <cell r="FZA94" t="str">
            <v>61.10.07</v>
          </cell>
          <cell r="FZB94" t="str">
            <v>61.10.08</v>
          </cell>
          <cell r="FZC94" t="str">
            <v>61.10.09</v>
          </cell>
          <cell r="FZD94" t="str">
            <v>61.10.10</v>
          </cell>
          <cell r="FZE94" t="str">
            <v>61.10.11</v>
          </cell>
          <cell r="FZF94" t="str">
            <v>61.11.01</v>
          </cell>
          <cell r="FZG94" t="str">
            <v>61.11.02</v>
          </cell>
          <cell r="FZH94" t="str">
            <v>61.11.03</v>
          </cell>
          <cell r="FZI94" t="str">
            <v>61.11.04</v>
          </cell>
          <cell r="FZJ94" t="str">
            <v>61.11.05</v>
          </cell>
          <cell r="FZK94" t="str">
            <v>61.11.06</v>
          </cell>
          <cell r="FZL94" t="str">
            <v>61.12.01</v>
          </cell>
          <cell r="FZM94" t="str">
            <v>61.12.02</v>
          </cell>
          <cell r="FZN94" t="str">
            <v>61.12.03</v>
          </cell>
          <cell r="FZO94" t="str">
            <v>61.12.04</v>
          </cell>
          <cell r="FZP94" t="str">
            <v>61.12.05</v>
          </cell>
          <cell r="FZQ94" t="str">
            <v>61.12.06</v>
          </cell>
          <cell r="FZR94" t="str">
            <v>61.12.07</v>
          </cell>
          <cell r="FZS94" t="str">
            <v>61.12.08</v>
          </cell>
          <cell r="FZT94" t="str">
            <v>61.12.09</v>
          </cell>
          <cell r="FZU94" t="str">
            <v>61.71.01</v>
          </cell>
          <cell r="FZV94" t="str">
            <v>61.71.02</v>
          </cell>
          <cell r="FZW94" t="str">
            <v>61.71.03</v>
          </cell>
          <cell r="FZX94" t="str">
            <v>61.71.04</v>
          </cell>
          <cell r="FZY94" t="str">
            <v>61.71.05</v>
          </cell>
          <cell r="FZZ94" t="str">
            <v>61.71.06</v>
          </cell>
          <cell r="GAA94" t="str">
            <v>61.72.01</v>
          </cell>
          <cell r="GAB94" t="str">
            <v>61.72.02</v>
          </cell>
          <cell r="GAC94" t="str">
            <v>61.72.03</v>
          </cell>
          <cell r="GAD94" t="str">
            <v>61.72.04</v>
          </cell>
          <cell r="GAE94" t="str">
            <v>61.72.05</v>
          </cell>
          <cell r="GAF94" t="str">
            <v>62.01.01</v>
          </cell>
          <cell r="GAG94" t="str">
            <v>62.01.02</v>
          </cell>
          <cell r="GAH94" t="str">
            <v>62.01.03</v>
          </cell>
          <cell r="GAI94" t="str">
            <v>62.01.04</v>
          </cell>
          <cell r="GAJ94" t="str">
            <v>62.01.05</v>
          </cell>
          <cell r="GAK94" t="str">
            <v>62.01.06</v>
          </cell>
          <cell r="GAL94" t="str">
            <v>62.02.01</v>
          </cell>
          <cell r="GAM94" t="str">
            <v>62.02.02</v>
          </cell>
          <cell r="GAN94" t="str">
            <v>62.02.03</v>
          </cell>
          <cell r="GAO94" t="str">
            <v>62.02.04</v>
          </cell>
          <cell r="GAP94" t="str">
            <v>62.02.05</v>
          </cell>
          <cell r="GAQ94" t="str">
            <v>62.02.06</v>
          </cell>
          <cell r="GAR94" t="str">
            <v>62.02.07</v>
          </cell>
          <cell r="GAS94" t="str">
            <v>62.02.08</v>
          </cell>
          <cell r="GAT94" t="str">
            <v>62.02.09</v>
          </cell>
          <cell r="GAU94" t="str">
            <v>62.02.10</v>
          </cell>
          <cell r="GAV94" t="str">
            <v>62.02.11</v>
          </cell>
          <cell r="GAW94" t="str">
            <v>62.02.12</v>
          </cell>
          <cell r="GAX94" t="str">
            <v>62.02.13</v>
          </cell>
          <cell r="GAY94" t="str">
            <v>62.02.14</v>
          </cell>
          <cell r="GAZ94" t="str">
            <v>62.02.15</v>
          </cell>
          <cell r="GBA94" t="str">
            <v>62.02.16</v>
          </cell>
          <cell r="GBB94" t="str">
            <v>62.02.17</v>
          </cell>
          <cell r="GBC94" t="str">
            <v>62.03.01</v>
          </cell>
          <cell r="GBD94" t="str">
            <v>62.03.02</v>
          </cell>
          <cell r="GBE94" t="str">
            <v>62.03.03</v>
          </cell>
          <cell r="GBF94" t="str">
            <v>62.03.04</v>
          </cell>
          <cell r="GBG94" t="str">
            <v>62.03.05</v>
          </cell>
          <cell r="GBH94" t="str">
            <v>62.03.06</v>
          </cell>
          <cell r="GBI94" t="str">
            <v>62.03.07</v>
          </cell>
          <cell r="GBJ94" t="str">
            <v>62.03.08</v>
          </cell>
          <cell r="GBK94" t="str">
            <v>62.03.09</v>
          </cell>
          <cell r="GBL94" t="str">
            <v>62.03.10</v>
          </cell>
          <cell r="GBM94" t="str">
            <v>62.03.11</v>
          </cell>
          <cell r="GBN94" t="str">
            <v>62.03.12</v>
          </cell>
          <cell r="GBO94" t="str">
            <v>62.03.13</v>
          </cell>
          <cell r="GBP94" t="str">
            <v>62.03.14</v>
          </cell>
          <cell r="GBQ94" t="str">
            <v>62.03.15</v>
          </cell>
          <cell r="GBR94" t="str">
            <v>62.03.16</v>
          </cell>
          <cell r="GBS94" t="str">
            <v>62.03.17</v>
          </cell>
          <cell r="GBT94" t="str">
            <v>62.04.01</v>
          </cell>
          <cell r="GBU94" t="str">
            <v>62.04.02</v>
          </cell>
          <cell r="GBV94" t="str">
            <v>62.04.03</v>
          </cell>
          <cell r="GBW94" t="str">
            <v>62.04.04</v>
          </cell>
          <cell r="GBX94" t="str">
            <v>62.04.05</v>
          </cell>
          <cell r="GBY94" t="str">
            <v>62.04.06</v>
          </cell>
          <cell r="GBZ94" t="str">
            <v>62.05.01</v>
          </cell>
          <cell r="GCA94" t="str">
            <v>62.05.02</v>
          </cell>
          <cell r="GCB94" t="str">
            <v>62.05.03</v>
          </cell>
          <cell r="GCC94" t="str">
            <v>62.05.04</v>
          </cell>
          <cell r="GCD94" t="str">
            <v>62.05.05</v>
          </cell>
          <cell r="GCE94" t="str">
            <v>62.05.06</v>
          </cell>
          <cell r="GCF94" t="str">
            <v>62.05.07</v>
          </cell>
          <cell r="GCG94" t="str">
            <v>62.05.08</v>
          </cell>
          <cell r="GCH94" t="str">
            <v>62.05.09</v>
          </cell>
          <cell r="GCI94" t="str">
            <v>62.06.01</v>
          </cell>
          <cell r="GCJ94" t="str">
            <v>62.06.02</v>
          </cell>
          <cell r="GCK94" t="str">
            <v>62.06.03</v>
          </cell>
          <cell r="GCL94" t="str">
            <v>62.06.04</v>
          </cell>
          <cell r="GCM94" t="str">
            <v>62.06.05</v>
          </cell>
          <cell r="GCN94" t="str">
            <v>62.06.06</v>
          </cell>
          <cell r="GCO94" t="str">
            <v>62.06.07</v>
          </cell>
          <cell r="GCP94" t="str">
            <v>62.06.08</v>
          </cell>
          <cell r="GCQ94" t="str">
            <v>62.06.09</v>
          </cell>
          <cell r="GCR94" t="str">
            <v>62.06.10</v>
          </cell>
          <cell r="GCS94" t="str">
            <v>62.06.11</v>
          </cell>
          <cell r="GCT94" t="str">
            <v>62.06.12</v>
          </cell>
          <cell r="GCU94" t="str">
            <v>62.06.13</v>
          </cell>
          <cell r="GCV94" t="str">
            <v>62.07.01</v>
          </cell>
          <cell r="GCW94" t="str">
            <v>62.07.02</v>
          </cell>
          <cell r="GCX94" t="str">
            <v>62.07.03</v>
          </cell>
          <cell r="GCY94" t="str">
            <v>62.07.04</v>
          </cell>
          <cell r="GCZ94" t="str">
            <v>62.07.05</v>
          </cell>
          <cell r="GDA94" t="str">
            <v>62.07.06</v>
          </cell>
          <cell r="GDB94" t="str">
            <v>62.07.07</v>
          </cell>
          <cell r="GDC94" t="str">
            <v>62.07.08</v>
          </cell>
          <cell r="GDD94" t="str">
            <v>62.07.09</v>
          </cell>
          <cell r="GDE94" t="str">
            <v>62.07.10</v>
          </cell>
          <cell r="GDF94" t="str">
            <v>62.08.01</v>
          </cell>
          <cell r="GDG94" t="str">
            <v>62.08.02</v>
          </cell>
          <cell r="GDH94" t="str">
            <v>62.08.03</v>
          </cell>
          <cell r="GDI94" t="str">
            <v>62.08.04</v>
          </cell>
          <cell r="GDJ94" t="str">
            <v>62.08.05</v>
          </cell>
          <cell r="GDK94" t="str">
            <v>62.09.01</v>
          </cell>
          <cell r="GDL94" t="str">
            <v>62.09.02</v>
          </cell>
          <cell r="GDM94" t="str">
            <v>62.09.03</v>
          </cell>
          <cell r="GDN94" t="str">
            <v>62.09.04</v>
          </cell>
          <cell r="GDO94" t="str">
            <v>62.09.05</v>
          </cell>
          <cell r="GDP94" t="str">
            <v>62.09.06</v>
          </cell>
          <cell r="GDQ94" t="str">
            <v>62.09.07</v>
          </cell>
          <cell r="GDR94" t="str">
            <v>62.09.08</v>
          </cell>
          <cell r="GDS94" t="str">
            <v>62.10.01</v>
          </cell>
          <cell r="GDT94" t="str">
            <v>62.10.02</v>
          </cell>
          <cell r="GDU94" t="str">
            <v>62.10.03</v>
          </cell>
          <cell r="GDV94" t="str">
            <v>62.10.04</v>
          </cell>
          <cell r="GDW94" t="str">
            <v>62.10.05</v>
          </cell>
          <cell r="GDX94" t="str">
            <v>62.10.06</v>
          </cell>
          <cell r="GDY94" t="str">
            <v>62.10.07</v>
          </cell>
          <cell r="GDZ94" t="str">
            <v>62.10.08</v>
          </cell>
          <cell r="GEA94" t="str">
            <v>62.10.09</v>
          </cell>
          <cell r="GEB94" t="str">
            <v>62.10.10</v>
          </cell>
          <cell r="GEC94" t="str">
            <v>62.10.11</v>
          </cell>
          <cell r="GED94" t="str">
            <v>62.10.12</v>
          </cell>
          <cell r="GEE94" t="str">
            <v>62.11.01</v>
          </cell>
          <cell r="GEF94" t="str">
            <v>62.11.02</v>
          </cell>
          <cell r="GEG94" t="str">
            <v>62.11.03</v>
          </cell>
          <cell r="GEH94" t="str">
            <v>62.11.04</v>
          </cell>
          <cell r="GEI94" t="str">
            <v>62.11.05</v>
          </cell>
          <cell r="GEJ94" t="str">
            <v>62.11.06</v>
          </cell>
          <cell r="GEK94" t="str">
            <v>62.11.07</v>
          </cell>
          <cell r="GEL94" t="str">
            <v>62.11.08</v>
          </cell>
          <cell r="GEM94" t="str">
            <v>62.12.01</v>
          </cell>
          <cell r="GEN94" t="str">
            <v>62.12.02</v>
          </cell>
          <cell r="GEO94" t="str">
            <v>62.12.03</v>
          </cell>
          <cell r="GEP94" t="str">
            <v>62.12.04</v>
          </cell>
          <cell r="GEQ94" t="str">
            <v>62.12.05</v>
          </cell>
          <cell r="GER94" t="str">
            <v>62.12.06</v>
          </cell>
          <cell r="GES94" t="str">
            <v>62.12.07</v>
          </cell>
          <cell r="GET94" t="str">
            <v>62.12.08</v>
          </cell>
          <cell r="GEU94" t="str">
            <v>62.12.09</v>
          </cell>
          <cell r="GEV94" t="str">
            <v>62.12.10</v>
          </cell>
          <cell r="GEW94" t="str">
            <v>62.13.01</v>
          </cell>
          <cell r="GEX94" t="str">
            <v>62.13.02</v>
          </cell>
          <cell r="GEY94" t="str">
            <v>62.13.03</v>
          </cell>
          <cell r="GEZ94" t="str">
            <v>62.13.04</v>
          </cell>
          <cell r="GFA94" t="str">
            <v>62.13.05</v>
          </cell>
          <cell r="GFB94" t="str">
            <v>62.13.06</v>
          </cell>
          <cell r="GFC94" t="str">
            <v>62.13.07</v>
          </cell>
          <cell r="GFD94" t="str">
            <v>62.13.08</v>
          </cell>
          <cell r="GFE94" t="str">
            <v>62.13.09</v>
          </cell>
          <cell r="GFF94" t="str">
            <v>62.13.10</v>
          </cell>
          <cell r="GFG94" t="str">
            <v>62.71.01</v>
          </cell>
          <cell r="GFH94" t="str">
            <v>62.71.02</v>
          </cell>
          <cell r="GFI94" t="str">
            <v>62.71.03</v>
          </cell>
          <cell r="GFJ94" t="str">
            <v>62.71.04</v>
          </cell>
          <cell r="GFK94" t="str">
            <v>62.71.05</v>
          </cell>
          <cell r="GFL94" t="str">
            <v>63.01.01</v>
          </cell>
          <cell r="GFM94" t="str">
            <v>63.01.02</v>
          </cell>
          <cell r="GFN94" t="str">
            <v>63.01.03</v>
          </cell>
          <cell r="GFO94" t="str">
            <v>63.01.04</v>
          </cell>
          <cell r="GFP94" t="str">
            <v>63.01.05</v>
          </cell>
          <cell r="GFQ94" t="str">
            <v>63.01.06</v>
          </cell>
          <cell r="GFR94" t="str">
            <v>63.01.07</v>
          </cell>
          <cell r="GFS94" t="str">
            <v>63.01.08</v>
          </cell>
          <cell r="GFT94" t="str">
            <v>63.01.09</v>
          </cell>
          <cell r="GFU94" t="str">
            <v>63.01.10</v>
          </cell>
          <cell r="GFV94" t="str">
            <v>63.01.11</v>
          </cell>
          <cell r="GFW94" t="str">
            <v>63.02.01</v>
          </cell>
          <cell r="GFX94" t="str">
            <v>63.02.02</v>
          </cell>
          <cell r="GFY94" t="str">
            <v>63.02.03</v>
          </cell>
          <cell r="GFZ94" t="str">
            <v>63.02.04</v>
          </cell>
          <cell r="GGA94" t="str">
            <v>63.02.05</v>
          </cell>
          <cell r="GGB94" t="str">
            <v>63.02.06</v>
          </cell>
          <cell r="GGC94" t="str">
            <v>63.02.07</v>
          </cell>
          <cell r="GGD94" t="str">
            <v>63.02.08</v>
          </cell>
          <cell r="GGE94" t="str">
            <v>63.02.09</v>
          </cell>
          <cell r="GGF94" t="str">
            <v>63.02.10</v>
          </cell>
          <cell r="GGG94" t="str">
            <v>63.02.11</v>
          </cell>
          <cell r="GGH94" t="str">
            <v>63.02.12</v>
          </cell>
          <cell r="GGI94" t="str">
            <v>63.02.13</v>
          </cell>
          <cell r="GGJ94" t="str">
            <v>63.02.14</v>
          </cell>
          <cell r="GGK94" t="str">
            <v>63.02.15</v>
          </cell>
          <cell r="GGL94" t="str">
            <v>63.02.16</v>
          </cell>
          <cell r="GGM94" t="str">
            <v>63.02.17</v>
          </cell>
          <cell r="GGN94" t="str">
            <v>63.02.18</v>
          </cell>
          <cell r="GGO94" t="str">
            <v>63.02.19</v>
          </cell>
          <cell r="GGP94" t="str">
            <v>63.02.20</v>
          </cell>
          <cell r="GGQ94" t="str">
            <v>63.02.21</v>
          </cell>
          <cell r="GGR94" t="str">
            <v>63.03.01</v>
          </cell>
          <cell r="GGS94" t="str">
            <v>63.03.02</v>
          </cell>
          <cell r="GGT94" t="str">
            <v>63.03.03</v>
          </cell>
          <cell r="GGU94" t="str">
            <v>63.03.04</v>
          </cell>
          <cell r="GGV94" t="str">
            <v>63.03.05</v>
          </cell>
          <cell r="GGW94" t="str">
            <v>63.03.06</v>
          </cell>
          <cell r="GGX94" t="str">
            <v>63.03.07</v>
          </cell>
          <cell r="GGY94" t="str">
            <v>63.03.08</v>
          </cell>
          <cell r="GGZ94" t="str">
            <v>63.03.09</v>
          </cell>
          <cell r="GHA94" t="str">
            <v>63.03.10</v>
          </cell>
          <cell r="GHB94" t="str">
            <v>63.03.11</v>
          </cell>
          <cell r="GHC94" t="str">
            <v>63.03.12</v>
          </cell>
          <cell r="GHD94" t="str">
            <v>63.03.13</v>
          </cell>
          <cell r="GHE94" t="str">
            <v>63.03.14</v>
          </cell>
          <cell r="GHF94" t="str">
            <v>63.03.15</v>
          </cell>
          <cell r="GHG94" t="str">
            <v>63.03.16</v>
          </cell>
          <cell r="GHH94" t="str">
            <v>63.03.17</v>
          </cell>
          <cell r="GHI94" t="str">
            <v>63.03.18</v>
          </cell>
          <cell r="GHJ94" t="str">
            <v>63.03.19</v>
          </cell>
          <cell r="GHK94" t="str">
            <v>63.03.20</v>
          </cell>
          <cell r="GHL94" t="str">
            <v>63.04.01</v>
          </cell>
          <cell r="GHM94" t="str">
            <v>63.04.02</v>
          </cell>
          <cell r="GHN94" t="str">
            <v>63.04.03</v>
          </cell>
          <cell r="GHO94" t="str">
            <v>63.04.04</v>
          </cell>
          <cell r="GHP94" t="str">
            <v>63.04.05</v>
          </cell>
          <cell r="GHQ94" t="str">
            <v>63.04.06</v>
          </cell>
          <cell r="GHR94" t="str">
            <v>63.04.07</v>
          </cell>
          <cell r="GHS94" t="str">
            <v>63.04.08</v>
          </cell>
          <cell r="GHT94" t="str">
            <v>63.04.09</v>
          </cell>
          <cell r="GHU94" t="str">
            <v>63.04.10</v>
          </cell>
          <cell r="GHV94" t="str">
            <v>63.04.11</v>
          </cell>
          <cell r="GHW94" t="str">
            <v>63.04.12</v>
          </cell>
          <cell r="GHX94" t="str">
            <v>63.04.13</v>
          </cell>
          <cell r="GHY94" t="str">
            <v>63.04.14</v>
          </cell>
          <cell r="GHZ94" t="str">
            <v>63.04.15</v>
          </cell>
          <cell r="GIA94" t="str">
            <v>63.04.16</v>
          </cell>
          <cell r="GIB94" t="str">
            <v>63.04.17</v>
          </cell>
          <cell r="GIC94" t="str">
            <v>63.05.01</v>
          </cell>
          <cell r="GID94" t="str">
            <v>63.05.02</v>
          </cell>
          <cell r="GIE94" t="str">
            <v>63.05.03</v>
          </cell>
          <cell r="GIF94" t="str">
            <v>63.05.04</v>
          </cell>
          <cell r="GIG94" t="str">
            <v>63.05.05</v>
          </cell>
          <cell r="GIH94" t="str">
            <v>63.05.06</v>
          </cell>
          <cell r="GII94" t="str">
            <v>63.05.07</v>
          </cell>
          <cell r="GIJ94" t="str">
            <v>63.05.08</v>
          </cell>
          <cell r="GIK94" t="str">
            <v>63.05.09</v>
          </cell>
          <cell r="GIL94" t="str">
            <v>63.05.10</v>
          </cell>
          <cell r="GIM94" t="str">
            <v>63.05.11</v>
          </cell>
          <cell r="GIN94" t="str">
            <v>63.05.12</v>
          </cell>
          <cell r="GIO94" t="str">
            <v>63.06.01</v>
          </cell>
          <cell r="GIP94" t="str">
            <v>63.06.02</v>
          </cell>
          <cell r="GIQ94" t="str">
            <v>63.06.03</v>
          </cell>
          <cell r="GIR94" t="str">
            <v>63.06.04</v>
          </cell>
          <cell r="GIS94" t="str">
            <v>63.06.05</v>
          </cell>
          <cell r="GIT94" t="str">
            <v>63.06.06</v>
          </cell>
          <cell r="GIU94" t="str">
            <v>63.06.07</v>
          </cell>
          <cell r="GIV94" t="str">
            <v>63.06.08</v>
          </cell>
          <cell r="GIW94" t="str">
            <v>63.06.09</v>
          </cell>
          <cell r="GIX94" t="str">
            <v>63.06.10</v>
          </cell>
          <cell r="GIY94" t="str">
            <v>63.06.11</v>
          </cell>
          <cell r="GIZ94" t="str">
            <v>63.07.01</v>
          </cell>
          <cell r="GJA94" t="str">
            <v>63.07.02</v>
          </cell>
          <cell r="GJB94" t="str">
            <v>63.07.03</v>
          </cell>
          <cell r="GJC94" t="str">
            <v>63.07.04</v>
          </cell>
          <cell r="GJD94" t="str">
            <v>63.07.05</v>
          </cell>
          <cell r="GJE94" t="str">
            <v>63.07.06</v>
          </cell>
          <cell r="GJF94" t="str">
            <v>63.07.07</v>
          </cell>
          <cell r="GJG94" t="str">
            <v>63.07.08</v>
          </cell>
          <cell r="GJH94" t="str">
            <v>63.07.09</v>
          </cell>
          <cell r="GJI94" t="str">
            <v>63.07.10</v>
          </cell>
          <cell r="GJJ94" t="str">
            <v>63.07.11</v>
          </cell>
          <cell r="GJK94" t="str">
            <v>63.08.01</v>
          </cell>
          <cell r="GJL94" t="str">
            <v>63.08.02</v>
          </cell>
          <cell r="GJM94" t="str">
            <v>63.08.03</v>
          </cell>
          <cell r="GJN94" t="str">
            <v>63.08.04</v>
          </cell>
          <cell r="GJO94" t="str">
            <v>63.08.05</v>
          </cell>
          <cell r="GJP94" t="str">
            <v>63.08.06</v>
          </cell>
          <cell r="GJQ94" t="str">
            <v>63.08.07</v>
          </cell>
          <cell r="GJR94" t="str">
            <v>63.08.08</v>
          </cell>
          <cell r="GJS94" t="str">
            <v>63.08.09</v>
          </cell>
          <cell r="GJT94" t="str">
            <v>63.08.10</v>
          </cell>
          <cell r="GJU94" t="str">
            <v>63.09.01</v>
          </cell>
          <cell r="GJV94" t="str">
            <v>63.09.02</v>
          </cell>
          <cell r="GJW94" t="str">
            <v>63.09.03</v>
          </cell>
          <cell r="GJX94" t="str">
            <v>63.09.04</v>
          </cell>
          <cell r="GJY94" t="str">
            <v>63.09.05</v>
          </cell>
          <cell r="GJZ94" t="str">
            <v>63.09.06</v>
          </cell>
          <cell r="GKA94" t="str">
            <v>63.09.07</v>
          </cell>
          <cell r="GKB94" t="str">
            <v>63.09.08</v>
          </cell>
          <cell r="GKC94" t="str">
            <v>63.09.09</v>
          </cell>
          <cell r="GKD94" t="str">
            <v>63.09.10</v>
          </cell>
          <cell r="GKE94" t="str">
            <v>63.09.11</v>
          </cell>
          <cell r="GKF94" t="str">
            <v>63.09.12</v>
          </cell>
          <cell r="GKG94" t="str">
            <v>63.10.01</v>
          </cell>
          <cell r="GKH94" t="str">
            <v>63.10.02</v>
          </cell>
          <cell r="GKI94" t="str">
            <v>63.10.03</v>
          </cell>
          <cell r="GKJ94" t="str">
            <v>63.10.04</v>
          </cell>
          <cell r="GKK94" t="str">
            <v>63.10.05</v>
          </cell>
          <cell r="GKL94" t="str">
            <v>63.10.06</v>
          </cell>
          <cell r="GKM94" t="str">
            <v>63.10.07</v>
          </cell>
          <cell r="GKN94" t="str">
            <v>63.10.08</v>
          </cell>
          <cell r="GKO94" t="str">
            <v>63.10.09</v>
          </cell>
          <cell r="GKP94" t="str">
            <v>63.10.10</v>
          </cell>
          <cell r="GKQ94" t="str">
            <v>63.11.01</v>
          </cell>
          <cell r="GKR94" t="str">
            <v>63.11.02</v>
          </cell>
          <cell r="GKS94" t="str">
            <v>63.11.03</v>
          </cell>
          <cell r="GKT94" t="str">
            <v>63.11.04</v>
          </cell>
          <cell r="GKU94" t="str">
            <v>63.11.05</v>
          </cell>
          <cell r="GKV94" t="str">
            <v>63.11.06</v>
          </cell>
          <cell r="GKW94" t="str">
            <v>63.11.07</v>
          </cell>
          <cell r="GKX94" t="str">
            <v>63.11.08</v>
          </cell>
          <cell r="GKY94" t="str">
            <v>63.71.01</v>
          </cell>
          <cell r="GKZ94" t="str">
            <v>63.71.02</v>
          </cell>
          <cell r="GLA94" t="str">
            <v>63.71.03</v>
          </cell>
          <cell r="GLB94" t="str">
            <v>63.71.04</v>
          </cell>
          <cell r="GLC94" t="str">
            <v>63.71.05</v>
          </cell>
          <cell r="GLD94" t="str">
            <v>63.72.02</v>
          </cell>
          <cell r="GLE94" t="str">
            <v>63.72.03</v>
          </cell>
          <cell r="GLF94" t="str">
            <v>63.72.04</v>
          </cell>
          <cell r="GLG94" t="str">
            <v>63.72.05</v>
          </cell>
          <cell r="GLH94" t="str">
            <v>63.72.06</v>
          </cell>
          <cell r="GLI94" t="str">
            <v>64.01.01</v>
          </cell>
          <cell r="GLJ94" t="str">
            <v>64.01.02</v>
          </cell>
          <cell r="GLK94" t="str">
            <v>64.01.03</v>
          </cell>
          <cell r="GLL94" t="str">
            <v>64.01.04</v>
          </cell>
          <cell r="GLM94" t="str">
            <v>64.01.05</v>
          </cell>
          <cell r="GLN94" t="str">
            <v>64.01.06</v>
          </cell>
          <cell r="GLO94" t="str">
            <v>64.01.07</v>
          </cell>
          <cell r="GLP94" t="str">
            <v>64.01.08</v>
          </cell>
          <cell r="GLQ94" t="str">
            <v>64.01.09</v>
          </cell>
          <cell r="GLR94" t="str">
            <v>64.01.10</v>
          </cell>
          <cell r="GLS94" t="str">
            <v>64.02.01</v>
          </cell>
          <cell r="GLT94" t="str">
            <v>64.02.02</v>
          </cell>
          <cell r="GLU94" t="str">
            <v>64.02.03</v>
          </cell>
          <cell r="GLV94" t="str">
            <v>64.02.04</v>
          </cell>
          <cell r="GLW94" t="str">
            <v>64.02.05</v>
          </cell>
          <cell r="GLX94" t="str">
            <v>64.02.06</v>
          </cell>
          <cell r="GLY94" t="str">
            <v>64.02.07</v>
          </cell>
          <cell r="GLZ94" t="str">
            <v>64.02.08</v>
          </cell>
          <cell r="GMA94" t="str">
            <v>64.02.09</v>
          </cell>
          <cell r="GMB94" t="str">
            <v>64.02.10</v>
          </cell>
          <cell r="GMC94" t="str">
            <v>64.02.11</v>
          </cell>
          <cell r="GMD94" t="str">
            <v>64.02.12</v>
          </cell>
          <cell r="GME94" t="str">
            <v>64.02.13</v>
          </cell>
          <cell r="GMF94" t="str">
            <v>64.02.14</v>
          </cell>
          <cell r="GMG94" t="str">
            <v>64.02.15</v>
          </cell>
          <cell r="GMH94" t="str">
            <v>64.02.16</v>
          </cell>
          <cell r="GMI94" t="str">
            <v>64.02.17</v>
          </cell>
          <cell r="GMJ94" t="str">
            <v>64.02.18</v>
          </cell>
          <cell r="GMK94" t="str">
            <v>64.03.01</v>
          </cell>
          <cell r="GML94" t="str">
            <v>64.03.02</v>
          </cell>
          <cell r="GMM94" t="str">
            <v>64.03.03</v>
          </cell>
          <cell r="GMN94" t="str">
            <v>64.03.04</v>
          </cell>
          <cell r="GMO94" t="str">
            <v>64.03.05</v>
          </cell>
          <cell r="GMP94" t="str">
            <v>64.03.06</v>
          </cell>
          <cell r="GMQ94" t="str">
            <v>64.03.07</v>
          </cell>
          <cell r="GMR94" t="str">
            <v>64.03.08</v>
          </cell>
          <cell r="GMS94" t="str">
            <v>64.03.09</v>
          </cell>
          <cell r="GMT94" t="str">
            <v>64.03.10</v>
          </cell>
          <cell r="GMU94" t="str">
            <v>64.03.11</v>
          </cell>
          <cell r="GMV94" t="str">
            <v>64.03.12</v>
          </cell>
          <cell r="GMW94" t="str">
            <v>64.03.13</v>
          </cell>
          <cell r="GMX94" t="str">
            <v>64.07.05</v>
          </cell>
          <cell r="GMY94" t="str">
            <v>64.07.06</v>
          </cell>
          <cell r="GMZ94" t="str">
            <v>64.07.07</v>
          </cell>
          <cell r="GNA94" t="str">
            <v>64.07.08</v>
          </cell>
          <cell r="GNB94" t="str">
            <v>64.07.09</v>
          </cell>
          <cell r="GNC94" t="str">
            <v>64.07.10</v>
          </cell>
          <cell r="GND94" t="str">
            <v>64.07.11</v>
          </cell>
          <cell r="GNE94" t="str">
            <v>64.07.12</v>
          </cell>
          <cell r="GNF94" t="str">
            <v>64.07.13</v>
          </cell>
          <cell r="GNG94" t="str">
            <v>64.07.14</v>
          </cell>
          <cell r="GNH94" t="str">
            <v>64.07.15</v>
          </cell>
          <cell r="GNI94" t="str">
            <v>64.07.16</v>
          </cell>
          <cell r="GNJ94" t="str">
            <v>64.07.17</v>
          </cell>
          <cell r="GNK94" t="str">
            <v>64.07.18</v>
          </cell>
          <cell r="GNL94" t="str">
            <v>64.07.19</v>
          </cell>
          <cell r="GNM94" t="str">
            <v>64.07.20</v>
          </cell>
          <cell r="GNN94" t="str">
            <v>64.08.01</v>
          </cell>
          <cell r="GNO94" t="str">
            <v>64.08.02</v>
          </cell>
          <cell r="GNP94" t="str">
            <v>64.08.03</v>
          </cell>
          <cell r="GNQ94" t="str">
            <v>64.08.04</v>
          </cell>
          <cell r="GNR94" t="str">
            <v>64.08.05</v>
          </cell>
          <cell r="GNS94" t="str">
            <v>64.08.06</v>
          </cell>
          <cell r="GNT94" t="str">
            <v>64.08.07</v>
          </cell>
          <cell r="GNU94" t="str">
            <v>64.08.08</v>
          </cell>
          <cell r="GNV94" t="str">
            <v>64.08.09</v>
          </cell>
          <cell r="GNW94" t="str">
            <v>64.08.10</v>
          </cell>
          <cell r="GNX94" t="str">
            <v>64.08.11</v>
          </cell>
          <cell r="GNY94" t="str">
            <v>64.08.12</v>
          </cell>
          <cell r="GNZ94" t="str">
            <v>64.08.13</v>
          </cell>
          <cell r="GOA94" t="str">
            <v>64.08.14</v>
          </cell>
          <cell r="GOB94" t="str">
            <v>64.08.15</v>
          </cell>
          <cell r="GOC94" t="str">
            <v>64.08.16</v>
          </cell>
          <cell r="GOD94" t="str">
            <v>64.08.17</v>
          </cell>
          <cell r="GOE94" t="str">
            <v>64.08.18</v>
          </cell>
          <cell r="GOF94" t="str">
            <v>64.09.01</v>
          </cell>
          <cell r="GOG94" t="str">
            <v>64.09.02</v>
          </cell>
          <cell r="GOH94" t="str">
            <v>64.09.03</v>
          </cell>
          <cell r="GOI94" t="str">
            <v>64.09.04</v>
          </cell>
          <cell r="GOJ94" t="str">
            <v>64.11.01</v>
          </cell>
          <cell r="GOK94" t="str">
            <v>64.11.02</v>
          </cell>
          <cell r="GOL94" t="str">
            <v>64.11.03</v>
          </cell>
          <cell r="GOM94" t="str">
            <v>64.11.04</v>
          </cell>
          <cell r="GON94" t="str">
            <v>64.11.05</v>
          </cell>
          <cell r="GOO94" t="str">
            <v>64.71.01</v>
          </cell>
          <cell r="GOP94" t="str">
            <v>64.71.02</v>
          </cell>
          <cell r="GOQ94" t="str">
            <v>64.71.03</v>
          </cell>
          <cell r="GOR94" t="str">
            <v>64.71.04</v>
          </cell>
          <cell r="GOS94" t="str">
            <v>64.71.05</v>
          </cell>
          <cell r="GOT94" t="str">
            <v>64.71.06</v>
          </cell>
          <cell r="GOU94" t="str">
            <v>64.72.01</v>
          </cell>
          <cell r="GOV94" t="str">
            <v>64.72.02</v>
          </cell>
          <cell r="GOW94" t="str">
            <v>64.72.03</v>
          </cell>
          <cell r="GOX94" t="str">
            <v>64.72.04</v>
          </cell>
          <cell r="GOY94" t="str">
            <v>64.72.05</v>
          </cell>
          <cell r="GOZ94" t="str">
            <v>64.72.06</v>
          </cell>
          <cell r="GPA94" t="str">
            <v>64.72.07</v>
          </cell>
          <cell r="GPB94" t="str">
            <v>64.72.08</v>
          </cell>
          <cell r="GPC94" t="str">
            <v>64.72.09</v>
          </cell>
          <cell r="GPD94" t="str">
            <v>64.72.10</v>
          </cell>
          <cell r="GPE94" t="str">
            <v>64.74.01</v>
          </cell>
          <cell r="GPF94" t="str">
            <v>64.74.02</v>
          </cell>
          <cell r="GPG94" t="str">
            <v>64.74.03</v>
          </cell>
          <cell r="GPH94" t="str">
            <v>65.01.01</v>
          </cell>
          <cell r="GPI94" t="str">
            <v>65.01.02</v>
          </cell>
          <cell r="GPJ94" t="str">
            <v>65.01.03</v>
          </cell>
          <cell r="GPK94" t="str">
            <v>65.01.04</v>
          </cell>
          <cell r="GPL94" t="str">
            <v>65.01.05</v>
          </cell>
          <cell r="GPM94" t="str">
            <v>65.01.06</v>
          </cell>
          <cell r="GPN94" t="str">
            <v>65.01.07</v>
          </cell>
          <cell r="GPO94" t="str">
            <v>65.01.08</v>
          </cell>
          <cell r="GPP94" t="str">
            <v>65.01.09</v>
          </cell>
          <cell r="GPQ94" t="str">
            <v>65.01.10</v>
          </cell>
          <cell r="GPR94" t="str">
            <v>65.02.01</v>
          </cell>
          <cell r="GPS94" t="str">
            <v>65.02.02</v>
          </cell>
          <cell r="GPT94" t="str">
            <v>65.02.03</v>
          </cell>
          <cell r="GPU94" t="str">
            <v>65.02.04</v>
          </cell>
          <cell r="GPV94" t="str">
            <v>65.02.05</v>
          </cell>
          <cell r="GPW94" t="str">
            <v>65.02.06</v>
          </cell>
          <cell r="GPX94" t="str">
            <v>65.02.07</v>
          </cell>
          <cell r="GPY94" t="str">
            <v>65.02.08</v>
          </cell>
          <cell r="GPZ94" t="str">
            <v>65.02.09</v>
          </cell>
          <cell r="GQA94" t="str">
            <v>65.02.10</v>
          </cell>
          <cell r="GQB94" t="str">
            <v>65.02.11</v>
          </cell>
          <cell r="GQC94" t="str">
            <v>65.02.12</v>
          </cell>
          <cell r="GQD94" t="str">
            <v>65.02.13</v>
          </cell>
          <cell r="GQE94" t="str">
            <v>65.02.14</v>
          </cell>
          <cell r="GQF94" t="str">
            <v>65.02.15</v>
          </cell>
          <cell r="GQG94" t="str">
            <v>65.03.01</v>
          </cell>
          <cell r="GQH94" t="str">
            <v>65.03.02</v>
          </cell>
          <cell r="GQI94" t="str">
            <v>65.03.03</v>
          </cell>
          <cell r="GQJ94" t="str">
            <v>65.03.04</v>
          </cell>
          <cell r="GQK94" t="str">
            <v>65.03.05</v>
          </cell>
          <cell r="GQL94" t="str">
            <v>65.03.06</v>
          </cell>
          <cell r="GQM94" t="str">
            <v>65.03.07</v>
          </cell>
          <cell r="GQN94" t="str">
            <v>65.03.08</v>
          </cell>
          <cell r="GQO94" t="str">
            <v>65.03.09</v>
          </cell>
          <cell r="GQP94" t="str">
            <v>65.03.10</v>
          </cell>
          <cell r="GQQ94" t="str">
            <v>65.03.11</v>
          </cell>
          <cell r="GQR94" t="str">
            <v>65.03.12</v>
          </cell>
          <cell r="GQS94" t="str">
            <v>65.03.13</v>
          </cell>
          <cell r="GQT94" t="str">
            <v>65.03.14</v>
          </cell>
          <cell r="GQU94" t="str">
            <v>65.03.15</v>
          </cell>
          <cell r="GQV94" t="str">
            <v>65.03.16</v>
          </cell>
          <cell r="GQW94" t="str">
            <v>65.03.17</v>
          </cell>
          <cell r="GQX94" t="str">
            <v>65.03.18</v>
          </cell>
          <cell r="GQY94" t="str">
            <v>65.03.19</v>
          </cell>
          <cell r="GQZ94" t="str">
            <v>65.04.01</v>
          </cell>
          <cell r="GRA94" t="str">
            <v>65.04.02</v>
          </cell>
          <cell r="GRB94" t="str">
            <v>65.04.03</v>
          </cell>
          <cell r="GRC94" t="str">
            <v>65.04.04</v>
          </cell>
          <cell r="GRD94" t="str">
            <v>65.04.05</v>
          </cell>
          <cell r="GRE94" t="str">
            <v>65.71.01</v>
          </cell>
          <cell r="GRF94" t="str">
            <v>65.71.02</v>
          </cell>
          <cell r="GRG94" t="str">
            <v>65.71.03</v>
          </cell>
          <cell r="GRH94" t="str">
            <v>65.71.04</v>
          </cell>
          <cell r="GRI94" t="str">
            <v>71.01.05</v>
          </cell>
          <cell r="GRJ94" t="str">
            <v>71.01.09</v>
          </cell>
          <cell r="GRK94" t="str">
            <v>71.01.10</v>
          </cell>
          <cell r="GRL94" t="str">
            <v>71.01.11</v>
          </cell>
          <cell r="GRM94" t="str">
            <v>71.01.12</v>
          </cell>
          <cell r="GRN94" t="str">
            <v>71.01.13</v>
          </cell>
          <cell r="GRO94" t="str">
            <v>71.01.14</v>
          </cell>
          <cell r="GRP94" t="str">
            <v>71.01.19</v>
          </cell>
          <cell r="GRQ94" t="str">
            <v>71.01.20</v>
          </cell>
          <cell r="GRR94" t="str">
            <v>71.01.22</v>
          </cell>
          <cell r="GRS94" t="str">
            <v>71.01.31</v>
          </cell>
          <cell r="GRT94" t="str">
            <v>71.01.32</v>
          </cell>
          <cell r="GRU94" t="str">
            <v>71.01.33</v>
          </cell>
          <cell r="GRV94" t="str">
            <v>71.01.34</v>
          </cell>
          <cell r="GRW94" t="str">
            <v>71.01.35</v>
          </cell>
          <cell r="GRX94" t="str">
            <v>71.02.01</v>
          </cell>
          <cell r="GRY94" t="str">
            <v>71.02.02</v>
          </cell>
          <cell r="GRZ94" t="str">
            <v>71.02.03</v>
          </cell>
          <cell r="GSA94" t="str">
            <v>71.02.04</v>
          </cell>
          <cell r="GSB94" t="str">
            <v>71.02.05</v>
          </cell>
          <cell r="GSC94" t="str">
            <v>71.02.06</v>
          </cell>
          <cell r="GSD94" t="str">
            <v>71.02.07</v>
          </cell>
          <cell r="GSE94" t="str">
            <v>71.02.08</v>
          </cell>
          <cell r="GSF94" t="str">
            <v>71.02.09</v>
          </cell>
          <cell r="GSG94" t="str">
            <v>71.02.10</v>
          </cell>
          <cell r="GSH94" t="str">
            <v>71.02.11</v>
          </cell>
          <cell r="GSI94" t="str">
            <v>71.02.12</v>
          </cell>
          <cell r="GSJ94" t="str">
            <v>71.02.13</v>
          </cell>
          <cell r="GSK94" t="str">
            <v>71.02.14</v>
          </cell>
          <cell r="GSL94" t="str">
            <v>71.02.15</v>
          </cell>
          <cell r="GSM94" t="str">
            <v>71.02.16</v>
          </cell>
          <cell r="GSN94" t="str">
            <v>71.02.17</v>
          </cell>
          <cell r="GSO94" t="str">
            <v>71.02.18</v>
          </cell>
          <cell r="GSP94" t="str">
            <v>71.02.19</v>
          </cell>
          <cell r="GSQ94" t="str">
            <v>71.02.20</v>
          </cell>
          <cell r="GSR94" t="str">
            <v>71.02.21</v>
          </cell>
          <cell r="GSS94" t="str">
            <v>71.02.22</v>
          </cell>
          <cell r="GST94" t="str">
            <v>71.02.23</v>
          </cell>
          <cell r="GSU94" t="str">
            <v>71.02.24</v>
          </cell>
          <cell r="GSV94" t="str">
            <v>71.02.25</v>
          </cell>
          <cell r="GSW94" t="str">
            <v>71.03.08</v>
          </cell>
          <cell r="GSX94" t="str">
            <v>71.03.09</v>
          </cell>
          <cell r="GSY94" t="str">
            <v>71.03.10</v>
          </cell>
          <cell r="GSZ94" t="str">
            <v>71.03.11</v>
          </cell>
          <cell r="GTA94" t="str">
            <v>71.03.12</v>
          </cell>
          <cell r="GTB94" t="str">
            <v>71.03.13</v>
          </cell>
          <cell r="GTC94" t="str">
            <v>71.03.14</v>
          </cell>
          <cell r="GTD94" t="str">
            <v>71.03.15</v>
          </cell>
          <cell r="GTE94" t="str">
            <v>71.03.16</v>
          </cell>
          <cell r="GTF94" t="str">
            <v>71.03.17</v>
          </cell>
          <cell r="GTG94" t="str">
            <v>71.03.19</v>
          </cell>
          <cell r="GTH94" t="str">
            <v>71.03.20</v>
          </cell>
          <cell r="GTI94" t="str">
            <v>71.03.23</v>
          </cell>
          <cell r="GTJ94" t="str">
            <v>71.03.24</v>
          </cell>
          <cell r="GTK94" t="str">
            <v>71.03.25</v>
          </cell>
          <cell r="GTL94" t="str">
            <v>71.04.01</v>
          </cell>
          <cell r="GTM94" t="str">
            <v>71.04.02</v>
          </cell>
          <cell r="GTN94" t="str">
            <v>71.04.03</v>
          </cell>
          <cell r="GTO94" t="str">
            <v>71.04.04</v>
          </cell>
          <cell r="GTP94" t="str">
            <v>71.04.05</v>
          </cell>
          <cell r="GTQ94" t="str">
            <v>71.04.06</v>
          </cell>
          <cell r="GTR94" t="str">
            <v>71.04.07</v>
          </cell>
          <cell r="GTS94" t="str">
            <v>71.04.08</v>
          </cell>
          <cell r="GTT94" t="str">
            <v>71.04.09</v>
          </cell>
          <cell r="GTU94" t="str">
            <v>71.04.10</v>
          </cell>
          <cell r="GTV94" t="str">
            <v>71.04.11</v>
          </cell>
          <cell r="GTW94" t="str">
            <v>71.04.12</v>
          </cell>
          <cell r="GTX94" t="str">
            <v>71.04.13</v>
          </cell>
          <cell r="GTY94" t="str">
            <v>71.04.14</v>
          </cell>
          <cell r="GTZ94" t="str">
            <v>71.04.15</v>
          </cell>
          <cell r="GUA94" t="str">
            <v>71.04.16</v>
          </cell>
          <cell r="GUB94" t="str">
            <v>71.04.17</v>
          </cell>
          <cell r="GUC94" t="str">
            <v>71.04.18</v>
          </cell>
          <cell r="GUD94" t="str">
            <v>71.04.19</v>
          </cell>
          <cell r="GUE94" t="str">
            <v>71.05.01</v>
          </cell>
          <cell r="GUF94" t="str">
            <v>71.05.02</v>
          </cell>
          <cell r="GUG94" t="str">
            <v>71.05.03</v>
          </cell>
          <cell r="GUH94" t="str">
            <v>71.05.07</v>
          </cell>
          <cell r="GUI94" t="str">
            <v>71.05.08</v>
          </cell>
          <cell r="GUJ94" t="str">
            <v>71.05.09</v>
          </cell>
          <cell r="GUK94" t="str">
            <v>71.05.10</v>
          </cell>
          <cell r="GUL94" t="str">
            <v>71.05.12</v>
          </cell>
          <cell r="GUM94" t="str">
            <v>71.05.13</v>
          </cell>
          <cell r="GUN94" t="str">
            <v>71.05.15</v>
          </cell>
          <cell r="GUO94" t="str">
            <v>71.05.16</v>
          </cell>
          <cell r="GUP94" t="str">
            <v>71.05.17</v>
          </cell>
          <cell r="GUQ94" t="str">
            <v>71.05.18</v>
          </cell>
          <cell r="GUR94" t="str">
            <v>71.05.19</v>
          </cell>
          <cell r="GUS94" t="str">
            <v>71.05.21</v>
          </cell>
          <cell r="GUT94" t="str">
            <v>71.05.22</v>
          </cell>
          <cell r="GUU94" t="str">
            <v>71.05.23</v>
          </cell>
          <cell r="GUV94" t="str">
            <v>71.06.01</v>
          </cell>
          <cell r="GUW94" t="str">
            <v>71.06.02</v>
          </cell>
          <cell r="GUX94" t="str">
            <v>71.06.03</v>
          </cell>
          <cell r="GUY94" t="str">
            <v>71.06.04</v>
          </cell>
          <cell r="GUZ94" t="str">
            <v>71.06.05</v>
          </cell>
          <cell r="GVA94" t="str">
            <v>71.06.06</v>
          </cell>
          <cell r="GVB94" t="str">
            <v>71.06.07</v>
          </cell>
          <cell r="GVC94" t="str">
            <v>71.06.08</v>
          </cell>
          <cell r="GVD94" t="str">
            <v>71.06.09</v>
          </cell>
          <cell r="GVE94" t="str">
            <v>71.06.10</v>
          </cell>
          <cell r="GVF94" t="str">
            <v>71.07.01</v>
          </cell>
          <cell r="GVG94" t="str">
            <v>71.07.02</v>
          </cell>
          <cell r="GVH94" t="str">
            <v>71.07.03</v>
          </cell>
          <cell r="GVI94" t="str">
            <v>71.07.04</v>
          </cell>
          <cell r="GVJ94" t="str">
            <v>71.07.05</v>
          </cell>
          <cell r="GVK94" t="str">
            <v>71.07.06</v>
          </cell>
          <cell r="GVL94" t="str">
            <v>71.07.07</v>
          </cell>
          <cell r="GVM94" t="str">
            <v>71.07.08</v>
          </cell>
          <cell r="GVN94" t="str">
            <v>71.07.09</v>
          </cell>
          <cell r="GVO94" t="str">
            <v>71.07.10</v>
          </cell>
          <cell r="GVP94" t="str">
            <v>71.07.11</v>
          </cell>
          <cell r="GVQ94" t="str">
            <v>71.07.12</v>
          </cell>
          <cell r="GVR94" t="str">
            <v>71.08.01</v>
          </cell>
          <cell r="GVS94" t="str">
            <v>71.08.02</v>
          </cell>
          <cell r="GVT94" t="str">
            <v>71.08.03</v>
          </cell>
          <cell r="GVU94" t="str">
            <v>71.08.04</v>
          </cell>
          <cell r="GVV94" t="str">
            <v>71.08.05</v>
          </cell>
          <cell r="GVW94" t="str">
            <v>71.08.06</v>
          </cell>
          <cell r="GVX94" t="str">
            <v>71.09.01</v>
          </cell>
          <cell r="GVY94" t="str">
            <v>71.09.02</v>
          </cell>
          <cell r="GVZ94" t="str">
            <v>71.09.03</v>
          </cell>
          <cell r="GWA94" t="str">
            <v>71.09.04</v>
          </cell>
          <cell r="GWB94" t="str">
            <v>71.09.05</v>
          </cell>
          <cell r="GWC94" t="str">
            <v>71.09.06</v>
          </cell>
          <cell r="GWD94" t="str">
            <v>71.09.07</v>
          </cell>
          <cell r="GWE94" t="str">
            <v>71.09.08</v>
          </cell>
          <cell r="GWF94" t="str">
            <v>71.09.09</v>
          </cell>
          <cell r="GWG94" t="str">
            <v>71.09.10</v>
          </cell>
          <cell r="GWH94" t="str">
            <v>71.10.01</v>
          </cell>
          <cell r="GWI94" t="str">
            <v>71.10.02</v>
          </cell>
          <cell r="GWJ94" t="str">
            <v>71.10.03</v>
          </cell>
          <cell r="GWK94" t="str">
            <v>71.10.04</v>
          </cell>
          <cell r="GWL94" t="str">
            <v>71.10.05</v>
          </cell>
          <cell r="GWM94" t="str">
            <v>71.10.06</v>
          </cell>
          <cell r="GWN94" t="str">
            <v>71.10.07</v>
          </cell>
          <cell r="GWO94" t="str">
            <v>71.11.01</v>
          </cell>
          <cell r="GWP94" t="str">
            <v>71.11.02</v>
          </cell>
          <cell r="GWQ94" t="str">
            <v>71.11.03</v>
          </cell>
          <cell r="GWR94" t="str">
            <v>71.11.04</v>
          </cell>
          <cell r="GWS94" t="str">
            <v>71.11.05</v>
          </cell>
          <cell r="GWT94" t="str">
            <v>71.11.06</v>
          </cell>
          <cell r="GWU94" t="str">
            <v>71.11.07</v>
          </cell>
          <cell r="GWV94" t="str">
            <v>71.71.01</v>
          </cell>
          <cell r="GWW94" t="str">
            <v>71.71.02</v>
          </cell>
          <cell r="GWX94" t="str">
            <v>71.71.03</v>
          </cell>
          <cell r="GWY94" t="str">
            <v>71.71.04</v>
          </cell>
          <cell r="GWZ94" t="str">
            <v>71.71.05</v>
          </cell>
          <cell r="GXA94" t="str">
            <v>71.71.06</v>
          </cell>
          <cell r="GXB94" t="str">
            <v>71.71.07</v>
          </cell>
          <cell r="GXC94" t="str">
            <v>71.71.08</v>
          </cell>
          <cell r="GXD94" t="str">
            <v>71.71.09</v>
          </cell>
          <cell r="GXE94" t="str">
            <v>71.71.10</v>
          </cell>
          <cell r="GXF94" t="str">
            <v>71.71.11</v>
          </cell>
          <cell r="GXG94" t="str">
            <v>71.72.01</v>
          </cell>
          <cell r="GXH94" t="str">
            <v>71.72.02</v>
          </cell>
          <cell r="GXI94" t="str">
            <v>71.72.03</v>
          </cell>
          <cell r="GXJ94" t="str">
            <v>71.72.04</v>
          </cell>
          <cell r="GXK94" t="str">
            <v>71.72.05</v>
          </cell>
          <cell r="GXL94" t="str">
            <v>71.72.06</v>
          </cell>
          <cell r="GXM94" t="str">
            <v>71.72.07</v>
          </cell>
          <cell r="GXN94" t="str">
            <v>71.72.08</v>
          </cell>
          <cell r="GXO94" t="str">
            <v>71.73.01</v>
          </cell>
          <cell r="GXP94" t="str">
            <v>71.73.02</v>
          </cell>
          <cell r="GXQ94" t="str">
            <v>71.73.03</v>
          </cell>
          <cell r="GXR94" t="str">
            <v>71.73.04</v>
          </cell>
          <cell r="GXS94" t="str">
            <v>71.73.05</v>
          </cell>
          <cell r="GXT94" t="str">
            <v>71.74.01</v>
          </cell>
          <cell r="GXU94" t="str">
            <v>71.74.02</v>
          </cell>
          <cell r="GXV94" t="str">
            <v>71.74.03</v>
          </cell>
          <cell r="GXW94" t="str">
            <v>71.74.04</v>
          </cell>
          <cell r="GXX94" t="str">
            <v>72.01.01</v>
          </cell>
          <cell r="GXY94" t="str">
            <v>72.01.02</v>
          </cell>
          <cell r="GXZ94" t="str">
            <v>72.01.03</v>
          </cell>
          <cell r="GYA94" t="str">
            <v>72.01.04</v>
          </cell>
          <cell r="GYB94" t="str">
            <v>72.01.05</v>
          </cell>
          <cell r="GYC94" t="str">
            <v>72.01.06</v>
          </cell>
          <cell r="GYD94" t="str">
            <v>72.01.07</v>
          </cell>
          <cell r="GYE94" t="str">
            <v>72.01.08</v>
          </cell>
          <cell r="GYF94" t="str">
            <v>72.01.09</v>
          </cell>
          <cell r="GYG94" t="str">
            <v>72.01.10</v>
          </cell>
          <cell r="GYH94" t="str">
            <v>72.01.11</v>
          </cell>
          <cell r="GYI94" t="str">
            <v>72.01.12</v>
          </cell>
          <cell r="GYJ94" t="str">
            <v>72.01.13</v>
          </cell>
          <cell r="GYK94" t="str">
            <v>72.01.14</v>
          </cell>
          <cell r="GYL94" t="str">
            <v>72.01.15</v>
          </cell>
          <cell r="GYM94" t="str">
            <v>72.01.16</v>
          </cell>
          <cell r="GYN94" t="str">
            <v>72.01.17</v>
          </cell>
          <cell r="GYO94" t="str">
            <v>72.01.18</v>
          </cell>
          <cell r="GYP94" t="str">
            <v>72.01.19</v>
          </cell>
          <cell r="GYQ94" t="str">
            <v>72.01.20</v>
          </cell>
          <cell r="GYR94" t="str">
            <v>72.01.21</v>
          </cell>
          <cell r="GYS94" t="str">
            <v>72.01.22</v>
          </cell>
          <cell r="GYT94" t="str">
            <v>72.01.23</v>
          </cell>
          <cell r="GYU94" t="str">
            <v>72.02.01</v>
          </cell>
          <cell r="GYV94" t="str">
            <v>72.02.02</v>
          </cell>
          <cell r="GYW94" t="str">
            <v>72.02.03</v>
          </cell>
          <cell r="GYX94" t="str">
            <v>72.02.04</v>
          </cell>
          <cell r="GYY94" t="str">
            <v>72.02.05</v>
          </cell>
          <cell r="GYZ94" t="str">
            <v>72.02.06</v>
          </cell>
          <cell r="GZA94" t="str">
            <v>72.02.07</v>
          </cell>
          <cell r="GZB94" t="str">
            <v>72.02.08</v>
          </cell>
          <cell r="GZC94" t="str">
            <v>72.02.09</v>
          </cell>
          <cell r="GZD94" t="str">
            <v>72.02.18</v>
          </cell>
          <cell r="GZE94" t="str">
            <v>72.02.19</v>
          </cell>
          <cell r="GZF94" t="str">
            <v>72.02.20</v>
          </cell>
          <cell r="GZG94" t="str">
            <v>72.02.21</v>
          </cell>
          <cell r="GZH94" t="str">
            <v>72.02.22</v>
          </cell>
          <cell r="GZI94" t="str">
            <v>72.02.23</v>
          </cell>
          <cell r="GZJ94" t="str">
            <v>72.02.24</v>
          </cell>
          <cell r="GZK94" t="str">
            <v>72.02.25</v>
          </cell>
          <cell r="GZL94" t="str">
            <v>72.02.26</v>
          </cell>
          <cell r="GZM94" t="str">
            <v>72.02.27</v>
          </cell>
          <cell r="GZN94" t="str">
            <v>72.03.04</v>
          </cell>
          <cell r="GZO94" t="str">
            <v>72.03.06</v>
          </cell>
          <cell r="GZP94" t="str">
            <v>72.03.08</v>
          </cell>
          <cell r="GZQ94" t="str">
            <v>72.03.09</v>
          </cell>
          <cell r="GZR94" t="str">
            <v>72.03.10</v>
          </cell>
          <cell r="GZS94" t="str">
            <v>72.03.11</v>
          </cell>
          <cell r="GZT94" t="str">
            <v>72.03.12</v>
          </cell>
          <cell r="GZU94" t="str">
            <v>72.03.14</v>
          </cell>
          <cell r="GZV94" t="str">
            <v>72.03.18</v>
          </cell>
          <cell r="GZW94" t="str">
            <v>72.03.19</v>
          </cell>
          <cell r="GZX94" t="str">
            <v>72.03.21</v>
          </cell>
          <cell r="GZY94" t="str">
            <v>72.03.24</v>
          </cell>
          <cell r="GZZ94" t="str">
            <v>72.03.25</v>
          </cell>
          <cell r="HAA94" t="str">
            <v>72.03.27</v>
          </cell>
          <cell r="HAB94" t="str">
            <v>72.03.30</v>
          </cell>
          <cell r="HAC94" t="str">
            <v>72.03.31</v>
          </cell>
          <cell r="HAD94" t="str">
            <v>72.04.01</v>
          </cell>
          <cell r="HAE94" t="str">
            <v>72.04.02</v>
          </cell>
          <cell r="HAF94" t="str">
            <v>72.04.03</v>
          </cell>
          <cell r="HAG94" t="str">
            <v>72.04.04</v>
          </cell>
          <cell r="HAH94" t="str">
            <v>72.04.05</v>
          </cell>
          <cell r="HAI94" t="str">
            <v>72.04.06</v>
          </cell>
          <cell r="HAJ94" t="str">
            <v>72.04.07</v>
          </cell>
          <cell r="HAK94" t="str">
            <v>72.04.08</v>
          </cell>
          <cell r="HAL94" t="str">
            <v>72.04.09</v>
          </cell>
          <cell r="HAM94" t="str">
            <v>72.04.10</v>
          </cell>
          <cell r="HAN94" t="str">
            <v>72.05.01</v>
          </cell>
          <cell r="HAO94" t="str">
            <v>72.05.02</v>
          </cell>
          <cell r="HAP94" t="str">
            <v>72.05.03</v>
          </cell>
          <cell r="HAQ94" t="str">
            <v>72.05.04</v>
          </cell>
          <cell r="HAR94" t="str">
            <v>72.05.05</v>
          </cell>
          <cell r="HAS94" t="str">
            <v>72.05.06</v>
          </cell>
          <cell r="HAT94" t="str">
            <v>72.05.07</v>
          </cell>
          <cell r="HAU94" t="str">
            <v>72.05.08</v>
          </cell>
          <cell r="HAV94" t="str">
            <v>72.05.09</v>
          </cell>
          <cell r="HAW94" t="str">
            <v>72.05.10</v>
          </cell>
          <cell r="HAX94" t="str">
            <v>72.05.11</v>
          </cell>
          <cell r="HAY94" t="str">
            <v>72.06.05</v>
          </cell>
          <cell r="HAZ94" t="str">
            <v>72.06.06</v>
          </cell>
          <cell r="HBA94" t="str">
            <v>72.06.07</v>
          </cell>
          <cell r="HBB94" t="str">
            <v>72.06.08</v>
          </cell>
          <cell r="HBC94" t="str">
            <v>72.06.09</v>
          </cell>
          <cell r="HBD94" t="str">
            <v>72.06.10</v>
          </cell>
          <cell r="HBE94" t="str">
            <v>72.06.12</v>
          </cell>
          <cell r="HBF94" t="str">
            <v>72.06.15</v>
          </cell>
          <cell r="HBG94" t="str">
            <v>72.06.18</v>
          </cell>
          <cell r="HBH94" t="str">
            <v>72.07.03</v>
          </cell>
          <cell r="HBI94" t="str">
            <v>72.07.04</v>
          </cell>
          <cell r="HBJ94" t="str">
            <v>72.07.05</v>
          </cell>
          <cell r="HBK94" t="str">
            <v>72.07.06</v>
          </cell>
          <cell r="HBL94" t="str">
            <v>72.07.07</v>
          </cell>
          <cell r="HBM94" t="str">
            <v>72.07.09</v>
          </cell>
          <cell r="HBN94" t="str">
            <v>72.07.11</v>
          </cell>
          <cell r="HBO94" t="str">
            <v>72.07.15</v>
          </cell>
          <cell r="HBP94" t="str">
            <v>72.07.16</v>
          </cell>
          <cell r="HBQ94" t="str">
            <v>72.07.17</v>
          </cell>
          <cell r="HBR94" t="str">
            <v>72.07.18</v>
          </cell>
          <cell r="HBS94" t="str">
            <v>72.07.19</v>
          </cell>
          <cell r="HBT94" t="str">
            <v>72.08.01</v>
          </cell>
          <cell r="HBU94" t="str">
            <v>72.08.02</v>
          </cell>
          <cell r="HBV94" t="str">
            <v>72.08.03</v>
          </cell>
          <cell r="HBW94" t="str">
            <v>72.08.04</v>
          </cell>
          <cell r="HBX94" t="str">
            <v>72.08.05</v>
          </cell>
          <cell r="HBY94" t="str">
            <v>72.08.06</v>
          </cell>
          <cell r="HBZ94" t="str">
            <v>72.08.07</v>
          </cell>
          <cell r="HCA94" t="str">
            <v>72.08.08</v>
          </cell>
          <cell r="HCB94" t="str">
            <v>72.08.09</v>
          </cell>
          <cell r="HCC94" t="str">
            <v>72.08.10</v>
          </cell>
          <cell r="HCD94" t="str">
            <v>72.08.11</v>
          </cell>
          <cell r="HCE94" t="str">
            <v>72.08.12</v>
          </cell>
          <cell r="HCF94" t="str">
            <v>72.08.13</v>
          </cell>
          <cell r="HCG94" t="str">
            <v>72.08.14</v>
          </cell>
          <cell r="HCH94" t="str">
            <v>72.08.15</v>
          </cell>
          <cell r="HCI94" t="str">
            <v>72.08.16</v>
          </cell>
          <cell r="HCJ94" t="str">
            <v>72.08.17</v>
          </cell>
          <cell r="HCK94" t="str">
            <v>72.08.18</v>
          </cell>
          <cell r="HCL94" t="str">
            <v>72.08.19</v>
          </cell>
          <cell r="HCM94" t="str">
            <v>72.08.20</v>
          </cell>
          <cell r="HCN94" t="str">
            <v>72.08.21</v>
          </cell>
          <cell r="HCO94" t="str">
            <v>72.08.22</v>
          </cell>
          <cell r="HCP94" t="str">
            <v>72.08.23</v>
          </cell>
          <cell r="HCQ94" t="str">
            <v>72.09.01</v>
          </cell>
          <cell r="HCR94" t="str">
            <v>72.09.02</v>
          </cell>
          <cell r="HCS94" t="str">
            <v>72.09.03</v>
          </cell>
          <cell r="HCT94" t="str">
            <v>72.09.04</v>
          </cell>
          <cell r="HCU94" t="str">
            <v>72.09.05</v>
          </cell>
          <cell r="HCV94" t="str">
            <v>72.09.06</v>
          </cell>
          <cell r="HCW94" t="str">
            <v>72.09.07</v>
          </cell>
          <cell r="HCX94" t="str">
            <v>72.09.08</v>
          </cell>
          <cell r="HCY94" t="str">
            <v>72.09.09</v>
          </cell>
          <cell r="HCZ94" t="str">
            <v>72.09.10</v>
          </cell>
          <cell r="HDA94" t="str">
            <v>72.09.11</v>
          </cell>
          <cell r="HDB94" t="str">
            <v>72.09.12</v>
          </cell>
          <cell r="HDC94" t="str">
            <v>72.10.01</v>
          </cell>
          <cell r="HDD94" t="str">
            <v>72.10.02</v>
          </cell>
          <cell r="HDE94" t="str">
            <v>72.10.03</v>
          </cell>
          <cell r="HDF94" t="str">
            <v>72.10.04</v>
          </cell>
          <cell r="HDG94" t="str">
            <v>72.10.05</v>
          </cell>
          <cell r="HDH94" t="str">
            <v>72.10.06</v>
          </cell>
          <cell r="HDI94" t="str">
            <v>72.10.07</v>
          </cell>
          <cell r="HDJ94" t="str">
            <v>72.10.08</v>
          </cell>
          <cell r="HDK94" t="str">
            <v>72.10.09</v>
          </cell>
          <cell r="HDL94" t="str">
            <v>72.10.10</v>
          </cell>
          <cell r="HDM94" t="str">
            <v>72.10.11</v>
          </cell>
          <cell r="HDN94" t="str">
            <v>72.10.12</v>
          </cell>
          <cell r="HDO94" t="str">
            <v>72.10.13</v>
          </cell>
          <cell r="HDP94" t="str">
            <v>72.10.14</v>
          </cell>
          <cell r="HDQ94" t="str">
            <v>72.10.15</v>
          </cell>
          <cell r="HDR94" t="str">
            <v>72.11.01</v>
          </cell>
          <cell r="HDS94" t="str">
            <v>72.11.02</v>
          </cell>
          <cell r="HDT94" t="str">
            <v>72.11.03</v>
          </cell>
          <cell r="HDU94" t="str">
            <v>72.11.04</v>
          </cell>
          <cell r="HDV94" t="str">
            <v>72.11.05</v>
          </cell>
          <cell r="HDW94" t="str">
            <v>72.11.06</v>
          </cell>
          <cell r="HDX94" t="str">
            <v>72.11.07</v>
          </cell>
          <cell r="HDY94" t="str">
            <v>72.12.01</v>
          </cell>
          <cell r="HDZ94" t="str">
            <v>72.12.02</v>
          </cell>
          <cell r="HEA94" t="str">
            <v>72.12.03</v>
          </cell>
          <cell r="HEB94" t="str">
            <v>72.12.04</v>
          </cell>
          <cell r="HEC94" t="str">
            <v>72.12.05</v>
          </cell>
          <cell r="HED94" t="str">
            <v>72.12.06</v>
          </cell>
          <cell r="HEE94" t="str">
            <v>72.12.07</v>
          </cell>
          <cell r="HEF94" t="str">
            <v>72.12.08</v>
          </cell>
          <cell r="HEG94" t="str">
            <v>72.12.09</v>
          </cell>
          <cell r="HEH94" t="str">
            <v>72.12.10</v>
          </cell>
          <cell r="HEI94" t="str">
            <v>72.71.01</v>
          </cell>
          <cell r="HEJ94" t="str">
            <v>72.71.02</v>
          </cell>
          <cell r="HEK94" t="str">
            <v>72.71.03</v>
          </cell>
          <cell r="HEL94" t="str">
            <v>72.71.04</v>
          </cell>
          <cell r="HEM94" t="str">
            <v>72.71.05</v>
          </cell>
          <cell r="HEN94" t="str">
            <v>72.71.06</v>
          </cell>
          <cell r="HEO94" t="str">
            <v>72.71.07</v>
          </cell>
          <cell r="HEP94" t="str">
            <v>72.71.08</v>
          </cell>
          <cell r="HEQ94" t="str">
            <v>73.01.01</v>
          </cell>
          <cell r="HER94" t="str">
            <v>73.01.02</v>
          </cell>
          <cell r="HES94" t="str">
            <v>73.01.03</v>
          </cell>
          <cell r="HET94" t="str">
            <v>73.01.04</v>
          </cell>
          <cell r="HEU94" t="str">
            <v>73.01.05</v>
          </cell>
          <cell r="HEV94" t="str">
            <v>73.01.06</v>
          </cell>
          <cell r="HEW94" t="str">
            <v>73.01.07</v>
          </cell>
          <cell r="HEX94" t="str">
            <v>73.01.08</v>
          </cell>
          <cell r="HEY94" t="str">
            <v>73.01.09</v>
          </cell>
          <cell r="HEZ94" t="str">
            <v>73.01.10</v>
          </cell>
          <cell r="HFA94" t="str">
            <v>73.01.11</v>
          </cell>
          <cell r="HFB94" t="str">
            <v>73.02.01</v>
          </cell>
          <cell r="HFC94" t="str">
            <v>73.02.02</v>
          </cell>
          <cell r="HFD94" t="str">
            <v>73.02.03</v>
          </cell>
          <cell r="HFE94" t="str">
            <v>73.02.04</v>
          </cell>
          <cell r="HFF94" t="str">
            <v>73.02.05</v>
          </cell>
          <cell r="HFG94" t="str">
            <v>73.02.06</v>
          </cell>
          <cell r="HFH94" t="str">
            <v>73.02.07</v>
          </cell>
          <cell r="HFI94" t="str">
            <v>73.02.08</v>
          </cell>
          <cell r="HFJ94" t="str">
            <v>73.02.09</v>
          </cell>
          <cell r="HFK94" t="str">
            <v>73.02.10</v>
          </cell>
          <cell r="HFL94" t="str">
            <v>73.03.01</v>
          </cell>
          <cell r="HFM94" t="str">
            <v>73.03.02</v>
          </cell>
          <cell r="HFN94" t="str">
            <v>73.03.03</v>
          </cell>
          <cell r="HFO94" t="str">
            <v>73.03.04</v>
          </cell>
          <cell r="HFP94" t="str">
            <v>73.03.05</v>
          </cell>
          <cell r="HFQ94" t="str">
            <v>73.03.06</v>
          </cell>
          <cell r="HFR94" t="str">
            <v>73.03.07</v>
          </cell>
          <cell r="HFS94" t="str">
            <v>73.03.08</v>
          </cell>
          <cell r="HFT94" t="str">
            <v>73.04.01</v>
          </cell>
          <cell r="HFU94" t="str">
            <v>73.04.02</v>
          </cell>
          <cell r="HFV94" t="str">
            <v>73.04.03</v>
          </cell>
          <cell r="HFW94" t="str">
            <v>73.04.04</v>
          </cell>
          <cell r="HFX94" t="str">
            <v>73.04.05</v>
          </cell>
          <cell r="HFY94" t="str">
            <v>73.04.06</v>
          </cell>
          <cell r="HFZ94" t="str">
            <v>73.04.07</v>
          </cell>
          <cell r="HGA94" t="str">
            <v>73.04.08</v>
          </cell>
          <cell r="HGB94" t="str">
            <v>73.04.09</v>
          </cell>
          <cell r="HGC94" t="str">
            <v>73.04.10</v>
          </cell>
          <cell r="HGD94" t="str">
            <v>73.04.11</v>
          </cell>
          <cell r="HGE94" t="str">
            <v>73.05.01</v>
          </cell>
          <cell r="HGF94" t="str">
            <v>73.05.02</v>
          </cell>
          <cell r="HGG94" t="str">
            <v>73.05.03</v>
          </cell>
          <cell r="HGH94" t="str">
            <v>73.05.04</v>
          </cell>
          <cell r="HGI94" t="str">
            <v>73.05.05</v>
          </cell>
          <cell r="HGJ94" t="str">
            <v>73.05.06</v>
          </cell>
          <cell r="HGK94" t="str">
            <v>73.05.07</v>
          </cell>
          <cell r="HGL94" t="str">
            <v>73.05.08</v>
          </cell>
          <cell r="HGM94" t="str">
            <v>73.05.09</v>
          </cell>
          <cell r="HGN94" t="str">
            <v>73.05.10</v>
          </cell>
          <cell r="HGO94" t="str">
            <v>73.06.01</v>
          </cell>
          <cell r="HGP94" t="str">
            <v>73.06.02</v>
          </cell>
          <cell r="HGQ94" t="str">
            <v>73.06.03</v>
          </cell>
          <cell r="HGR94" t="str">
            <v>73.06.04</v>
          </cell>
          <cell r="HGS94" t="str">
            <v>73.06.05</v>
          </cell>
          <cell r="HGT94" t="str">
            <v>73.06.06</v>
          </cell>
          <cell r="HGU94" t="str">
            <v>73.06.07</v>
          </cell>
          <cell r="HGV94" t="str">
            <v>73.06.08</v>
          </cell>
          <cell r="HGW94" t="str">
            <v>73.06.09</v>
          </cell>
          <cell r="HGX94" t="str">
            <v>73.06.10</v>
          </cell>
          <cell r="HGY94" t="str">
            <v>73.06.11</v>
          </cell>
          <cell r="HGZ94" t="str">
            <v>73.06.12</v>
          </cell>
          <cell r="HHA94" t="str">
            <v>73.06.13</v>
          </cell>
          <cell r="HHB94" t="str">
            <v>73.06.14</v>
          </cell>
          <cell r="HHC94" t="str">
            <v>73.06.15</v>
          </cell>
          <cell r="HHD94" t="str">
            <v>73.06.16</v>
          </cell>
          <cell r="HHE94" t="str">
            <v>73.06.17</v>
          </cell>
          <cell r="HHF94" t="str">
            <v>73.06.18</v>
          </cell>
          <cell r="HHG94" t="str">
            <v>73.07.01</v>
          </cell>
          <cell r="HHH94" t="str">
            <v>73.07.02</v>
          </cell>
          <cell r="HHI94" t="str">
            <v>73.07.03</v>
          </cell>
          <cell r="HHJ94" t="str">
            <v>73.07.04</v>
          </cell>
          <cell r="HHK94" t="str">
            <v>73.07.05</v>
          </cell>
          <cell r="HHL94" t="str">
            <v>73.07.06</v>
          </cell>
          <cell r="HHM94" t="str">
            <v>73.07.07</v>
          </cell>
          <cell r="HHN94" t="str">
            <v>73.07.08</v>
          </cell>
          <cell r="HHO94" t="str">
            <v>73.07.09</v>
          </cell>
          <cell r="HHP94" t="str">
            <v>73.08.01</v>
          </cell>
          <cell r="HHQ94" t="str">
            <v>73.08.02</v>
          </cell>
          <cell r="HHR94" t="str">
            <v>73.08.03</v>
          </cell>
          <cell r="HHS94" t="str">
            <v>73.08.04</v>
          </cell>
          <cell r="HHT94" t="str">
            <v>73.08.05</v>
          </cell>
          <cell r="HHU94" t="str">
            <v>73.08.06</v>
          </cell>
          <cell r="HHV94" t="str">
            <v>73.08.07</v>
          </cell>
          <cell r="HHW94" t="str">
            <v>73.08.08</v>
          </cell>
          <cell r="HHX94" t="str">
            <v>73.08.09</v>
          </cell>
          <cell r="HHY94" t="str">
            <v>73.08.10</v>
          </cell>
          <cell r="HHZ94" t="str">
            <v>73.08.11</v>
          </cell>
          <cell r="HIA94" t="str">
            <v>73.08.12</v>
          </cell>
          <cell r="HIB94" t="str">
            <v>73.08.13</v>
          </cell>
          <cell r="HIC94" t="str">
            <v>73.08.14</v>
          </cell>
          <cell r="HID94" t="str">
            <v>73.08.15</v>
          </cell>
          <cell r="HIE94" t="str">
            <v>73.08.16</v>
          </cell>
          <cell r="HIF94" t="str">
            <v>73.08.17</v>
          </cell>
          <cell r="HIG94" t="str">
            <v>73.08.18</v>
          </cell>
          <cell r="HIH94" t="str">
            <v>73.08.19</v>
          </cell>
          <cell r="HII94" t="str">
            <v>73.08.20</v>
          </cell>
          <cell r="HIJ94" t="str">
            <v>73.08.21</v>
          </cell>
          <cell r="HIK94" t="str">
            <v>73.08.22</v>
          </cell>
          <cell r="HIL94" t="str">
            <v>73.08.23</v>
          </cell>
          <cell r="HIM94" t="str">
            <v>73.08.24</v>
          </cell>
          <cell r="HIN94" t="str">
            <v>73.08.25</v>
          </cell>
          <cell r="HIO94" t="str">
            <v>73.08.26</v>
          </cell>
          <cell r="HIP94" t="str">
            <v>73.08.27</v>
          </cell>
          <cell r="HIQ94" t="str">
            <v>73.09.01</v>
          </cell>
          <cell r="HIR94" t="str">
            <v>73.09.02</v>
          </cell>
          <cell r="HIS94" t="str">
            <v>73.09.03</v>
          </cell>
          <cell r="HIT94" t="str">
            <v>73.09.04</v>
          </cell>
          <cell r="HIU94" t="str">
            <v>73.09.05</v>
          </cell>
          <cell r="HIV94" t="str">
            <v>73.09.06</v>
          </cell>
          <cell r="HIW94" t="str">
            <v>73.09.07</v>
          </cell>
          <cell r="HIX94" t="str">
            <v>73.09.08</v>
          </cell>
          <cell r="HIY94" t="str">
            <v>73.09.09</v>
          </cell>
          <cell r="HIZ94" t="str">
            <v>73.09.10</v>
          </cell>
          <cell r="HJA94" t="str">
            <v>73.09.11</v>
          </cell>
          <cell r="HJB94" t="str">
            <v>73.09.12</v>
          </cell>
          <cell r="HJC94" t="str">
            <v>73.09.13</v>
          </cell>
          <cell r="HJD94" t="str">
            <v>73.09.14</v>
          </cell>
          <cell r="HJE94" t="str">
            <v>73.10.01</v>
          </cell>
          <cell r="HJF94" t="str">
            <v>73.10.02</v>
          </cell>
          <cell r="HJG94" t="str">
            <v>73.10.03</v>
          </cell>
          <cell r="HJH94" t="str">
            <v>73.10.04</v>
          </cell>
          <cell r="HJI94" t="str">
            <v>73.10.05</v>
          </cell>
          <cell r="HJJ94" t="str">
            <v>73.10.06</v>
          </cell>
          <cell r="HJK94" t="str">
            <v>73.10.07</v>
          </cell>
          <cell r="HJL94" t="str">
            <v>73.10.08</v>
          </cell>
          <cell r="HJM94" t="str">
            <v>73.10.09</v>
          </cell>
          <cell r="HJN94" t="str">
            <v>73.10.10</v>
          </cell>
          <cell r="HJO94" t="str">
            <v>73.10.11</v>
          </cell>
          <cell r="HJP94" t="str">
            <v>73.10.12</v>
          </cell>
          <cell r="HJQ94" t="str">
            <v>73.10.13</v>
          </cell>
          <cell r="HJR94" t="str">
            <v>73.11.01</v>
          </cell>
          <cell r="HJS94" t="str">
            <v>73.11.02</v>
          </cell>
          <cell r="HJT94" t="str">
            <v>73.11.03</v>
          </cell>
          <cell r="HJU94" t="str">
            <v>73.11.04</v>
          </cell>
          <cell r="HJV94" t="str">
            <v>73.11.05</v>
          </cell>
          <cell r="HJW94" t="str">
            <v>73.11.06</v>
          </cell>
          <cell r="HJX94" t="str">
            <v>73.11.07</v>
          </cell>
          <cell r="HJY94" t="str">
            <v>73.12.01</v>
          </cell>
          <cell r="HJZ94" t="str">
            <v>73.12.02</v>
          </cell>
          <cell r="HKA94" t="str">
            <v>73.12.03</v>
          </cell>
          <cell r="HKB94" t="str">
            <v>73.12.04</v>
          </cell>
          <cell r="HKC94" t="str">
            <v>73.12.05</v>
          </cell>
          <cell r="HKD94" t="str">
            <v>73.12.06</v>
          </cell>
          <cell r="HKE94" t="str">
            <v>73.12.07</v>
          </cell>
          <cell r="HKF94" t="str">
            <v>73.12.08</v>
          </cell>
          <cell r="HKG94" t="str">
            <v>73.13.01</v>
          </cell>
          <cell r="HKH94" t="str">
            <v>73.13.02</v>
          </cell>
          <cell r="HKI94" t="str">
            <v>73.13.03</v>
          </cell>
          <cell r="HKJ94" t="str">
            <v>73.13.04</v>
          </cell>
          <cell r="HKK94" t="str">
            <v>73.13.05</v>
          </cell>
          <cell r="HKL94" t="str">
            <v>73.13.06</v>
          </cell>
          <cell r="HKM94" t="str">
            <v>73.13.07</v>
          </cell>
          <cell r="HKN94" t="str">
            <v>73.13.08</v>
          </cell>
          <cell r="HKO94" t="str">
            <v>73.13.09</v>
          </cell>
          <cell r="HKP94" t="str">
            <v>73.13.10</v>
          </cell>
          <cell r="HKQ94" t="str">
            <v>73.13.11</v>
          </cell>
          <cell r="HKR94" t="str">
            <v>73.13.12</v>
          </cell>
          <cell r="HKS94" t="str">
            <v>73.13.13</v>
          </cell>
          <cell r="HKT94" t="str">
            <v>73.13.14</v>
          </cell>
          <cell r="HKU94" t="str">
            <v>73.14.01</v>
          </cell>
          <cell r="HKV94" t="str">
            <v>73.14.02</v>
          </cell>
          <cell r="HKW94" t="str">
            <v>73.14.03</v>
          </cell>
          <cell r="HKX94" t="str">
            <v>73.14.04</v>
          </cell>
          <cell r="HKY94" t="str">
            <v>73.14.05</v>
          </cell>
          <cell r="HKZ94" t="str">
            <v>73.14.06</v>
          </cell>
          <cell r="HLA94" t="str">
            <v>73.14.07</v>
          </cell>
          <cell r="HLB94" t="str">
            <v>73.14.08</v>
          </cell>
          <cell r="HLC94" t="str">
            <v>73.14.09</v>
          </cell>
          <cell r="HLD94" t="str">
            <v>73.14.10</v>
          </cell>
          <cell r="HLE94" t="str">
            <v>73.14.11</v>
          </cell>
          <cell r="HLF94" t="str">
            <v>73.15.01</v>
          </cell>
          <cell r="HLG94" t="str">
            <v>73.15.02</v>
          </cell>
          <cell r="HLH94" t="str">
            <v>73.15.03</v>
          </cell>
          <cell r="HLI94" t="str">
            <v>73.15.04</v>
          </cell>
          <cell r="HLJ94" t="str">
            <v>73.15.05</v>
          </cell>
          <cell r="HLK94" t="str">
            <v>73.15.06</v>
          </cell>
          <cell r="HLL94" t="str">
            <v>73.15.07</v>
          </cell>
          <cell r="HLM94" t="str">
            <v>73.15.08</v>
          </cell>
          <cell r="HLN94" t="str">
            <v>73.15.09</v>
          </cell>
          <cell r="HLO94" t="str">
            <v>73.15.10</v>
          </cell>
          <cell r="HLP94" t="str">
            <v>73.15.11</v>
          </cell>
          <cell r="HLQ94" t="str">
            <v>73.15.12</v>
          </cell>
          <cell r="HLR94" t="str">
            <v>73.16.01</v>
          </cell>
          <cell r="HLS94" t="str">
            <v>73.16.02</v>
          </cell>
          <cell r="HLT94" t="str">
            <v>73.16.03</v>
          </cell>
          <cell r="HLU94" t="str">
            <v>73.16.04</v>
          </cell>
          <cell r="HLV94" t="str">
            <v>73.16.05</v>
          </cell>
          <cell r="HLW94" t="str">
            <v>73.16.06</v>
          </cell>
          <cell r="HLX94" t="str">
            <v>73.16.07</v>
          </cell>
          <cell r="HLY94" t="str">
            <v>73.16.08</v>
          </cell>
          <cell r="HLZ94" t="str">
            <v>73.16.09</v>
          </cell>
          <cell r="HMA94" t="str">
            <v>73.16.10</v>
          </cell>
          <cell r="HMB94" t="str">
            <v>73.16.11</v>
          </cell>
          <cell r="HMC94" t="str">
            <v>73.16.12</v>
          </cell>
          <cell r="HMD94" t="str">
            <v>73.17.01</v>
          </cell>
          <cell r="HME94" t="str">
            <v>73.17.02</v>
          </cell>
          <cell r="HMF94" t="str">
            <v>73.17.03</v>
          </cell>
          <cell r="HMG94" t="str">
            <v>73.17.04</v>
          </cell>
          <cell r="HMH94" t="str">
            <v>73.17.05</v>
          </cell>
          <cell r="HMI94" t="str">
            <v>73.17.06</v>
          </cell>
          <cell r="HMJ94" t="str">
            <v>73.17.07</v>
          </cell>
          <cell r="HMK94" t="str">
            <v>73.17.08</v>
          </cell>
          <cell r="HML94" t="str">
            <v>73.17.09</v>
          </cell>
          <cell r="HMM94" t="str">
            <v>73.17.10</v>
          </cell>
          <cell r="HMN94" t="str">
            <v>73.17.11</v>
          </cell>
          <cell r="HMO94" t="str">
            <v>73.17.12</v>
          </cell>
          <cell r="HMP94" t="str">
            <v>73.17.13</v>
          </cell>
          <cell r="HMQ94" t="str">
            <v>73.17.14</v>
          </cell>
          <cell r="HMR94" t="str">
            <v>73.17.15</v>
          </cell>
          <cell r="HMS94" t="str">
            <v>73.17.16</v>
          </cell>
          <cell r="HMT94" t="str">
            <v>73.17.17</v>
          </cell>
          <cell r="HMU94" t="str">
            <v>73.17.18</v>
          </cell>
          <cell r="HMV94" t="str">
            <v>73.17.19</v>
          </cell>
          <cell r="HMW94" t="str">
            <v>73.17.20</v>
          </cell>
          <cell r="HMX94" t="str">
            <v>73.17.21</v>
          </cell>
          <cell r="HMY94" t="str">
            <v>73.17.22</v>
          </cell>
          <cell r="HMZ94" t="str">
            <v>73.18.01</v>
          </cell>
          <cell r="HNA94" t="str">
            <v>73.18.02</v>
          </cell>
          <cell r="HNB94" t="str">
            <v>73.18.03</v>
          </cell>
          <cell r="HNC94" t="str">
            <v>73.18.05</v>
          </cell>
          <cell r="HND94" t="str">
            <v>73.18.09</v>
          </cell>
          <cell r="HNE94" t="str">
            <v>73.18.11</v>
          </cell>
          <cell r="HNF94" t="str">
            <v>73.18.12</v>
          </cell>
          <cell r="HNG94" t="str">
            <v>73.18.13</v>
          </cell>
          <cell r="HNH94" t="str">
            <v>73.18.19</v>
          </cell>
          <cell r="HNI94" t="str">
            <v>73.18.20</v>
          </cell>
          <cell r="HNJ94" t="str">
            <v>73.18.27</v>
          </cell>
          <cell r="HNK94" t="str">
            <v>73.18.28</v>
          </cell>
          <cell r="HNL94" t="str">
            <v>73.18.29</v>
          </cell>
          <cell r="HNM94" t="str">
            <v>73.18.31</v>
          </cell>
          <cell r="HNN94" t="str">
            <v>73.18.33</v>
          </cell>
          <cell r="HNO94" t="str">
            <v>73.18.34</v>
          </cell>
          <cell r="HNP94" t="str">
            <v>73.18.35</v>
          </cell>
          <cell r="HNQ94" t="str">
            <v>73.18.37</v>
          </cell>
          <cell r="HNR94" t="str">
            <v>73.18.38</v>
          </cell>
          <cell r="HNS94" t="str">
            <v>73.22.01</v>
          </cell>
          <cell r="HNT94" t="str">
            <v>73.22.02</v>
          </cell>
          <cell r="HNU94" t="str">
            <v>73.22.03</v>
          </cell>
          <cell r="HNV94" t="str">
            <v>73.22.04</v>
          </cell>
          <cell r="HNW94" t="str">
            <v>73.22.05</v>
          </cell>
          <cell r="HNX94" t="str">
            <v>73.22.06</v>
          </cell>
          <cell r="HNY94" t="str">
            <v>73.22.07</v>
          </cell>
          <cell r="HNZ94" t="str">
            <v>73.22.08</v>
          </cell>
          <cell r="HOA94" t="str">
            <v>73.22.09</v>
          </cell>
          <cell r="HOB94" t="str">
            <v>73.22.10</v>
          </cell>
          <cell r="HOC94" t="str">
            <v>73.22.11</v>
          </cell>
          <cell r="HOD94" t="str">
            <v>73.22.12</v>
          </cell>
          <cell r="HOE94" t="str">
            <v>73.22.13</v>
          </cell>
          <cell r="HOF94" t="str">
            <v>73.22.14</v>
          </cell>
          <cell r="HOG94" t="str">
            <v>73.22.15</v>
          </cell>
          <cell r="HOH94" t="str">
            <v>73.24.01</v>
          </cell>
          <cell r="HOI94" t="str">
            <v>73.24.02</v>
          </cell>
          <cell r="HOJ94" t="str">
            <v>73.24.03</v>
          </cell>
          <cell r="HOK94" t="str">
            <v>73.24.04</v>
          </cell>
          <cell r="HOL94" t="str">
            <v>73.24.05</v>
          </cell>
          <cell r="HOM94" t="str">
            <v>73.24.06</v>
          </cell>
          <cell r="HON94" t="str">
            <v>73.24.07</v>
          </cell>
          <cell r="HOO94" t="str">
            <v>73.24.08</v>
          </cell>
          <cell r="HOP94" t="str">
            <v>73.24.09</v>
          </cell>
          <cell r="HOQ94" t="str">
            <v>73.24.10</v>
          </cell>
          <cell r="HOR94" t="str">
            <v>73.24.11</v>
          </cell>
          <cell r="HOS94" t="str">
            <v>73.26.01</v>
          </cell>
          <cell r="HOT94" t="str">
            <v>73.26.02</v>
          </cell>
          <cell r="HOU94" t="str">
            <v>73.26.03</v>
          </cell>
          <cell r="HOV94" t="str">
            <v>73.26.04</v>
          </cell>
          <cell r="HOW94" t="str">
            <v>73.26.05</v>
          </cell>
          <cell r="HOX94" t="str">
            <v>73.26.06</v>
          </cell>
          <cell r="HOY94" t="str">
            <v>73.26.07</v>
          </cell>
          <cell r="HOZ94" t="str">
            <v>73.26.08</v>
          </cell>
          <cell r="HPA94" t="str">
            <v>73.26.09</v>
          </cell>
          <cell r="HPB94" t="str">
            <v>73.26.10</v>
          </cell>
          <cell r="HPC94" t="str">
            <v>73.26.11</v>
          </cell>
          <cell r="HPD94" t="str">
            <v>73.26.12</v>
          </cell>
          <cell r="HPE94" t="str">
            <v>73.26.13</v>
          </cell>
          <cell r="HPF94" t="str">
            <v>73.26.14</v>
          </cell>
          <cell r="HPG94" t="str">
            <v>73.26.15</v>
          </cell>
          <cell r="HPH94" t="str">
            <v>73.26.16</v>
          </cell>
          <cell r="HPI94" t="str">
            <v>73.26.17</v>
          </cell>
          <cell r="HPJ94" t="str">
            <v>73.26.18</v>
          </cell>
          <cell r="HPK94" t="str">
            <v>73.26.19</v>
          </cell>
          <cell r="HPL94" t="str">
            <v>73.26.20</v>
          </cell>
          <cell r="HPM94" t="str">
            <v>73.26.21</v>
          </cell>
          <cell r="HPN94" t="str">
            <v>73.71.01</v>
          </cell>
          <cell r="HPO94" t="str">
            <v>73.71.02</v>
          </cell>
          <cell r="HPP94" t="str">
            <v>73.71.03</v>
          </cell>
          <cell r="HPQ94" t="str">
            <v>73.71.04</v>
          </cell>
          <cell r="HPR94" t="str">
            <v>73.71.05</v>
          </cell>
          <cell r="HPS94" t="str">
            <v>73.71.06</v>
          </cell>
          <cell r="HPT94" t="str">
            <v>73.71.07</v>
          </cell>
          <cell r="HPU94" t="str">
            <v>73.71.08</v>
          </cell>
          <cell r="HPV94" t="str">
            <v>73.71.09</v>
          </cell>
          <cell r="HPW94" t="str">
            <v>73.71.10</v>
          </cell>
          <cell r="HPX94" t="str">
            <v>73.71.11</v>
          </cell>
          <cell r="HPY94" t="str">
            <v>73.71.12</v>
          </cell>
          <cell r="HPZ94" t="str">
            <v>73.71.13</v>
          </cell>
          <cell r="HQA94" t="str">
            <v>73.71.14</v>
          </cell>
          <cell r="HQB94" t="str">
            <v>73.71.15</v>
          </cell>
          <cell r="HQC94" t="str">
            <v>73.72.01</v>
          </cell>
          <cell r="HQD94" t="str">
            <v>73.72.02</v>
          </cell>
          <cell r="HQE94" t="str">
            <v>73.72.03</v>
          </cell>
          <cell r="HQF94" t="str">
            <v>73.72.04</v>
          </cell>
          <cell r="HQG94" t="str">
            <v>73.73.01</v>
          </cell>
          <cell r="HQH94" t="str">
            <v>73.73.02</v>
          </cell>
          <cell r="HQI94" t="str">
            <v>73.73.03</v>
          </cell>
          <cell r="HQJ94" t="str">
            <v>73.73.04</v>
          </cell>
          <cell r="HQK94" t="str">
            <v>73.73.05</v>
          </cell>
          <cell r="HQL94" t="str">
            <v>73.73.06</v>
          </cell>
          <cell r="HQM94" t="str">
            <v>73.73.07</v>
          </cell>
          <cell r="HQN94" t="str">
            <v>73.73.08</v>
          </cell>
          <cell r="HQO94" t="str">
            <v>73.73.09</v>
          </cell>
          <cell r="HQP94" t="str">
            <v>74.01.01</v>
          </cell>
          <cell r="HQQ94" t="str">
            <v>74.01.04</v>
          </cell>
          <cell r="HQR94" t="str">
            <v>74.01.07</v>
          </cell>
          <cell r="HQS94" t="str">
            <v>74.01.08</v>
          </cell>
          <cell r="HQT94" t="str">
            <v>74.01.10</v>
          </cell>
          <cell r="HQU94" t="str">
            <v>74.01.12</v>
          </cell>
          <cell r="HQV94" t="str">
            <v>74.01.14</v>
          </cell>
          <cell r="HQW94" t="str">
            <v>74.01.18</v>
          </cell>
          <cell r="HQX94" t="str">
            <v>74.01.20</v>
          </cell>
          <cell r="HQY94" t="str">
            <v>74.01.24</v>
          </cell>
          <cell r="HQZ94" t="str">
            <v>74.01.25</v>
          </cell>
          <cell r="HRA94" t="str">
            <v>74.01.27</v>
          </cell>
          <cell r="HRB94" t="str">
            <v>74.02.01</v>
          </cell>
          <cell r="HRC94" t="str">
            <v>74.02.02</v>
          </cell>
          <cell r="HRD94" t="str">
            <v>74.02.03</v>
          </cell>
          <cell r="HRE94" t="str">
            <v>74.02.04</v>
          </cell>
          <cell r="HRF94" t="str">
            <v>74.02.05</v>
          </cell>
          <cell r="HRG94" t="str">
            <v>74.02.10</v>
          </cell>
          <cell r="HRH94" t="str">
            <v>74.02.11</v>
          </cell>
          <cell r="HRI94" t="str">
            <v>74.02.15</v>
          </cell>
          <cell r="HRJ94" t="str">
            <v>74.02.16</v>
          </cell>
          <cell r="HRK94" t="str">
            <v>74.02.17</v>
          </cell>
          <cell r="HRL94" t="str">
            <v>74.02.18</v>
          </cell>
          <cell r="HRM94" t="str">
            <v>74.02.19</v>
          </cell>
          <cell r="HRN94" t="str">
            <v>74.02.20</v>
          </cell>
          <cell r="HRO94" t="str">
            <v>74.02.21</v>
          </cell>
          <cell r="HRP94" t="str">
            <v>74.02.23</v>
          </cell>
          <cell r="HRQ94" t="str">
            <v>74.02.24</v>
          </cell>
          <cell r="HRR94" t="str">
            <v>74.02.25</v>
          </cell>
          <cell r="HRS94" t="str">
            <v>74.02.28</v>
          </cell>
          <cell r="HRT94" t="str">
            <v>74.02.31</v>
          </cell>
          <cell r="HRU94" t="str">
            <v>74.02.32</v>
          </cell>
          <cell r="HRV94" t="str">
            <v>74.02.33</v>
          </cell>
          <cell r="HRW94" t="str">
            <v>74.02.36</v>
          </cell>
          <cell r="HRX94" t="str">
            <v>74.02.37</v>
          </cell>
          <cell r="HRY94" t="str">
            <v>74.02.38</v>
          </cell>
          <cell r="HRZ94" t="str">
            <v>74.02.39</v>
          </cell>
          <cell r="HSA94" t="str">
            <v>74.02.40</v>
          </cell>
          <cell r="HSB94" t="str">
            <v>74.02.41</v>
          </cell>
          <cell r="HSC94" t="str">
            <v>74.03.06</v>
          </cell>
          <cell r="HSD94" t="str">
            <v>74.03.07</v>
          </cell>
          <cell r="HSE94" t="str">
            <v>74.03.13</v>
          </cell>
          <cell r="HSF94" t="str">
            <v>74.03.14</v>
          </cell>
          <cell r="HSG94" t="str">
            <v>74.03.15</v>
          </cell>
          <cell r="HSH94" t="str">
            <v>74.03.16</v>
          </cell>
          <cell r="HSI94" t="str">
            <v>74.03.17</v>
          </cell>
          <cell r="HSJ94" t="str">
            <v>74.03.18</v>
          </cell>
          <cell r="HSK94" t="str">
            <v>74.03.19</v>
          </cell>
          <cell r="HSL94" t="str">
            <v>74.03.20</v>
          </cell>
          <cell r="HSM94" t="str">
            <v>74.03.23</v>
          </cell>
          <cell r="HSN94" t="str">
            <v>74.03.24</v>
          </cell>
          <cell r="HSO94" t="str">
            <v>74.03.25</v>
          </cell>
          <cell r="HSP94" t="str">
            <v>74.03.26</v>
          </cell>
          <cell r="HSQ94" t="str">
            <v>74.03.27</v>
          </cell>
          <cell r="HSR94" t="str">
            <v>74.03.28</v>
          </cell>
          <cell r="HSS94" t="str">
            <v>74.03.30</v>
          </cell>
          <cell r="HST94" t="str">
            <v>74.03.31</v>
          </cell>
          <cell r="HSU94" t="str">
            <v>74.03.32</v>
          </cell>
          <cell r="HSV94" t="str">
            <v>74.03.33</v>
          </cell>
          <cell r="HSW94" t="str">
            <v>74.03.34</v>
          </cell>
          <cell r="HSX94" t="str">
            <v>74.03.37</v>
          </cell>
          <cell r="HSY94" t="str">
            <v>74.04.11</v>
          </cell>
          <cell r="HSZ94" t="str">
            <v>74.04.22</v>
          </cell>
          <cell r="HTA94" t="str">
            <v>74.04.23</v>
          </cell>
          <cell r="HTB94" t="str">
            <v>74.04.24</v>
          </cell>
          <cell r="HTC94" t="str">
            <v>74.04.27</v>
          </cell>
          <cell r="HTD94" t="str">
            <v>74.04.28</v>
          </cell>
          <cell r="HTE94" t="str">
            <v>74.04.29</v>
          </cell>
          <cell r="HTF94" t="str">
            <v>74.05.01</v>
          </cell>
          <cell r="HTG94" t="str">
            <v>74.05.02</v>
          </cell>
          <cell r="HTH94" t="str">
            <v>74.05.03</v>
          </cell>
          <cell r="HTI94" t="str">
            <v>74.05.04</v>
          </cell>
          <cell r="HTJ94" t="str">
            <v>74.05.05</v>
          </cell>
          <cell r="HTK94" t="str">
            <v>74.05.06</v>
          </cell>
          <cell r="HTL94" t="str">
            <v>74.05.07</v>
          </cell>
          <cell r="HTM94" t="str">
            <v>74.05.08</v>
          </cell>
          <cell r="HTN94" t="str">
            <v>74.05.09</v>
          </cell>
          <cell r="HTO94" t="str">
            <v>74.05.10</v>
          </cell>
          <cell r="HTP94" t="str">
            <v>74.05.11</v>
          </cell>
          <cell r="HTQ94" t="str">
            <v>74.05.12</v>
          </cell>
          <cell r="HTR94" t="str">
            <v>74.05.13</v>
          </cell>
          <cell r="HTS94" t="str">
            <v>74.05.14</v>
          </cell>
          <cell r="HTT94" t="str">
            <v>74.05.15</v>
          </cell>
          <cell r="HTU94" t="str">
            <v>74.05.16</v>
          </cell>
          <cell r="HTV94" t="str">
            <v>74.05.17</v>
          </cell>
          <cell r="HTW94" t="str">
            <v>74.05.18</v>
          </cell>
          <cell r="HTX94" t="str">
            <v>74.05.19</v>
          </cell>
          <cell r="HTY94" t="str">
            <v>74.05.20</v>
          </cell>
          <cell r="HTZ94" t="str">
            <v>74.05.21</v>
          </cell>
          <cell r="HUA94" t="str">
            <v>74.05.22</v>
          </cell>
          <cell r="HUB94" t="str">
            <v>74.05.23</v>
          </cell>
          <cell r="HUC94" t="str">
            <v>74.05.24</v>
          </cell>
          <cell r="HUD94" t="str">
            <v>74.05.25</v>
          </cell>
          <cell r="HUE94" t="str">
            <v>74.06.01</v>
          </cell>
          <cell r="HUF94" t="str">
            <v>74.06.02</v>
          </cell>
          <cell r="HUG94" t="str">
            <v>74.06.03</v>
          </cell>
          <cell r="HUH94" t="str">
            <v>74.06.04</v>
          </cell>
          <cell r="HUI94" t="str">
            <v>74.06.05</v>
          </cell>
          <cell r="HUJ94" t="str">
            <v>74.06.06</v>
          </cell>
          <cell r="HUK94" t="str">
            <v>74.06.07</v>
          </cell>
          <cell r="HUL94" t="str">
            <v>74.06.08</v>
          </cell>
          <cell r="HUM94" t="str">
            <v>74.06.09</v>
          </cell>
          <cell r="HUN94" t="str">
            <v>74.06.10</v>
          </cell>
          <cell r="HUO94" t="str">
            <v>74.06.11</v>
          </cell>
          <cell r="HUP94" t="str">
            <v>74.06.12</v>
          </cell>
          <cell r="HUQ94" t="str">
            <v>74.06.13</v>
          </cell>
          <cell r="HUR94" t="str">
            <v>74.06.14</v>
          </cell>
          <cell r="HUS94" t="str">
            <v>74.06.15</v>
          </cell>
          <cell r="HUT94" t="str">
            <v>74.06.16</v>
          </cell>
          <cell r="HUU94" t="str">
            <v>74.06.17</v>
          </cell>
          <cell r="HUV94" t="str">
            <v>74.06.18</v>
          </cell>
          <cell r="HUW94" t="str">
            <v>74.06.19</v>
          </cell>
          <cell r="HUX94" t="str">
            <v>74.06.20</v>
          </cell>
          <cell r="HUY94" t="str">
            <v>74.06.21</v>
          </cell>
          <cell r="HUZ94" t="str">
            <v>74.06.22</v>
          </cell>
          <cell r="HVA94" t="str">
            <v>74.07.01</v>
          </cell>
          <cell r="HVB94" t="str">
            <v>74.07.02</v>
          </cell>
          <cell r="HVC94" t="str">
            <v>74.07.03</v>
          </cell>
          <cell r="HVD94" t="str">
            <v>74.07.04</v>
          </cell>
          <cell r="HVE94" t="str">
            <v>74.07.05</v>
          </cell>
          <cell r="HVF94" t="str">
            <v>74.07.06</v>
          </cell>
          <cell r="HVG94" t="str">
            <v>74.07.07</v>
          </cell>
          <cell r="HVH94" t="str">
            <v>74.07.08</v>
          </cell>
          <cell r="HVI94" t="str">
            <v>74.08.01</v>
          </cell>
          <cell r="HVJ94" t="str">
            <v>74.08.02</v>
          </cell>
          <cell r="HVK94" t="str">
            <v>74.08.03</v>
          </cell>
          <cell r="HVL94" t="str">
            <v>74.08.04</v>
          </cell>
          <cell r="HVM94" t="str">
            <v>74.08.05</v>
          </cell>
          <cell r="HVN94" t="str">
            <v>74.08.06</v>
          </cell>
          <cell r="HVO94" t="str">
            <v>74.08.07</v>
          </cell>
          <cell r="HVP94" t="str">
            <v>74.08.08</v>
          </cell>
          <cell r="HVQ94" t="str">
            <v>74.08.09</v>
          </cell>
          <cell r="HVR94" t="str">
            <v>74.08.10</v>
          </cell>
          <cell r="HVS94" t="str">
            <v>74.08.11</v>
          </cell>
          <cell r="HVT94" t="str">
            <v>74.08.12</v>
          </cell>
          <cell r="HVU94" t="str">
            <v>74.08.13</v>
          </cell>
          <cell r="HVV94" t="str">
            <v>74.08.14</v>
          </cell>
          <cell r="HVW94" t="str">
            <v>74.08.15</v>
          </cell>
          <cell r="HVX94" t="str">
            <v>74.09.01</v>
          </cell>
          <cell r="HVY94" t="str">
            <v>74.09.02</v>
          </cell>
          <cell r="HVZ94" t="str">
            <v>74.09.03</v>
          </cell>
          <cell r="HWA94" t="str">
            <v>74.09.04</v>
          </cell>
          <cell r="HWB94" t="str">
            <v>74.09.05</v>
          </cell>
          <cell r="HWC94" t="str">
            <v>74.09.06</v>
          </cell>
          <cell r="HWD94" t="str">
            <v>74.09.07</v>
          </cell>
          <cell r="HWE94" t="str">
            <v>74.09.08</v>
          </cell>
          <cell r="HWF94" t="str">
            <v>74.09.09</v>
          </cell>
          <cell r="HWG94" t="str">
            <v>74.09.10</v>
          </cell>
          <cell r="HWH94" t="str">
            <v>74.09.11</v>
          </cell>
          <cell r="HWI94" t="str">
            <v>74.09.12</v>
          </cell>
          <cell r="HWJ94" t="str">
            <v>74.09.13</v>
          </cell>
          <cell r="HWK94" t="str">
            <v>74.10.01</v>
          </cell>
          <cell r="HWL94" t="str">
            <v>74.10.02</v>
          </cell>
          <cell r="HWM94" t="str">
            <v>74.10.03</v>
          </cell>
          <cell r="HWN94" t="str">
            <v>74.10.04</v>
          </cell>
          <cell r="HWO94" t="str">
            <v>74.10.05</v>
          </cell>
          <cell r="HWP94" t="str">
            <v>74.10.06</v>
          </cell>
          <cell r="HWQ94" t="str">
            <v>74.11.01</v>
          </cell>
          <cell r="HWR94" t="str">
            <v>74.11.02</v>
          </cell>
          <cell r="HWS94" t="str">
            <v>74.11.03</v>
          </cell>
          <cell r="HWT94" t="str">
            <v>74.11.04</v>
          </cell>
          <cell r="HWU94" t="str">
            <v>74.11.05</v>
          </cell>
          <cell r="HWV94" t="str">
            <v>74.11.06</v>
          </cell>
          <cell r="HWW94" t="str">
            <v>74.11.07</v>
          </cell>
          <cell r="HWX94" t="str">
            <v>74.11.08</v>
          </cell>
          <cell r="HWY94" t="str">
            <v>74.11.09</v>
          </cell>
          <cell r="HWZ94" t="str">
            <v>74.11.10</v>
          </cell>
          <cell r="HXA94" t="str">
            <v>74.11.11</v>
          </cell>
          <cell r="HXB94" t="str">
            <v>74.11.12</v>
          </cell>
          <cell r="HXC94" t="str">
            <v>74.12.01</v>
          </cell>
          <cell r="HXD94" t="str">
            <v>74.12.02</v>
          </cell>
          <cell r="HXE94" t="str">
            <v>74.12.03</v>
          </cell>
          <cell r="HXF94" t="str">
            <v>74.12.04</v>
          </cell>
          <cell r="HXG94" t="str">
            <v>74.12.05</v>
          </cell>
          <cell r="HXH94" t="str">
            <v>74.12.06</v>
          </cell>
          <cell r="HXI94" t="str">
            <v>74.12.07</v>
          </cell>
          <cell r="HXJ94" t="str">
            <v>74.13.01</v>
          </cell>
          <cell r="HXK94" t="str">
            <v>74.13.02</v>
          </cell>
          <cell r="HXL94" t="str">
            <v>74.13.03</v>
          </cell>
          <cell r="HXM94" t="str">
            <v>74.13.04</v>
          </cell>
          <cell r="HXN94" t="str">
            <v>74.13.05</v>
          </cell>
          <cell r="HXO94" t="str">
            <v>74.13.06</v>
          </cell>
          <cell r="HXP94" t="str">
            <v>74.13.07</v>
          </cell>
          <cell r="HXQ94" t="str">
            <v>74.13.08</v>
          </cell>
          <cell r="HXR94" t="str">
            <v>74.13.09</v>
          </cell>
          <cell r="HXS94" t="str">
            <v>74.13.10</v>
          </cell>
          <cell r="HXT94" t="str">
            <v>74.13.11</v>
          </cell>
          <cell r="HXU94" t="str">
            <v>74.14.01</v>
          </cell>
          <cell r="HXV94" t="str">
            <v>74.14.02</v>
          </cell>
          <cell r="HXW94" t="str">
            <v>74.14.03</v>
          </cell>
          <cell r="HXX94" t="str">
            <v>74.14.04</v>
          </cell>
          <cell r="HXY94" t="str">
            <v>74.14.05</v>
          </cell>
          <cell r="HXZ94" t="str">
            <v>74.14.06</v>
          </cell>
          <cell r="HYA94" t="str">
            <v>74.14.07</v>
          </cell>
          <cell r="HYB94" t="str">
            <v>74.15.01</v>
          </cell>
          <cell r="HYC94" t="str">
            <v>74.15.02</v>
          </cell>
          <cell r="HYD94" t="str">
            <v>74.15.03</v>
          </cell>
          <cell r="HYE94" t="str">
            <v>74.15.04</v>
          </cell>
          <cell r="HYF94" t="str">
            <v>74.15.05</v>
          </cell>
          <cell r="HYG94" t="str">
            <v>74.15.06</v>
          </cell>
          <cell r="HYH94" t="str">
            <v>74.15.07</v>
          </cell>
          <cell r="HYI94" t="str">
            <v>74.71.01</v>
          </cell>
          <cell r="HYJ94" t="str">
            <v>74.71.02</v>
          </cell>
          <cell r="HYK94" t="str">
            <v>74.71.03</v>
          </cell>
          <cell r="HYL94" t="str">
            <v>74.71.04</v>
          </cell>
          <cell r="HYM94" t="str">
            <v>74.71.05</v>
          </cell>
          <cell r="HYN94" t="str">
            <v>74.71.06</v>
          </cell>
          <cell r="HYO94" t="str">
            <v>74.71.07</v>
          </cell>
          <cell r="HYP94" t="str">
            <v>74.71.08</v>
          </cell>
          <cell r="HYQ94" t="str">
            <v>74.71.09</v>
          </cell>
          <cell r="HYR94" t="str">
            <v>74.71.10</v>
          </cell>
          <cell r="HYS94" t="str">
            <v>74.72.01</v>
          </cell>
          <cell r="HYT94" t="str">
            <v>74.72.02</v>
          </cell>
          <cell r="HYU94" t="str">
            <v>74.72.03</v>
          </cell>
          <cell r="HYV94" t="str">
            <v>74.72.04</v>
          </cell>
          <cell r="HYW94" t="str">
            <v>74.72.05</v>
          </cell>
          <cell r="HYX94" t="str">
            <v>74.72.06</v>
          </cell>
          <cell r="HYY94" t="str">
            <v>74.72.07</v>
          </cell>
          <cell r="HYZ94" t="str">
            <v>74.72.08</v>
          </cell>
          <cell r="HZA94" t="str">
            <v>75.01.01</v>
          </cell>
          <cell r="HZB94" t="str">
            <v>75.01.02</v>
          </cell>
          <cell r="HZC94" t="str">
            <v>75.01.03</v>
          </cell>
          <cell r="HZD94" t="str">
            <v>75.01.04</v>
          </cell>
          <cell r="HZE94" t="str">
            <v>75.01.05</v>
          </cell>
          <cell r="HZF94" t="str">
            <v>75.01.09</v>
          </cell>
          <cell r="HZG94" t="str">
            <v>75.01.10</v>
          </cell>
          <cell r="HZH94" t="str">
            <v>75.01.11</v>
          </cell>
          <cell r="HZI94" t="str">
            <v>75.01.13</v>
          </cell>
          <cell r="HZJ94" t="str">
            <v>75.01.14</v>
          </cell>
          <cell r="HZK94" t="str">
            <v>75.01.16</v>
          </cell>
          <cell r="HZL94" t="str">
            <v>75.01.17</v>
          </cell>
          <cell r="HZM94" t="str">
            <v>75.01.18</v>
          </cell>
          <cell r="HZN94" t="str">
            <v>75.01.19</v>
          </cell>
          <cell r="HZO94" t="str">
            <v>75.01.20</v>
          </cell>
          <cell r="HZP94" t="str">
            <v>75.01.21</v>
          </cell>
          <cell r="HZQ94" t="str">
            <v>75.01.22</v>
          </cell>
          <cell r="HZR94" t="str">
            <v>75.01.23</v>
          </cell>
          <cell r="HZS94" t="str">
            <v>75.01.24</v>
          </cell>
          <cell r="HZT94" t="str">
            <v>75.02.01</v>
          </cell>
          <cell r="HZU94" t="str">
            <v>75.02.02</v>
          </cell>
          <cell r="HZV94" t="str">
            <v>75.02.03</v>
          </cell>
          <cell r="HZW94" t="str">
            <v>75.02.04</v>
          </cell>
          <cell r="HZX94" t="str">
            <v>75.02.05</v>
          </cell>
          <cell r="HZY94" t="str">
            <v>75.02.06</v>
          </cell>
          <cell r="HZZ94" t="str">
            <v>75.02.07</v>
          </cell>
          <cell r="IAA94" t="str">
            <v>75.03.01</v>
          </cell>
          <cell r="IAB94" t="str">
            <v>75.03.02</v>
          </cell>
          <cell r="IAC94" t="str">
            <v>75.03.03</v>
          </cell>
          <cell r="IAD94" t="str">
            <v>75.03.04</v>
          </cell>
          <cell r="IAE94" t="str">
            <v>75.03.05</v>
          </cell>
          <cell r="IAF94" t="str">
            <v>75.03.06</v>
          </cell>
          <cell r="IAG94" t="str">
            <v>75.03.07</v>
          </cell>
          <cell r="IAH94" t="str">
            <v>75.03.08</v>
          </cell>
          <cell r="IAI94" t="str">
            <v>75.03.09</v>
          </cell>
          <cell r="IAJ94" t="str">
            <v>75.03.10</v>
          </cell>
          <cell r="IAK94" t="str">
            <v>75.03.11</v>
          </cell>
          <cell r="IAL94" t="str">
            <v>75.03.12</v>
          </cell>
          <cell r="IAM94" t="str">
            <v>75.03.13</v>
          </cell>
          <cell r="IAN94" t="str">
            <v>75.03.14</v>
          </cell>
          <cell r="IAO94" t="str">
            <v>75.03.15</v>
          </cell>
          <cell r="IAP94" t="str">
            <v>75.03.16</v>
          </cell>
          <cell r="IAQ94" t="str">
            <v>75.03.17</v>
          </cell>
          <cell r="IAR94" t="str">
            <v>75.03.18</v>
          </cell>
          <cell r="IAS94" t="str">
            <v>75.04.01</v>
          </cell>
          <cell r="IAT94" t="str">
            <v>75.04.02</v>
          </cell>
          <cell r="IAU94" t="str">
            <v>75.04.03</v>
          </cell>
          <cell r="IAV94" t="str">
            <v>75.04.04</v>
          </cell>
          <cell r="IAW94" t="str">
            <v>75.04.05</v>
          </cell>
          <cell r="IAX94" t="str">
            <v>75.04.06</v>
          </cell>
          <cell r="IAY94" t="str">
            <v>75.04.07</v>
          </cell>
          <cell r="IAZ94" t="str">
            <v>75.04.08</v>
          </cell>
          <cell r="IBA94" t="str">
            <v>75.04.09</v>
          </cell>
          <cell r="IBB94" t="str">
            <v>75.04.10</v>
          </cell>
          <cell r="IBC94" t="str">
            <v>75.04.11</v>
          </cell>
          <cell r="IBD94" t="str">
            <v>75.04.12</v>
          </cell>
          <cell r="IBE94" t="str">
            <v>75.04.13</v>
          </cell>
          <cell r="IBF94" t="str">
            <v>75.05.01</v>
          </cell>
          <cell r="IBG94" t="str">
            <v>75.05.02</v>
          </cell>
          <cell r="IBH94" t="str">
            <v>75.05.03</v>
          </cell>
          <cell r="IBI94" t="str">
            <v>75.05.04</v>
          </cell>
          <cell r="IBJ94" t="str">
            <v>75.05.05</v>
          </cell>
          <cell r="IBK94" t="str">
            <v>75.05.06</v>
          </cell>
          <cell r="IBL94" t="str">
            <v>75.05.07</v>
          </cell>
          <cell r="IBM94" t="str">
            <v>75.05.08</v>
          </cell>
          <cell r="IBN94" t="str">
            <v>75.05.09</v>
          </cell>
          <cell r="IBO94" t="str">
            <v>75.05.10</v>
          </cell>
          <cell r="IBP94" t="str">
            <v>75.05.11</v>
          </cell>
          <cell r="IBQ94" t="str">
            <v>75.71.01</v>
          </cell>
          <cell r="IBR94" t="str">
            <v>75.71.02</v>
          </cell>
          <cell r="IBS94" t="str">
            <v>75.71.03</v>
          </cell>
          <cell r="IBT94" t="str">
            <v>75.71.04</v>
          </cell>
          <cell r="IBU94" t="str">
            <v>75.71.05</v>
          </cell>
          <cell r="IBV94" t="str">
            <v>75.71.06</v>
          </cell>
          <cell r="IBW94" t="str">
            <v>75.71.07</v>
          </cell>
          <cell r="IBX94" t="str">
            <v>75.71.08</v>
          </cell>
          <cell r="IBY94" t="str">
            <v>75.71.09</v>
          </cell>
          <cell r="IBZ94" t="str">
            <v>76.01.01</v>
          </cell>
          <cell r="ICA94" t="str">
            <v>76.01.02</v>
          </cell>
          <cell r="ICB94" t="str">
            <v>76.01.03</v>
          </cell>
          <cell r="ICC94" t="str">
            <v>76.01.04</v>
          </cell>
          <cell r="ICD94" t="str">
            <v>76.01.05</v>
          </cell>
          <cell r="ICE94" t="str">
            <v>76.01.06</v>
          </cell>
          <cell r="ICF94" t="str">
            <v>76.01.07</v>
          </cell>
          <cell r="ICG94" t="str">
            <v>76.01.08</v>
          </cell>
          <cell r="ICH94" t="str">
            <v>76.01.09</v>
          </cell>
          <cell r="ICI94" t="str">
            <v>76.01.10</v>
          </cell>
          <cell r="ICJ94" t="str">
            <v>76.01.11</v>
          </cell>
          <cell r="ICK94" t="str">
            <v>76.01.12</v>
          </cell>
          <cell r="ICL94" t="str">
            <v>76.02.01</v>
          </cell>
          <cell r="ICM94" t="str">
            <v>76.02.02</v>
          </cell>
          <cell r="ICN94" t="str">
            <v>76.02.03</v>
          </cell>
          <cell r="ICO94" t="str">
            <v>76.02.04</v>
          </cell>
          <cell r="ICP94" t="str">
            <v>76.02.07</v>
          </cell>
          <cell r="ICQ94" t="str">
            <v>76.02.08</v>
          </cell>
          <cell r="ICR94" t="str">
            <v>76.02.11</v>
          </cell>
          <cell r="ICS94" t="str">
            <v>76.02.12</v>
          </cell>
          <cell r="ICT94" t="str">
            <v>76.02.13</v>
          </cell>
          <cell r="ICU94" t="str">
            <v>76.02.15</v>
          </cell>
          <cell r="ICV94" t="str">
            <v>76.02.16</v>
          </cell>
          <cell r="ICW94" t="str">
            <v>76.03.01</v>
          </cell>
          <cell r="ICX94" t="str">
            <v>76.03.02</v>
          </cell>
          <cell r="ICY94" t="str">
            <v>76.03.03</v>
          </cell>
          <cell r="ICZ94" t="str">
            <v>76.03.04</v>
          </cell>
          <cell r="IDA94" t="str">
            <v>76.03.05</v>
          </cell>
          <cell r="IDB94" t="str">
            <v>76.03.06</v>
          </cell>
          <cell r="IDC94" t="str">
            <v>76.03.07</v>
          </cell>
          <cell r="IDD94" t="str">
            <v>76.03.08</v>
          </cell>
          <cell r="IDE94" t="str">
            <v>76.03.09</v>
          </cell>
          <cell r="IDF94" t="str">
            <v>76.03.10</v>
          </cell>
          <cell r="IDG94" t="str">
            <v>76.03.11</v>
          </cell>
          <cell r="IDH94" t="str">
            <v>76.03.12</v>
          </cell>
          <cell r="IDI94" t="str">
            <v>76.03.13</v>
          </cell>
          <cell r="IDJ94" t="str">
            <v>76.03.14</v>
          </cell>
          <cell r="IDK94" t="str">
            <v>76.03.15</v>
          </cell>
          <cell r="IDL94" t="str">
            <v>76.03.16</v>
          </cell>
          <cell r="IDM94" t="str">
            <v>76.03.17</v>
          </cell>
          <cell r="IDN94" t="str">
            <v>76.04.01</v>
          </cell>
          <cell r="IDO94" t="str">
            <v>76.04.02</v>
          </cell>
          <cell r="IDP94" t="str">
            <v>76.04.03</v>
          </cell>
          <cell r="IDQ94" t="str">
            <v>76.04.04</v>
          </cell>
          <cell r="IDR94" t="str">
            <v>76.04.05</v>
          </cell>
          <cell r="IDS94" t="str">
            <v>76.04.06</v>
          </cell>
          <cell r="IDT94" t="str">
            <v>76.04.07</v>
          </cell>
          <cell r="IDU94" t="str">
            <v>76.04.08</v>
          </cell>
          <cell r="IDV94" t="str">
            <v>76.04.09</v>
          </cell>
          <cell r="IDW94" t="str">
            <v>76.04.10</v>
          </cell>
          <cell r="IDX94" t="str">
            <v>76.04.11</v>
          </cell>
          <cell r="IDY94" t="str">
            <v>76.04.12</v>
          </cell>
          <cell r="IDZ94" t="str">
            <v>76.04.13</v>
          </cell>
          <cell r="IEA94" t="str">
            <v>76.04.14</v>
          </cell>
          <cell r="IEB94" t="str">
            <v>76.04.15</v>
          </cell>
          <cell r="IEC94" t="str">
            <v>76.04.16</v>
          </cell>
          <cell r="IED94" t="str">
            <v>76.05.01</v>
          </cell>
          <cell r="IEE94" t="str">
            <v>76.05.02</v>
          </cell>
          <cell r="IEF94" t="str">
            <v>76.05.03</v>
          </cell>
          <cell r="IEG94" t="str">
            <v>76.05.04</v>
          </cell>
          <cell r="IEH94" t="str">
            <v>76.05.05</v>
          </cell>
          <cell r="IEI94" t="str">
            <v>76.05.06</v>
          </cell>
          <cell r="IEJ94" t="str">
            <v>76.05.07</v>
          </cell>
          <cell r="IEK94" t="str">
            <v>76.05.08</v>
          </cell>
          <cell r="IEL94" t="str">
            <v>76.06.01</v>
          </cell>
          <cell r="IEM94" t="str">
            <v>76.06.02</v>
          </cell>
          <cell r="IEN94" t="str">
            <v>76.06.03</v>
          </cell>
          <cell r="IEO94" t="str">
            <v>76.06.04</v>
          </cell>
          <cell r="IEP94" t="str">
            <v>76.06.05</v>
          </cell>
          <cell r="IEQ94" t="str">
            <v>81.01.01</v>
          </cell>
          <cell r="IER94" t="str">
            <v>81.01.02</v>
          </cell>
          <cell r="IES94" t="str">
            <v>81.01.06</v>
          </cell>
          <cell r="IET94" t="str">
            <v>81.01.09</v>
          </cell>
          <cell r="IEU94" t="str">
            <v>81.01.11</v>
          </cell>
          <cell r="IEV94" t="str">
            <v>81.01.12</v>
          </cell>
          <cell r="IEW94" t="str">
            <v>81.01.13</v>
          </cell>
          <cell r="IEX94" t="str">
            <v>81.01.14</v>
          </cell>
          <cell r="IEY94" t="str">
            <v>81.01.15</v>
          </cell>
          <cell r="IEZ94" t="str">
            <v>81.01.16</v>
          </cell>
          <cell r="IFA94" t="str">
            <v>81.01.17</v>
          </cell>
          <cell r="IFB94" t="str">
            <v>81.01.20</v>
          </cell>
          <cell r="IFC94" t="str">
            <v>81.01.21</v>
          </cell>
          <cell r="IFD94" t="str">
            <v>81.01.22</v>
          </cell>
          <cell r="IFE94" t="str">
            <v>81.01.23</v>
          </cell>
          <cell r="IFF94" t="str">
            <v>81.01.24</v>
          </cell>
          <cell r="IFG94" t="str">
            <v>81.01.25</v>
          </cell>
          <cell r="IFH94" t="str">
            <v>81.01.26</v>
          </cell>
          <cell r="IFI94" t="str">
            <v>81.02.01</v>
          </cell>
          <cell r="IFJ94" t="str">
            <v>81.02.03</v>
          </cell>
          <cell r="IFK94" t="str">
            <v>81.02.04</v>
          </cell>
          <cell r="IFL94" t="str">
            <v>81.02.05</v>
          </cell>
          <cell r="IFM94" t="str">
            <v>81.02.13</v>
          </cell>
          <cell r="IFN94" t="str">
            <v>81.02.14</v>
          </cell>
          <cell r="IFO94" t="str">
            <v>81.02.15</v>
          </cell>
          <cell r="IFP94" t="str">
            <v>81.02.16</v>
          </cell>
          <cell r="IFQ94" t="str">
            <v>81.02.17</v>
          </cell>
          <cell r="IFR94" t="str">
            <v>81.02.18</v>
          </cell>
          <cell r="IFS94" t="str">
            <v>81.02.19</v>
          </cell>
          <cell r="IFT94" t="str">
            <v>81.03.01</v>
          </cell>
          <cell r="IFU94" t="str">
            <v>81.03.02</v>
          </cell>
          <cell r="IFV94" t="str">
            <v>81.03.03</v>
          </cell>
          <cell r="IFW94" t="str">
            <v>81.03.04</v>
          </cell>
          <cell r="IFX94" t="str">
            <v>81.03.05</v>
          </cell>
          <cell r="IFY94" t="str">
            <v>81.03.06</v>
          </cell>
          <cell r="IFZ94" t="str">
            <v>81.03.07</v>
          </cell>
          <cell r="IGA94" t="str">
            <v>81.03.08</v>
          </cell>
          <cell r="IGB94" t="str">
            <v>81.03.09</v>
          </cell>
          <cell r="IGC94" t="str">
            <v>81.03.18</v>
          </cell>
          <cell r="IGD94" t="str">
            <v>81.04.01</v>
          </cell>
          <cell r="IGE94" t="str">
            <v>81.04.02</v>
          </cell>
          <cell r="IGF94" t="str">
            <v>81.04.03</v>
          </cell>
          <cell r="IGG94" t="str">
            <v>81.04.06</v>
          </cell>
          <cell r="IGH94" t="str">
            <v>81.04.10</v>
          </cell>
          <cell r="IGI94" t="str">
            <v>81.04.11</v>
          </cell>
          <cell r="IGJ94" t="str">
            <v>81.04.12</v>
          </cell>
          <cell r="IGK94" t="str">
            <v>81.04.13</v>
          </cell>
          <cell r="IGL94" t="str">
            <v>81.04.14</v>
          </cell>
          <cell r="IGM94" t="str">
            <v>81.04.15</v>
          </cell>
          <cell r="IGN94" t="str">
            <v>81.05.01</v>
          </cell>
          <cell r="IGO94" t="str">
            <v>81.05.02</v>
          </cell>
          <cell r="IGP94" t="str">
            <v>81.05.03</v>
          </cell>
          <cell r="IGQ94" t="str">
            <v>81.05.04</v>
          </cell>
          <cell r="IGR94" t="str">
            <v>81.05.05</v>
          </cell>
          <cell r="IGS94" t="str">
            <v>81.05.06</v>
          </cell>
          <cell r="IGT94" t="str">
            <v>81.05.07</v>
          </cell>
          <cell r="IGU94" t="str">
            <v>81.05.08</v>
          </cell>
          <cell r="IGV94" t="str">
            <v>81.05.09</v>
          </cell>
          <cell r="IGW94" t="str">
            <v>81.05.10</v>
          </cell>
          <cell r="IGX94" t="str">
            <v>81.05.11</v>
          </cell>
          <cell r="IGY94" t="str">
            <v>81.05.12</v>
          </cell>
          <cell r="IGZ94" t="str">
            <v>81.05.13</v>
          </cell>
          <cell r="IHA94" t="str">
            <v>81.05.14</v>
          </cell>
          <cell r="IHB94" t="str">
            <v>81.05.15</v>
          </cell>
          <cell r="IHC94" t="str">
            <v>81.06.01</v>
          </cell>
          <cell r="IHD94" t="str">
            <v>81.06.02</v>
          </cell>
          <cell r="IHE94" t="str">
            <v>81.06.03</v>
          </cell>
          <cell r="IHF94" t="str">
            <v>81.06.04</v>
          </cell>
          <cell r="IHG94" t="str">
            <v>81.06.05</v>
          </cell>
          <cell r="IHH94" t="str">
            <v>81.06.06</v>
          </cell>
          <cell r="IHI94" t="str">
            <v>81.06.07</v>
          </cell>
          <cell r="IHJ94" t="str">
            <v>81.06.08</v>
          </cell>
          <cell r="IHK94" t="str">
            <v>81.06.09</v>
          </cell>
          <cell r="IHL94" t="str">
            <v>81.06.10</v>
          </cell>
          <cell r="IHM94" t="str">
            <v>81.06.11</v>
          </cell>
          <cell r="IHN94" t="str">
            <v>81.07.01</v>
          </cell>
          <cell r="IHO94" t="str">
            <v>81.07.02</v>
          </cell>
          <cell r="IHP94" t="str">
            <v>81.07.03</v>
          </cell>
          <cell r="IHQ94" t="str">
            <v>81.07.04</v>
          </cell>
          <cell r="IHR94" t="str">
            <v>81.07.05</v>
          </cell>
          <cell r="IHS94" t="str">
            <v>81.07.06</v>
          </cell>
          <cell r="IHT94" t="str">
            <v>81.07.07</v>
          </cell>
          <cell r="IHU94" t="str">
            <v>81.07.08</v>
          </cell>
          <cell r="IHV94" t="str">
            <v>81.07.09</v>
          </cell>
          <cell r="IHW94" t="str">
            <v>81.07.10</v>
          </cell>
          <cell r="IHX94" t="str">
            <v>81.08.01</v>
          </cell>
          <cell r="IHY94" t="str">
            <v>81.08.02</v>
          </cell>
          <cell r="IHZ94" t="str">
            <v>81.08.03</v>
          </cell>
          <cell r="IIA94" t="str">
            <v>81.08.04</v>
          </cell>
          <cell r="IIB94" t="str">
            <v>81.08.05</v>
          </cell>
          <cell r="IIC94" t="str">
            <v>81.08.06</v>
          </cell>
          <cell r="IID94" t="str">
            <v>81.08.07</v>
          </cell>
          <cell r="IIE94" t="str">
            <v>81.08.08</v>
          </cell>
          <cell r="IIF94" t="str">
            <v>81.08.09</v>
          </cell>
          <cell r="IIG94" t="str">
            <v>81.08.10</v>
          </cell>
          <cell r="IIH94" t="str">
            <v>81.08.11</v>
          </cell>
          <cell r="III94" t="str">
            <v>81.08.12</v>
          </cell>
          <cell r="IIJ94" t="str">
            <v>81.08.13</v>
          </cell>
          <cell r="IIK94" t="str">
            <v>81.08.14</v>
          </cell>
          <cell r="IIL94" t="str">
            <v>81.08.15</v>
          </cell>
          <cell r="IIM94" t="str">
            <v>81.08.16</v>
          </cell>
          <cell r="IIN94" t="str">
            <v>81.08.17</v>
          </cell>
          <cell r="IIO94" t="str">
            <v>81.09.01</v>
          </cell>
          <cell r="IIP94" t="str">
            <v>81.09.02</v>
          </cell>
          <cell r="IIQ94" t="str">
            <v>81.09.03</v>
          </cell>
          <cell r="IIR94" t="str">
            <v>81.09.04</v>
          </cell>
          <cell r="IIS94" t="str">
            <v>81.09.05</v>
          </cell>
          <cell r="IIT94" t="str">
            <v>81.09.06</v>
          </cell>
          <cell r="IIU94" t="str">
            <v>81.71.01</v>
          </cell>
          <cell r="IIV94" t="str">
            <v>81.71.02</v>
          </cell>
          <cell r="IIW94" t="str">
            <v>81.71.03</v>
          </cell>
          <cell r="IIX94" t="str">
            <v>81.71.04</v>
          </cell>
          <cell r="IIY94" t="str">
            <v>81.71.05</v>
          </cell>
          <cell r="IIZ94" t="str">
            <v>81.72.01</v>
          </cell>
          <cell r="IJA94" t="str">
            <v>81.72.02</v>
          </cell>
          <cell r="IJB94" t="str">
            <v>81.72.03</v>
          </cell>
          <cell r="IJC94" t="str">
            <v>81.72.04</v>
          </cell>
          <cell r="IJD94" t="str">
            <v>81.72.05</v>
          </cell>
          <cell r="IJE94" t="str">
            <v>82.01.01</v>
          </cell>
          <cell r="IJF94" t="str">
            <v>82.01.02</v>
          </cell>
          <cell r="IJG94" t="str">
            <v>82.01.03</v>
          </cell>
          <cell r="IJH94" t="str">
            <v>82.01.04</v>
          </cell>
          <cell r="IJI94" t="str">
            <v>82.01.05</v>
          </cell>
          <cell r="IJJ94" t="str">
            <v>82.01.07</v>
          </cell>
          <cell r="IJK94" t="str">
            <v>82.01.08</v>
          </cell>
          <cell r="IJL94" t="str">
            <v>82.01.09</v>
          </cell>
          <cell r="IJM94" t="str">
            <v>82.02.01</v>
          </cell>
          <cell r="IJN94" t="str">
            <v>82.02.02</v>
          </cell>
          <cell r="IJO94" t="str">
            <v>82.02.03</v>
          </cell>
          <cell r="IJP94" t="str">
            <v>82.02.04</v>
          </cell>
          <cell r="IJQ94" t="str">
            <v>82.02.05</v>
          </cell>
          <cell r="IJR94" t="str">
            <v>82.02.06</v>
          </cell>
          <cell r="IJS94" t="str">
            <v>82.02.07</v>
          </cell>
          <cell r="IJT94" t="str">
            <v>82.02.08</v>
          </cell>
          <cell r="IJU94" t="str">
            <v>82.02.09</v>
          </cell>
          <cell r="IJV94" t="str">
            <v>82.02.10</v>
          </cell>
          <cell r="IJW94" t="str">
            <v>82.03.04</v>
          </cell>
          <cell r="IJX94" t="str">
            <v>82.03.05</v>
          </cell>
          <cell r="IJY94" t="str">
            <v>82.03.06</v>
          </cell>
          <cell r="IJZ94" t="str">
            <v>82.03.07</v>
          </cell>
          <cell r="IKA94" t="str">
            <v>82.03.08</v>
          </cell>
          <cell r="IKB94" t="str">
            <v>82.03.09</v>
          </cell>
          <cell r="IKC94" t="str">
            <v>82.03.10</v>
          </cell>
          <cell r="IKD94" t="str">
            <v>82.03.11</v>
          </cell>
          <cell r="IKE94" t="str">
            <v>82.03.12</v>
          </cell>
          <cell r="IKF94" t="str">
            <v>82.03.13</v>
          </cell>
          <cell r="IKG94" t="str">
            <v>82.03.14</v>
          </cell>
          <cell r="IKH94" t="str">
            <v>82.03.15</v>
          </cell>
          <cell r="IKI94" t="str">
            <v>82.03.16</v>
          </cell>
          <cell r="IKJ94" t="str">
            <v>82.03.19</v>
          </cell>
          <cell r="IKK94" t="str">
            <v>82.03.20</v>
          </cell>
          <cell r="IKL94" t="str">
            <v>82.03.21</v>
          </cell>
          <cell r="IKM94" t="str">
            <v>82.03.22</v>
          </cell>
          <cell r="IKN94" t="str">
            <v>82.04.01</v>
          </cell>
          <cell r="IKO94" t="str">
            <v>82.04.02</v>
          </cell>
          <cell r="IKP94" t="str">
            <v>82.04.03</v>
          </cell>
          <cell r="IKQ94" t="str">
            <v>82.04.04</v>
          </cell>
          <cell r="IKR94" t="str">
            <v>82.04.05</v>
          </cell>
          <cell r="IKS94" t="str">
            <v>82.04.06</v>
          </cell>
          <cell r="IKT94" t="str">
            <v>82.04.07</v>
          </cell>
          <cell r="IKU94" t="str">
            <v>82.04.08</v>
          </cell>
          <cell r="IKV94" t="str">
            <v>82.04.09</v>
          </cell>
          <cell r="IKW94" t="str">
            <v>82.04.10</v>
          </cell>
          <cell r="IKX94" t="str">
            <v>82.04.11</v>
          </cell>
          <cell r="IKY94" t="str">
            <v>82.04.12</v>
          </cell>
          <cell r="IKZ94" t="str">
            <v>82.04.13</v>
          </cell>
          <cell r="ILA94" t="str">
            <v>82.04.14</v>
          </cell>
          <cell r="ILB94" t="str">
            <v>82.04.15</v>
          </cell>
          <cell r="ILC94" t="str">
            <v>82.04.16</v>
          </cell>
          <cell r="ILD94" t="str">
            <v>82.04.17</v>
          </cell>
          <cell r="ILE94" t="str">
            <v>82.04.18</v>
          </cell>
          <cell r="ILF94" t="str">
            <v>82.04.19</v>
          </cell>
          <cell r="ILG94" t="str">
            <v>82.04.20</v>
          </cell>
          <cell r="ILH94" t="str">
            <v>82.04.21</v>
          </cell>
          <cell r="ILI94" t="str">
            <v>82.04.22</v>
          </cell>
          <cell r="ILJ94" t="str">
            <v>82.04.23</v>
          </cell>
          <cell r="ILK94" t="str">
            <v>82.04.24</v>
          </cell>
          <cell r="ILL94" t="str">
            <v>82.04.25</v>
          </cell>
          <cell r="ILM94" t="str">
            <v>82.04.26</v>
          </cell>
          <cell r="ILN94" t="str">
            <v>82.04.27</v>
          </cell>
          <cell r="ILO94" t="str">
            <v>82.04.28</v>
          </cell>
          <cell r="ILP94" t="str">
            <v>82.04.29</v>
          </cell>
          <cell r="ILQ94" t="str">
            <v>82.04.30</v>
          </cell>
          <cell r="ILR94" t="str">
            <v>82.05.01</v>
          </cell>
          <cell r="ILS94" t="str">
            <v>82.05.02</v>
          </cell>
          <cell r="ILT94" t="str">
            <v>82.05.03</v>
          </cell>
          <cell r="ILU94" t="str">
            <v>82.05.06</v>
          </cell>
          <cell r="ILV94" t="str">
            <v>82.05.07</v>
          </cell>
          <cell r="ILW94" t="str">
            <v>82.05.08</v>
          </cell>
          <cell r="ILX94" t="str">
            <v>82.05.09</v>
          </cell>
          <cell r="ILY94" t="str">
            <v>82.05.10</v>
          </cell>
          <cell r="ILZ94" t="str">
            <v>82.05.11</v>
          </cell>
          <cell r="IMA94" t="str">
            <v>82.05.12</v>
          </cell>
          <cell r="IMB94" t="str">
            <v>82.05.13</v>
          </cell>
          <cell r="IMC94" t="str">
            <v>82.05.18</v>
          </cell>
          <cell r="IMD94" t="str">
            <v>82.06.01</v>
          </cell>
          <cell r="IME94" t="str">
            <v>82.06.02</v>
          </cell>
          <cell r="IMF94" t="str">
            <v>82.06.03</v>
          </cell>
          <cell r="IMG94" t="str">
            <v>82.06.04</v>
          </cell>
          <cell r="IMH94" t="str">
            <v>82.06.05</v>
          </cell>
          <cell r="IMI94" t="str">
            <v>82.06.06</v>
          </cell>
          <cell r="IMJ94" t="str">
            <v>82.06.07</v>
          </cell>
          <cell r="IMK94" t="str">
            <v>82.06.08</v>
          </cell>
          <cell r="IML94" t="str">
            <v>82.06.09</v>
          </cell>
          <cell r="IMM94" t="str">
            <v>82.06.10</v>
          </cell>
          <cell r="IMN94" t="str">
            <v>82.07.01</v>
          </cell>
          <cell r="IMO94" t="str">
            <v>82.07.02</v>
          </cell>
          <cell r="IMP94" t="str">
            <v>82.07.03</v>
          </cell>
          <cell r="IMQ94" t="str">
            <v>82.07.04</v>
          </cell>
          <cell r="IMR94" t="str">
            <v>82.07.05</v>
          </cell>
          <cell r="IMS94" t="str">
            <v>82.08.01</v>
          </cell>
          <cell r="IMT94" t="str">
            <v>82.08.02</v>
          </cell>
          <cell r="IMU94" t="str">
            <v>82.08.03</v>
          </cell>
          <cell r="IMV94" t="str">
            <v>82.08.04</v>
          </cell>
          <cell r="IMW94" t="str">
            <v>82.08.05</v>
          </cell>
          <cell r="IMX94" t="str">
            <v>82.08.06</v>
          </cell>
          <cell r="IMY94" t="str">
            <v>82.08.07</v>
          </cell>
          <cell r="IMZ94" t="str">
            <v>82.08.08</v>
          </cell>
          <cell r="INA94" t="str">
            <v>82.71.01</v>
          </cell>
          <cell r="INB94" t="str">
            <v>82.71.02</v>
          </cell>
          <cell r="INC94" t="str">
            <v>82.71.03</v>
          </cell>
          <cell r="IND94" t="str">
            <v>82.71.04</v>
          </cell>
          <cell r="INE94" t="str">
            <v>82.71.05</v>
          </cell>
          <cell r="INF94" t="str">
            <v>82.71.06</v>
          </cell>
          <cell r="ING94" t="str">
            <v>82.71.07</v>
          </cell>
          <cell r="INH94" t="str">
            <v>82.71.08</v>
          </cell>
          <cell r="INI94" t="str">
            <v>82.72.01</v>
          </cell>
          <cell r="INJ94" t="str">
            <v>82.72.02</v>
          </cell>
          <cell r="INK94" t="str">
            <v>82.72.03</v>
          </cell>
          <cell r="INL94" t="str">
            <v>82.72.04</v>
          </cell>
          <cell r="INM94" t="str">
            <v>82.72.05</v>
          </cell>
          <cell r="INN94" t="str">
            <v>82.72.06</v>
          </cell>
          <cell r="INO94" t="str">
            <v>82.72.07</v>
          </cell>
          <cell r="INP94" t="str">
            <v>82.72.08</v>
          </cell>
          <cell r="INQ94" t="str">
            <v>91.01.01</v>
          </cell>
          <cell r="INR94" t="str">
            <v>91.01.02</v>
          </cell>
          <cell r="INS94" t="str">
            <v>91.01.03</v>
          </cell>
          <cell r="INT94" t="str">
            <v>91.01.04</v>
          </cell>
          <cell r="INU94" t="str">
            <v>91.01.05</v>
          </cell>
          <cell r="INV94" t="str">
            <v>91.01.06</v>
          </cell>
          <cell r="INW94" t="str">
            <v>91.01.07</v>
          </cell>
          <cell r="INX94" t="str">
            <v>91.01.08</v>
          </cell>
          <cell r="INY94" t="str">
            <v>91.01.09</v>
          </cell>
          <cell r="INZ94" t="str">
            <v>91.01.10</v>
          </cell>
          <cell r="IOA94" t="str">
            <v>91.01.11</v>
          </cell>
          <cell r="IOB94" t="str">
            <v>91.01.12</v>
          </cell>
          <cell r="IOC94" t="str">
            <v>91.01.13</v>
          </cell>
          <cell r="IOD94" t="str">
            <v>91.01.14</v>
          </cell>
          <cell r="IOE94" t="str">
            <v>91.01.15</v>
          </cell>
          <cell r="IOF94" t="str">
            <v>91.01.16</v>
          </cell>
          <cell r="IOG94" t="str">
            <v>91.01.17</v>
          </cell>
          <cell r="IOH94" t="str">
            <v>91.01.18</v>
          </cell>
          <cell r="IOI94" t="str">
            <v>91.01.19</v>
          </cell>
          <cell r="IOJ94" t="str">
            <v>91.01.20</v>
          </cell>
          <cell r="IOK94" t="str">
            <v>91.02.01</v>
          </cell>
          <cell r="IOL94" t="str">
            <v>91.02.03</v>
          </cell>
          <cell r="IOM94" t="str">
            <v>91.02.04</v>
          </cell>
          <cell r="ION94" t="str">
            <v>91.02.12</v>
          </cell>
          <cell r="IOO94" t="str">
            <v>91.02.15</v>
          </cell>
          <cell r="IOP94" t="str">
            <v>91.02.25</v>
          </cell>
          <cell r="IOQ94" t="str">
            <v>91.02.27</v>
          </cell>
          <cell r="IOR94" t="str">
            <v>91.02.28</v>
          </cell>
          <cell r="IOS94" t="str">
            <v>91.02.29</v>
          </cell>
          <cell r="IOT94" t="str">
            <v>91.02.34</v>
          </cell>
          <cell r="IOU94" t="str">
            <v>91.02.35</v>
          </cell>
          <cell r="IOV94" t="str">
            <v>91.02.40</v>
          </cell>
          <cell r="IOW94" t="str">
            <v>91.02.41</v>
          </cell>
          <cell r="IOX94" t="str">
            <v>91.02.42</v>
          </cell>
          <cell r="IOY94" t="str">
            <v>91.02.43</v>
          </cell>
          <cell r="IOZ94" t="str">
            <v>91.02.44</v>
          </cell>
          <cell r="IPA94" t="str">
            <v>91.02.45</v>
          </cell>
          <cell r="IPB94" t="str">
            <v>91.02.46</v>
          </cell>
          <cell r="IPC94" t="str">
            <v>91.02.47</v>
          </cell>
          <cell r="IPD94" t="str">
            <v>91.02.48</v>
          </cell>
          <cell r="IPE94" t="str">
            <v>91.02.49</v>
          </cell>
          <cell r="IPF94" t="str">
            <v>91.02.50</v>
          </cell>
          <cell r="IPG94" t="str">
            <v>91.02.51</v>
          </cell>
          <cell r="IPH94" t="str">
            <v>91.02.52</v>
          </cell>
          <cell r="IPI94" t="str">
            <v>91.02.53</v>
          </cell>
          <cell r="IPJ94" t="str">
            <v>91.02.54</v>
          </cell>
          <cell r="IPK94" t="str">
            <v>91.02.55</v>
          </cell>
          <cell r="IPL94" t="str">
            <v>91.02.56</v>
          </cell>
          <cell r="IPM94" t="str">
            <v>91.02.57</v>
          </cell>
          <cell r="IPN94" t="str">
            <v>91.02.58</v>
          </cell>
          <cell r="IPO94" t="str">
            <v>91.02.59</v>
          </cell>
          <cell r="IPP94" t="str">
            <v>91.02.60</v>
          </cell>
          <cell r="IPQ94" t="str">
            <v>91.02.61</v>
          </cell>
          <cell r="IPR94" t="str">
            <v>91.02.62</v>
          </cell>
          <cell r="IPS94" t="str">
            <v>91.02.63</v>
          </cell>
          <cell r="IPT94" t="str">
            <v>91.02.64</v>
          </cell>
          <cell r="IPU94" t="str">
            <v>91.02.65</v>
          </cell>
          <cell r="IPV94" t="str">
            <v>91.02.66</v>
          </cell>
          <cell r="IPW94" t="str">
            <v>91.02.67</v>
          </cell>
          <cell r="IPX94" t="str">
            <v>91.02.68</v>
          </cell>
          <cell r="IPY94" t="str">
            <v>91.03.01</v>
          </cell>
          <cell r="IPZ94" t="str">
            <v>91.03.02</v>
          </cell>
          <cell r="IQA94" t="str">
            <v>91.03.03</v>
          </cell>
          <cell r="IQB94" t="str">
            <v>91.03.04</v>
          </cell>
          <cell r="IQC94" t="str">
            <v>91.03.05</v>
          </cell>
          <cell r="IQD94" t="str">
            <v>91.03.06</v>
          </cell>
          <cell r="IQE94" t="str">
            <v>91.03.07</v>
          </cell>
          <cell r="IQF94" t="str">
            <v>91.03.08</v>
          </cell>
          <cell r="IQG94" t="str">
            <v>91.03.09</v>
          </cell>
          <cell r="IQH94" t="str">
            <v>91.03.10</v>
          </cell>
          <cell r="IQI94" t="str">
            <v>91.03.11</v>
          </cell>
          <cell r="IQJ94" t="str">
            <v>91.03.12</v>
          </cell>
          <cell r="IQK94" t="str">
            <v>91.03.13</v>
          </cell>
          <cell r="IQL94" t="str">
            <v>91.03.14</v>
          </cell>
          <cell r="IQM94" t="str">
            <v>91.03.15</v>
          </cell>
          <cell r="IQN94" t="str">
            <v>91.03.16</v>
          </cell>
          <cell r="IQO94" t="str">
            <v>91.03.17</v>
          </cell>
          <cell r="IQP94" t="str">
            <v>91.03.18</v>
          </cell>
          <cell r="IQQ94" t="str">
            <v>91.03.19</v>
          </cell>
          <cell r="IQR94" t="str">
            <v>91.04.01</v>
          </cell>
          <cell r="IQS94" t="str">
            <v>91.04.02</v>
          </cell>
          <cell r="IQT94" t="str">
            <v>91.04.03</v>
          </cell>
          <cell r="IQU94" t="str">
            <v>91.04.06</v>
          </cell>
          <cell r="IQV94" t="str">
            <v>91.04.07</v>
          </cell>
          <cell r="IQW94" t="str">
            <v>91.04.10</v>
          </cell>
          <cell r="IQX94" t="str">
            <v>91.04.11</v>
          </cell>
          <cell r="IQY94" t="str">
            <v>91.04.12</v>
          </cell>
          <cell r="IQZ94" t="str">
            <v>91.04.16</v>
          </cell>
          <cell r="IRA94" t="str">
            <v>91.04.17</v>
          </cell>
          <cell r="IRB94" t="str">
            <v>91.04.21</v>
          </cell>
          <cell r="IRC94" t="str">
            <v>91.04.22</v>
          </cell>
          <cell r="IRD94" t="str">
            <v>91.04.23</v>
          </cell>
          <cell r="IRE94" t="str">
            <v>91.04.24</v>
          </cell>
          <cell r="IRF94" t="str">
            <v>91.04.25</v>
          </cell>
          <cell r="IRG94" t="str">
            <v>91.05.01</v>
          </cell>
          <cell r="IRH94" t="str">
            <v>91.05.02</v>
          </cell>
          <cell r="IRI94" t="str">
            <v>91.05.03</v>
          </cell>
          <cell r="IRJ94" t="str">
            <v>91.05.04</v>
          </cell>
          <cell r="IRK94" t="str">
            <v>91.05.05</v>
          </cell>
          <cell r="IRL94" t="str">
            <v>91.05.06</v>
          </cell>
          <cell r="IRM94" t="str">
            <v>91.05.07</v>
          </cell>
          <cell r="IRN94" t="str">
            <v>91.05.08</v>
          </cell>
          <cell r="IRO94" t="str">
            <v>91.05.09</v>
          </cell>
          <cell r="IRP94" t="str">
            <v>91.05.10</v>
          </cell>
          <cell r="IRQ94" t="str">
            <v>91.05.11</v>
          </cell>
          <cell r="IRR94" t="str">
            <v>91.05.12</v>
          </cell>
          <cell r="IRS94" t="str">
            <v>91.05.13</v>
          </cell>
          <cell r="IRT94" t="str">
            <v>91.05.14</v>
          </cell>
          <cell r="IRU94" t="str">
            <v>91.05.15</v>
          </cell>
          <cell r="IRV94" t="str">
            <v>91.05.16</v>
          </cell>
          <cell r="IRW94" t="str">
            <v>91.06.01</v>
          </cell>
          <cell r="IRX94" t="str">
            <v>91.06.02</v>
          </cell>
          <cell r="IRY94" t="str">
            <v>91.06.03</v>
          </cell>
          <cell r="IRZ94" t="str">
            <v>91.06.04</v>
          </cell>
          <cell r="ISA94" t="str">
            <v>91.06.05</v>
          </cell>
          <cell r="ISB94" t="str">
            <v>91.06.08</v>
          </cell>
          <cell r="ISC94" t="str">
            <v>91.06.09</v>
          </cell>
          <cell r="ISD94" t="str">
            <v>91.06.10</v>
          </cell>
          <cell r="ISE94" t="str">
            <v>91.06.11</v>
          </cell>
          <cell r="ISF94" t="str">
            <v>91.06.12</v>
          </cell>
          <cell r="ISG94" t="str">
            <v>91.06.13</v>
          </cell>
          <cell r="ISH94" t="str">
            <v>91.06.14</v>
          </cell>
          <cell r="ISI94" t="str">
            <v>91.06.15</v>
          </cell>
          <cell r="ISJ94" t="str">
            <v>91.06.16</v>
          </cell>
          <cell r="ISK94" t="str">
            <v>91.06.17</v>
          </cell>
          <cell r="ISL94" t="str">
            <v>91.06.18</v>
          </cell>
          <cell r="ISM94" t="str">
            <v>91.06.19</v>
          </cell>
          <cell r="ISN94" t="str">
            <v>91.06.20</v>
          </cell>
          <cell r="ISO94" t="str">
            <v>91.06.21</v>
          </cell>
          <cell r="ISP94" t="str">
            <v>91.07.01</v>
          </cell>
          <cell r="ISQ94" t="str">
            <v>91.07.03</v>
          </cell>
          <cell r="ISR94" t="str">
            <v>91.07.06</v>
          </cell>
          <cell r="ISS94" t="str">
            <v>91.07.07</v>
          </cell>
          <cell r="IST94" t="str">
            <v>91.07.08</v>
          </cell>
          <cell r="ISU94" t="str">
            <v>91.07.10</v>
          </cell>
          <cell r="ISV94" t="str">
            <v>91.07.11</v>
          </cell>
          <cell r="ISW94" t="str">
            <v>91.07.12</v>
          </cell>
          <cell r="ISX94" t="str">
            <v>91.07.17</v>
          </cell>
          <cell r="ISY94" t="str">
            <v>91.07.18</v>
          </cell>
          <cell r="ISZ94" t="str">
            <v>91.07.19</v>
          </cell>
          <cell r="ITA94" t="str">
            <v>91.07.20</v>
          </cell>
          <cell r="ITB94" t="str">
            <v>91.07.21</v>
          </cell>
          <cell r="ITC94" t="str">
            <v>91.07.22</v>
          </cell>
          <cell r="ITD94" t="str">
            <v>91.07.23</v>
          </cell>
          <cell r="ITE94" t="str">
            <v>91.07.24</v>
          </cell>
          <cell r="ITF94" t="str">
            <v>91.07.25</v>
          </cell>
          <cell r="ITG94" t="str">
            <v>91.07.26</v>
          </cell>
          <cell r="ITH94" t="str">
            <v>91.07.27</v>
          </cell>
          <cell r="ITI94" t="str">
            <v>91.07.28</v>
          </cell>
          <cell r="ITJ94" t="str">
            <v>91.07.29</v>
          </cell>
          <cell r="ITK94" t="str">
            <v>91.07.30</v>
          </cell>
          <cell r="ITL94" t="str">
            <v>91.07.31</v>
          </cell>
          <cell r="ITM94" t="str">
            <v>91.07.32</v>
          </cell>
          <cell r="ITN94" t="str">
            <v>91.07.33</v>
          </cell>
          <cell r="ITO94" t="str">
            <v>91.07.34</v>
          </cell>
          <cell r="ITP94" t="str">
            <v>91.08.01</v>
          </cell>
          <cell r="ITQ94" t="str">
            <v>91.08.02</v>
          </cell>
          <cell r="ITR94" t="str">
            <v>91.08.04</v>
          </cell>
          <cell r="ITS94" t="str">
            <v>91.08.07</v>
          </cell>
          <cell r="ITT94" t="str">
            <v>91.08.09</v>
          </cell>
          <cell r="ITU94" t="str">
            <v>91.08.12</v>
          </cell>
          <cell r="ITV94" t="str">
            <v>91.08.13</v>
          </cell>
          <cell r="ITW94" t="str">
            <v>91.08.19</v>
          </cell>
          <cell r="ITX94" t="str">
            <v>91.08.20</v>
          </cell>
          <cell r="ITY94" t="str">
            <v>91.08.21</v>
          </cell>
          <cell r="ITZ94" t="str">
            <v>91.08.22</v>
          </cell>
          <cell r="IUA94" t="str">
            <v>91.08.23</v>
          </cell>
          <cell r="IUB94" t="str">
            <v>91.08.24</v>
          </cell>
          <cell r="IUC94" t="str">
            <v>91.08.25</v>
          </cell>
          <cell r="IUD94" t="str">
            <v>91.08.26</v>
          </cell>
          <cell r="IUE94" t="str">
            <v>91.08.27</v>
          </cell>
          <cell r="IUF94" t="str">
            <v>91.08.28</v>
          </cell>
          <cell r="IUG94" t="str">
            <v>91.08.29</v>
          </cell>
          <cell r="IUH94" t="str">
            <v>91.08.30</v>
          </cell>
          <cell r="IUI94" t="str">
            <v>91.08.31</v>
          </cell>
          <cell r="IUJ94" t="str">
            <v>91.08.32</v>
          </cell>
          <cell r="IUK94" t="str">
            <v>91.08.33</v>
          </cell>
          <cell r="IUL94" t="str">
            <v>91.08.34</v>
          </cell>
          <cell r="IUM94" t="str">
            <v>91.09.01</v>
          </cell>
          <cell r="IUN94" t="str">
            <v>91.09.02</v>
          </cell>
          <cell r="IUO94" t="str">
            <v>91.09.03</v>
          </cell>
          <cell r="IUP94" t="str">
            <v>91.09.04</v>
          </cell>
          <cell r="IUQ94" t="str">
            <v>91.09.05</v>
          </cell>
          <cell r="IUR94" t="str">
            <v>91.09.06</v>
          </cell>
          <cell r="IUS94" t="str">
            <v>91.09.07</v>
          </cell>
          <cell r="IUT94" t="str">
            <v>91.09.08</v>
          </cell>
          <cell r="IUU94" t="str">
            <v>91.09.09</v>
          </cell>
          <cell r="IUV94" t="str">
            <v>91.09.10</v>
          </cell>
          <cell r="IUW94" t="str">
            <v>91.09.11</v>
          </cell>
          <cell r="IUX94" t="str">
            <v>91.09.12</v>
          </cell>
          <cell r="IUY94" t="str">
            <v>91.09.13</v>
          </cell>
          <cell r="IUZ94" t="str">
            <v>91.09.14</v>
          </cell>
          <cell r="IVA94" t="str">
            <v>91.09.15</v>
          </cell>
          <cell r="IVB94" t="str">
            <v>91.09.16</v>
          </cell>
          <cell r="IVC94" t="str">
            <v>91.09.17</v>
          </cell>
          <cell r="IVD94" t="str">
            <v>91.09.18</v>
          </cell>
          <cell r="IVE94" t="str">
            <v>91.10.01</v>
          </cell>
          <cell r="IVF94" t="str">
            <v>91.10.02</v>
          </cell>
          <cell r="IVG94" t="str">
            <v>91.10.03</v>
          </cell>
          <cell r="IVH94" t="str">
            <v>91.10.04</v>
          </cell>
          <cell r="IVI94" t="str">
            <v>91.10.05</v>
          </cell>
          <cell r="IVJ94" t="str">
            <v>91.10.09</v>
          </cell>
          <cell r="IVK94" t="str">
            <v>91.10.12</v>
          </cell>
          <cell r="IVL94" t="str">
            <v>91.10.13</v>
          </cell>
          <cell r="IVM94" t="str">
            <v>91.10.14</v>
          </cell>
          <cell r="IVN94" t="str">
            <v>91.10.15</v>
          </cell>
          <cell r="IVO94" t="str">
            <v>91.11.01</v>
          </cell>
          <cell r="IVP94" t="str">
            <v>91.11.02</v>
          </cell>
          <cell r="IVQ94" t="str">
            <v>91.11.03</v>
          </cell>
          <cell r="IVR94" t="str">
            <v>91.11.04</v>
          </cell>
          <cell r="IVS94" t="str">
            <v>91.11.05</v>
          </cell>
          <cell r="IVT94" t="str">
            <v>91.11.06</v>
          </cell>
          <cell r="IVU94" t="str">
            <v>91.11.07</v>
          </cell>
          <cell r="IVV94" t="str">
            <v>91.11.08</v>
          </cell>
          <cell r="IVW94" t="str">
            <v>91.11.09</v>
          </cell>
          <cell r="IVX94" t="str">
            <v>91.11.10</v>
          </cell>
          <cell r="IVY94" t="str">
            <v>91.11.11</v>
          </cell>
          <cell r="IVZ94" t="str">
            <v>91.12.01</v>
          </cell>
          <cell r="IWA94" t="str">
            <v>91.12.02</v>
          </cell>
          <cell r="IWB94" t="str">
            <v>91.12.03</v>
          </cell>
          <cell r="IWC94" t="str">
            <v>91.12.04</v>
          </cell>
          <cell r="IWD94" t="str">
            <v>91.12.05</v>
          </cell>
          <cell r="IWE94" t="str">
            <v>91.12.06</v>
          </cell>
          <cell r="IWF94" t="str">
            <v>91.12.07</v>
          </cell>
          <cell r="IWG94" t="str">
            <v>91.12.08</v>
          </cell>
          <cell r="IWH94" t="str">
            <v>91.12.09</v>
          </cell>
          <cell r="IWI94" t="str">
            <v>91.12.10</v>
          </cell>
          <cell r="IWJ94" t="str">
            <v>91.12.11</v>
          </cell>
          <cell r="IWK94" t="str">
            <v>91.12.12</v>
          </cell>
          <cell r="IWL94" t="str">
            <v>91.12.13</v>
          </cell>
          <cell r="IWM94" t="str">
            <v>91.12.14</v>
          </cell>
          <cell r="IWN94" t="str">
            <v>91.12.15</v>
          </cell>
          <cell r="IWO94" t="str">
            <v>91.12.16</v>
          </cell>
          <cell r="IWP94" t="str">
            <v>91.12.17</v>
          </cell>
          <cell r="IWQ94" t="str">
            <v>91.12.18</v>
          </cell>
          <cell r="IWR94" t="str">
            <v>91.12.19</v>
          </cell>
          <cell r="IWS94" t="str">
            <v>91.12.20</v>
          </cell>
          <cell r="IWT94" t="str">
            <v>91.12.21</v>
          </cell>
          <cell r="IWU94" t="str">
            <v>91.12.22</v>
          </cell>
          <cell r="IWV94" t="str">
            <v>91.12.23</v>
          </cell>
          <cell r="IWW94" t="str">
            <v>91.12.24</v>
          </cell>
          <cell r="IWX94" t="str">
            <v>91.12.25</v>
          </cell>
          <cell r="IWY94" t="str">
            <v>91.12.26</v>
          </cell>
          <cell r="IWZ94" t="str">
            <v>91.12.27</v>
          </cell>
          <cell r="IXA94" t="str">
            <v>91.12.28</v>
          </cell>
          <cell r="IXB94" t="str">
            <v>91.12.29</v>
          </cell>
          <cell r="IXC94" t="str">
            <v>91.12.30</v>
          </cell>
          <cell r="IXD94" t="str">
            <v>91.12.31</v>
          </cell>
          <cell r="IXE94" t="str">
            <v>91.12.32</v>
          </cell>
          <cell r="IXF94" t="str">
            <v>91.12.33</v>
          </cell>
          <cell r="IXG94" t="str">
            <v>91.12.34</v>
          </cell>
          <cell r="IXH94" t="str">
            <v>91.13.01</v>
          </cell>
          <cell r="IXI94" t="str">
            <v>91.13.02</v>
          </cell>
          <cell r="IXJ94" t="str">
            <v>91.13.03</v>
          </cell>
          <cell r="IXK94" t="str">
            <v>91.13.06</v>
          </cell>
          <cell r="IXL94" t="str">
            <v>91.13.07</v>
          </cell>
          <cell r="IXM94" t="str">
            <v>91.13.08</v>
          </cell>
          <cell r="IXN94" t="str">
            <v>91.13.09</v>
          </cell>
          <cell r="IXO94" t="str">
            <v>91.13.10</v>
          </cell>
          <cell r="IXP94" t="str">
            <v>91.13.11</v>
          </cell>
          <cell r="IXQ94" t="str">
            <v>91.13.12</v>
          </cell>
          <cell r="IXR94" t="str">
            <v>91.13.13</v>
          </cell>
          <cell r="IXS94" t="str">
            <v>91.13.14</v>
          </cell>
          <cell r="IXT94" t="str">
            <v>91.13.15</v>
          </cell>
          <cell r="IXU94" t="str">
            <v>91.13.16</v>
          </cell>
          <cell r="IXV94" t="str">
            <v>91.13.17</v>
          </cell>
          <cell r="IXW94" t="str">
            <v>91.13.18</v>
          </cell>
          <cell r="IXX94" t="str">
            <v>91.13.19</v>
          </cell>
          <cell r="IXY94" t="str">
            <v>91.13.20</v>
          </cell>
          <cell r="IXZ94" t="str">
            <v>91.13.21</v>
          </cell>
          <cell r="IYA94" t="str">
            <v>91.13.22</v>
          </cell>
          <cell r="IYB94" t="str">
            <v>91.13.23</v>
          </cell>
          <cell r="IYC94" t="str">
            <v>91.13.24</v>
          </cell>
          <cell r="IYD94" t="str">
            <v>91.13.25</v>
          </cell>
          <cell r="IYE94" t="str">
            <v>91.13.26</v>
          </cell>
          <cell r="IYF94" t="str">
            <v>91.13.27</v>
          </cell>
          <cell r="IYG94" t="str">
            <v>91.13.28</v>
          </cell>
          <cell r="IYH94" t="str">
            <v>91.13.29</v>
          </cell>
          <cell r="IYI94" t="str">
            <v>91.13.30</v>
          </cell>
          <cell r="IYJ94" t="str">
            <v>91.13.31</v>
          </cell>
          <cell r="IYK94" t="str">
            <v>91.13.32</v>
          </cell>
          <cell r="IYL94" t="str">
            <v>91.13.33</v>
          </cell>
          <cell r="IYM94" t="str">
            <v>91.13.34</v>
          </cell>
          <cell r="IYN94" t="str">
            <v>91.13.35</v>
          </cell>
          <cell r="IYO94" t="str">
            <v>91.13.36</v>
          </cell>
          <cell r="IYP94" t="str">
            <v>91.13.37</v>
          </cell>
          <cell r="IYQ94" t="str">
            <v>91.13.38</v>
          </cell>
          <cell r="IYR94" t="str">
            <v>91.13.39</v>
          </cell>
          <cell r="IYS94" t="str">
            <v>91.13.40</v>
          </cell>
          <cell r="IYT94" t="str">
            <v>91.13.41</v>
          </cell>
          <cell r="IYU94" t="str">
            <v>91.13.42</v>
          </cell>
          <cell r="IYV94" t="str">
            <v>91.13.43</v>
          </cell>
          <cell r="IYW94" t="str">
            <v>91.13.44</v>
          </cell>
          <cell r="IYX94" t="str">
            <v>91.13.45</v>
          </cell>
          <cell r="IYY94" t="str">
            <v>91.13.46</v>
          </cell>
          <cell r="IYZ94" t="str">
            <v>91.13.47</v>
          </cell>
          <cell r="IZA94" t="str">
            <v>91.13.48</v>
          </cell>
          <cell r="IZB94" t="str">
            <v>91.13.49</v>
          </cell>
          <cell r="IZC94" t="str">
            <v>91.13.50</v>
          </cell>
          <cell r="IZD94" t="str">
            <v>91.13.51</v>
          </cell>
          <cell r="IZE94" t="str">
            <v>91.13.52</v>
          </cell>
          <cell r="IZF94" t="str">
            <v>91.13.53</v>
          </cell>
          <cell r="IZG94" t="str">
            <v>91.14.01</v>
          </cell>
          <cell r="IZH94" t="str">
            <v>91.14.02</v>
          </cell>
          <cell r="IZI94" t="str">
            <v>91.14.03</v>
          </cell>
          <cell r="IZJ94" t="str">
            <v>91.14.04</v>
          </cell>
          <cell r="IZK94" t="str">
            <v>91.14.05</v>
          </cell>
          <cell r="IZL94" t="str">
            <v>91.14.06</v>
          </cell>
          <cell r="IZM94" t="str">
            <v>91.14.07</v>
          </cell>
          <cell r="IZN94" t="str">
            <v>91.14.08</v>
          </cell>
          <cell r="IZO94" t="str">
            <v>91.14.09</v>
          </cell>
          <cell r="IZP94" t="str">
            <v>91.14.10</v>
          </cell>
          <cell r="IZQ94" t="str">
            <v>91.14.11</v>
          </cell>
          <cell r="IZR94" t="str">
            <v>91.14.12</v>
          </cell>
          <cell r="IZS94" t="str">
            <v>91.14.13</v>
          </cell>
          <cell r="IZT94" t="str">
            <v>91.14.14</v>
          </cell>
          <cell r="IZU94" t="str">
            <v>91.14.15</v>
          </cell>
          <cell r="IZV94" t="str">
            <v>91.14.16</v>
          </cell>
          <cell r="IZW94" t="str">
            <v>91.14.18</v>
          </cell>
          <cell r="IZX94" t="str">
            <v>91.14.19</v>
          </cell>
          <cell r="IZY94" t="str">
            <v>91.14.20</v>
          </cell>
          <cell r="IZZ94" t="str">
            <v>91.14.21</v>
          </cell>
          <cell r="JAA94" t="str">
            <v>91.14.22</v>
          </cell>
          <cell r="JAB94" t="str">
            <v>91.14.23</v>
          </cell>
          <cell r="JAC94" t="str">
            <v>91.14.24</v>
          </cell>
          <cell r="JAD94" t="str">
            <v>91.14.25</v>
          </cell>
          <cell r="JAE94" t="str">
            <v>91.14.26</v>
          </cell>
          <cell r="JAF94" t="str">
            <v>91.14.27</v>
          </cell>
          <cell r="JAG94" t="str">
            <v>91.14.28</v>
          </cell>
          <cell r="JAH94" t="str">
            <v>91.14.29</v>
          </cell>
          <cell r="JAI94" t="str">
            <v>91.14.30</v>
          </cell>
          <cell r="JAJ94" t="str">
            <v>91.14.31</v>
          </cell>
          <cell r="JAK94" t="str">
            <v>91.14.32</v>
          </cell>
          <cell r="JAL94" t="str">
            <v>91.14.33</v>
          </cell>
          <cell r="JAM94" t="str">
            <v>91.14.34</v>
          </cell>
          <cell r="JAN94" t="str">
            <v>91.14.35</v>
          </cell>
          <cell r="JAO94" t="str">
            <v>91.14.36</v>
          </cell>
          <cell r="JAP94" t="str">
            <v>91.14.37</v>
          </cell>
          <cell r="JAQ94" t="str">
            <v>91.14.38</v>
          </cell>
          <cell r="JAR94" t="str">
            <v>91.14.39</v>
          </cell>
          <cell r="JAS94" t="str">
            <v>91.14.40</v>
          </cell>
          <cell r="JAT94" t="str">
            <v>91.14.41</v>
          </cell>
          <cell r="JAU94" t="str">
            <v>91.14.42</v>
          </cell>
          <cell r="JAV94" t="str">
            <v>91.14.43</v>
          </cell>
          <cell r="JAW94" t="str">
            <v>91.14.44</v>
          </cell>
          <cell r="JAX94" t="str">
            <v>91.14.45</v>
          </cell>
          <cell r="JAY94" t="str">
            <v>91.14.46</v>
          </cell>
          <cell r="JAZ94" t="str">
            <v>91.14.47</v>
          </cell>
          <cell r="JBA94" t="str">
            <v>91.15.01</v>
          </cell>
          <cell r="JBB94" t="str">
            <v>91.15.03</v>
          </cell>
          <cell r="JBC94" t="str">
            <v>91.15.07</v>
          </cell>
          <cell r="JBD94" t="str">
            <v>91.15.08</v>
          </cell>
          <cell r="JBE94" t="str">
            <v>91.15.09</v>
          </cell>
          <cell r="JBF94" t="str">
            <v>91.15.10</v>
          </cell>
          <cell r="JBG94" t="str">
            <v>91.15.11</v>
          </cell>
          <cell r="JBH94" t="str">
            <v>91.15.12</v>
          </cell>
          <cell r="JBI94" t="str">
            <v>91.15.13</v>
          </cell>
          <cell r="JBJ94" t="str">
            <v>91.15.14</v>
          </cell>
          <cell r="JBK94" t="str">
            <v>91.15.15</v>
          </cell>
          <cell r="JBL94" t="str">
            <v>91.16.01</v>
          </cell>
          <cell r="JBM94" t="str">
            <v>91.16.02</v>
          </cell>
          <cell r="JBN94" t="str">
            <v>91.16.03</v>
          </cell>
          <cell r="JBO94" t="str">
            <v>91.16.04</v>
          </cell>
          <cell r="JBP94" t="str">
            <v>91.16.05</v>
          </cell>
          <cell r="JBQ94" t="str">
            <v>91.16.06</v>
          </cell>
          <cell r="JBR94" t="str">
            <v>91.16.07</v>
          </cell>
          <cell r="JBS94" t="str">
            <v>91.16.08</v>
          </cell>
          <cell r="JBT94" t="str">
            <v>91.16.09</v>
          </cell>
          <cell r="JBU94" t="str">
            <v>91.16.10</v>
          </cell>
          <cell r="JBV94" t="str">
            <v>91.16.11</v>
          </cell>
          <cell r="JBW94" t="str">
            <v>91.16.12</v>
          </cell>
          <cell r="JBX94" t="str">
            <v>91.16.13</v>
          </cell>
          <cell r="JBY94" t="str">
            <v>91.16.14</v>
          </cell>
          <cell r="JBZ94" t="str">
            <v>91.16.15</v>
          </cell>
          <cell r="JCA94" t="str">
            <v>91.16.16</v>
          </cell>
          <cell r="JCB94" t="str">
            <v>91.16.17</v>
          </cell>
          <cell r="JCC94" t="str">
            <v>91.16.18</v>
          </cell>
          <cell r="JCD94" t="str">
            <v>91.16.19</v>
          </cell>
          <cell r="JCE94" t="str">
            <v>91.16.20</v>
          </cell>
          <cell r="JCF94" t="str">
            <v>91.17.01</v>
          </cell>
          <cell r="JCG94" t="str">
            <v>91.17.02</v>
          </cell>
          <cell r="JCH94" t="str">
            <v>91.17.03</v>
          </cell>
          <cell r="JCI94" t="str">
            <v>91.17.04</v>
          </cell>
          <cell r="JCJ94" t="str">
            <v>91.17.05</v>
          </cell>
          <cell r="JCK94" t="str">
            <v>91.17.06</v>
          </cell>
          <cell r="JCL94" t="str">
            <v>91.17.07</v>
          </cell>
          <cell r="JCM94" t="str">
            <v>91.17.08</v>
          </cell>
          <cell r="JCN94" t="str">
            <v>91.17.09</v>
          </cell>
          <cell r="JCO94" t="str">
            <v>91.17.10</v>
          </cell>
          <cell r="JCP94" t="str">
            <v>91.17.11</v>
          </cell>
          <cell r="JCQ94" t="str">
            <v>91.17.12</v>
          </cell>
          <cell r="JCR94" t="str">
            <v>91.17.13</v>
          </cell>
          <cell r="JCS94" t="str">
            <v>91.17.14</v>
          </cell>
          <cell r="JCT94" t="str">
            <v>91.17.15</v>
          </cell>
          <cell r="JCU94" t="str">
            <v>91.18.01</v>
          </cell>
          <cell r="JCV94" t="str">
            <v>91.18.02</v>
          </cell>
          <cell r="JCW94" t="str">
            <v>91.18.03</v>
          </cell>
          <cell r="JCX94" t="str">
            <v>91.18.04</v>
          </cell>
          <cell r="JCY94" t="str">
            <v>91.18.05</v>
          </cell>
          <cell r="JCZ94" t="str">
            <v>91.18.06</v>
          </cell>
          <cell r="JDA94" t="str">
            <v>91.18.07</v>
          </cell>
          <cell r="JDB94" t="str">
            <v>91.18.08</v>
          </cell>
          <cell r="JDC94" t="str">
            <v>91.18.09</v>
          </cell>
          <cell r="JDD94" t="str">
            <v>91.18.10</v>
          </cell>
          <cell r="JDE94" t="str">
            <v>91.18.11</v>
          </cell>
          <cell r="JDF94" t="str">
            <v>91.18.12</v>
          </cell>
          <cell r="JDG94" t="str">
            <v>91.18.13</v>
          </cell>
          <cell r="JDH94" t="str">
            <v>91.18.14</v>
          </cell>
          <cell r="JDI94" t="str">
            <v>91.18.15</v>
          </cell>
          <cell r="JDJ94" t="str">
            <v>91.18.16</v>
          </cell>
          <cell r="JDK94" t="str">
            <v>91.18.17</v>
          </cell>
          <cell r="JDL94" t="str">
            <v>91.18.18</v>
          </cell>
          <cell r="JDM94" t="str">
            <v>91.18.19</v>
          </cell>
          <cell r="JDN94" t="str">
            <v>91.19.01</v>
          </cell>
          <cell r="JDO94" t="str">
            <v>91.19.02</v>
          </cell>
          <cell r="JDP94" t="str">
            <v>91.19.03</v>
          </cell>
          <cell r="JDQ94" t="str">
            <v>91.19.04</v>
          </cell>
          <cell r="JDR94" t="str">
            <v>91.19.05</v>
          </cell>
          <cell r="JDS94" t="str">
            <v>91.20.01</v>
          </cell>
          <cell r="JDT94" t="str">
            <v>91.20.02</v>
          </cell>
          <cell r="JDU94" t="str">
            <v>91.20.03</v>
          </cell>
          <cell r="JDV94" t="str">
            <v>91.20.04</v>
          </cell>
          <cell r="JDW94" t="str">
            <v>91.20.05</v>
          </cell>
          <cell r="JDX94" t="str">
            <v>91.20.06</v>
          </cell>
          <cell r="JDY94" t="str">
            <v>91.20.07</v>
          </cell>
          <cell r="JDZ94" t="str">
            <v>91.20.08</v>
          </cell>
          <cell r="JEA94" t="str">
            <v>91.21.01</v>
          </cell>
          <cell r="JEB94" t="str">
            <v>91.21.02</v>
          </cell>
          <cell r="JEC94" t="str">
            <v>91.21.03</v>
          </cell>
          <cell r="JED94" t="str">
            <v>91.21.04</v>
          </cell>
          <cell r="JEE94" t="str">
            <v>91.21.05</v>
          </cell>
          <cell r="JEF94" t="str">
            <v>91.22.01</v>
          </cell>
          <cell r="JEG94" t="str">
            <v>91.22.02</v>
          </cell>
          <cell r="JEH94" t="str">
            <v>91.22.03</v>
          </cell>
          <cell r="JEI94" t="str">
            <v>91.22.04</v>
          </cell>
          <cell r="JEJ94" t="str">
            <v>91.22.05</v>
          </cell>
          <cell r="JEK94" t="str">
            <v>91.23.01</v>
          </cell>
          <cell r="JEL94" t="str">
            <v>91.23.02</v>
          </cell>
          <cell r="JEM94" t="str">
            <v>91.23.03</v>
          </cell>
          <cell r="JEN94" t="str">
            <v>91.23.04</v>
          </cell>
          <cell r="JEO94" t="str">
            <v>91.23.05</v>
          </cell>
          <cell r="JEP94" t="str">
            <v>91.23.06</v>
          </cell>
          <cell r="JEQ94" t="str">
            <v>91.23.07</v>
          </cell>
          <cell r="JER94" t="str">
            <v>91.23.08</v>
          </cell>
          <cell r="JES94" t="str">
            <v>91.23.09</v>
          </cell>
          <cell r="JET94" t="str">
            <v>91.23.10</v>
          </cell>
          <cell r="JEU94" t="str">
            <v>91.23.11</v>
          </cell>
          <cell r="JEV94" t="str">
            <v>91.23.12</v>
          </cell>
          <cell r="JEW94" t="str">
            <v>91.23.13</v>
          </cell>
          <cell r="JEX94" t="str">
            <v>91.23.14</v>
          </cell>
          <cell r="JEY94" t="str">
            <v>91.23.15</v>
          </cell>
          <cell r="JEZ94" t="str">
            <v>91.23.16</v>
          </cell>
          <cell r="JFA94" t="str">
            <v>91.23.17</v>
          </cell>
          <cell r="JFB94" t="str">
            <v>91.23.18</v>
          </cell>
          <cell r="JFC94" t="str">
            <v>91.23.19</v>
          </cell>
          <cell r="JFD94" t="str">
            <v>91.23.20</v>
          </cell>
          <cell r="JFE94" t="str">
            <v>91.23.21</v>
          </cell>
          <cell r="JFF94" t="str">
            <v>91.23.22</v>
          </cell>
          <cell r="JFG94" t="str">
            <v>91.23.23</v>
          </cell>
          <cell r="JFH94" t="str">
            <v>91.23.24</v>
          </cell>
          <cell r="JFI94" t="str">
            <v>91.23.25</v>
          </cell>
          <cell r="JFJ94" t="str">
            <v>91.23.26</v>
          </cell>
          <cell r="JFK94" t="str">
            <v>91.23.27</v>
          </cell>
          <cell r="JFL94" t="str">
            <v>91.23.28</v>
          </cell>
          <cell r="JFM94" t="str">
            <v>91.23.29</v>
          </cell>
          <cell r="JFN94" t="str">
            <v>91.23.30</v>
          </cell>
          <cell r="JFO94" t="str">
            <v>91.23.31</v>
          </cell>
          <cell r="JFP94" t="str">
            <v>91.23.32</v>
          </cell>
          <cell r="JFQ94" t="str">
            <v>91.23.33</v>
          </cell>
          <cell r="JFR94" t="str">
            <v>91.23.34</v>
          </cell>
          <cell r="JFS94" t="str">
            <v>91.23.35</v>
          </cell>
          <cell r="JFT94" t="str">
            <v>91.23.36</v>
          </cell>
          <cell r="JFU94" t="str">
            <v>91.23.37</v>
          </cell>
          <cell r="JFV94" t="str">
            <v>91.23.38</v>
          </cell>
          <cell r="JFW94" t="str">
            <v>91.23.39</v>
          </cell>
          <cell r="JFX94" t="str">
            <v>91.24.01</v>
          </cell>
          <cell r="JFY94" t="str">
            <v>91.24.02</v>
          </cell>
          <cell r="JFZ94" t="str">
            <v>91.24.03</v>
          </cell>
          <cell r="JGA94" t="str">
            <v>91.24.04</v>
          </cell>
          <cell r="JGB94" t="str">
            <v>91.24.05</v>
          </cell>
          <cell r="JGC94" t="str">
            <v>91.24.06</v>
          </cell>
          <cell r="JGD94" t="str">
            <v>91.24.07</v>
          </cell>
          <cell r="JGE94" t="str">
            <v>91.24.08</v>
          </cell>
          <cell r="JGF94" t="str">
            <v>91.24.09</v>
          </cell>
          <cell r="JGG94" t="str">
            <v>91.24.10</v>
          </cell>
          <cell r="JGH94" t="str">
            <v>91.24.11</v>
          </cell>
          <cell r="JGI94" t="str">
            <v>91.24.12</v>
          </cell>
          <cell r="JGJ94" t="str">
            <v>91.24.13</v>
          </cell>
          <cell r="JGK94" t="str">
            <v>91.24.14</v>
          </cell>
          <cell r="JGL94" t="str">
            <v>91.24.15</v>
          </cell>
          <cell r="JGM94" t="str">
            <v>91.24.16</v>
          </cell>
          <cell r="JGN94" t="str">
            <v>91.24.17</v>
          </cell>
          <cell r="JGO94" t="str">
            <v>91.24.18</v>
          </cell>
          <cell r="JGP94" t="str">
            <v>91.24.19</v>
          </cell>
          <cell r="JGQ94" t="str">
            <v>91.24.20</v>
          </cell>
          <cell r="JGR94" t="str">
            <v>91.24.21</v>
          </cell>
          <cell r="JGS94" t="str">
            <v>91.24.22</v>
          </cell>
          <cell r="JGT94" t="str">
            <v>91.24.23</v>
          </cell>
          <cell r="JGU94" t="str">
            <v>91.24.24</v>
          </cell>
          <cell r="JGV94" t="str">
            <v>91.24.25</v>
          </cell>
          <cell r="JGW94" t="str">
            <v>91.24.26</v>
          </cell>
          <cell r="JGX94" t="str">
            <v>91.24.27</v>
          </cell>
          <cell r="JGY94" t="str">
            <v>91.24.28</v>
          </cell>
          <cell r="JGZ94" t="str">
            <v>91.24.29</v>
          </cell>
          <cell r="JHA94" t="str">
            <v>91.24.30</v>
          </cell>
          <cell r="JHB94" t="str">
            <v>91.24.31</v>
          </cell>
          <cell r="JHC94" t="str">
            <v>91.24.32</v>
          </cell>
          <cell r="JHD94" t="str">
            <v>91.25.01</v>
          </cell>
          <cell r="JHE94" t="str">
            <v>91.25.02</v>
          </cell>
          <cell r="JHF94" t="str">
            <v>91.25.03</v>
          </cell>
          <cell r="JHG94" t="str">
            <v>91.25.04</v>
          </cell>
          <cell r="JHH94" t="str">
            <v>91.25.05</v>
          </cell>
          <cell r="JHI94" t="str">
            <v>91.25.06</v>
          </cell>
          <cell r="JHJ94" t="str">
            <v>91.25.07</v>
          </cell>
          <cell r="JHK94" t="str">
            <v>91.25.08</v>
          </cell>
          <cell r="JHL94" t="str">
            <v>91.25.09</v>
          </cell>
          <cell r="JHM94" t="str">
            <v>91.25.10</v>
          </cell>
          <cell r="JHN94" t="str">
            <v>91.25.11</v>
          </cell>
          <cell r="JHO94" t="str">
            <v>91.25.12</v>
          </cell>
          <cell r="JHP94" t="str">
            <v>91.25.13</v>
          </cell>
          <cell r="JHQ94" t="str">
            <v>91.25.14</v>
          </cell>
          <cell r="JHR94" t="str">
            <v>91.25.15</v>
          </cell>
          <cell r="JHS94" t="str">
            <v>91.25.16</v>
          </cell>
          <cell r="JHT94" t="str">
            <v>91.25.17</v>
          </cell>
          <cell r="JHU94" t="str">
            <v>91.25.18</v>
          </cell>
          <cell r="JHV94" t="str">
            <v>91.25.19</v>
          </cell>
          <cell r="JHW94" t="str">
            <v>91.25.20</v>
          </cell>
          <cell r="JHX94" t="str">
            <v>91.25.21</v>
          </cell>
          <cell r="JHY94" t="str">
            <v>91.25.22</v>
          </cell>
          <cell r="JHZ94" t="str">
            <v>91.25.23</v>
          </cell>
          <cell r="JIA94" t="str">
            <v>91.25.24</v>
          </cell>
          <cell r="JIB94" t="str">
            <v>91.25.25</v>
          </cell>
          <cell r="JIC94" t="str">
            <v>91.26.01</v>
          </cell>
          <cell r="JID94" t="str">
            <v>91.26.02</v>
          </cell>
          <cell r="JIE94" t="str">
            <v>91.26.03</v>
          </cell>
          <cell r="JIF94" t="str">
            <v>91.26.04</v>
          </cell>
          <cell r="JIG94" t="str">
            <v>91.26.05</v>
          </cell>
          <cell r="JIH94" t="str">
            <v>91.26.06</v>
          </cell>
          <cell r="JII94" t="str">
            <v>91.26.07</v>
          </cell>
          <cell r="JIJ94" t="str">
            <v>91.26.08</v>
          </cell>
          <cell r="JIK94" t="str">
            <v>91.26.09</v>
          </cell>
          <cell r="JIL94" t="str">
            <v>91.26.10</v>
          </cell>
          <cell r="JIM94" t="str">
            <v>91.27.01</v>
          </cell>
          <cell r="JIN94" t="str">
            <v>91.27.02</v>
          </cell>
          <cell r="JIO94" t="str">
            <v>91.27.03</v>
          </cell>
          <cell r="JIP94" t="str">
            <v>91.27.04</v>
          </cell>
          <cell r="JIQ94" t="str">
            <v>91.27.05</v>
          </cell>
          <cell r="JIR94" t="str">
            <v>91.27.06</v>
          </cell>
          <cell r="JIS94" t="str">
            <v>91.27.07</v>
          </cell>
          <cell r="JIT94" t="str">
            <v>91.27.08</v>
          </cell>
          <cell r="JIU94" t="str">
            <v>91.28.01</v>
          </cell>
          <cell r="JIV94" t="str">
            <v>91.28.02</v>
          </cell>
          <cell r="JIW94" t="str">
            <v>91.28.03</v>
          </cell>
          <cell r="JIX94" t="str">
            <v>91.28.04</v>
          </cell>
          <cell r="JIY94" t="str">
            <v>91.28.05</v>
          </cell>
          <cell r="JIZ94" t="str">
            <v>91.71.01</v>
          </cell>
          <cell r="JJA94" t="str">
            <v>91.71.02</v>
          </cell>
          <cell r="JJB94" t="str">
            <v>91.71.03</v>
          </cell>
          <cell r="JJC94" t="str">
            <v>91.71.04</v>
          </cell>
          <cell r="JJD94" t="str">
            <v>91.71.05</v>
          </cell>
          <cell r="JJE94" t="str">
            <v>92.01.01</v>
          </cell>
          <cell r="JJF94" t="str">
            <v>92.01.04</v>
          </cell>
          <cell r="JJG94" t="str">
            <v>92.01.05</v>
          </cell>
          <cell r="JJH94" t="str">
            <v>92.01.06</v>
          </cell>
          <cell r="JJI94" t="str">
            <v>92.01.07</v>
          </cell>
          <cell r="JJJ94" t="str">
            <v>92.01.08</v>
          </cell>
          <cell r="JJK94" t="str">
            <v>92.01.10</v>
          </cell>
          <cell r="JJL94" t="str">
            <v>92.01.12</v>
          </cell>
          <cell r="JJM94" t="str">
            <v>92.01.13</v>
          </cell>
          <cell r="JJN94" t="str">
            <v>92.01.14</v>
          </cell>
          <cell r="JJO94" t="str">
            <v>92.01.17</v>
          </cell>
          <cell r="JJP94" t="str">
            <v>92.01.18</v>
          </cell>
          <cell r="JJQ94" t="str">
            <v>92.01.20</v>
          </cell>
          <cell r="JJR94" t="str">
            <v>92.01.39</v>
          </cell>
          <cell r="JJS94" t="str">
            <v>92.01.40</v>
          </cell>
          <cell r="JJT94" t="str">
            <v>92.01.41</v>
          </cell>
          <cell r="JJU94" t="str">
            <v>92.01.42</v>
          </cell>
          <cell r="JJV94" t="str">
            <v>92.01.43</v>
          </cell>
          <cell r="JJW94" t="str">
            <v>92.01.44</v>
          </cell>
          <cell r="JJX94" t="str">
            <v>92.01.45</v>
          </cell>
          <cell r="JJY94" t="str">
            <v>92.01.46</v>
          </cell>
          <cell r="JJZ94" t="str">
            <v>92.01.47</v>
          </cell>
          <cell r="JKA94" t="str">
            <v>92.01.48</v>
          </cell>
          <cell r="JKB94" t="str">
            <v>92.01.49</v>
          </cell>
          <cell r="JKC94" t="str">
            <v>92.01.50</v>
          </cell>
          <cell r="JKD94" t="str">
            <v>92.01.51</v>
          </cell>
          <cell r="JKE94" t="str">
            <v>92.01.52</v>
          </cell>
          <cell r="JKF94" t="str">
            <v>92.01.53</v>
          </cell>
          <cell r="JKG94" t="str">
            <v>92.01.54</v>
          </cell>
          <cell r="JKH94" t="str">
            <v>92.01.55</v>
          </cell>
          <cell r="JKI94" t="str">
            <v>92.02.03</v>
          </cell>
          <cell r="JKJ94" t="str">
            <v>92.02.04</v>
          </cell>
          <cell r="JKK94" t="str">
            <v>92.02.05</v>
          </cell>
          <cell r="JKL94" t="str">
            <v>92.02.12</v>
          </cell>
          <cell r="JKM94" t="str">
            <v>92.02.13</v>
          </cell>
          <cell r="JKN94" t="str">
            <v>92.02.14</v>
          </cell>
          <cell r="JKO94" t="str">
            <v>92.02.15</v>
          </cell>
          <cell r="JKP94" t="str">
            <v>92.02.17</v>
          </cell>
          <cell r="JKQ94" t="str">
            <v>92.02.21</v>
          </cell>
          <cell r="JKR94" t="str">
            <v>92.03.01</v>
          </cell>
          <cell r="JKS94" t="str">
            <v>92.03.02</v>
          </cell>
          <cell r="JKT94" t="str">
            <v>92.03.03</v>
          </cell>
          <cell r="JKU94" t="str">
            <v>92.03.04</v>
          </cell>
          <cell r="JKV94" t="str">
            <v>92.03.05</v>
          </cell>
          <cell r="JKW94" t="str">
            <v>92.03.06</v>
          </cell>
          <cell r="JKX94" t="str">
            <v>92.03.07</v>
          </cell>
          <cell r="JKY94" t="str">
            <v>92.03.08</v>
          </cell>
          <cell r="JKZ94" t="str">
            <v>92.03.09</v>
          </cell>
          <cell r="JLA94" t="str">
            <v>92.03.10</v>
          </cell>
          <cell r="JLB94" t="str">
            <v>92.03.11</v>
          </cell>
          <cell r="JLC94" t="str">
            <v>92.03.12</v>
          </cell>
          <cell r="JLD94" t="str">
            <v>92.03.13</v>
          </cell>
          <cell r="JLE94" t="str">
            <v>92.03.14</v>
          </cell>
          <cell r="JLF94" t="str">
            <v>92.03.15</v>
          </cell>
          <cell r="JLG94" t="str">
            <v>92.03.16</v>
          </cell>
          <cell r="JLH94" t="str">
            <v>92.03.17</v>
          </cell>
          <cell r="JLI94" t="str">
            <v>92.04.01</v>
          </cell>
          <cell r="JLJ94" t="str">
            <v>92.04.04</v>
          </cell>
          <cell r="JLK94" t="str">
            <v>92.04.06</v>
          </cell>
          <cell r="JLL94" t="str">
            <v>92.04.09</v>
          </cell>
          <cell r="JLM94" t="str">
            <v>92.04.10</v>
          </cell>
          <cell r="JLN94" t="str">
            <v>92.04.11</v>
          </cell>
          <cell r="JLO94" t="str">
            <v>92.04.12</v>
          </cell>
          <cell r="JLP94" t="str">
            <v>92.04.14</v>
          </cell>
          <cell r="JLQ94" t="str">
            <v>92.04.15</v>
          </cell>
          <cell r="JLR94" t="str">
            <v>92.04.20</v>
          </cell>
          <cell r="JLS94" t="str">
            <v>92.04.21</v>
          </cell>
          <cell r="JLT94" t="str">
            <v>92.04.22</v>
          </cell>
          <cell r="JLU94" t="str">
            <v>92.04.24</v>
          </cell>
          <cell r="JLV94" t="str">
            <v>92.04.25</v>
          </cell>
          <cell r="JLW94" t="str">
            <v>92.04.26</v>
          </cell>
          <cell r="JLX94" t="str">
            <v>92.05.01</v>
          </cell>
          <cell r="JLY94" t="str">
            <v>92.05.02</v>
          </cell>
          <cell r="JLZ94" t="str">
            <v>92.05.03</v>
          </cell>
          <cell r="JMA94" t="str">
            <v>92.05.04</v>
          </cell>
          <cell r="JMB94" t="str">
            <v>92.05.05</v>
          </cell>
          <cell r="JMC94" t="str">
            <v>92.05.06</v>
          </cell>
          <cell r="JMD94" t="str">
            <v>92.05.07</v>
          </cell>
          <cell r="JME94" t="str">
            <v>92.05.08</v>
          </cell>
          <cell r="JMF94" t="str">
            <v>92.05.09</v>
          </cell>
          <cell r="JMG94" t="str">
            <v>92.05.10</v>
          </cell>
          <cell r="JMH94" t="str">
            <v>92.05.11</v>
          </cell>
          <cell r="JMI94" t="str">
            <v>92.05.13</v>
          </cell>
          <cell r="JMJ94" t="str">
            <v>92.05.14</v>
          </cell>
          <cell r="JMK94" t="str">
            <v>92.05.15</v>
          </cell>
          <cell r="JML94" t="str">
            <v>92.05.16</v>
          </cell>
          <cell r="JMM94" t="str">
            <v>92.05.17</v>
          </cell>
          <cell r="JMN94" t="str">
            <v>92.05.18</v>
          </cell>
          <cell r="JMO94" t="str">
            <v>92.05.19</v>
          </cell>
          <cell r="JMP94" t="str">
            <v>92.05.20</v>
          </cell>
          <cell r="JMQ94" t="str">
            <v>92.05.21</v>
          </cell>
          <cell r="JMR94" t="str">
            <v>92.05.22</v>
          </cell>
          <cell r="JMS94" t="str">
            <v>92.05.23</v>
          </cell>
          <cell r="JMT94" t="str">
            <v>92.05.24</v>
          </cell>
          <cell r="JMU94" t="str">
            <v>92.05.25</v>
          </cell>
          <cell r="JMV94" t="str">
            <v>92.06.01</v>
          </cell>
          <cell r="JMW94" t="str">
            <v>92.06.02</v>
          </cell>
          <cell r="JMX94" t="str">
            <v>92.06.03</v>
          </cell>
          <cell r="JMY94" t="str">
            <v>92.06.04</v>
          </cell>
          <cell r="JMZ94" t="str">
            <v>92.06.05</v>
          </cell>
          <cell r="JNA94" t="str">
            <v>92.06.06</v>
          </cell>
          <cell r="JNB94" t="str">
            <v>92.06.07</v>
          </cell>
          <cell r="JNC94" t="str">
            <v>92.06.08</v>
          </cell>
          <cell r="JND94" t="str">
            <v>92.06.09</v>
          </cell>
          <cell r="JNE94" t="str">
            <v>92.06.10</v>
          </cell>
          <cell r="JNF94" t="str">
            <v>92.06.11</v>
          </cell>
          <cell r="JNG94" t="str">
            <v>92.06.12</v>
          </cell>
          <cell r="JNH94" t="str">
            <v>92.06.13</v>
          </cell>
          <cell r="JNI94" t="str">
            <v>92.06.14</v>
          </cell>
          <cell r="JNJ94" t="str">
            <v>92.06.15</v>
          </cell>
          <cell r="JNK94" t="str">
            <v>92.06.16</v>
          </cell>
          <cell r="JNL94" t="str">
            <v>92.06.17</v>
          </cell>
          <cell r="JNM94" t="str">
            <v>92.06.18</v>
          </cell>
          <cell r="JNN94" t="str">
            <v>92.06.19</v>
          </cell>
          <cell r="JNO94" t="str">
            <v>92.06.20</v>
          </cell>
          <cell r="JNP94" t="str">
            <v>92.06.21</v>
          </cell>
          <cell r="JNQ94" t="str">
            <v>92.06.22</v>
          </cell>
          <cell r="JNR94" t="str">
            <v>92.06.23</v>
          </cell>
          <cell r="JNS94" t="str">
            <v>92.06.24</v>
          </cell>
          <cell r="JNT94" t="str">
            <v>92.07.01</v>
          </cell>
          <cell r="JNU94" t="str">
            <v>92.07.02</v>
          </cell>
          <cell r="JNV94" t="str">
            <v>92.07.03</v>
          </cell>
          <cell r="JNW94" t="str">
            <v>92.07.04</v>
          </cell>
          <cell r="JNX94" t="str">
            <v>92.07.05</v>
          </cell>
          <cell r="JNY94" t="str">
            <v>92.07.06</v>
          </cell>
          <cell r="JNZ94" t="str">
            <v>92.07.07</v>
          </cell>
          <cell r="JOA94" t="str">
            <v>92.07.08</v>
          </cell>
          <cell r="JOB94" t="str">
            <v>92.07.09</v>
          </cell>
          <cell r="JOC94" t="str">
            <v>92.07.10</v>
          </cell>
          <cell r="JOD94" t="str">
            <v>92.07.11</v>
          </cell>
          <cell r="JOE94" t="str">
            <v>92.07.12</v>
          </cell>
          <cell r="JOF94" t="str">
            <v>92.07.13</v>
          </cell>
          <cell r="JOG94" t="str">
            <v>92.08.01</v>
          </cell>
          <cell r="JOH94" t="str">
            <v>92.08.02</v>
          </cell>
          <cell r="JOI94" t="str">
            <v>92.08.03</v>
          </cell>
          <cell r="JOJ94" t="str">
            <v>92.08.04</v>
          </cell>
          <cell r="JOK94" t="str">
            <v>92.08.05</v>
          </cell>
          <cell r="JOL94" t="str">
            <v>92.08.06</v>
          </cell>
          <cell r="JOM94" t="str">
            <v>92.08.07</v>
          </cell>
          <cell r="JON94" t="str">
            <v>92.09.01</v>
          </cell>
          <cell r="JOO94" t="str">
            <v>92.09.02</v>
          </cell>
          <cell r="JOP94" t="str">
            <v>92.09.03</v>
          </cell>
          <cell r="JOQ94" t="str">
            <v>92.09.04</v>
          </cell>
          <cell r="JOR94" t="str">
            <v>92.09.05</v>
          </cell>
          <cell r="JOS94" t="str">
            <v>92.09.06</v>
          </cell>
          <cell r="JOT94" t="str">
            <v>92.09.07</v>
          </cell>
          <cell r="JOU94" t="str">
            <v>92.09.08</v>
          </cell>
          <cell r="JOV94" t="str">
            <v>92.09.09</v>
          </cell>
          <cell r="JOW94" t="str">
            <v>92.09.10</v>
          </cell>
          <cell r="JOX94" t="str">
            <v>92.09.11</v>
          </cell>
          <cell r="JOY94" t="str">
            <v>92.09.12</v>
          </cell>
          <cell r="JOZ94" t="str">
            <v>92.09.13</v>
          </cell>
          <cell r="JPA94" t="str">
            <v>92.09.14</v>
          </cell>
          <cell r="JPB94" t="str">
            <v>92.09.15</v>
          </cell>
          <cell r="JPC94" t="str">
            <v>92.09.16</v>
          </cell>
          <cell r="JPD94" t="str">
            <v>92.09.17</v>
          </cell>
          <cell r="JPE94" t="str">
            <v>92.09.18</v>
          </cell>
          <cell r="JPF94" t="str">
            <v>92.09.19</v>
          </cell>
          <cell r="JPG94" t="str">
            <v>92.09.20</v>
          </cell>
          <cell r="JPH94" t="str">
            <v>92.09.21</v>
          </cell>
          <cell r="JPI94" t="str">
            <v>92.09.22</v>
          </cell>
          <cell r="JPJ94" t="str">
            <v>92.09.23</v>
          </cell>
          <cell r="JPK94" t="str">
            <v>92.09.24</v>
          </cell>
          <cell r="JPL94" t="str">
            <v>92.09.25</v>
          </cell>
          <cell r="JPM94" t="str">
            <v>92.09.26</v>
          </cell>
          <cell r="JPN94" t="str">
            <v>92.09.27</v>
          </cell>
          <cell r="JPO94" t="str">
            <v>92.09.28</v>
          </cell>
          <cell r="JPP94" t="str">
            <v>92.09.29</v>
          </cell>
          <cell r="JPQ94" t="str">
            <v>92.10.01</v>
          </cell>
          <cell r="JPR94" t="str">
            <v>92.10.02</v>
          </cell>
          <cell r="JPS94" t="str">
            <v>92.10.03</v>
          </cell>
          <cell r="JPT94" t="str">
            <v>92.10.04</v>
          </cell>
          <cell r="JPU94" t="str">
            <v>92.10.05</v>
          </cell>
          <cell r="JPV94" t="str">
            <v>92.10.06</v>
          </cell>
          <cell r="JPW94" t="str">
            <v>92.10.07</v>
          </cell>
          <cell r="JPX94" t="str">
            <v>92.10.08</v>
          </cell>
          <cell r="JPY94" t="str">
            <v>92.10.09</v>
          </cell>
          <cell r="JPZ94" t="str">
            <v>92.10.10</v>
          </cell>
          <cell r="JQA94" t="str">
            <v>92.10.11</v>
          </cell>
          <cell r="JQB94" t="str">
            <v>92.10.12</v>
          </cell>
          <cell r="JQC94" t="str">
            <v>92.10.13</v>
          </cell>
          <cell r="JQD94" t="str">
            <v>92.10.14</v>
          </cell>
          <cell r="JQE94" t="str">
            <v>92.10.15</v>
          </cell>
          <cell r="JQF94" t="str">
            <v>92.10.16</v>
          </cell>
          <cell r="JQG94" t="str">
            <v>92.10.17</v>
          </cell>
          <cell r="JQH94" t="str">
            <v>92.10.18</v>
          </cell>
          <cell r="JQI94" t="str">
            <v>92.10.19</v>
          </cell>
          <cell r="JQJ94" t="str">
            <v>92.10.20</v>
          </cell>
          <cell r="JQK94" t="str">
            <v>92.10.21</v>
          </cell>
          <cell r="JQL94" t="str">
            <v>92.10.22</v>
          </cell>
          <cell r="JQM94" t="str">
            <v>92.10.23</v>
          </cell>
          <cell r="JQN94" t="str">
            <v>92.10.24</v>
          </cell>
          <cell r="JQO94" t="str">
            <v>92.11.01</v>
          </cell>
          <cell r="JQP94" t="str">
            <v>92.11.02</v>
          </cell>
          <cell r="JQQ94" t="str">
            <v>92.11.03</v>
          </cell>
          <cell r="JQR94" t="str">
            <v>92.11.04</v>
          </cell>
          <cell r="JQS94" t="str">
            <v>92.11.05</v>
          </cell>
          <cell r="JQT94" t="str">
            <v>92.11.06</v>
          </cell>
          <cell r="JQU94" t="str">
            <v>92.12.01</v>
          </cell>
          <cell r="JQV94" t="str">
            <v>92.12.02</v>
          </cell>
          <cell r="JQW94" t="str">
            <v>92.12.03</v>
          </cell>
          <cell r="JQX94" t="str">
            <v>92.12.04</v>
          </cell>
          <cell r="JQY94" t="str">
            <v>92.12.05</v>
          </cell>
          <cell r="JQZ94" t="str">
            <v>92.12.06</v>
          </cell>
          <cell r="JRA94" t="str">
            <v>92.12.07</v>
          </cell>
          <cell r="JRB94" t="str">
            <v>92.12.08</v>
          </cell>
          <cell r="JRC94" t="str">
            <v>92.12.09</v>
          </cell>
          <cell r="JRD94" t="str">
            <v>92.12.10</v>
          </cell>
          <cell r="JRE94" t="str">
            <v>92.71.01</v>
          </cell>
          <cell r="JRF94" t="str">
            <v>92.71.02</v>
          </cell>
          <cell r="JRG94" t="str">
            <v>92.71.03</v>
          </cell>
          <cell r="JRH94" t="str">
            <v>92.71.04</v>
          </cell>
          <cell r="JRI94" t="str">
            <v>92.71.05</v>
          </cell>
          <cell r="JRJ94" t="str">
            <v>92.71.06</v>
          </cell>
          <cell r="JRK94" t="str">
            <v>92.71.07</v>
          </cell>
          <cell r="JRL94" t="str">
            <v>92.71.08</v>
          </cell>
          <cell r="JRM94" t="str">
            <v>92.71.09</v>
          </cell>
          <cell r="JRN94" t="str">
            <v>92.71.10</v>
          </cell>
        </row>
        <row r="96">
          <cell r="L96" t="str">
            <v>Keude Bakongan</v>
          </cell>
          <cell r="M96" t="str">
            <v>Fajar Harapan</v>
          </cell>
          <cell r="N96" t="str">
            <v>Suaq Bakung</v>
          </cell>
          <cell r="O96" t="str">
            <v>Bakau Hulu</v>
          </cell>
          <cell r="P96" t="str">
            <v>Kuta Buloh II</v>
          </cell>
          <cell r="Q96" t="str">
            <v>Dalam</v>
          </cell>
          <cell r="R96" t="str">
            <v>Sikulat</v>
          </cell>
          <cell r="S96" t="str">
            <v>Lhok Keutapang</v>
          </cell>
          <cell r="T96" t="str">
            <v>Keude Trumon</v>
          </cell>
          <cell r="U96" t="str">
            <v>Ladang Teungoh</v>
          </cell>
          <cell r="V96" t="str">
            <v>Tengah Peulumat</v>
          </cell>
          <cell r="W96" t="str">
            <v>Tutong</v>
          </cell>
          <cell r="X96" t="str">
            <v>Koto</v>
          </cell>
          <cell r="Y96" t="str">
            <v>Paya Dapur</v>
          </cell>
          <cell r="Z96" t="str">
            <v>Pasie Seubadeh</v>
          </cell>
          <cell r="AA96" t="str">
            <v>Pinto Rimba</v>
          </cell>
          <cell r="AB96" t="str">
            <v>Buket Gadeng</v>
          </cell>
          <cell r="AC96" t="str">
            <v>Ladang Rimba</v>
          </cell>
          <cell r="AD96" t="str">
            <v>Engkeran</v>
          </cell>
          <cell r="AE96" t="str">
            <v>Bukit Merdeka</v>
          </cell>
          <cell r="AF96" t="str">
            <v>Bambel Gabungan</v>
          </cell>
          <cell r="AG96" t="str">
            <v>Kota Kutacane</v>
          </cell>
          <cell r="AH96" t="str">
            <v>Salang Alas</v>
          </cell>
          <cell r="AI96" t="str">
            <v>Pardomuan II</v>
          </cell>
          <cell r="AJ96" t="str">
            <v>Gulo</v>
          </cell>
          <cell r="AK96" t="str">
            <v>Pasir Gala</v>
          </cell>
          <cell r="AL96" t="str">
            <v>Kute Lengat Pangan</v>
          </cell>
          <cell r="AM96" t="str">
            <v>Simpang Semadam</v>
          </cell>
          <cell r="AN96" t="str">
            <v>Titi Mas</v>
          </cell>
          <cell r="AO96" t="str">
            <v>Aunan Sepakat</v>
          </cell>
          <cell r="AP96" t="str">
            <v>Salang Baru</v>
          </cell>
          <cell r="AQ96" t="str">
            <v>Terutung Megara Lawe Pasaran</v>
          </cell>
          <cell r="AR96" t="str">
            <v>Salim Pinim I</v>
          </cell>
          <cell r="AS96" t="str">
            <v>Bintang Alga Musara</v>
          </cell>
          <cell r="AT96" t="str">
            <v>Alue Luddin Sa</v>
          </cell>
          <cell r="AU96" t="str">
            <v>Blang Keumahang</v>
          </cell>
          <cell r="AV96" t="str">
            <v>Gampong Jawa</v>
          </cell>
          <cell r="AW96" t="str">
            <v>Jambo Labu</v>
          </cell>
          <cell r="AX96" t="str">
            <v>Lokop</v>
          </cell>
          <cell r="AY96" t="str">
            <v>Keude Bagok Sa</v>
          </cell>
          <cell r="AZ96" t="str">
            <v>Pasir Putih</v>
          </cell>
          <cell r="BA96" t="str">
            <v>Bayeun</v>
          </cell>
          <cell r="BB96" t="str">
            <v>Peulalu</v>
          </cell>
          <cell r="BC96" t="str">
            <v>Paya Unou</v>
          </cell>
          <cell r="BD96" t="str">
            <v>Blang Seunong</v>
          </cell>
          <cell r="BE96" t="str">
            <v>Madat</v>
          </cell>
          <cell r="BF96" t="str">
            <v>Seuneubok Bayu</v>
          </cell>
          <cell r="BG96" t="str">
            <v>Seuneubok Buloh</v>
          </cell>
          <cell r="BH96" t="str">
            <v>Jalan Dua</v>
          </cell>
          <cell r="BI96" t="str">
            <v>Gampong Keude</v>
          </cell>
          <cell r="BJ96" t="str">
            <v>Babah Krueng</v>
          </cell>
          <cell r="BK96" t="str">
            <v>Beusa Seberang</v>
          </cell>
          <cell r="BL96" t="str">
            <v>Alue Rangan</v>
          </cell>
          <cell r="BM96" t="str">
            <v>Simpang Jernih</v>
          </cell>
          <cell r="BN96" t="str">
            <v>Meudang Ara</v>
          </cell>
          <cell r="BO96" t="str">
            <v>Tunong Bugeng</v>
          </cell>
          <cell r="BP96" t="str">
            <v>Keutapang Dua</v>
          </cell>
          <cell r="BQ96" t="str">
            <v>Arul Pinang</v>
          </cell>
          <cell r="BR96" t="str">
            <v>Delung Sekinel</v>
          </cell>
          <cell r="BS96" t="str">
            <v>Arul Gele</v>
          </cell>
          <cell r="BT96" t="str">
            <v>Blang Kolak I</v>
          </cell>
          <cell r="BU96" t="str">
            <v>Arul Badak</v>
          </cell>
          <cell r="BV96" t="str">
            <v>Atu Payung</v>
          </cell>
          <cell r="BW96" t="str">
            <v>Bah</v>
          </cell>
          <cell r="BX96" t="str">
            <v>Bukit Sama</v>
          </cell>
          <cell r="BY96" t="str">
            <v>Atu Gogop</v>
          </cell>
          <cell r="BZ96" t="str">
            <v>Arul Gading</v>
          </cell>
          <cell r="CA96" t="str">
            <v>Takengon Timur</v>
          </cell>
          <cell r="CB96" t="str">
            <v>Atu Lintang</v>
          </cell>
          <cell r="CC96" t="str">
            <v>Merah Said</v>
          </cell>
          <cell r="CD96" t="str">
            <v>Bies Penentanan</v>
          </cell>
          <cell r="CE96" t="str">
            <v>Pantan Tengah</v>
          </cell>
          <cell r="CF96" t="str">
            <v>Suak Indrapuri</v>
          </cell>
          <cell r="CG96" t="str">
            <v>Keude Aron</v>
          </cell>
          <cell r="CH96" t="str">
            <v>Tungkop</v>
          </cell>
          <cell r="CI96" t="str">
            <v>Kuala Bhee</v>
          </cell>
          <cell r="CJ96" t="str">
            <v>Alue Raya</v>
          </cell>
          <cell r="CK96" t="str">
            <v>Alue Lhok</v>
          </cell>
          <cell r="CL96" t="str">
            <v>Arongan</v>
          </cell>
          <cell r="CM96" t="str">
            <v>Seumara</v>
          </cell>
          <cell r="CN96" t="str">
            <v>Ranto Panyang Barat</v>
          </cell>
          <cell r="CO96" t="str">
            <v>Blang Luah LM</v>
          </cell>
          <cell r="CP96" t="str">
            <v>Seuradek</v>
          </cell>
          <cell r="CQ96" t="str">
            <v>Mentulang</v>
          </cell>
          <cell r="CR96" t="str">
            <v>Meunasah Krueng Kala</v>
          </cell>
          <cell r="CS96" t="str">
            <v>Mon Ikeun</v>
          </cell>
          <cell r="CT96" t="str">
            <v>Reukih Dayah</v>
          </cell>
          <cell r="CU96" t="str">
            <v>Peukan Seulimeum</v>
          </cell>
          <cell r="CV96" t="str">
            <v>Mata Ie</v>
          </cell>
          <cell r="CW96" t="str">
            <v>Reuhat Tuha</v>
          </cell>
          <cell r="CX96" t="str">
            <v>Lampeuneurut Ujong Blang</v>
          </cell>
          <cell r="CY96" t="str">
            <v>Lambadeuk</v>
          </cell>
          <cell r="CZ96" t="str">
            <v>Meunasah Kulam</v>
          </cell>
          <cell r="DA96" t="str">
            <v>Lambaro</v>
          </cell>
          <cell r="DB96" t="str">
            <v>Krueng Anoi</v>
          </cell>
          <cell r="DC96" t="str">
            <v>Angan</v>
          </cell>
          <cell r="DD96" t="str">
            <v>Rinon</v>
          </cell>
          <cell r="DE96" t="str">
            <v>Lamtamot</v>
          </cell>
          <cell r="DF96" t="str">
            <v>Teureubeh</v>
          </cell>
          <cell r="DG96" t="str">
            <v>Lampakuk</v>
          </cell>
          <cell r="DH96" t="str">
            <v>Lambaro Samahani</v>
          </cell>
          <cell r="DI96" t="str">
            <v>Ateuk Lam Phang</v>
          </cell>
          <cell r="DJ96" t="str">
            <v>Lhang</v>
          </cell>
          <cell r="DK96" t="str">
            <v>Cadek</v>
          </cell>
          <cell r="DL96" t="str">
            <v>Meunasah Papeun</v>
          </cell>
          <cell r="DM96" t="str">
            <v>Layeun</v>
          </cell>
          <cell r="DN96" t="str">
            <v>Cot Puklat</v>
          </cell>
          <cell r="DO96" t="str">
            <v>Dayah Tuha</v>
          </cell>
          <cell r="DP96" t="str">
            <v>Tunong</v>
          </cell>
          <cell r="DQ96" t="str">
            <v>Bangkeh</v>
          </cell>
          <cell r="DR96" t="str">
            <v>Simpang</v>
          </cell>
          <cell r="DS96" t="str">
            <v>Tampieng Tunong</v>
          </cell>
          <cell r="DT96" t="str">
            <v>Jurong Balee</v>
          </cell>
          <cell r="DU96" t="str">
            <v>Blang Paseh</v>
          </cell>
          <cell r="DV96" t="str">
            <v>Blang</v>
          </cell>
          <cell r="DW96" t="str">
            <v>Cot</v>
          </cell>
          <cell r="DX96" t="str">
            <v>Mesjid Yaman</v>
          </cell>
          <cell r="DY96" t="str">
            <v>Mesjid Kunyet</v>
          </cell>
          <cell r="DZ96" t="str">
            <v>Dua Paya</v>
          </cell>
          <cell r="EA96" t="str">
            <v>Tijue</v>
          </cell>
          <cell r="EB96" t="str">
            <v>Balue Tanoh</v>
          </cell>
          <cell r="EC96" t="str">
            <v>Mns Raya Paya</v>
          </cell>
          <cell r="ED96" t="str">
            <v>Keude Tangse</v>
          </cell>
          <cell r="EE96" t="str">
            <v>Rabo</v>
          </cell>
          <cell r="EF96" t="str">
            <v>U Gadeng</v>
          </cell>
          <cell r="EG96" t="str">
            <v>Baroh</v>
          </cell>
          <cell r="EH96" t="str">
            <v>Gintong</v>
          </cell>
          <cell r="EI96" t="str">
            <v>Lutueng</v>
          </cell>
          <cell r="EJ96" t="str">
            <v>U. Bungkok</v>
          </cell>
          <cell r="EK96" t="str">
            <v>Lingkok</v>
          </cell>
          <cell r="EL96" t="str">
            <v>Keude Alue Ie Puteh</v>
          </cell>
          <cell r="EM96" t="str">
            <v>Keude Krueng Geukueh</v>
          </cell>
          <cell r="EN96" t="str">
            <v>Meunasah Blang Ara</v>
          </cell>
          <cell r="EO96" t="str">
            <v>Kuta Lhoksukon</v>
          </cell>
          <cell r="EP96" t="str">
            <v>Keude Matangkuli</v>
          </cell>
          <cell r="EQ96" t="str">
            <v>Keude Mane</v>
          </cell>
          <cell r="ER96" t="str">
            <v>Dayah Bluek</v>
          </cell>
          <cell r="ES96" t="str">
            <v>Pie</v>
          </cell>
          <cell r="ET96" t="str">
            <v>Tanjong Pineng</v>
          </cell>
          <cell r="EU96" t="str">
            <v>Keude Aron</v>
          </cell>
          <cell r="EV96" t="str">
            <v>Bale</v>
          </cell>
          <cell r="EW96" t="str">
            <v>Pulo Blang</v>
          </cell>
          <cell r="EX96" t="str">
            <v>ALue</v>
          </cell>
          <cell r="EY96" t="str">
            <v>Teupin Gajah</v>
          </cell>
          <cell r="EZ96" t="str">
            <v>Lagang</v>
          </cell>
          <cell r="FA96" t="str">
            <v>Paloh Mambu</v>
          </cell>
          <cell r="FB96" t="str">
            <v>Cot Girek</v>
          </cell>
          <cell r="FC96" t="str">
            <v>Cot Bada</v>
          </cell>
          <cell r="FD96" t="str">
            <v>Keude Sampoiniet</v>
          </cell>
          <cell r="FE96" t="str">
            <v>Blang Ara</v>
          </cell>
          <cell r="FF96" t="str">
            <v>Nibong Baroh</v>
          </cell>
          <cell r="FG96" t="str">
            <v>Keude Simpang Empat</v>
          </cell>
          <cell r="FH96" t="str">
            <v>Keureutou</v>
          </cell>
          <cell r="FI96" t="str">
            <v>Rayeuk Pange</v>
          </cell>
          <cell r="FJ96" t="str">
            <v>Lhok Asan</v>
          </cell>
          <cell r="FK96" t="str">
            <v>Paya Dua</v>
          </cell>
          <cell r="FL96" t="str">
            <v>Alue Dua</v>
          </cell>
          <cell r="FM96" t="str">
            <v>Wel Wel</v>
          </cell>
          <cell r="FN96" t="str">
            <v>Ujung Salang</v>
          </cell>
          <cell r="FO96" t="str">
            <v>Silengas</v>
          </cell>
          <cell r="FP96" t="str">
            <v>Suak Buluh</v>
          </cell>
          <cell r="FQ96" t="str">
            <v>Babussalam</v>
          </cell>
          <cell r="FR96" t="str">
            <v>Layabaung</v>
          </cell>
          <cell r="FS96" t="str">
            <v>Seneubuk</v>
          </cell>
          <cell r="FT96" t="str">
            <v>Lewak</v>
          </cell>
          <cell r="FU96" t="str">
            <v>Matanurung</v>
          </cell>
          <cell r="FV96" t="str">
            <v>Bubuhan</v>
          </cell>
          <cell r="FW96" t="str">
            <v>Pulau Balai</v>
          </cell>
          <cell r="FX96" t="str">
            <v>Lipat Kajang</v>
          </cell>
          <cell r="FY96" t="str">
            <v>Pasar</v>
          </cell>
          <cell r="FZ96" t="str">
            <v>Tanjung Betik</v>
          </cell>
          <cell r="GA96" t="str">
            <v>Lentong</v>
          </cell>
          <cell r="GB96" t="str">
            <v>Gosong Telaga Utara</v>
          </cell>
          <cell r="GC96" t="str">
            <v>Lae Balno</v>
          </cell>
          <cell r="GD96" t="str">
            <v>Suro</v>
          </cell>
          <cell r="GE96" t="str">
            <v>Singkohor</v>
          </cell>
          <cell r="GF96" t="str">
            <v>Kuala Baru Laut</v>
          </cell>
          <cell r="GG96" t="str">
            <v>Haloban</v>
          </cell>
          <cell r="GH96" t="str">
            <v>Keude Aceh</v>
          </cell>
          <cell r="GI96" t="str">
            <v>Blang Me Timu</v>
          </cell>
          <cell r="GJ96" t="str">
            <v>Lawang</v>
          </cell>
          <cell r="GK96" t="str">
            <v>Gleumpang Payong</v>
          </cell>
          <cell r="GL96" t="str">
            <v>Meunasah Timu</v>
          </cell>
          <cell r="GM96" t="str">
            <v>Leubu Me</v>
          </cell>
          <cell r="GN96" t="str">
            <v>Keude Lapang</v>
          </cell>
          <cell r="GO96" t="str">
            <v>Lancok Ulim</v>
          </cell>
          <cell r="GP96" t="str">
            <v>Juli Cot Mesjid</v>
          </cell>
          <cell r="GQ96" t="str">
            <v>Jangka Mesjid</v>
          </cell>
          <cell r="GR96" t="str">
            <v>Rheum Barat</v>
          </cell>
          <cell r="GS96" t="str">
            <v>Keude Plimbang</v>
          </cell>
          <cell r="GT96" t="str">
            <v>Bandar Bireuen</v>
          </cell>
          <cell r="GU96" t="str">
            <v>Cot Batee</v>
          </cell>
          <cell r="GV96" t="str">
            <v>Lueng Daneun</v>
          </cell>
          <cell r="GW96" t="str">
            <v>Darussalam</v>
          </cell>
          <cell r="GX96" t="str">
            <v>Paloh Dama</v>
          </cell>
          <cell r="GY96" t="str">
            <v>Guhang</v>
          </cell>
          <cell r="GZ96" t="str">
            <v>Adan</v>
          </cell>
          <cell r="HA96" t="str">
            <v>Kedai</v>
          </cell>
          <cell r="HB96" t="str">
            <v>Pantai Perak</v>
          </cell>
          <cell r="HC96" t="str">
            <v>Kota Bahagia</v>
          </cell>
          <cell r="HD96" t="str">
            <v>Pante Rakyat</v>
          </cell>
          <cell r="HE96" t="str">
            <v>Lhang</v>
          </cell>
          <cell r="HF96" t="str">
            <v>Baru</v>
          </cell>
          <cell r="HG96" t="str">
            <v>Meurandeh</v>
          </cell>
          <cell r="HH96" t="str">
            <v>Kota Blangkejeren</v>
          </cell>
          <cell r="HI96" t="str">
            <v>Tampeng</v>
          </cell>
          <cell r="HJ96" t="str">
            <v>Ampa Kolak</v>
          </cell>
          <cell r="HK96" t="str">
            <v>Jabo</v>
          </cell>
          <cell r="HL96" t="str">
            <v>Pining</v>
          </cell>
          <cell r="HM96" t="str">
            <v>Gantung Geluni</v>
          </cell>
          <cell r="HN96" t="str">
            <v>Gumpang</v>
          </cell>
          <cell r="HO96" t="str">
            <v>Pangur</v>
          </cell>
          <cell r="HP96" t="str">
            <v>Penosan</v>
          </cell>
          <cell r="HQ96" t="str">
            <v>Perlak</v>
          </cell>
          <cell r="HR96" t="str">
            <v>Seneren</v>
          </cell>
          <cell r="HS96" t="str">
            <v>Keude Teunom</v>
          </cell>
          <cell r="HT96" t="str">
            <v>Bahagia</v>
          </cell>
          <cell r="HU96" t="str">
            <v>Sawang</v>
          </cell>
          <cell r="HV96" t="str">
            <v>Lhok Kruet</v>
          </cell>
          <cell r="HW96" t="str">
            <v>Pante Cermin</v>
          </cell>
          <cell r="HX96" t="str">
            <v>Keude Panga</v>
          </cell>
          <cell r="HY96" t="str">
            <v>Ujong Muloh</v>
          </cell>
          <cell r="HZ96" t="str">
            <v>Patek</v>
          </cell>
          <cell r="IA96" t="str">
            <v>Pulo Tinggi</v>
          </cell>
          <cell r="IB96" t="str">
            <v>Lawa Batu</v>
          </cell>
          <cell r="IC96" t="str">
            <v>Jeuram</v>
          </cell>
          <cell r="ID96" t="str">
            <v>Blang Panyang</v>
          </cell>
          <cell r="IE96" t="str">
            <v>Blang Seunong</v>
          </cell>
          <cell r="IF96" t="str">
            <v>Lamie</v>
          </cell>
          <cell r="IG96" t="str">
            <v>Lueng Baro</v>
          </cell>
          <cell r="IH96" t="str">
            <v>Suak Puntong</v>
          </cell>
          <cell r="II96" t="str">
            <v>Alue Bata</v>
          </cell>
          <cell r="IJ96" t="str">
            <v>Kuala Tripa</v>
          </cell>
          <cell r="IK96" t="str">
            <v>Blang Puuk</v>
          </cell>
          <cell r="IL96" t="str">
            <v>Simpang Lhee</v>
          </cell>
          <cell r="IM96" t="str">
            <v>Mesjid Sungai Iyu</v>
          </cell>
          <cell r="IN96" t="str">
            <v>Kesehatan</v>
          </cell>
          <cell r="IO96" t="str">
            <v>Pekan Seruway</v>
          </cell>
          <cell r="IP96" t="str">
            <v>Kota Kualasimpang</v>
          </cell>
          <cell r="IQ96" t="str">
            <v>Bukit Rata</v>
          </cell>
          <cell r="IR96" t="str">
            <v>Alur Tani Satu</v>
          </cell>
          <cell r="IS96" t="str">
            <v>Benua Raja</v>
          </cell>
          <cell r="IT96" t="str">
            <v>Telaga Meuku Sa</v>
          </cell>
          <cell r="IU96" t="str">
            <v>Aras Sembilan</v>
          </cell>
          <cell r="IV96" t="str">
            <v>Tebing Tinggi</v>
          </cell>
          <cell r="IW96" t="str">
            <v>Bandar Mahligai</v>
          </cell>
          <cell r="IX96" t="str">
            <v>Blang Rakal</v>
          </cell>
          <cell r="IY96" t="str">
            <v>Bener Pepanyi</v>
          </cell>
          <cell r="IZ96" t="str">
            <v>Blang Panu</v>
          </cell>
          <cell r="JA96" t="str">
            <v>Bahgie Bertona</v>
          </cell>
          <cell r="JB96" t="str">
            <v>Bale Atu</v>
          </cell>
          <cell r="JC96" t="str">
            <v>Blang Paku</v>
          </cell>
          <cell r="JD96" t="str">
            <v>Bandar Lampahan</v>
          </cell>
          <cell r="JE96" t="str">
            <v>Bandar Jaya</v>
          </cell>
          <cell r="JF96" t="str">
            <v>Cemparam Lama</v>
          </cell>
          <cell r="JG96" t="str">
            <v>Simpang Rahmat</v>
          </cell>
          <cell r="JH96" t="str">
            <v>Meunasah Balek</v>
          </cell>
          <cell r="JI96" t="str">
            <v>Dayah Baroh</v>
          </cell>
          <cell r="JJ96" t="str">
            <v>Meuko Jurong</v>
          </cell>
          <cell r="JK96" t="str">
            <v>Keude Ulee Gle</v>
          </cell>
          <cell r="JL96" t="str">
            <v>Lhok Sandeng</v>
          </cell>
          <cell r="JM96" t="str">
            <v>Cut Nyong</v>
          </cell>
          <cell r="JN96" t="str">
            <v>Keude Panteraja</v>
          </cell>
          <cell r="JO96" t="str">
            <v>Sagoe</v>
          </cell>
          <cell r="JP96" t="str">
            <v>Kampung Baru</v>
          </cell>
          <cell r="JQ96" t="str">
            <v>Mulia</v>
          </cell>
          <cell r="JR96" t="str">
            <v>Punge Jurong</v>
          </cell>
          <cell r="JS96" t="str">
            <v>Jeulingke</v>
          </cell>
          <cell r="JT96" t="str">
            <v>Lueng Bata</v>
          </cell>
          <cell r="JU96" t="str">
            <v>Keudah</v>
          </cell>
          <cell r="JV96" t="str">
            <v>Geuceu Komplek</v>
          </cell>
          <cell r="JW96" t="str">
            <v>Punge Blang Cut</v>
          </cell>
          <cell r="JX96" t="str">
            <v>Lambhuk</v>
          </cell>
          <cell r="JY96" t="str">
            <v>Iboih</v>
          </cell>
          <cell r="JZ96" t="str">
            <v>Paya</v>
          </cell>
          <cell r="KA96" t="str">
            <v>Alue Awe</v>
          </cell>
          <cell r="KB96" t="str">
            <v>Kuta Blang</v>
          </cell>
          <cell r="KC96" t="str">
            <v>Kuala</v>
          </cell>
          <cell r="KD96" t="str">
            <v>Batuphat Barat</v>
          </cell>
          <cell r="KE96" t="str">
            <v>Buket Medang Ara</v>
          </cell>
          <cell r="KF96" t="str">
            <v>Lhok Banie</v>
          </cell>
          <cell r="KG96" t="str">
            <v>Teungoh</v>
          </cell>
          <cell r="KH96" t="str">
            <v>Pondok Kemuning</v>
          </cell>
          <cell r="KI96" t="str">
            <v>Timbang Langsa</v>
          </cell>
          <cell r="KJ96" t="str">
            <v>Subulussalam</v>
          </cell>
          <cell r="KK96" t="str">
            <v>Penanggalan</v>
          </cell>
          <cell r="KL96" t="str">
            <v>Pasar Rundeng</v>
          </cell>
          <cell r="KM96" t="str">
            <v>Pasir Belo</v>
          </cell>
          <cell r="KN96" t="str">
            <v>Longkib</v>
          </cell>
          <cell r="KO96" t="str">
            <v>Pasar Batu Gerigis</v>
          </cell>
          <cell r="KP96" t="str">
            <v>Sorkam</v>
          </cell>
          <cell r="KQ96" t="str">
            <v>Pandan</v>
          </cell>
          <cell r="KR96" t="str">
            <v>Pinangsori</v>
          </cell>
          <cell r="KS96" t="str">
            <v>P.O. Manduamas</v>
          </cell>
          <cell r="KT96" t="str">
            <v>P.O. Hurlang</v>
          </cell>
          <cell r="KU96" t="str">
            <v>Tapian Nauli II</v>
          </cell>
          <cell r="KV96" t="str">
            <v>Sibabangun</v>
          </cell>
          <cell r="KW96" t="str">
            <v>Sosor Gadong</v>
          </cell>
          <cell r="KX96" t="str">
            <v>Sorkam Kanan</v>
          </cell>
          <cell r="KY96" t="str">
            <v>Bajamas</v>
          </cell>
          <cell r="KZ96" t="str">
            <v>Rina Bolak</v>
          </cell>
          <cell r="LA96" t="str">
            <v>Nauli</v>
          </cell>
          <cell r="LB96" t="str">
            <v>Tukka</v>
          </cell>
          <cell r="LC96" t="str">
            <v>Hutabalang</v>
          </cell>
          <cell r="LD96" t="str">
            <v>Suga Suga Hutagodang</v>
          </cell>
          <cell r="LE96" t="str">
            <v>Hutaginjang</v>
          </cell>
          <cell r="LF96" t="str">
            <v>Pulo Pakkat</v>
          </cell>
          <cell r="LG96" t="str">
            <v>Lumut</v>
          </cell>
          <cell r="LH96" t="str">
            <v>Sibuluan Nalambok</v>
          </cell>
          <cell r="LI96" t="str">
            <v>Partoli Toruan</v>
          </cell>
          <cell r="LJ96" t="str">
            <v>Siraja Hutagalung</v>
          </cell>
          <cell r="LK96" t="str">
            <v>Dolok Nauli</v>
          </cell>
          <cell r="LL96" t="str">
            <v>Situmeang Habinsaran</v>
          </cell>
          <cell r="LM96" t="str">
            <v>Onan Hasang</v>
          </cell>
          <cell r="LN96" t="str">
            <v>Sarulla</v>
          </cell>
          <cell r="LO96" t="str">
            <v>Silosung</v>
          </cell>
          <cell r="LP96" t="str">
            <v>Sidua Bahal</v>
          </cell>
          <cell r="LQ96" t="str">
            <v>Psr Siborong Borong</v>
          </cell>
          <cell r="LR96" t="str">
            <v>Simamora Hasibuan</v>
          </cell>
          <cell r="LS96" t="str">
            <v>Manalu</v>
          </cell>
          <cell r="LT96" t="str">
            <v>Sabungannihuta IV</v>
          </cell>
          <cell r="LU96" t="str">
            <v>Pakpahan</v>
          </cell>
          <cell r="LV96" t="str">
            <v>Garoga Sibargot</v>
          </cell>
          <cell r="LW96" t="str">
            <v>Hutanagodang</v>
          </cell>
          <cell r="LX96" t="str">
            <v>Sitinjak</v>
          </cell>
          <cell r="LY96" t="str">
            <v>Wek I</v>
          </cell>
          <cell r="LZ96" t="str">
            <v>Pasar Pargarutan</v>
          </cell>
          <cell r="MA96" t="str">
            <v>Pasar Sipirok</v>
          </cell>
          <cell r="MB96" t="str">
            <v>Pasar Sipagimbar</v>
          </cell>
          <cell r="MC96" t="str">
            <v>Simarpinggan</v>
          </cell>
          <cell r="MD96" t="str">
            <v>Sigalangan</v>
          </cell>
          <cell r="ME96" t="str">
            <v>Arse</v>
          </cell>
          <cell r="MF96" t="str">
            <v>Pasar Sempurna</v>
          </cell>
          <cell r="MG96" t="str">
            <v>Sayur Matinggi</v>
          </cell>
          <cell r="MH96" t="str">
            <v>Sigolang</v>
          </cell>
          <cell r="MI96" t="str">
            <v>Hutaraja</v>
          </cell>
          <cell r="MJ96" t="str">
            <v>Panabari Hutatonga</v>
          </cell>
          <cell r="MK96" t="str">
            <v>Sangkunur</v>
          </cell>
          <cell r="ML96" t="str">
            <v>Bintuju</v>
          </cell>
          <cell r="MM96" t="str">
            <v>Ononamolo I Bot</v>
          </cell>
          <cell r="MN96" t="str">
            <v>Hiliotalua</v>
          </cell>
          <cell r="MO96" t="str">
            <v>Hilimoasio</v>
          </cell>
          <cell r="MP96" t="str">
            <v>Sisarahili Bawolato</v>
          </cell>
          <cell r="MQ96" t="str">
            <v>Fadoro Hunogoa</v>
          </cell>
          <cell r="MR96" t="str">
            <v>Hiligodu Botomuzoi</v>
          </cell>
          <cell r="MS96" t="str">
            <v>Orahili</v>
          </cell>
          <cell r="MT96" t="str">
            <v>Balodano</v>
          </cell>
          <cell r="MU96" t="str">
            <v>Sisobawino I</v>
          </cell>
          <cell r="MV96" t="str">
            <v>Tuhembuasi</v>
          </cell>
          <cell r="MW96" t="str">
            <v>Pekan Bahorok</v>
          </cell>
          <cell r="MX96" t="str">
            <v>Tanjung Langkat</v>
          </cell>
          <cell r="MY96" t="str">
            <v>Pekan Kuala</v>
          </cell>
          <cell r="MZ96" t="str">
            <v>Namu Ukur Selatan</v>
          </cell>
          <cell r="NA96" t="str">
            <v>Kwala Begumit</v>
          </cell>
          <cell r="NB96" t="str">
            <v>Pekan Selesai</v>
          </cell>
          <cell r="NC96" t="str">
            <v>Perdamaian</v>
          </cell>
          <cell r="ND96" t="str">
            <v>Bingai</v>
          </cell>
          <cell r="NE96" t="str">
            <v>Hinai Kiri</v>
          </cell>
          <cell r="NF96" t="str">
            <v>Kebun Lada</v>
          </cell>
          <cell r="NG96" t="str">
            <v>Pekan Tanjung Pura</v>
          </cell>
          <cell r="NH96" t="str">
            <v>Tanjung Selamat</v>
          </cell>
          <cell r="NI96" t="str">
            <v>Pekan Gebang</v>
          </cell>
          <cell r="NJ96" t="str">
            <v>Pelawi Utara</v>
          </cell>
          <cell r="NK96" t="str">
            <v>Beras Basah</v>
          </cell>
          <cell r="NL96" t="str">
            <v>Pekan Besitang</v>
          </cell>
          <cell r="NM96" t="str">
            <v>Sei Bilah</v>
          </cell>
          <cell r="NN96" t="str">
            <v>Tangkahan Durian</v>
          </cell>
          <cell r="NO96" t="str">
            <v>Batang Serangan</v>
          </cell>
          <cell r="NP96" t="str">
            <v>Sawit Seberang</v>
          </cell>
          <cell r="NQ96" t="str">
            <v>Serapit</v>
          </cell>
          <cell r="NR96" t="str">
            <v>Namotogan</v>
          </cell>
          <cell r="NS96" t="str">
            <v>Pematang Tengah</v>
          </cell>
          <cell r="NT96" t="str">
            <v>Padang Mas</v>
          </cell>
          <cell r="NU96" t="str">
            <v>Tambak Lau Mulgab I</v>
          </cell>
          <cell r="NV96" t="str">
            <v>Paribun</v>
          </cell>
          <cell r="NW96" t="str">
            <v>Kutakepar</v>
          </cell>
          <cell r="NX96" t="str">
            <v>Partibi Tembe</v>
          </cell>
          <cell r="NY96" t="str">
            <v>Nageri</v>
          </cell>
          <cell r="NZ96" t="str">
            <v>Juhar Perangin-angin</v>
          </cell>
          <cell r="OA96" t="str">
            <v>Tiga Binanga</v>
          </cell>
          <cell r="OB96" t="str">
            <v>Martelu</v>
          </cell>
          <cell r="OC96" t="str">
            <v>Lau Pengulu</v>
          </cell>
          <cell r="OD96" t="str">
            <v>Payung</v>
          </cell>
          <cell r="OE96" t="str">
            <v>Kutatengah</v>
          </cell>
          <cell r="OF96" t="str">
            <v>Negeri Jahe</v>
          </cell>
          <cell r="OG96" t="str">
            <v>Kubu Colia</v>
          </cell>
          <cell r="OH96" t="str">
            <v>Cinta Rakyat</v>
          </cell>
          <cell r="OI96" t="str">
            <v>Simacem</v>
          </cell>
          <cell r="OJ96" t="str">
            <v>Sukatendel</v>
          </cell>
          <cell r="OK96" t="str">
            <v>Kuta Bayu</v>
          </cell>
          <cell r="OL96" t="str">
            <v>Pekan Tg Morawa</v>
          </cell>
          <cell r="OM96" t="str">
            <v>Bandar Baru</v>
          </cell>
          <cell r="ON96" t="str">
            <v>Suka Makmur</v>
          </cell>
          <cell r="OO96" t="str">
            <v>Bintang Meriah</v>
          </cell>
          <cell r="OP96" t="str">
            <v>Deli Tua</v>
          </cell>
          <cell r="OQ96" t="str">
            <v>Aji Baho</v>
          </cell>
          <cell r="OR96" t="str">
            <v>Talun Kenas</v>
          </cell>
          <cell r="OS96" t="str">
            <v>Bah Perak</v>
          </cell>
          <cell r="OT96" t="str">
            <v>Galang Kota</v>
          </cell>
          <cell r="OU96" t="str">
            <v>Tiga Juhar</v>
          </cell>
          <cell r="OV96" t="str">
            <v>Lantasan Baru</v>
          </cell>
          <cell r="OW96" t="str">
            <v>Deli Tua</v>
          </cell>
          <cell r="OX96" t="str">
            <v>Sei Semayang</v>
          </cell>
          <cell r="OY96" t="str">
            <v>Hamparan Perak</v>
          </cell>
          <cell r="OZ96" t="str">
            <v>Helvetia</v>
          </cell>
          <cell r="PA96" t="str">
            <v>Kenangan</v>
          </cell>
          <cell r="PB96" t="str">
            <v>Sena</v>
          </cell>
          <cell r="PC96" t="str">
            <v>Lubuk Pakam I,II</v>
          </cell>
          <cell r="PD96" t="str">
            <v>Tanjung Mulia</v>
          </cell>
          <cell r="PE96" t="str">
            <v>Sei Tuan</v>
          </cell>
          <cell r="PF96" t="str">
            <v>Serdang</v>
          </cell>
          <cell r="PG96" t="str">
            <v>Silampuyang</v>
          </cell>
          <cell r="PH96" t="str">
            <v>Dolok Malela</v>
          </cell>
          <cell r="PI96" t="str">
            <v>Silau Bayu</v>
          </cell>
          <cell r="PJ96" t="str">
            <v>Panei Tongah</v>
          </cell>
          <cell r="PK96" t="str">
            <v>Panombeian</v>
          </cell>
          <cell r="PL96" t="str">
            <v>Tiga Balata</v>
          </cell>
          <cell r="PM96" t="str">
            <v>Sindar Raya</v>
          </cell>
          <cell r="PN96" t="str">
            <v>Bosar Maligas</v>
          </cell>
          <cell r="PO96" t="str">
            <v>Sarimatondang</v>
          </cell>
          <cell r="PP96" t="str">
            <v>Sipolha Horison</v>
          </cell>
          <cell r="PQ96" t="str">
            <v>Pematang Tanah Jawa</v>
          </cell>
          <cell r="PR96" t="str">
            <v>Buttu Bayu</v>
          </cell>
          <cell r="PS96" t="str">
            <v>Negeri Dolok</v>
          </cell>
          <cell r="PT96" t="str">
            <v>Tiga Runggu</v>
          </cell>
          <cell r="PU96" t="str">
            <v>Haranggaol</v>
          </cell>
          <cell r="PV96" t="str">
            <v>Girsang</v>
          </cell>
          <cell r="PW96" t="str">
            <v>Serbelawan</v>
          </cell>
          <cell r="PX96" t="str">
            <v>Huta Bayu</v>
          </cell>
          <cell r="PY96" t="str">
            <v>Jawa Maraja</v>
          </cell>
          <cell r="PZ96" t="str">
            <v>Tigaras</v>
          </cell>
          <cell r="QA96" t="str">
            <v>Kerasaan I</v>
          </cell>
          <cell r="QB96" t="str">
            <v>Naga Jaya I</v>
          </cell>
          <cell r="QC96" t="str">
            <v>Perdagangan I</v>
          </cell>
          <cell r="QD96" t="str">
            <v>Bandar Masilam</v>
          </cell>
          <cell r="QE96" t="str">
            <v>Seribu Dolok</v>
          </cell>
          <cell r="QF96" t="str">
            <v>Cingkes</v>
          </cell>
          <cell r="QG96" t="str">
            <v>Simanabun</v>
          </cell>
          <cell r="QH96" t="str">
            <v>Sinaksak</v>
          </cell>
          <cell r="QI96" t="str">
            <v>Merek Raya</v>
          </cell>
          <cell r="QJ96" t="str">
            <v>Ujung Padang</v>
          </cell>
          <cell r="QK96" t="str">
            <v>Ujung Saribu</v>
          </cell>
          <cell r="QL96" t="str">
            <v>Raya Huluan</v>
          </cell>
          <cell r="QM96" t="str">
            <v>Meranti</v>
          </cell>
          <cell r="QN96" t="str">
            <v>Binjai Serbangan</v>
          </cell>
          <cell r="QO96" t="str">
            <v>Asahan Mati</v>
          </cell>
          <cell r="QP96" t="str">
            <v>Sei Kepayang Tengah</v>
          </cell>
          <cell r="QQ96" t="str">
            <v>Perkebunan Suka Raja</v>
          </cell>
          <cell r="QR96" t="str">
            <v>Sei Alim Ulu</v>
          </cell>
          <cell r="QS96" t="str">
            <v>Sei Piring</v>
          </cell>
          <cell r="QT96" t="str">
            <v>Bandar Pulau Pekan</v>
          </cell>
          <cell r="QU96" t="str">
            <v>Ambalutu</v>
          </cell>
          <cell r="QV96" t="str">
            <v>Bandar Pasir Mandoge</v>
          </cell>
          <cell r="QW96" t="str">
            <v>Aek Loba Pekan</v>
          </cell>
          <cell r="QX96" t="str">
            <v>Bunut</v>
          </cell>
          <cell r="QY96" t="str">
            <v>Teladan</v>
          </cell>
          <cell r="QZ96" t="str">
            <v>Aek Songsongan</v>
          </cell>
          <cell r="RA96" t="str">
            <v>Rahuning</v>
          </cell>
          <cell r="RB96" t="str">
            <v>Tanjung Alam</v>
          </cell>
          <cell r="RC96" t="str">
            <v>Sei Nangka</v>
          </cell>
          <cell r="RD96" t="str">
            <v>Sei Lunang</v>
          </cell>
          <cell r="RE96" t="str">
            <v>Tinggi Raja</v>
          </cell>
          <cell r="RF96" t="str">
            <v>Urung Pane</v>
          </cell>
          <cell r="RG96" t="str">
            <v>Silo Baru</v>
          </cell>
          <cell r="RH96" t="str">
            <v>Rawang Lama</v>
          </cell>
          <cell r="RI96" t="str">
            <v>Suka Damai</v>
          </cell>
          <cell r="RJ96" t="str">
            <v>Air Teluk Kiri</v>
          </cell>
          <cell r="RK96" t="str">
            <v>Aek Bange</v>
          </cell>
          <cell r="RL96" t="str">
            <v>Padang Matinggi</v>
          </cell>
          <cell r="RM96" t="str">
            <v>Bakaran Batu</v>
          </cell>
          <cell r="RN96" t="str">
            <v>Sibargot</v>
          </cell>
          <cell r="RO96" t="str">
            <v>Negeri Lama</v>
          </cell>
          <cell r="RP96" t="str">
            <v>Lingga Tiga</v>
          </cell>
          <cell r="RQ96" t="str">
            <v>Sidorukun</v>
          </cell>
          <cell r="RR96" t="str">
            <v>Labuhan Bilik</v>
          </cell>
          <cell r="RS96" t="str">
            <v>Sei Berombang</v>
          </cell>
          <cell r="RT96" t="str">
            <v>Tanjung Sarang Elang</v>
          </cell>
          <cell r="RU96" t="str">
            <v>Kuta Gambir</v>
          </cell>
          <cell r="RV96" t="str">
            <v>Pagagan Julu I</v>
          </cell>
          <cell r="RW96" t="str">
            <v>Sumbul Tengah</v>
          </cell>
          <cell r="RX96" t="str">
            <v>Sinampang</v>
          </cell>
          <cell r="RY96" t="str">
            <v>Parongil</v>
          </cell>
          <cell r="RZ96" t="str">
            <v>Sukadame</v>
          </cell>
          <cell r="SA96" t="str">
            <v>Tambahan</v>
          </cell>
          <cell r="SB96" t="str">
            <v>Lae Itam</v>
          </cell>
          <cell r="SC96" t="str">
            <v>Simanduma</v>
          </cell>
          <cell r="SD96" t="str">
            <v>Bangun</v>
          </cell>
          <cell r="SE96" t="str">
            <v>Sumbul</v>
          </cell>
          <cell r="SF96" t="str">
            <v>Bukit Lau Kersik</v>
          </cell>
          <cell r="SG96" t="str">
            <v>Sambaliang</v>
          </cell>
          <cell r="SH96" t="str">
            <v>Silalahi II</v>
          </cell>
          <cell r="SI96" t="str">
            <v>Panji Dabutar</v>
          </cell>
          <cell r="SJ96" t="str">
            <v>Balige I</v>
          </cell>
          <cell r="SK96" t="str">
            <v>Pasar Laguboti</v>
          </cell>
          <cell r="SL96" t="str">
            <v>Pintu Batu</v>
          </cell>
          <cell r="SM96" t="str">
            <v>Parsoburan Tengah</v>
          </cell>
          <cell r="SN96" t="str">
            <v>Meranti Utara</v>
          </cell>
          <cell r="SO96" t="str">
            <v>Natumingka</v>
          </cell>
          <cell r="SP96" t="str">
            <v>Pasar Porsea</v>
          </cell>
          <cell r="SQ96" t="str">
            <v>Parsaoran Ajibata</v>
          </cell>
          <cell r="SR96" t="str">
            <v>Lintong Julu</v>
          </cell>
          <cell r="SS96" t="str">
            <v>Dolok Saribu Janji Matogu</v>
          </cell>
          <cell r="ST96" t="str">
            <v>Sigumpar Dangsina</v>
          </cell>
          <cell r="SU96" t="str">
            <v>Narumonda I</v>
          </cell>
          <cell r="SV96" t="str">
            <v>Lumban Rau Tengah</v>
          </cell>
          <cell r="SW96" t="str">
            <v>Lintong Nihuta</v>
          </cell>
          <cell r="SX96" t="str">
            <v>Sihiong</v>
          </cell>
          <cell r="SY96" t="str">
            <v>Siantar Utara</v>
          </cell>
          <cell r="SZ96" t="str">
            <v>Kota Siantar</v>
          </cell>
          <cell r="TA96" t="str">
            <v>Mompang Jae</v>
          </cell>
          <cell r="TB96" t="str">
            <v>Gunung Baringin</v>
          </cell>
          <cell r="TC96" t="str">
            <v>Tano Bato</v>
          </cell>
          <cell r="TD96" t="str">
            <v>Longat</v>
          </cell>
          <cell r="TE96" t="str">
            <v>Siabu</v>
          </cell>
          <cell r="TF96" t="str">
            <v>Bange</v>
          </cell>
          <cell r="TG96" t="str">
            <v>Tamiang</v>
          </cell>
          <cell r="TH96" t="str">
            <v>Pasar Maga</v>
          </cell>
          <cell r="TI96" t="str">
            <v>Laru Lombang</v>
          </cell>
          <cell r="TJ96" t="str">
            <v>Huta Godang</v>
          </cell>
          <cell r="TK96" t="str">
            <v>Pasar Muara Sipongi</v>
          </cell>
          <cell r="TL96" t="str">
            <v>Muara Soma</v>
          </cell>
          <cell r="TM96" t="str">
            <v>Simpang Gambir</v>
          </cell>
          <cell r="TN96" t="str">
            <v>Pasar Baru Batahan</v>
          </cell>
          <cell r="TO96" t="str">
            <v>Pasar II Natal</v>
          </cell>
          <cell r="TP96" t="str">
            <v>Batu Mundom</v>
          </cell>
          <cell r="TQ96" t="str">
            <v>Manisak</v>
          </cell>
          <cell r="TR96" t="str">
            <v>Bangun Sejati</v>
          </cell>
          <cell r="TS96" t="str">
            <v>Huta Lombang</v>
          </cell>
          <cell r="TT96" t="str">
            <v>Pakantan Dolok</v>
          </cell>
          <cell r="TU96" t="str">
            <v>Sinunukan I</v>
          </cell>
          <cell r="TV96" t="str">
            <v>Tambiski</v>
          </cell>
          <cell r="TW96" t="str">
            <v>Hilisangowola</v>
          </cell>
          <cell r="TX96" t="str">
            <v>Doli-doli Idanotae</v>
          </cell>
          <cell r="TY96" t="str">
            <v>Bawolato</v>
          </cell>
          <cell r="TZ96" t="str">
            <v>Duru</v>
          </cell>
          <cell r="UA96" t="str">
            <v>Pasar Pulau Tello</v>
          </cell>
          <cell r="UB96" t="str">
            <v>Pasar Teluk Dalam</v>
          </cell>
          <cell r="UC96" t="str">
            <v>Sifaoroasi</v>
          </cell>
          <cell r="UD96" t="str">
            <v>Amuri</v>
          </cell>
          <cell r="UE96" t="str">
            <v>Sifalago Susua</v>
          </cell>
          <cell r="UF96" t="str">
            <v>Hilisimaetano</v>
          </cell>
          <cell r="UG96" t="str">
            <v>Togizita</v>
          </cell>
          <cell r="UH96" t="str">
            <v>Hilisataro</v>
          </cell>
          <cell r="UI96" t="str">
            <v>Hilizalo'otano</v>
          </cell>
          <cell r="UJ96" t="str">
            <v>Lawindra</v>
          </cell>
          <cell r="UK96" t="str">
            <v>Hilitotao</v>
          </cell>
          <cell r="UL96" t="str">
            <v>Labuhan Hiu</v>
          </cell>
          <cell r="UM96" t="str">
            <v>Tetegawa'ai</v>
          </cell>
          <cell r="UN96" t="str">
            <v>Bawomataluo</v>
          </cell>
          <cell r="UO96" t="str">
            <v>Sambulu</v>
          </cell>
          <cell r="UP96" t="str">
            <v>Ehosakhozi</v>
          </cell>
          <cell r="UQ96" t="str">
            <v>Hilinamazihono</v>
          </cell>
          <cell r="UR96" t="str">
            <v>Fadoro Ewo</v>
          </cell>
          <cell r="US96" t="str">
            <v>Maluo</v>
          </cell>
          <cell r="UT96" t="str">
            <v>Fondrakoraya</v>
          </cell>
          <cell r="UU96" t="str">
            <v>Mondrowe</v>
          </cell>
          <cell r="UV96" t="str">
            <v>Sifitubanua</v>
          </cell>
          <cell r="UW96" t="str">
            <v>Sifalago Gomo</v>
          </cell>
          <cell r="UX96" t="str">
            <v>Gobo</v>
          </cell>
          <cell r="UY96" t="str">
            <v>Fuge</v>
          </cell>
          <cell r="UZ96" t="str">
            <v>Siofa Banua Lorang</v>
          </cell>
          <cell r="VA96" t="str">
            <v>Baluta</v>
          </cell>
          <cell r="VB96" t="str">
            <v>Botohilitano</v>
          </cell>
          <cell r="VC96" t="str">
            <v>Hilifalago</v>
          </cell>
          <cell r="VD96" t="str">
            <v>Fanedanu</v>
          </cell>
          <cell r="VE96" t="str">
            <v>Lahusa Idanotae</v>
          </cell>
          <cell r="VF96" t="str">
            <v>Tanjung Meriah</v>
          </cell>
          <cell r="VG96" t="str">
            <v>Sukaramai</v>
          </cell>
          <cell r="VH96" t="str">
            <v>Salak I</v>
          </cell>
          <cell r="VI96" t="str">
            <v>Ulumerah</v>
          </cell>
          <cell r="VJ96" t="str">
            <v>Kecupak I</v>
          </cell>
          <cell r="VK96" t="str">
            <v>Sibagindar</v>
          </cell>
          <cell r="VL96" t="str">
            <v>Kuta Babo</v>
          </cell>
          <cell r="VM96" t="str">
            <v>Siempat Rube II</v>
          </cell>
          <cell r="VN96" t="str">
            <v>Pusuk II Simaninggir</v>
          </cell>
          <cell r="VO96" t="str">
            <v>Parsingguran I</v>
          </cell>
          <cell r="VP96" t="str">
            <v>Marbun Toruan</v>
          </cell>
          <cell r="VQ96" t="str">
            <v>Sihonongan</v>
          </cell>
          <cell r="VR96" t="str">
            <v>Sibuntuon Partur</v>
          </cell>
          <cell r="VS96" t="str">
            <v>Pasar Dolok Sanggul</v>
          </cell>
          <cell r="VT96" t="str">
            <v>Batunajagar</v>
          </cell>
          <cell r="VU96" t="str">
            <v>Batu Nagodang Siatas</v>
          </cell>
          <cell r="VV96" t="str">
            <v>Purba Bersatu</v>
          </cell>
          <cell r="VW96" t="str">
            <v>Tarabintang</v>
          </cell>
          <cell r="VX96" t="str">
            <v>Tuktuk Siadong</v>
          </cell>
          <cell r="VY96" t="str">
            <v>Pakpahan</v>
          </cell>
          <cell r="VZ96" t="str">
            <v>Parhusip III</v>
          </cell>
          <cell r="WA96" t="str">
            <v>Suhutnihuta Pardomuan</v>
          </cell>
          <cell r="WB96" t="str">
            <v>Sosor Dolok</v>
          </cell>
          <cell r="WC96" t="str">
            <v>Huta Ginjang</v>
          </cell>
          <cell r="WD96" t="str">
            <v>Salaon Toba</v>
          </cell>
          <cell r="WE96" t="str">
            <v>Pasar Pangururan</v>
          </cell>
          <cell r="WF96" t="str">
            <v>Holbung</v>
          </cell>
          <cell r="WG96" t="str">
            <v>Pantai Cermin Kanan</v>
          </cell>
          <cell r="WH96" t="str">
            <v>Melati I</v>
          </cell>
          <cell r="WI96" t="str">
            <v>Sei Buluh</v>
          </cell>
          <cell r="WJ96" t="str">
            <v>Cempedak Lobang</v>
          </cell>
          <cell r="WK96" t="str">
            <v>Pekan Tanjung Beringin</v>
          </cell>
          <cell r="WL96" t="str">
            <v>Bandar Tengah</v>
          </cell>
          <cell r="WM96" t="str">
            <v>Nagaraja I</v>
          </cell>
          <cell r="WN96" t="str">
            <v>Sipispis</v>
          </cell>
          <cell r="WO96" t="str">
            <v>Pekan Dolok Masihul</v>
          </cell>
          <cell r="WP96" t="str">
            <v>Kotarih Pekan</v>
          </cell>
          <cell r="WQ96" t="str">
            <v>Batu Masagi</v>
          </cell>
          <cell r="WR96" t="str">
            <v>Tanjung Harap</v>
          </cell>
          <cell r="WS96" t="str">
            <v>Bah Sumbu</v>
          </cell>
          <cell r="WT96" t="str">
            <v>Melati Kebun</v>
          </cell>
          <cell r="WU96" t="str">
            <v>Pon</v>
          </cell>
          <cell r="WV96" t="str">
            <v>Penggalian</v>
          </cell>
          <cell r="WW96" t="str">
            <v>Gudang Garam</v>
          </cell>
          <cell r="WX96" t="str">
            <v>Pangkalan Dodek</v>
          </cell>
          <cell r="WY96" t="str">
            <v>Perkebunan Sipare pare</v>
          </cell>
          <cell r="WZ96" t="str">
            <v>Indrapura</v>
          </cell>
          <cell r="XA96" t="str">
            <v>Lima Puluh Kota</v>
          </cell>
          <cell r="XB96" t="str">
            <v>Labuhan Ruku</v>
          </cell>
          <cell r="XC96" t="str">
            <v>Tanjung Tiram</v>
          </cell>
          <cell r="XD96" t="str">
            <v>Kwala Sikasim</v>
          </cell>
          <cell r="XE96" t="str">
            <v>Tanjung Prapat</v>
          </cell>
          <cell r="XF96" t="str">
            <v>Gambus Laut</v>
          </cell>
          <cell r="XG96" t="str">
            <v>Perkebunan Tanah Itam Ulu</v>
          </cell>
          <cell r="XH96" t="str">
            <v>Sumber Tani</v>
          </cell>
          <cell r="XI96" t="str">
            <v>Sentang</v>
          </cell>
          <cell r="XJ96" t="str">
            <v>Janji Manahan GNT</v>
          </cell>
          <cell r="XK96" t="str">
            <v>Siguga</v>
          </cell>
          <cell r="XL96" t="str">
            <v>Hutaimbaru</v>
          </cell>
          <cell r="XM96" t="str">
            <v>Pasar Gunung Tua</v>
          </cell>
          <cell r="XN96" t="str">
            <v>Pancur Pangko</v>
          </cell>
          <cell r="XO96" t="str">
            <v>Sitopayan</v>
          </cell>
          <cell r="XP96" t="str">
            <v>Sayur Matinggi</v>
          </cell>
          <cell r="XQ96" t="str">
            <v>Ulak Tano</v>
          </cell>
          <cell r="XR96" t="str">
            <v>Aek Godang</v>
          </cell>
          <cell r="XS96" t="str">
            <v>Siunggam Julu</v>
          </cell>
          <cell r="XT96" t="str">
            <v>Siancimun</v>
          </cell>
          <cell r="XU96" t="str">
            <v>Huta Raja</v>
          </cell>
          <cell r="XV96" t="str">
            <v>Pagaranbira Jae</v>
          </cell>
          <cell r="XW96" t="str">
            <v>Gunung Baringin</v>
          </cell>
          <cell r="XX96" t="str">
            <v>Binanga Tolu</v>
          </cell>
          <cell r="XY96" t="str">
            <v>Janji Matogu</v>
          </cell>
          <cell r="XZ96" t="str">
            <v>Simangambat</v>
          </cell>
          <cell r="YA96" t="str">
            <v>Simanuldang Jae</v>
          </cell>
          <cell r="YB96" t="str">
            <v>Pasar Sibuhuan</v>
          </cell>
          <cell r="YC96" t="str">
            <v>Siborna Bunut</v>
          </cell>
          <cell r="YD96" t="str">
            <v>Tanjung Baru</v>
          </cell>
          <cell r="YE96" t="str">
            <v>Batang Bulu Lama</v>
          </cell>
          <cell r="YF96" t="str">
            <v>Aek Nabara Tonga</v>
          </cell>
          <cell r="YG96" t="str">
            <v>Lubuk Gonting</v>
          </cell>
          <cell r="YH96" t="str">
            <v>Kotapinang</v>
          </cell>
          <cell r="YI96" t="str">
            <v>Perk. Perlabian</v>
          </cell>
          <cell r="YJ96" t="str">
            <v>Bangai</v>
          </cell>
          <cell r="YK96" t="str">
            <v>Langga Payung</v>
          </cell>
          <cell r="YL96" t="str">
            <v>Mandalasena</v>
          </cell>
          <cell r="YM96" t="str">
            <v>Aek Kanopan</v>
          </cell>
          <cell r="YN96" t="str">
            <v>Tanjung Leidong</v>
          </cell>
          <cell r="YO96" t="str">
            <v>Kampung Mesjid</v>
          </cell>
          <cell r="YP96" t="str">
            <v>Aek Korsik</v>
          </cell>
          <cell r="YQ96" t="str">
            <v>Marbau</v>
          </cell>
          <cell r="YR96" t="str">
            <v>Aek Kota Batu</v>
          </cell>
          <cell r="YS96" t="str">
            <v>Bandar Durian</v>
          </cell>
          <cell r="YT96" t="str">
            <v>Gunting Saga</v>
          </cell>
          <cell r="YU96" t="str">
            <v>Hilidundra</v>
          </cell>
          <cell r="YV96" t="str">
            <v>Seriwa'u</v>
          </cell>
          <cell r="YW96" t="str">
            <v>Botolakha</v>
          </cell>
          <cell r="YX96" t="str">
            <v>Tetehosi Maziaya</v>
          </cell>
          <cell r="YY96" t="str">
            <v>Berua</v>
          </cell>
          <cell r="YZ96" t="str">
            <v>Banua Sibohou III</v>
          </cell>
          <cell r="ZA96" t="str">
            <v>Bitaya</v>
          </cell>
          <cell r="ZB96" t="str">
            <v>Te'olo</v>
          </cell>
          <cell r="ZC96" t="str">
            <v>Afulu</v>
          </cell>
          <cell r="ZD96" t="str">
            <v>Pasar Lahewa</v>
          </cell>
          <cell r="ZE96" t="str">
            <v>Laowowaga</v>
          </cell>
          <cell r="ZF96" t="str">
            <v>Sisobaoho</v>
          </cell>
          <cell r="ZG96" t="str">
            <v>Bawosaloo</v>
          </cell>
          <cell r="ZH96" t="str">
            <v>Onolimbu Raya</v>
          </cell>
          <cell r="ZI96" t="str">
            <v>Hiliwaloo II</v>
          </cell>
          <cell r="ZJ96" t="str">
            <v>Simaeasi</v>
          </cell>
          <cell r="ZK96" t="str">
            <v>Balodano</v>
          </cell>
          <cell r="ZL96" t="str">
            <v>Sisobawino II</v>
          </cell>
          <cell r="ZM96" t="str">
            <v>Bukit Tinggi</v>
          </cell>
          <cell r="ZN96" t="str">
            <v>Pasar Baru</v>
          </cell>
          <cell r="ZO96" t="str">
            <v>Lalang</v>
          </cell>
          <cell r="ZP96" t="str">
            <v>Helvetia</v>
          </cell>
          <cell r="ZQ96" t="str">
            <v>Tegal S Mandala I</v>
          </cell>
          <cell r="ZR96" t="str">
            <v>Kesawan</v>
          </cell>
          <cell r="ZS96" t="str">
            <v>Titipapan</v>
          </cell>
          <cell r="ZT96" t="str">
            <v>Tanjung Selamat</v>
          </cell>
          <cell r="ZU96" t="str">
            <v>Belawan I</v>
          </cell>
          <cell r="ZV96" t="str">
            <v>Amplas</v>
          </cell>
          <cell r="ZW96" t="str">
            <v>Sukaramai I</v>
          </cell>
          <cell r="ZX96" t="str">
            <v>Suka Maju</v>
          </cell>
          <cell r="ZY96" t="str">
            <v>Labuhan Deli</v>
          </cell>
          <cell r="ZZ96" t="str">
            <v>Pekan Labuhan</v>
          </cell>
          <cell r="AAA96" t="str">
            <v>Indra Kasih</v>
          </cell>
          <cell r="AAB96" t="str">
            <v>Aur</v>
          </cell>
          <cell r="AAC96" t="str">
            <v>Madras Hulu</v>
          </cell>
          <cell r="AAD96" t="str">
            <v>Petisah Hulu</v>
          </cell>
          <cell r="AAE96" t="str">
            <v>Pandau Hilir</v>
          </cell>
          <cell r="AAF96" t="str">
            <v>Petisah Tengah</v>
          </cell>
          <cell r="AAG96" t="str">
            <v>Gang Buntu</v>
          </cell>
          <cell r="AAH96" t="str">
            <v>Asam Kumbang</v>
          </cell>
          <cell r="AAI96" t="str">
            <v>Kebun Sayur</v>
          </cell>
          <cell r="AAJ96" t="str">
            <v>Dwikora</v>
          </cell>
          <cell r="AAK96" t="str">
            <v>Melayu</v>
          </cell>
          <cell r="AAL96" t="str">
            <v>Toba</v>
          </cell>
          <cell r="AAM96" t="str">
            <v>Sukaraja</v>
          </cell>
          <cell r="AAN96" t="str">
            <v>Sumber Jaya</v>
          </cell>
          <cell r="AAO96" t="str">
            <v>Gurilla</v>
          </cell>
          <cell r="AAP96" t="str">
            <v>Simarimbun</v>
          </cell>
          <cell r="AAQ96" t="str">
            <v>Huta Barangan</v>
          </cell>
          <cell r="AAR96" t="str">
            <v>Kota Baringin</v>
          </cell>
          <cell r="AAS96" t="str">
            <v>Aek Habil</v>
          </cell>
          <cell r="AAT96" t="str">
            <v>Pancuran Kerambil</v>
          </cell>
          <cell r="AAU96" t="str">
            <v>Tanjung Balai Kota I</v>
          </cell>
          <cell r="AAV96" t="str">
            <v>Tanjung Balai Kota III</v>
          </cell>
          <cell r="AAW96" t="str">
            <v>Keramat Kubah</v>
          </cell>
          <cell r="AAX96" t="str">
            <v>Sei Merbau</v>
          </cell>
          <cell r="AAY96" t="str">
            <v>Gading</v>
          </cell>
          <cell r="AAZ96" t="str">
            <v>Pulau Simardan</v>
          </cell>
          <cell r="ABA96" t="str">
            <v>Pahlawan</v>
          </cell>
          <cell r="ABB96" t="str">
            <v>Berngam</v>
          </cell>
          <cell r="ABC96" t="str">
            <v>Bandar Senembah</v>
          </cell>
          <cell r="ABD96" t="str">
            <v>Tanah Tinggi</v>
          </cell>
          <cell r="ABE96" t="str">
            <v>Tanah Merah</v>
          </cell>
          <cell r="ABF96" t="str">
            <v>Pabatu</v>
          </cell>
          <cell r="ABG96" t="str">
            <v>Rantau Laban</v>
          </cell>
          <cell r="ABH96" t="str">
            <v>Bagelen</v>
          </cell>
          <cell r="ABI96" t="str">
            <v>Durian</v>
          </cell>
          <cell r="ABJ96" t="str">
            <v>Mandailing</v>
          </cell>
          <cell r="ABK96" t="str">
            <v>Wek I</v>
          </cell>
          <cell r="ABL96" t="str">
            <v>Wek V</v>
          </cell>
          <cell r="ABM96" t="str">
            <v>Batunadua Jae</v>
          </cell>
          <cell r="ABN96" t="str">
            <v>Hutaimbaru</v>
          </cell>
          <cell r="ABO96" t="str">
            <v>Sihitang</v>
          </cell>
          <cell r="ABP96" t="str">
            <v>Joring Lombang</v>
          </cell>
          <cell r="ABQ96" t="str">
            <v>Pasar Gunungsitoli</v>
          </cell>
          <cell r="ABR96" t="str">
            <v>Ononamolo I Lot</v>
          </cell>
          <cell r="ABS96" t="str">
            <v>Afia</v>
          </cell>
          <cell r="ABT96" t="str">
            <v>Sifalaete</v>
          </cell>
          <cell r="ABU96" t="str">
            <v>Nazalou Alo'oa</v>
          </cell>
          <cell r="ABV96" t="str">
            <v>Tumori</v>
          </cell>
          <cell r="ABW96" t="str">
            <v>Inderapura</v>
          </cell>
          <cell r="ABX96" t="str">
            <v>Pelangai</v>
          </cell>
          <cell r="ABY96" t="str">
            <v>Kambang</v>
          </cell>
          <cell r="ABZ96" t="str">
            <v>IV Koto Hilie</v>
          </cell>
          <cell r="ACA96" t="str">
            <v>Painan</v>
          </cell>
          <cell r="ACB96" t="str">
            <v>Koto Berapak</v>
          </cell>
          <cell r="ACC96" t="str">
            <v>Siguntur</v>
          </cell>
          <cell r="ACD96" t="str">
            <v>Taratak</v>
          </cell>
          <cell r="ACE96" t="str">
            <v>Punggasan</v>
          </cell>
          <cell r="ACF96" t="str">
            <v>Lunang</v>
          </cell>
          <cell r="ACG96" t="str">
            <v>Tapan</v>
          </cell>
          <cell r="ACH96" t="str">
            <v>Puluik-Puluik</v>
          </cell>
          <cell r="ACI96" t="str">
            <v>Inderapura Utara</v>
          </cell>
          <cell r="ACJ96" t="str">
            <v>Sungai Gambir Sako Tapan</v>
          </cell>
          <cell r="ACK96" t="str">
            <v>Silaut</v>
          </cell>
          <cell r="ACL96" t="str">
            <v>Ikua Koto Dibalai</v>
          </cell>
          <cell r="ACM96" t="str">
            <v>Lolo</v>
          </cell>
          <cell r="ACN96" t="str">
            <v>Alahan Panjang</v>
          </cell>
          <cell r="ACO96" t="str">
            <v>Supayang</v>
          </cell>
          <cell r="ACP96" t="str">
            <v>Batu Banyak</v>
          </cell>
          <cell r="ACQ96" t="str">
            <v>Cupak</v>
          </cell>
          <cell r="ACR96" t="str">
            <v>Muaro Paneh</v>
          </cell>
          <cell r="ACS96" t="str">
            <v>Taruang-Taruang</v>
          </cell>
          <cell r="ACT96" t="str">
            <v>Koto Baru</v>
          </cell>
          <cell r="ACU96" t="str">
            <v>Sumani</v>
          </cell>
          <cell r="ACV96" t="str">
            <v>Sulit Air</v>
          </cell>
          <cell r="ACW96" t="str">
            <v>Paninggahan</v>
          </cell>
          <cell r="ACX96" t="str">
            <v>Talang Babungo</v>
          </cell>
          <cell r="ACY96" t="str">
            <v>Rangkiang Luluih</v>
          </cell>
          <cell r="ACZ96" t="str">
            <v>Simpang Tj. Nan IV</v>
          </cell>
          <cell r="ADA96" t="str">
            <v>Timbulun</v>
          </cell>
          <cell r="ADB96" t="str">
            <v>Muaro</v>
          </cell>
          <cell r="ADC96" t="str">
            <v>Palangki</v>
          </cell>
          <cell r="ADD96" t="str">
            <v>Sungai Lansek</v>
          </cell>
          <cell r="ADE96" t="str">
            <v>Lubuak Tarok</v>
          </cell>
          <cell r="ADF96" t="str">
            <v>Limo Koto</v>
          </cell>
          <cell r="ADG96" t="str">
            <v>Silantai</v>
          </cell>
          <cell r="ADH96" t="str">
            <v>Batu Manjulur</v>
          </cell>
          <cell r="ADI96" t="str">
            <v>Tambangan</v>
          </cell>
          <cell r="ADJ96" t="str">
            <v>Andaleh</v>
          </cell>
          <cell r="ADK96" t="str">
            <v>Simawang</v>
          </cell>
          <cell r="ADL96" t="str">
            <v>Baringin</v>
          </cell>
          <cell r="ADM96" t="str">
            <v>Tanjung Barulak</v>
          </cell>
          <cell r="ADN96" t="str">
            <v>Taluak</v>
          </cell>
          <cell r="ADO96" t="str">
            <v>Sungai Patai</v>
          </cell>
          <cell r="ADP96" t="str">
            <v>Simpuruik</v>
          </cell>
          <cell r="ADQ96" t="str">
            <v>Batu Basa</v>
          </cell>
          <cell r="ADR96" t="str">
            <v>Sumanik</v>
          </cell>
          <cell r="ADS96" t="str">
            <v>Atar</v>
          </cell>
          <cell r="ADT96" t="str">
            <v>Tanjuang Alam</v>
          </cell>
          <cell r="ADU96" t="str">
            <v>Batu Bulek</v>
          </cell>
          <cell r="ADV96" t="str">
            <v>Batu Taba</v>
          </cell>
          <cell r="ADW96" t="str">
            <v>Lubuk Alung</v>
          </cell>
          <cell r="ADX96" t="str">
            <v>Katapiang</v>
          </cell>
          <cell r="ADY96" t="str">
            <v>Kapalo Koto</v>
          </cell>
          <cell r="ADZ96" t="str">
            <v>Sicincin</v>
          </cell>
          <cell r="AEA96" t="str">
            <v>Balah Aie</v>
          </cell>
          <cell r="AEB96" t="str">
            <v>Campago</v>
          </cell>
          <cell r="AEC96" t="str">
            <v>Kuranji Hulu</v>
          </cell>
          <cell r="AED96" t="str">
            <v>Kuranji Hilir</v>
          </cell>
          <cell r="AEE96" t="str">
            <v>III Koto Aur Malintang</v>
          </cell>
          <cell r="AEF96" t="str">
            <v>Tapakih</v>
          </cell>
          <cell r="AEG96" t="str">
            <v>Sintuak</v>
          </cell>
          <cell r="AEH96" t="str">
            <v>Koto Baru</v>
          </cell>
          <cell r="AEI96" t="str">
            <v>Malai V Suku</v>
          </cell>
          <cell r="AEJ96" t="str">
            <v>Kudu Gantiang</v>
          </cell>
          <cell r="AEK96" t="str">
            <v>Kayu Tanam</v>
          </cell>
          <cell r="AEL96" t="str">
            <v>Sungai Durian</v>
          </cell>
          <cell r="AEM96" t="str">
            <v>Pakandangan</v>
          </cell>
          <cell r="AEN96" t="str">
            <v>Tiku Selatan</v>
          </cell>
          <cell r="AEO96" t="str">
            <v>Lubuk Basung</v>
          </cell>
          <cell r="AEP96" t="str">
            <v>Tanjung Sani</v>
          </cell>
          <cell r="AEQ96" t="str">
            <v>Matua Hilia</v>
          </cell>
          <cell r="AER96" t="str">
            <v>Sungai Landia</v>
          </cell>
          <cell r="AES96" t="str">
            <v>Padang Lua</v>
          </cell>
          <cell r="AET96" t="str">
            <v>Batu Taba</v>
          </cell>
          <cell r="AEU96" t="str">
            <v>Koto Tinggi</v>
          </cell>
          <cell r="AEV96" t="str">
            <v>Koto Tangah</v>
          </cell>
          <cell r="AEW96" t="str">
            <v>Koto Rantang</v>
          </cell>
          <cell r="AEX96" t="str">
            <v>Baringin</v>
          </cell>
          <cell r="AEY96" t="str">
            <v>Padang Laweh</v>
          </cell>
          <cell r="AEZ96" t="str">
            <v>Batu Kambing</v>
          </cell>
          <cell r="AFA96" t="str">
            <v>Canduang Koto Laweh</v>
          </cell>
          <cell r="AFB96" t="str">
            <v>Magek</v>
          </cell>
          <cell r="AFC96" t="str">
            <v>Malalak Utara</v>
          </cell>
          <cell r="AFD96" t="str">
            <v>Kurai</v>
          </cell>
          <cell r="AFE96" t="str">
            <v>Guguak VIII Koto</v>
          </cell>
          <cell r="AFF96" t="str">
            <v>Koto Baru Simalanggang</v>
          </cell>
          <cell r="AFG96" t="str">
            <v>Tj. Haro Sikabu-kabu Pd. Panjang</v>
          </cell>
          <cell r="AFH96" t="str">
            <v>Taram</v>
          </cell>
          <cell r="AFI96" t="str">
            <v>Manggilang</v>
          </cell>
          <cell r="AFJ96" t="str">
            <v>Muaro Paiti</v>
          </cell>
          <cell r="AFK96" t="str">
            <v>Pandam Gadang</v>
          </cell>
          <cell r="AFL96" t="str">
            <v>Labuah Gunuang</v>
          </cell>
          <cell r="AFM96" t="str">
            <v>Situjuah Batua</v>
          </cell>
          <cell r="AFN96" t="str">
            <v>Jopang Manganti</v>
          </cell>
          <cell r="AFO96" t="str">
            <v>Maek</v>
          </cell>
          <cell r="AFP96" t="str">
            <v>Sariak Laweh</v>
          </cell>
          <cell r="AFQ96" t="str">
            <v>Limo Koto</v>
          </cell>
          <cell r="AFR96" t="str">
            <v>Tanjuang Baringin</v>
          </cell>
          <cell r="AFS96" t="str">
            <v>Panti</v>
          </cell>
          <cell r="AFT96" t="str">
            <v>Muara Tais</v>
          </cell>
          <cell r="AFU96" t="str">
            <v>Simpang Tonang</v>
          </cell>
          <cell r="AFV96" t="str">
            <v>Malampah</v>
          </cell>
          <cell r="AFW96" t="str">
            <v>Taruang Taruang</v>
          </cell>
          <cell r="AFX96" t="str">
            <v>Silayang</v>
          </cell>
          <cell r="AFY96" t="str">
            <v>Alahan Mati</v>
          </cell>
          <cell r="AFZ96" t="str">
            <v>Padang Gelugur</v>
          </cell>
          <cell r="AGA96" t="str">
            <v>Koto Nopan</v>
          </cell>
          <cell r="AGB96" t="str">
            <v>Lansek Kadok</v>
          </cell>
          <cell r="AGC96" t="str">
            <v>Betumonga</v>
          </cell>
          <cell r="AGD96" t="str">
            <v>Bosua</v>
          </cell>
          <cell r="AGE96" t="str">
            <v>Muara Siberut</v>
          </cell>
          <cell r="AGF96" t="str">
            <v>Bojakan</v>
          </cell>
          <cell r="AGG96" t="str">
            <v>Simatalu</v>
          </cell>
          <cell r="AGH96" t="str">
            <v>Katurei</v>
          </cell>
          <cell r="AGI96" t="str">
            <v>Saibi Samukop</v>
          </cell>
          <cell r="AGJ96" t="str">
            <v>Betumonga</v>
          </cell>
          <cell r="AGK96" t="str">
            <v>Sikakap</v>
          </cell>
          <cell r="AGL96" t="str">
            <v>Sinaka</v>
          </cell>
          <cell r="AGM96" t="str">
            <v>Koto Baru</v>
          </cell>
          <cell r="AGN96" t="str">
            <v>Sungai Dareh</v>
          </cell>
          <cell r="AGO96" t="str">
            <v>Sungai Rumbai</v>
          </cell>
          <cell r="AGP96" t="str">
            <v>Sitiung</v>
          </cell>
          <cell r="AGQ96" t="str">
            <v>Silago</v>
          </cell>
          <cell r="AGR96" t="str">
            <v>Timpeh</v>
          </cell>
          <cell r="AGS96" t="str">
            <v>Koto Salak</v>
          </cell>
          <cell r="AGT96" t="str">
            <v>Tiumang</v>
          </cell>
          <cell r="AGU96" t="str">
            <v>Padang Laweh</v>
          </cell>
          <cell r="AGV96" t="str">
            <v>Sungai Limau</v>
          </cell>
          <cell r="AGW96" t="str">
            <v>Koto Besar</v>
          </cell>
          <cell r="AGX96" t="str">
            <v>Lubuk Gadang</v>
          </cell>
          <cell r="AGY96" t="str">
            <v>Pasir Talang</v>
          </cell>
          <cell r="AGZ96" t="str">
            <v>Pakan Rabaa</v>
          </cell>
          <cell r="AHA96" t="str">
            <v>Lubuk Malako</v>
          </cell>
          <cell r="AHB96" t="str">
            <v>Abai</v>
          </cell>
          <cell r="AHC96" t="str">
            <v>Alam Pauh Duo</v>
          </cell>
          <cell r="AHD96" t="str">
            <v>Sungai Kunyit</v>
          </cell>
          <cell r="AHE96" t="str">
            <v>Aia Bangih</v>
          </cell>
          <cell r="AHF96" t="str">
            <v>Ujung Gading</v>
          </cell>
          <cell r="AHG96" t="str">
            <v>Lingkuang Aua</v>
          </cell>
          <cell r="AHH96" t="str">
            <v>Kajai</v>
          </cell>
          <cell r="AHI96" t="str">
            <v>Kinali</v>
          </cell>
          <cell r="AHJ96" t="str">
            <v>Muaro Kiawai</v>
          </cell>
          <cell r="AHK96" t="str">
            <v>Batahan</v>
          </cell>
          <cell r="AHL96" t="str">
            <v>Parit</v>
          </cell>
          <cell r="AHM96" t="str">
            <v>Sungai Aua</v>
          </cell>
          <cell r="AHN96" t="str">
            <v>Koto Baru</v>
          </cell>
          <cell r="AHO96" t="str">
            <v>Sasak</v>
          </cell>
          <cell r="AHP96" t="str">
            <v>Belakang Pondok</v>
          </cell>
          <cell r="AHQ96" t="str">
            <v>Sawahan</v>
          </cell>
          <cell r="AHR96" t="str">
            <v>Flamboyan Baru</v>
          </cell>
          <cell r="AHS96" t="str">
            <v>Air Tawar Timur</v>
          </cell>
          <cell r="AHT96" t="str">
            <v>Bungus Timur</v>
          </cell>
          <cell r="AHU96" t="str">
            <v>Cangkeh Nan XX</v>
          </cell>
          <cell r="AHV96" t="str">
            <v>Indarung</v>
          </cell>
          <cell r="AHW96" t="str">
            <v>Limau Manis</v>
          </cell>
          <cell r="AHX96" t="str">
            <v>Pasar Ambacang</v>
          </cell>
          <cell r="AHY96" t="str">
            <v>Surau Gadang</v>
          </cell>
          <cell r="AHZ96" t="str">
            <v>Balai Gadang</v>
          </cell>
          <cell r="AIA96" t="str">
            <v>Tanah Garam</v>
          </cell>
          <cell r="AIB96" t="str">
            <v>Koto Panjang</v>
          </cell>
          <cell r="AIC96" t="str">
            <v>Aur Mulio</v>
          </cell>
          <cell r="AID96" t="str">
            <v>Saringan</v>
          </cell>
          <cell r="AIE96" t="str">
            <v>Silungkang Duo</v>
          </cell>
          <cell r="AIF96" t="str">
            <v>Talawi Hilie</v>
          </cell>
          <cell r="AIG96" t="str">
            <v>Ganting</v>
          </cell>
          <cell r="AIH96" t="str">
            <v>Bukit Surungan</v>
          </cell>
          <cell r="AII96" t="str">
            <v>Tarok Dipo</v>
          </cell>
          <cell r="AIJ96" t="str">
            <v>Campago Guguk Bulek</v>
          </cell>
          <cell r="AIK96" t="str">
            <v>Aur Kuning</v>
          </cell>
          <cell r="AIL96" t="str">
            <v>Pakan Sinayan</v>
          </cell>
          <cell r="AIM96" t="str">
            <v>Napar</v>
          </cell>
          <cell r="AIN96" t="str">
            <v>Balai Jaring</v>
          </cell>
          <cell r="AIO96" t="str">
            <v>Sungai Durian</v>
          </cell>
          <cell r="AIP96" t="str">
            <v>Padang Karambia</v>
          </cell>
          <cell r="AIQ96" t="str">
            <v>Karan Aur</v>
          </cell>
          <cell r="AIR96" t="str">
            <v>Ampalu</v>
          </cell>
          <cell r="AIS96" t="str">
            <v>Pasir Sunur</v>
          </cell>
          <cell r="AIT96" t="str">
            <v>Talago Sarik</v>
          </cell>
          <cell r="AIU96" t="str">
            <v>Bangkinang</v>
          </cell>
          <cell r="AIV96" t="str">
            <v>Air Tiris</v>
          </cell>
          <cell r="AIW96" t="str">
            <v>Tambang</v>
          </cell>
          <cell r="AIX96" t="str">
            <v>Batu Bersurat</v>
          </cell>
          <cell r="AIY96" t="str">
            <v>Kuok</v>
          </cell>
          <cell r="AIZ96" t="str">
            <v>Pangkalan Baru</v>
          </cell>
          <cell r="AJA96" t="str">
            <v>Lipat Kain</v>
          </cell>
          <cell r="AJB96" t="str">
            <v>Sungai Pagar</v>
          </cell>
          <cell r="AJC96" t="str">
            <v>Gema</v>
          </cell>
          <cell r="AJD96" t="str">
            <v>Petapahan</v>
          </cell>
          <cell r="AJE96" t="str">
            <v>Koto Garo</v>
          </cell>
          <cell r="AJF96" t="str">
            <v>Senama Nenek</v>
          </cell>
          <cell r="AJG96" t="str">
            <v>Salo</v>
          </cell>
          <cell r="AJH96" t="str">
            <v>Pulau Payung</v>
          </cell>
          <cell r="AJI96" t="str">
            <v>Pulau</v>
          </cell>
          <cell r="AJJ96" t="str">
            <v>Kampung Pinang</v>
          </cell>
          <cell r="AJK96" t="str">
            <v>Pulau Birandang</v>
          </cell>
          <cell r="AJL96" t="str">
            <v>Muara Jalai</v>
          </cell>
          <cell r="AJM96" t="str">
            <v>Simalinyang</v>
          </cell>
          <cell r="AJN96" t="str">
            <v>Kebun Durian</v>
          </cell>
          <cell r="AJO96" t="str">
            <v>Siberuang</v>
          </cell>
          <cell r="AJP96" t="str">
            <v>Kampung Dagang</v>
          </cell>
          <cell r="AJQ96" t="str">
            <v>Pematang Reba</v>
          </cell>
          <cell r="AJR96" t="str">
            <v>Simpang Kelayang</v>
          </cell>
          <cell r="AJS96" t="str">
            <v>Air Molek</v>
          </cell>
          <cell r="AJT96" t="str">
            <v>Peranap</v>
          </cell>
          <cell r="AJU96" t="str">
            <v>Pangkalan Kasai</v>
          </cell>
          <cell r="AJV96" t="str">
            <v>Anak Talang</v>
          </cell>
          <cell r="AJW96" t="str">
            <v>Siambul</v>
          </cell>
          <cell r="AJX96" t="str">
            <v>Japura</v>
          </cell>
          <cell r="AJY96" t="str">
            <v>Tambak</v>
          </cell>
          <cell r="AJZ96" t="str">
            <v>Morong</v>
          </cell>
          <cell r="AKA96" t="str">
            <v>Rimpian</v>
          </cell>
          <cell r="AKB96" t="str">
            <v>Tujuh Buah Tangga</v>
          </cell>
          <cell r="AKC96" t="str">
            <v>Pesajian</v>
          </cell>
          <cell r="AKD96" t="str">
            <v>Kota Bengkalis</v>
          </cell>
          <cell r="AKE96" t="str">
            <v>Bantan Tengah</v>
          </cell>
          <cell r="AKF96" t="str">
            <v>Sungaipakning</v>
          </cell>
          <cell r="AKG96" t="str">
            <v>Air Jamban</v>
          </cell>
          <cell r="AKH96" t="str">
            <v>Batu Panjang</v>
          </cell>
          <cell r="AKI96" t="str">
            <v>Tanjungmedang</v>
          </cell>
          <cell r="AKJ96" t="str">
            <v>Lubuk Muda</v>
          </cell>
          <cell r="AKK96" t="str">
            <v>Titian Antui</v>
          </cell>
          <cell r="AKL96" t="str">
            <v>Paritsatuapi-api</v>
          </cell>
          <cell r="AKM96" t="str">
            <v>Tasikserai</v>
          </cell>
          <cell r="AKN96" t="str">
            <v>Petani</v>
          </cell>
          <cell r="AKO96" t="str">
            <v>Pulaukijang</v>
          </cell>
          <cell r="AKP96" t="str">
            <v>Enok</v>
          </cell>
          <cell r="AKQ96" t="str">
            <v>Sapat</v>
          </cell>
          <cell r="AKR96" t="str">
            <v>Tembilahan Kota</v>
          </cell>
          <cell r="AKS96" t="str">
            <v>Sungaisalak</v>
          </cell>
          <cell r="AKT96" t="str">
            <v>Sungaiempat</v>
          </cell>
          <cell r="AKU96" t="str">
            <v>Khairiah Mandah</v>
          </cell>
          <cell r="AKV96" t="str">
            <v>Tegaraja</v>
          </cell>
          <cell r="AKW96" t="str">
            <v>Kota Baru Reteh</v>
          </cell>
          <cell r="AKX96" t="str">
            <v>Kuala Enok</v>
          </cell>
          <cell r="AKY96" t="str">
            <v>Sungaipiring</v>
          </cell>
          <cell r="AKZ96" t="str">
            <v>Kuala Lahang</v>
          </cell>
          <cell r="ALA96" t="str">
            <v>Tembilahan Hulu</v>
          </cell>
          <cell r="ALB96" t="str">
            <v>Selensen</v>
          </cell>
          <cell r="ALC96" t="str">
            <v>Pelangiran</v>
          </cell>
          <cell r="ALD96" t="str">
            <v>Hibrida Mulia</v>
          </cell>
          <cell r="ALE96" t="str">
            <v>Pulauburung</v>
          </cell>
          <cell r="ALF96" t="str">
            <v>Concong Luar</v>
          </cell>
          <cell r="ALG96" t="str">
            <v>Kempas Jaya</v>
          </cell>
          <cell r="ALH96" t="str">
            <v>Benteng</v>
          </cell>
          <cell r="ALI96" t="str">
            <v>Ukui I</v>
          </cell>
          <cell r="ALJ96" t="str">
            <v>Pangkalan Kerinci Barat</v>
          </cell>
          <cell r="ALK96" t="str">
            <v>Sorek I</v>
          </cell>
          <cell r="ALL96" t="str">
            <v>Pangkalan Lesung</v>
          </cell>
          <cell r="ALM96" t="str">
            <v>Langgam</v>
          </cell>
          <cell r="ALN96" t="str">
            <v>Pelalawan</v>
          </cell>
          <cell r="ALO96" t="str">
            <v>Kerumutan</v>
          </cell>
          <cell r="ALP96" t="str">
            <v>Pangkalan Bunut</v>
          </cell>
          <cell r="ALQ96" t="str">
            <v>Teluk Meranti</v>
          </cell>
          <cell r="ALR96" t="str">
            <v>Teluk Dalam</v>
          </cell>
          <cell r="ALS96" t="str">
            <v>Sei Kijang</v>
          </cell>
          <cell r="ALT96" t="str">
            <v>Rawang Empat</v>
          </cell>
          <cell r="ALU96" t="str">
            <v>Ujung Batu</v>
          </cell>
          <cell r="ALV96" t="str">
            <v>Rokan</v>
          </cell>
          <cell r="ALW96" t="str">
            <v>Pasir Pengarayan</v>
          </cell>
          <cell r="ALX96" t="str">
            <v>Tambusai Tengah</v>
          </cell>
          <cell r="ALY96" t="str">
            <v>KepenuhanTengah</v>
          </cell>
          <cell r="ALZ96" t="str">
            <v>Kota Lama</v>
          </cell>
          <cell r="AMA96" t="str">
            <v>Rambah Samo</v>
          </cell>
          <cell r="AMB96" t="str">
            <v>Rambah Hilir</v>
          </cell>
          <cell r="AMC96" t="str">
            <v>Tambusai Utara</v>
          </cell>
          <cell r="AMD96" t="str">
            <v>Pasir Agung</v>
          </cell>
          <cell r="AME96" t="str">
            <v>Tandun</v>
          </cell>
          <cell r="AMF96" t="str">
            <v>Kabun</v>
          </cell>
          <cell r="AMG96" t="str">
            <v>Teluk Sono</v>
          </cell>
          <cell r="AMH96" t="str">
            <v>Pagaran Tapah</v>
          </cell>
          <cell r="AMI96" t="str">
            <v>Kepenuhan Hulu</v>
          </cell>
          <cell r="AMJ96" t="str">
            <v>Pendalian</v>
          </cell>
          <cell r="AMK96" t="str">
            <v>Telukmerbau</v>
          </cell>
          <cell r="AML96" t="str">
            <v>Bagan Punak</v>
          </cell>
          <cell r="AMM96" t="str">
            <v>Sedinginan</v>
          </cell>
          <cell r="AMN96" t="str">
            <v>Rimba Melintang</v>
          </cell>
          <cell r="AMO96" t="str">
            <v>Bagan Batu Kota</v>
          </cell>
          <cell r="AMP96" t="str">
            <v>Panipahan</v>
          </cell>
          <cell r="AMQ96" t="str">
            <v>Sinaboi Kota</v>
          </cell>
          <cell r="AMR96" t="str">
            <v>Pujud Selatan</v>
          </cell>
          <cell r="AMS96" t="str">
            <v>Melayu Besar Kota</v>
          </cell>
          <cell r="AMT96" t="str">
            <v>Bangko Kanan</v>
          </cell>
          <cell r="AMU96" t="str">
            <v>Simpang Kanan</v>
          </cell>
          <cell r="AMV96" t="str">
            <v>Bantayan Hilir</v>
          </cell>
          <cell r="AMW96" t="str">
            <v>Rantau Kopar</v>
          </cell>
          <cell r="AMX96" t="str">
            <v>Pedamaran</v>
          </cell>
          <cell r="AMY96" t="str">
            <v>Rantau Panjang Kiri</v>
          </cell>
          <cell r="AMZ96" t="str">
            <v>Tanjung Medan</v>
          </cell>
          <cell r="ANA96" t="str">
            <v>Bagan Sinembah Kota</v>
          </cell>
          <cell r="ANB96" t="str">
            <v>Balai Jaya Kota</v>
          </cell>
          <cell r="ANC96" t="str">
            <v>Kampung Dalam</v>
          </cell>
          <cell r="AND96" t="str">
            <v>Sungai Apit</v>
          </cell>
          <cell r="ANE96" t="str">
            <v>Minas Jaya</v>
          </cell>
          <cell r="ANF96" t="str">
            <v>Perawang</v>
          </cell>
          <cell r="ANG96" t="str">
            <v>Muara Kelantan</v>
          </cell>
          <cell r="ANH96" t="str">
            <v>Dayun</v>
          </cell>
          <cell r="ANI96" t="str">
            <v>Kerinci Kanan</v>
          </cell>
          <cell r="ANJ96" t="str">
            <v>Bunga Raya</v>
          </cell>
          <cell r="ANK96" t="str">
            <v>Pangkalan Pisang</v>
          </cell>
          <cell r="ANL96" t="str">
            <v>Simpang Belutu</v>
          </cell>
          <cell r="ANM96" t="str">
            <v>Lubuk Dalam</v>
          </cell>
          <cell r="ANN96" t="str">
            <v>Bandar Sungai</v>
          </cell>
          <cell r="ANO96" t="str">
            <v>Sungaimempura</v>
          </cell>
          <cell r="ANP96" t="str">
            <v>Sungai Berbari</v>
          </cell>
          <cell r="ANQ96" t="str">
            <v>Pasar Lubuk Jambi</v>
          </cell>
          <cell r="ANR96" t="str">
            <v>Pasar Teluk</v>
          </cell>
          <cell r="ANS96" t="str">
            <v>Muara Lembu</v>
          </cell>
          <cell r="ANT96" t="str">
            <v>Pasar Usang</v>
          </cell>
          <cell r="ANU96" t="str">
            <v>Pasar Cerenti</v>
          </cell>
          <cell r="ANV96" t="str">
            <v>Benai</v>
          </cell>
          <cell r="ANW96" t="str">
            <v>Pulaumungkur</v>
          </cell>
          <cell r="ANX96" t="str">
            <v>Koto Baru</v>
          </cell>
          <cell r="ANY96" t="str">
            <v>Pasar Baru Pangean</v>
          </cell>
          <cell r="ANZ96" t="str">
            <v>Perhentian Luas</v>
          </cell>
          <cell r="AOA96" t="str">
            <v>Pasar Inuman</v>
          </cell>
          <cell r="AOB96" t="str">
            <v>Lubuk Ambacang</v>
          </cell>
          <cell r="AOC96" t="str">
            <v>Pulaubaru</v>
          </cell>
          <cell r="AOD96" t="str">
            <v>Beringin Jaya</v>
          </cell>
          <cell r="AOE96" t="str">
            <v>Perhentian Sungkai</v>
          </cell>
          <cell r="AOF96" t="str">
            <v>Selatpanjang Kota</v>
          </cell>
          <cell r="AOG96" t="str">
            <v>Segomeng</v>
          </cell>
          <cell r="AOH96" t="str">
            <v>Tanjung Samak</v>
          </cell>
          <cell r="AOI96" t="str">
            <v>Alai</v>
          </cell>
          <cell r="AOJ96" t="str">
            <v>Teluk Belitung</v>
          </cell>
          <cell r="AOK96" t="str">
            <v>Kuala Merbau</v>
          </cell>
          <cell r="AOL96" t="str">
            <v>Lukun</v>
          </cell>
          <cell r="AOM96" t="str">
            <v>Tanjung Padang</v>
          </cell>
          <cell r="AON96" t="str">
            <v>Tanjung Kedabu</v>
          </cell>
          <cell r="AOO96" t="str">
            <v>Jadirejo</v>
          </cell>
          <cell r="AOP96" t="str">
            <v>Simpang Empat</v>
          </cell>
          <cell r="AOQ96" t="str">
            <v>Cinta Raja</v>
          </cell>
          <cell r="AOR96" t="str">
            <v>Rintis</v>
          </cell>
          <cell r="AOS96" t="str">
            <v>Padang Bulan</v>
          </cell>
          <cell r="AOT96" t="str">
            <v>Rumbai Bukit</v>
          </cell>
          <cell r="AOU96" t="str">
            <v>Simpang Tiga</v>
          </cell>
          <cell r="AOV96" t="str">
            <v>Simpangbaru</v>
          </cell>
          <cell r="AOW96" t="str">
            <v>Tangkerang Barat</v>
          </cell>
          <cell r="AOX96" t="str">
            <v>Kulim</v>
          </cell>
          <cell r="AOY96" t="str">
            <v>Tampan</v>
          </cell>
          <cell r="AOZ96" t="str">
            <v>Meranti Pandak</v>
          </cell>
          <cell r="APA96" t="str">
            <v>Pangkalan Sesai</v>
          </cell>
          <cell r="APB96" t="str">
            <v>Teluk Binjai</v>
          </cell>
          <cell r="APC96" t="str">
            <v>Bukit Nanas</v>
          </cell>
          <cell r="APD96" t="str">
            <v>Lubuk Gaung</v>
          </cell>
          <cell r="APE96" t="str">
            <v>Teluk Makmur</v>
          </cell>
          <cell r="APF96" t="str">
            <v>Laksamana</v>
          </cell>
          <cell r="APG96" t="str">
            <v>Ratu Sima</v>
          </cell>
          <cell r="APH96" t="str">
            <v>Lempur Tengah</v>
          </cell>
          <cell r="API96" t="str">
            <v>Sanggaran Agung</v>
          </cell>
          <cell r="APJ96" t="str">
            <v>Kayu Aro Ambai</v>
          </cell>
          <cell r="APK96" t="str">
            <v>Baru Semurup</v>
          </cell>
          <cell r="APL96" t="str">
            <v>Siulak Deras</v>
          </cell>
          <cell r="APM96" t="str">
            <v>Tarutung</v>
          </cell>
          <cell r="APN96" t="str">
            <v>Jujun</v>
          </cell>
          <cell r="APO96" t="str">
            <v>Koto Tuo</v>
          </cell>
          <cell r="APP96" t="str">
            <v>Kemantan Tinggi</v>
          </cell>
          <cell r="APQ96" t="str">
            <v>Sungairumpun</v>
          </cell>
          <cell r="APR96" t="str">
            <v>Siulak Gedang</v>
          </cell>
          <cell r="APS96" t="str">
            <v>Belui</v>
          </cell>
          <cell r="APT96" t="str">
            <v>Mukai Hilir</v>
          </cell>
          <cell r="APU96" t="str">
            <v>Batu Hampar</v>
          </cell>
          <cell r="APV96" t="str">
            <v>Pasar Kerman</v>
          </cell>
          <cell r="APW96" t="str">
            <v>Koto Mebai</v>
          </cell>
          <cell r="APX96" t="str">
            <v>Renah Kemumu</v>
          </cell>
          <cell r="APY96" t="str">
            <v>Pasar Atas</v>
          </cell>
          <cell r="APZ96" t="str">
            <v>Durian Rambun</v>
          </cell>
          <cell r="AQA96" t="str">
            <v>Sungai Pinang</v>
          </cell>
          <cell r="AQB96" t="str">
            <v>Dusun Baru</v>
          </cell>
          <cell r="AQC96" t="str">
            <v>Pamenang</v>
          </cell>
          <cell r="AQD96" t="str">
            <v>Muara Jernih</v>
          </cell>
          <cell r="AQE96" t="str">
            <v>Sungai Sahut</v>
          </cell>
          <cell r="AQF96" t="str">
            <v>Nilo Dingin</v>
          </cell>
          <cell r="AQG96" t="str">
            <v>Pulau Rengas</v>
          </cell>
          <cell r="AQH96" t="str">
            <v>Sungai Ulak</v>
          </cell>
          <cell r="AQI96" t="str">
            <v>Lubuk Gaung</v>
          </cell>
          <cell r="AQJ96" t="str">
            <v>Tanjung Lamin</v>
          </cell>
          <cell r="AQK96" t="str">
            <v>Rantau Limau Manis</v>
          </cell>
          <cell r="AQL96" t="str">
            <v>Sungai Limau</v>
          </cell>
          <cell r="AQM96" t="str">
            <v>Muaro Panco Barat</v>
          </cell>
          <cell r="AQN96" t="str">
            <v>Baru Pangkalan Jambu</v>
          </cell>
          <cell r="AQO96" t="str">
            <v>Tanjung Mudo</v>
          </cell>
          <cell r="AQP96" t="str">
            <v>Meranti</v>
          </cell>
          <cell r="AQQ96" t="str">
            <v>Tambang Emas</v>
          </cell>
          <cell r="AQR96" t="str">
            <v>Tanjung Rejo</v>
          </cell>
          <cell r="AQS96" t="str">
            <v>Tambang Baru</v>
          </cell>
          <cell r="AQT96" t="str">
            <v>Muara Kibul</v>
          </cell>
          <cell r="AQU96" t="str">
            <v>Sekancing</v>
          </cell>
          <cell r="AQV96" t="str">
            <v>Tambak Ratu</v>
          </cell>
          <cell r="AQW96" t="str">
            <v>Pulau Pandan</v>
          </cell>
          <cell r="AQX96" t="str">
            <v>Dusun Sarolangun</v>
          </cell>
          <cell r="AQY96" t="str">
            <v>Pauh</v>
          </cell>
          <cell r="AQZ96" t="str">
            <v>Penegah</v>
          </cell>
          <cell r="ARA96" t="str">
            <v>Mandiangin</v>
          </cell>
          <cell r="ARB96" t="str">
            <v>Lubuk Jering</v>
          </cell>
          <cell r="ARC96" t="str">
            <v>Limbur Tembesi</v>
          </cell>
          <cell r="ARD96" t="str">
            <v>Sungaibenteng</v>
          </cell>
          <cell r="ARE96" t="str">
            <v>Kampung Tujuh</v>
          </cell>
          <cell r="ARF96" t="str">
            <v>Kembang Paseban</v>
          </cell>
          <cell r="ARG96" t="str">
            <v>Kampung Baru</v>
          </cell>
          <cell r="ARH96" t="str">
            <v>Muara Bulian</v>
          </cell>
          <cell r="ARI96" t="str">
            <v>Durian Luncuk</v>
          </cell>
          <cell r="ARJ96" t="str">
            <v>Jembatan Mas</v>
          </cell>
          <cell r="ARK96" t="str">
            <v>Simpang S. Rengas</v>
          </cell>
          <cell r="ARL96" t="str">
            <v>Bajubang</v>
          </cell>
          <cell r="ARM96" t="str">
            <v>Terusan</v>
          </cell>
          <cell r="ARN96" t="str">
            <v>Pijoan</v>
          </cell>
          <cell r="ARO96" t="str">
            <v>Sengeti</v>
          </cell>
          <cell r="ARP96" t="str">
            <v>Tanjung</v>
          </cell>
          <cell r="ARQ96" t="str">
            <v>Jambi Kecil</v>
          </cell>
          <cell r="ARR96" t="str">
            <v>Tempino</v>
          </cell>
          <cell r="ARS96" t="str">
            <v>Pudak</v>
          </cell>
          <cell r="ART96" t="str">
            <v>Suka Makmur</v>
          </cell>
          <cell r="ARU96" t="str">
            <v>Kebon IX</v>
          </cell>
          <cell r="ARV96" t="str">
            <v>Talang Bukit</v>
          </cell>
          <cell r="ARW96" t="str">
            <v>Bukit Subur</v>
          </cell>
          <cell r="ARX96" t="str">
            <v>Kunangan</v>
          </cell>
          <cell r="ARY96" t="str">
            <v>Pelabuhan Dagang</v>
          </cell>
          <cell r="ARZ96" t="str">
            <v>Tungkal Empat Kota</v>
          </cell>
          <cell r="ASA96" t="str">
            <v>Teluknilau</v>
          </cell>
          <cell r="ASB96" t="str">
            <v>Mekar Jaya</v>
          </cell>
          <cell r="ASC96" t="str">
            <v>Merlung</v>
          </cell>
          <cell r="ASD96" t="str">
            <v>Tebing Tinggi</v>
          </cell>
          <cell r="ASE96" t="str">
            <v>Dusun Kebun</v>
          </cell>
          <cell r="ASF96" t="str">
            <v>Lubuk Kambing</v>
          </cell>
          <cell r="ASG96" t="str">
            <v>Rantau Badak</v>
          </cell>
          <cell r="ASH96" t="str">
            <v>Tungkal V</v>
          </cell>
          <cell r="ASI96" t="str">
            <v>Bram Itam Kiri</v>
          </cell>
          <cell r="ASJ96" t="str">
            <v>Betara Kiri</v>
          </cell>
          <cell r="ASK96" t="str">
            <v>Senyerang</v>
          </cell>
          <cell r="ASL96" t="str">
            <v>Muara Sabak Ilir</v>
          </cell>
          <cell r="ASM96" t="str">
            <v>Nipah Panjang I</v>
          </cell>
          <cell r="ASN96" t="str">
            <v>Mendahara Ilir</v>
          </cell>
          <cell r="ASO96" t="str">
            <v>Bandar Jaya</v>
          </cell>
          <cell r="ASP96" t="str">
            <v>Sungailokan</v>
          </cell>
          <cell r="ASQ96" t="str">
            <v>Rantau Indah</v>
          </cell>
          <cell r="ASR96" t="str">
            <v>Kampung Singkep</v>
          </cell>
          <cell r="ASS96" t="str">
            <v>Kampung Laut</v>
          </cell>
          <cell r="AST96" t="str">
            <v>Simpang Tuan</v>
          </cell>
          <cell r="ASU96" t="str">
            <v>Pandan Jaya</v>
          </cell>
          <cell r="ASV96" t="str">
            <v>Simpang</v>
          </cell>
          <cell r="ASW96" t="str">
            <v>Pedukun</v>
          </cell>
          <cell r="ASX96" t="str">
            <v>Rantau Duku</v>
          </cell>
          <cell r="ASY96" t="str">
            <v>Tanjung Gedang</v>
          </cell>
          <cell r="ASZ96" t="str">
            <v>Tanjung Belit</v>
          </cell>
          <cell r="ATA96" t="str">
            <v>Teluk Pandak</v>
          </cell>
          <cell r="ATB96" t="str">
            <v>Baru Pelepat</v>
          </cell>
          <cell r="ATC96" t="str">
            <v>Tanjung Bungo</v>
          </cell>
          <cell r="ATD96" t="str">
            <v>Mangun Jayo</v>
          </cell>
          <cell r="ATE96" t="str">
            <v>Koto Jayo</v>
          </cell>
          <cell r="ATF96" t="str">
            <v>Tanjung Menanti</v>
          </cell>
          <cell r="ATG96" t="str">
            <v>Manggis</v>
          </cell>
          <cell r="ATH96" t="str">
            <v>Sungai Pinang</v>
          </cell>
          <cell r="ATI96" t="str">
            <v>Pasir Putih</v>
          </cell>
          <cell r="ATJ96" t="str">
            <v>Muara Buat</v>
          </cell>
          <cell r="ATK96" t="str">
            <v>Pelayang</v>
          </cell>
          <cell r="ATL96" t="str">
            <v>Tepian Danto</v>
          </cell>
          <cell r="ATM96" t="str">
            <v>Sungai Mancur</v>
          </cell>
          <cell r="ATN96" t="str">
            <v>Matebo</v>
          </cell>
          <cell r="ATO96" t="str">
            <v>Sungai Bengkal</v>
          </cell>
          <cell r="ATP96" t="str">
            <v>Pulautemiang</v>
          </cell>
          <cell r="ATQ96" t="str">
            <v>Wirotho Agung</v>
          </cell>
          <cell r="ATR96" t="str">
            <v>Teluk Singkawang</v>
          </cell>
          <cell r="ATS96" t="str">
            <v>Tanjung Pucuk Jambi</v>
          </cell>
          <cell r="ATT96" t="str">
            <v>Suka Damai</v>
          </cell>
          <cell r="ATU96" t="str">
            <v>Giriwinangun</v>
          </cell>
          <cell r="ATV96" t="str">
            <v>Muara Kilis</v>
          </cell>
          <cell r="ATW96" t="str">
            <v>Pinang Belai</v>
          </cell>
          <cell r="ATX96" t="str">
            <v>Teluk Kepayang Pulau Indah</v>
          </cell>
          <cell r="ATY96" t="str">
            <v>Tanah Garo</v>
          </cell>
          <cell r="ATZ96" t="str">
            <v>Simpang IV Sipin</v>
          </cell>
          <cell r="AUA96" t="str">
            <v>Pasir Putih</v>
          </cell>
          <cell r="AUB96" t="str">
            <v>Sijenjang</v>
          </cell>
          <cell r="AUC96" t="str">
            <v>Beringin</v>
          </cell>
          <cell r="AUD96" t="str">
            <v>Arab Melayu</v>
          </cell>
          <cell r="AUE96" t="str">
            <v>Pasir Panjang</v>
          </cell>
          <cell r="AUF96" t="str">
            <v>Suka Karya</v>
          </cell>
          <cell r="AUG96" t="str">
            <v>Talang Jauh</v>
          </cell>
          <cell r="AUH96" t="str">
            <v>Kenali Besar</v>
          </cell>
          <cell r="AUI96" t="str">
            <v>Sungai Putri</v>
          </cell>
          <cell r="AUJ96" t="str">
            <v>Talang Bakung</v>
          </cell>
          <cell r="AUK96" t="str">
            <v>Sungai Penuh</v>
          </cell>
          <cell r="AUL96" t="str">
            <v>Koto Renah</v>
          </cell>
          <cell r="AUM96" t="str">
            <v>Kampung Diilir</v>
          </cell>
          <cell r="AUN96" t="str">
            <v>Baru Debai</v>
          </cell>
          <cell r="AUO96" t="str">
            <v>Kumun Hilir</v>
          </cell>
          <cell r="AUP96" t="str">
            <v>Pondok Tinggi</v>
          </cell>
          <cell r="AUQ96" t="str">
            <v>Koto Baru</v>
          </cell>
          <cell r="AUR96" t="str">
            <v>Dusun Baru</v>
          </cell>
          <cell r="AUS96" t="str">
            <v>Negeri Sindang</v>
          </cell>
          <cell r="AUT96" t="str">
            <v>Gunung Meraksa</v>
          </cell>
          <cell r="AUU96" t="str">
            <v>Kepayang</v>
          </cell>
          <cell r="AUV96" t="str">
            <v>Tanjungagung</v>
          </cell>
          <cell r="AUW96" t="str">
            <v>Baturaja Lama</v>
          </cell>
          <cell r="AUX96" t="str">
            <v>Kelumpang</v>
          </cell>
          <cell r="AUY96" t="str">
            <v>Tanjung Kurung</v>
          </cell>
          <cell r="AUZ96" t="str">
            <v>Merbau</v>
          </cell>
          <cell r="AVA96" t="str">
            <v>Bandar Jaya</v>
          </cell>
          <cell r="AVB96" t="str">
            <v>Karya Jaya</v>
          </cell>
          <cell r="AVC96" t="str">
            <v>Batu Marta I</v>
          </cell>
          <cell r="AVD96" t="str">
            <v>Kemala Jaya</v>
          </cell>
          <cell r="AVE96" t="str">
            <v>Bunglai</v>
          </cell>
          <cell r="AVF96" t="str">
            <v>Tanjung Lubuk</v>
          </cell>
          <cell r="AVG96" t="str">
            <v>Pedamaran VI</v>
          </cell>
          <cell r="AVH96" t="str">
            <v>Pematang Panggang</v>
          </cell>
          <cell r="AVI96" t="str">
            <v>Jua-jua</v>
          </cell>
          <cell r="AVJ96" t="str">
            <v>Tanjung Alai</v>
          </cell>
          <cell r="AVK96" t="str">
            <v>Tulung Selapan Ulu</v>
          </cell>
          <cell r="AVL96" t="str">
            <v>Ulak Kemang</v>
          </cell>
          <cell r="AVM96" t="str">
            <v>Tebing Suluh</v>
          </cell>
          <cell r="AVN96" t="str">
            <v>Tirta Mulya</v>
          </cell>
          <cell r="AVO96" t="str">
            <v>Sungai Menang</v>
          </cell>
          <cell r="AVP96" t="str">
            <v>Tanjung Aur</v>
          </cell>
          <cell r="AVQ96" t="str">
            <v>Sungai Somor</v>
          </cell>
          <cell r="AVR96" t="str">
            <v>Deling</v>
          </cell>
          <cell r="AVS96" t="str">
            <v>Catur Tunggal</v>
          </cell>
          <cell r="AVT96" t="str">
            <v>Embacang</v>
          </cell>
          <cell r="AVU96" t="str">
            <v>Tanjung Sari I</v>
          </cell>
          <cell r="AVV96" t="str">
            <v>Benawa</v>
          </cell>
          <cell r="AVW96" t="str">
            <v>Pulau Geronggang</v>
          </cell>
          <cell r="AVX96" t="str">
            <v>Embawang</v>
          </cell>
          <cell r="AVY96" t="str">
            <v>Tungkal</v>
          </cell>
          <cell r="AVZ96" t="str">
            <v>Gemawang</v>
          </cell>
          <cell r="AWA96" t="str">
            <v>Penanggiran</v>
          </cell>
          <cell r="AWB96" t="str">
            <v>Gelumbang</v>
          </cell>
          <cell r="AWC96" t="str">
            <v>Tanjung Enim</v>
          </cell>
          <cell r="AWD96" t="str">
            <v>Penindaian</v>
          </cell>
          <cell r="AWE96" t="str">
            <v>Tenam Bungkuk</v>
          </cell>
          <cell r="AWF96" t="str">
            <v>Tanjung Tiga</v>
          </cell>
          <cell r="AWG96" t="str">
            <v>Pinang Belarik</v>
          </cell>
          <cell r="AWH96" t="str">
            <v>Aur</v>
          </cell>
          <cell r="AWI96" t="str">
            <v>Baru Rambang</v>
          </cell>
          <cell r="AWJ96" t="str">
            <v>Tanjung Miring</v>
          </cell>
          <cell r="AWK96" t="str">
            <v>Petanang</v>
          </cell>
          <cell r="AWL96" t="str">
            <v>Padang Bindu</v>
          </cell>
          <cell r="AWM96" t="str">
            <v>Embacang Kelekar</v>
          </cell>
          <cell r="AWN96" t="str">
            <v>Gedung Buruk</v>
          </cell>
          <cell r="AWO96" t="str">
            <v>Tanjung</v>
          </cell>
          <cell r="AWP96" t="str">
            <v>Tanjung Bunut</v>
          </cell>
          <cell r="AWQ96" t="str">
            <v>Karang Agung</v>
          </cell>
          <cell r="AWR96" t="str">
            <v>Muara Niru</v>
          </cell>
          <cell r="AWS96" t="str">
            <v>Lebak Budi</v>
          </cell>
          <cell r="AWT96" t="str">
            <v>Kembang Ayun</v>
          </cell>
          <cell r="AWU96" t="str">
            <v>Sadan</v>
          </cell>
          <cell r="AWV96" t="str">
            <v>Bangke</v>
          </cell>
          <cell r="AWW96" t="str">
            <v>Tanjung Mulak</v>
          </cell>
          <cell r="AWX96" t="str">
            <v>Suka Cinta</v>
          </cell>
          <cell r="AWY96" t="str">
            <v>Lahat Tengah</v>
          </cell>
          <cell r="AWZ96" t="str">
            <v>Talang Baru</v>
          </cell>
          <cell r="AXA96" t="str">
            <v>Pajar Bulan</v>
          </cell>
          <cell r="AXB96" t="str">
            <v>Pandan Arang</v>
          </cell>
          <cell r="AXC96" t="str">
            <v>Bunga Mas</v>
          </cell>
          <cell r="AXD96" t="str">
            <v>Sungai Laru</v>
          </cell>
          <cell r="AXE96" t="str">
            <v>Saung Naga</v>
          </cell>
          <cell r="AXF96" t="str">
            <v>Sukajadi</v>
          </cell>
          <cell r="AXG96" t="str">
            <v>Sugi Waras</v>
          </cell>
          <cell r="AXH96" t="str">
            <v>Kedaton</v>
          </cell>
          <cell r="AXI96" t="str">
            <v>Lebuay Bandung</v>
          </cell>
          <cell r="AXJ96" t="str">
            <v>Pulau Panas</v>
          </cell>
          <cell r="AXK96" t="str">
            <v>Tinggi Hari</v>
          </cell>
          <cell r="AXL96" t="str">
            <v>Padang</v>
          </cell>
          <cell r="AXM96" t="str">
            <v>Pandan Arang Ilir</v>
          </cell>
          <cell r="AXN96" t="str">
            <v>Muara Payang</v>
          </cell>
          <cell r="AXO96" t="str">
            <v>Sukamerindu</v>
          </cell>
          <cell r="AXP96" t="str">
            <v>Jadian Baru</v>
          </cell>
          <cell r="AXQ96" t="str">
            <v>Banjar Negara</v>
          </cell>
          <cell r="AXR96" t="str">
            <v>B. Srikaton</v>
          </cell>
          <cell r="AXS96" t="str">
            <v>Muara Lakitan</v>
          </cell>
          <cell r="AXT96" t="str">
            <v>Muara Kelingi</v>
          </cell>
          <cell r="AXU96" t="str">
            <v>Marga Tunggal</v>
          </cell>
          <cell r="AXV96" t="str">
            <v>Pasar Muara Beliti</v>
          </cell>
          <cell r="AXW96" t="str">
            <v>Terawas</v>
          </cell>
          <cell r="AXX96" t="str">
            <v>Selangit</v>
          </cell>
          <cell r="AXY96" t="str">
            <v>Megang Sakti I</v>
          </cell>
          <cell r="AXZ96" t="str">
            <v>Purwodadi</v>
          </cell>
          <cell r="AYA96" t="str">
            <v>Bangun Jaya</v>
          </cell>
          <cell r="AYB96" t="str">
            <v>Lubuk Besar</v>
          </cell>
          <cell r="AYC96" t="str">
            <v>Sumber Harta</v>
          </cell>
          <cell r="AYD96" t="str">
            <v>Banpres</v>
          </cell>
          <cell r="AYE96" t="str">
            <v>Sukowarno</v>
          </cell>
          <cell r="AYF96" t="str">
            <v>Kayu Ara</v>
          </cell>
          <cell r="AYG96" t="str">
            <v>Danau Cala</v>
          </cell>
          <cell r="AYH96" t="str">
            <v>Pagar Kaya</v>
          </cell>
          <cell r="AYI96" t="str">
            <v>Bukit Sejahtera</v>
          </cell>
          <cell r="AYJ96" t="str">
            <v>Ngulak I</v>
          </cell>
          <cell r="AYK96" t="str">
            <v>Babat</v>
          </cell>
          <cell r="AYL96" t="str">
            <v>Sungai Lilin</v>
          </cell>
          <cell r="AYM96" t="str">
            <v>Keluang</v>
          </cell>
          <cell r="AYN96" t="str">
            <v>Bayung Lencir</v>
          </cell>
          <cell r="AYO96" t="str">
            <v>Sido Mukti</v>
          </cell>
          <cell r="AYP96" t="str">
            <v>Karang Agung</v>
          </cell>
          <cell r="AYQ96" t="str">
            <v>Peninggalan</v>
          </cell>
          <cell r="AYR96" t="str">
            <v>Ulak Paceh</v>
          </cell>
          <cell r="AYS96" t="str">
            <v>Suka Maju</v>
          </cell>
          <cell r="AYT96" t="str">
            <v>Jirak</v>
          </cell>
          <cell r="AYU96" t="str">
            <v>Mariana</v>
          </cell>
          <cell r="AYV96" t="str">
            <v>Sungsang I</v>
          </cell>
          <cell r="AYW96" t="str">
            <v>Kayuara Kuning</v>
          </cell>
          <cell r="AYX96" t="str">
            <v>Teluk Betung</v>
          </cell>
          <cell r="AYY96" t="str">
            <v>Betung</v>
          </cell>
          <cell r="AYZ96" t="str">
            <v>Jakabaring Selatan</v>
          </cell>
          <cell r="AZA96" t="str">
            <v>Muara Padang</v>
          </cell>
          <cell r="AZB96" t="str">
            <v>Marga Rahayu</v>
          </cell>
          <cell r="AZC96" t="str">
            <v>Makarti Jaya</v>
          </cell>
          <cell r="AZD96" t="str">
            <v>Air Batu</v>
          </cell>
          <cell r="AZE96" t="str">
            <v>Muara Abab</v>
          </cell>
          <cell r="AZF96" t="str">
            <v>Telang Sari</v>
          </cell>
          <cell r="AZG96" t="str">
            <v>Margo Mulyo 16</v>
          </cell>
          <cell r="AZH96" t="str">
            <v>Air Solok Batu</v>
          </cell>
          <cell r="AZI96" t="str">
            <v>Bentayan</v>
          </cell>
          <cell r="AZJ96" t="str">
            <v>Talang Ipuh</v>
          </cell>
          <cell r="AZK96" t="str">
            <v>Mainan</v>
          </cell>
          <cell r="AZL96" t="str">
            <v>Terusan Dalam</v>
          </cell>
          <cell r="AZM96" t="str">
            <v>Cinta Manis Baru</v>
          </cell>
          <cell r="AZN96" t="str">
            <v>Karang Sari</v>
          </cell>
          <cell r="AZO96" t="str">
            <v>Penuguan</v>
          </cell>
          <cell r="AZP96" t="str">
            <v>Dusun Martapura</v>
          </cell>
          <cell r="AZQ96" t="str">
            <v>Suka Raja</v>
          </cell>
          <cell r="AZR96" t="str">
            <v>Sido Rahayu</v>
          </cell>
          <cell r="AZS96" t="str">
            <v>Gunung Batu</v>
          </cell>
          <cell r="AZT96" t="str">
            <v>Negeri Pakuan</v>
          </cell>
          <cell r="AZU96" t="str">
            <v>Karang Negara</v>
          </cell>
          <cell r="AZV96" t="str">
            <v>Mendayun</v>
          </cell>
          <cell r="AZW96" t="str">
            <v>Jaya Mulya</v>
          </cell>
          <cell r="AZX96" t="str">
            <v>Tanjung Kemuning</v>
          </cell>
          <cell r="AZY96" t="str">
            <v>Kutosari</v>
          </cell>
          <cell r="AZZ96" t="str">
            <v>Batu Raja Bungin</v>
          </cell>
          <cell r="BAA96" t="str">
            <v>Tanjung Mas</v>
          </cell>
          <cell r="BAB96" t="str">
            <v>Banding Agung</v>
          </cell>
          <cell r="BAC96" t="str">
            <v>Tanjung Kukuh</v>
          </cell>
          <cell r="BAD96" t="str">
            <v>Karang Melati</v>
          </cell>
          <cell r="BAE96" t="str">
            <v>Jayapura</v>
          </cell>
          <cell r="BAF96" t="str">
            <v>Rejosari</v>
          </cell>
          <cell r="BAG96" t="str">
            <v>Tugu Mulyo</v>
          </cell>
          <cell r="BAH96" t="str">
            <v>Sari Guna</v>
          </cell>
          <cell r="BAI96" t="str">
            <v>Sri Bunga</v>
          </cell>
          <cell r="BAJ96" t="str">
            <v>Batu Belang Jaya</v>
          </cell>
          <cell r="BAK96" t="str">
            <v>Tanjung Bulan</v>
          </cell>
          <cell r="BAL96" t="str">
            <v>Bandar Agung Ranau</v>
          </cell>
          <cell r="BAM96" t="str">
            <v>Lawang Agung</v>
          </cell>
          <cell r="BAN96" t="str">
            <v>Karang Agung</v>
          </cell>
          <cell r="BAO96" t="str">
            <v>Sukarami</v>
          </cell>
          <cell r="BAP96" t="str">
            <v>Sugih Rawas</v>
          </cell>
          <cell r="BAQ96" t="str">
            <v>Kota Dalam</v>
          </cell>
          <cell r="BAR96" t="str">
            <v>Tanjung Durian</v>
          </cell>
          <cell r="BAS96" t="str">
            <v>Balayan</v>
          </cell>
          <cell r="BAT96" t="str">
            <v>Pius</v>
          </cell>
          <cell r="BAU96" t="str">
            <v>Simpang Sender</v>
          </cell>
          <cell r="BAV96" t="str">
            <v>Sukajaya</v>
          </cell>
          <cell r="BAW96" t="str">
            <v>Merpang</v>
          </cell>
          <cell r="BAX96" t="str">
            <v>Pulau Kemuning</v>
          </cell>
          <cell r="BAY96" t="str">
            <v>Tanjung Harapan</v>
          </cell>
          <cell r="BAZ96" t="str">
            <v>Tekana</v>
          </cell>
          <cell r="BBA96" t="str">
            <v>Peninggiran</v>
          </cell>
          <cell r="BBB96" t="str">
            <v>Rantau Panjang</v>
          </cell>
          <cell r="BBC96" t="str">
            <v>Muara Kuang</v>
          </cell>
          <cell r="BBD96" t="str">
            <v>Tanjung Batu</v>
          </cell>
          <cell r="BBE96" t="str">
            <v>Tanjung Raja</v>
          </cell>
          <cell r="BBF96" t="str">
            <v>Indralaya Raya</v>
          </cell>
          <cell r="BBG96" t="str">
            <v>Aurstanding</v>
          </cell>
          <cell r="BBH96" t="str">
            <v>Sirah Pulau Kilip</v>
          </cell>
          <cell r="BBI96" t="str">
            <v>Timbangan</v>
          </cell>
          <cell r="BBJ96" t="str">
            <v>Mandi Angin</v>
          </cell>
          <cell r="BBK96" t="str">
            <v>Pematang Bangsal</v>
          </cell>
          <cell r="BBL96" t="str">
            <v>Suka Merindu</v>
          </cell>
          <cell r="BBM96" t="str">
            <v>Kotadaro I</v>
          </cell>
          <cell r="BBN96" t="str">
            <v>Sungai Pinang</v>
          </cell>
          <cell r="BBO96" t="str">
            <v>Lubuk Rukam</v>
          </cell>
          <cell r="BBP96" t="str">
            <v>Ibul Dalam</v>
          </cell>
          <cell r="BBQ96" t="str">
            <v>Ulak Kembahang</v>
          </cell>
          <cell r="BBR96" t="str">
            <v>Payaraman Barat</v>
          </cell>
          <cell r="BBS96" t="str">
            <v>Batu Jungul</v>
          </cell>
          <cell r="BBT96" t="str">
            <v>Beruge Ilir</v>
          </cell>
          <cell r="BBU96" t="str">
            <v>Air Kelinsar</v>
          </cell>
          <cell r="BBV96" t="str">
            <v>Kupang</v>
          </cell>
          <cell r="BBW96" t="str">
            <v>Umo Jati</v>
          </cell>
          <cell r="BBX96" t="str">
            <v>Karang Are</v>
          </cell>
          <cell r="BBY96" t="str">
            <v>Talang Padang</v>
          </cell>
          <cell r="BBZ96" t="str">
            <v>Puntang</v>
          </cell>
          <cell r="BCA96" t="str">
            <v>Lubuk Kelumpang</v>
          </cell>
          <cell r="BCB96" t="str">
            <v>Muaralintang Lama</v>
          </cell>
          <cell r="BCC96" t="str">
            <v>Talang Ubi Timur</v>
          </cell>
          <cell r="BCD96" t="str">
            <v>Sukarami</v>
          </cell>
          <cell r="BCE96" t="str">
            <v>Purun</v>
          </cell>
          <cell r="BCF96" t="str">
            <v>Betung</v>
          </cell>
          <cell r="BCG96" t="str">
            <v>Bumi Ayu</v>
          </cell>
          <cell r="BCH96" t="str">
            <v>Muara Rupit</v>
          </cell>
          <cell r="BCI96" t="str">
            <v>Pasar Surulangun</v>
          </cell>
          <cell r="BCJ96" t="str">
            <v>Karya Makmur</v>
          </cell>
          <cell r="BCK96" t="str">
            <v>Bingin Teluk</v>
          </cell>
          <cell r="BCL96" t="str">
            <v>Karang Dapo I</v>
          </cell>
          <cell r="BCM96" t="str">
            <v>Karang Jaya</v>
          </cell>
          <cell r="BCN96" t="str">
            <v>Muara Kulam</v>
          </cell>
          <cell r="BCO96" t="str">
            <v>35 Ilir</v>
          </cell>
          <cell r="BCP96" t="str">
            <v>1 Ulu</v>
          </cell>
          <cell r="BCQ96" t="str">
            <v>11 Ulu</v>
          </cell>
          <cell r="BCR96" t="str">
            <v>Bukit Lama</v>
          </cell>
          <cell r="BCS96" t="str">
            <v>18 Ilir</v>
          </cell>
          <cell r="BCT96" t="str">
            <v>5 Ilir</v>
          </cell>
          <cell r="BCU96" t="str">
            <v>Talang Betutu</v>
          </cell>
          <cell r="BCV96" t="str">
            <v>Suka Maju</v>
          </cell>
          <cell r="BCW96" t="str">
            <v>20 Ilir D II</v>
          </cell>
          <cell r="BCX96" t="str">
            <v>Bukit Sangkal</v>
          </cell>
          <cell r="BCY96" t="str">
            <v>19 Ilir</v>
          </cell>
          <cell r="BCZ96" t="str">
            <v>Gandus</v>
          </cell>
          <cell r="BDA96" t="str">
            <v>Kemas Rindo</v>
          </cell>
          <cell r="BDB96" t="str">
            <v>Plaju Ulu</v>
          </cell>
          <cell r="BDC96" t="str">
            <v>Alang-alang Lebar</v>
          </cell>
          <cell r="BDD96" t="str">
            <v>Sri Mulya</v>
          </cell>
          <cell r="BDE96" t="str">
            <v>8 Ulu</v>
          </cell>
          <cell r="BDF96" t="str">
            <v>8 Ilir</v>
          </cell>
          <cell r="BDG96" t="str">
            <v>Sukorejo</v>
          </cell>
          <cell r="BDH96" t="str">
            <v>Sidorejo</v>
          </cell>
          <cell r="BDI96" t="str">
            <v>Jangkar Mas</v>
          </cell>
          <cell r="BDJ96" t="str">
            <v>Lubuk Buntak</v>
          </cell>
          <cell r="BDK96" t="str">
            <v>Karang Dalo</v>
          </cell>
          <cell r="BDL96" t="str">
            <v>Air Kuti</v>
          </cell>
          <cell r="BDM96" t="str">
            <v>Kayu Ara</v>
          </cell>
          <cell r="BDN96" t="str">
            <v>Lubuk Kupang</v>
          </cell>
          <cell r="BDO96" t="str">
            <v>Durian Rampak</v>
          </cell>
          <cell r="BDP96" t="str">
            <v>Jawa Kanan</v>
          </cell>
          <cell r="BDQ96" t="str">
            <v>Sidorejo</v>
          </cell>
          <cell r="BDR96" t="str">
            <v>Tanah Periuk</v>
          </cell>
          <cell r="BDS96" t="str">
            <v>Batu Urip</v>
          </cell>
          <cell r="BDT96" t="str">
            <v>Prabumulih</v>
          </cell>
          <cell r="BDU96" t="str">
            <v>Karang Raja</v>
          </cell>
          <cell r="BDV96" t="str">
            <v>Cambai</v>
          </cell>
          <cell r="BDW96" t="str">
            <v>Tanjung Rambang</v>
          </cell>
          <cell r="BDX96" t="str">
            <v>Pasar Prabumulih I</v>
          </cell>
          <cell r="BDY96" t="str">
            <v>Majasari</v>
          </cell>
          <cell r="BDZ96" t="str">
            <v>Batu Ampar</v>
          </cell>
          <cell r="BEA96" t="str">
            <v>Pasar Baru</v>
          </cell>
          <cell r="BEB96" t="str">
            <v>Masat</v>
          </cell>
          <cell r="BEC96" t="str">
            <v>Kayu Kunyit</v>
          </cell>
          <cell r="BED96" t="str">
            <v>Gunung Ayu</v>
          </cell>
          <cell r="BEE96" t="str">
            <v>Selali</v>
          </cell>
          <cell r="BEF96" t="str">
            <v>Karang Caya</v>
          </cell>
          <cell r="BEG96" t="str">
            <v>Keban Jati</v>
          </cell>
          <cell r="BEH96" t="str">
            <v>Batu Panco</v>
          </cell>
          <cell r="BEI96" t="str">
            <v>Tumbak Tebing</v>
          </cell>
          <cell r="BEJ96" t="str">
            <v>Tanjung Mulia</v>
          </cell>
          <cell r="BEK96" t="str">
            <v>KOTA PADANG</v>
          </cell>
          <cell r="BEL96" t="str">
            <v>Pasar PU Tanding</v>
          </cell>
          <cell r="BEM96" t="str">
            <v>Beringin Tiga</v>
          </cell>
          <cell r="BEN96" t="str">
            <v>Dwi Tunggal</v>
          </cell>
          <cell r="BEO96" t="str">
            <v>Air Mundu</v>
          </cell>
          <cell r="BEP96" t="str">
            <v>Air Duku</v>
          </cell>
          <cell r="BEQ96" t="str">
            <v>Dusun Curup</v>
          </cell>
          <cell r="BER96" t="str">
            <v>Sukaraja</v>
          </cell>
          <cell r="BES96" t="str">
            <v>Air Putih Baru</v>
          </cell>
          <cell r="BET96" t="str">
            <v>Kepala Siring</v>
          </cell>
          <cell r="BEU96" t="str">
            <v>Kepala Curup</v>
          </cell>
          <cell r="BEV96" t="str">
            <v>Apur</v>
          </cell>
          <cell r="BEW96" t="str">
            <v>IV Suko Menanti</v>
          </cell>
          <cell r="BEX96" t="str">
            <v>Merantau</v>
          </cell>
          <cell r="BEY96" t="str">
            <v>Dataran Tapus</v>
          </cell>
          <cell r="BEZ96" t="str">
            <v>Banjar Sari</v>
          </cell>
          <cell r="BFA96" t="str">
            <v>Lubuk Durian</v>
          </cell>
          <cell r="BFB96" t="str">
            <v>Purwodadi</v>
          </cell>
          <cell r="BFC96" t="str">
            <v>Tanjung Anom</v>
          </cell>
          <cell r="BFD96" t="str">
            <v>Lubuk Banyau</v>
          </cell>
          <cell r="BFE96" t="str">
            <v>Pasar Lais</v>
          </cell>
          <cell r="BFF96" t="str">
            <v>Serangai</v>
          </cell>
          <cell r="BFG96" t="str">
            <v>Urai</v>
          </cell>
          <cell r="BFH96" t="str">
            <v>Tanjung Alai</v>
          </cell>
          <cell r="BFI96" t="str">
            <v>Talang Arah</v>
          </cell>
          <cell r="BFJ96" t="str">
            <v>Genting Perangkap</v>
          </cell>
          <cell r="BFK96" t="str">
            <v>Pasar Bembah</v>
          </cell>
          <cell r="BFL96" t="str">
            <v>Kota Lekat</v>
          </cell>
          <cell r="BFM96" t="str">
            <v>Padang Kala</v>
          </cell>
          <cell r="BFN96" t="str">
            <v>Kemumu</v>
          </cell>
          <cell r="BFO96" t="str">
            <v>Sengkuang</v>
          </cell>
          <cell r="BFP96" t="str">
            <v>Air Lelangi</v>
          </cell>
          <cell r="BFQ96" t="str">
            <v>Air Sebayur</v>
          </cell>
          <cell r="BFR96" t="str">
            <v>Air Putih</v>
          </cell>
          <cell r="BFS96" t="str">
            <v>Gedung Wani</v>
          </cell>
          <cell r="BFT96" t="str">
            <v>Tinggi Ari</v>
          </cell>
          <cell r="BFU96" t="str">
            <v>Simpang Tiga</v>
          </cell>
          <cell r="BFV96" t="str">
            <v>Tanjung Iman</v>
          </cell>
          <cell r="BFW96" t="str">
            <v>Bandar Bintuhan</v>
          </cell>
          <cell r="BFX96" t="str">
            <v>Parda Suka</v>
          </cell>
          <cell r="BFY96" t="str">
            <v>Muara Dua</v>
          </cell>
          <cell r="BFZ96" t="str">
            <v>Bunga Melur</v>
          </cell>
          <cell r="BGA96" t="str">
            <v>Tanjung Ganti I</v>
          </cell>
          <cell r="BGB96" t="str">
            <v>Bangun Jiwa</v>
          </cell>
          <cell r="BGC96" t="str">
            <v>Muara Sahung</v>
          </cell>
          <cell r="BGD96" t="str">
            <v>Suka Banjar</v>
          </cell>
          <cell r="BGE96" t="str">
            <v>Datar Lebar</v>
          </cell>
          <cell r="BGF96" t="str">
            <v>Pulau Panggung</v>
          </cell>
          <cell r="BGG96" t="str">
            <v>Naga Rantai</v>
          </cell>
          <cell r="BGH96" t="str">
            <v>Babatan</v>
          </cell>
          <cell r="BGI96" t="str">
            <v>Lubuk Kebur</v>
          </cell>
          <cell r="BGJ96" t="str">
            <v>Masmambang</v>
          </cell>
          <cell r="BGK96" t="str">
            <v>Pajar Bulan</v>
          </cell>
          <cell r="BGL96" t="str">
            <v>Kembang Mumpo</v>
          </cell>
          <cell r="BGM96" t="str">
            <v>Dermayu</v>
          </cell>
          <cell r="BGN96" t="str">
            <v>Talang Giring</v>
          </cell>
          <cell r="BGO96" t="str">
            <v>Tanjung Agung</v>
          </cell>
          <cell r="BGP96" t="str">
            <v>Selebar</v>
          </cell>
          <cell r="BGQ96" t="str">
            <v>Puguk</v>
          </cell>
          <cell r="BGR96" t="str">
            <v>Rimbo Kedui</v>
          </cell>
          <cell r="BGS96" t="str">
            <v>Pering Baru</v>
          </cell>
          <cell r="BGT96" t="str">
            <v>Pagar</v>
          </cell>
          <cell r="BGU96" t="str">
            <v>Pasar Talo</v>
          </cell>
          <cell r="BGV96" t="str">
            <v>Suka Pindah</v>
          </cell>
          <cell r="BGW96" t="str">
            <v>Pasar Muko-Muko</v>
          </cell>
          <cell r="BGX96" t="str">
            <v>Teras Terunjam</v>
          </cell>
          <cell r="BGY96" t="str">
            <v>Air Bikuk</v>
          </cell>
          <cell r="BGZ96" t="str">
            <v>Air Buluh</v>
          </cell>
          <cell r="BHA96" t="str">
            <v>Talang Arah</v>
          </cell>
          <cell r="BHB96" t="str">
            <v>Arga Jaya</v>
          </cell>
          <cell r="BHC96" t="str">
            <v>Pasar Bantal</v>
          </cell>
          <cell r="BHD96" t="str">
            <v>Sungai Ipuh</v>
          </cell>
          <cell r="BHE96" t="str">
            <v>Penarik</v>
          </cell>
          <cell r="BHF96" t="str">
            <v>Lubuk Sanai</v>
          </cell>
          <cell r="BHG96" t="str">
            <v>Lalang Luas</v>
          </cell>
          <cell r="BHH96" t="str">
            <v>Pondok Makmur</v>
          </cell>
          <cell r="BHI96" t="str">
            <v>Dusun Baru V Koto</v>
          </cell>
          <cell r="BHJ96" t="str">
            <v>Retak Mudik</v>
          </cell>
          <cell r="BHK96" t="str">
            <v>Kampung Jawa</v>
          </cell>
          <cell r="BHL96" t="str">
            <v>Sukau Kayo</v>
          </cell>
          <cell r="BHM96" t="str">
            <v>Embong Panjang</v>
          </cell>
          <cell r="BHN96" t="str">
            <v>Tes</v>
          </cell>
          <cell r="BHO96" t="str">
            <v>Rimbo Pengadang</v>
          </cell>
          <cell r="BHP96" t="str">
            <v>Topos</v>
          </cell>
          <cell r="BHQ96" t="str">
            <v>Karang Dapo Atas</v>
          </cell>
          <cell r="BHR96" t="str">
            <v>Ujung Tanjung I</v>
          </cell>
          <cell r="BHS96" t="str">
            <v>Tanjung Agung</v>
          </cell>
          <cell r="BHT96" t="str">
            <v>Amen</v>
          </cell>
          <cell r="BHU96" t="str">
            <v>Embong</v>
          </cell>
          <cell r="BHV96" t="str">
            <v>Ketenong I</v>
          </cell>
          <cell r="BHW96" t="str">
            <v>Keban Agung</v>
          </cell>
          <cell r="BHX96" t="str">
            <v>Ujan Mas Atas</v>
          </cell>
          <cell r="BHY96" t="str">
            <v>Tebat Karai</v>
          </cell>
          <cell r="BHZ96" t="str">
            <v>Pensiunan</v>
          </cell>
          <cell r="BIA96" t="str">
            <v>Durian Depun</v>
          </cell>
          <cell r="BIB96" t="str">
            <v>Tangsi Baru</v>
          </cell>
          <cell r="BIC96" t="str">
            <v>Benuang Galing</v>
          </cell>
          <cell r="BID96" t="str">
            <v>Limbur Baru</v>
          </cell>
          <cell r="BIE96" t="str">
            <v>Taba Terunjam</v>
          </cell>
          <cell r="BIF96" t="str">
            <v>Air Sebakul</v>
          </cell>
          <cell r="BIG96" t="str">
            <v>Talang Pauh</v>
          </cell>
          <cell r="BIH96" t="str">
            <v>Aturan Mumpo</v>
          </cell>
          <cell r="BII96" t="str">
            <v>Temiang</v>
          </cell>
          <cell r="BIJ96" t="str">
            <v>Taba Penanjung</v>
          </cell>
          <cell r="BIK96" t="str">
            <v>Jambu</v>
          </cell>
          <cell r="BIL96" t="str">
            <v>Komering</v>
          </cell>
          <cell r="BIM96" t="str">
            <v>Pondok Kubang</v>
          </cell>
          <cell r="BIN96" t="str">
            <v>Sekayun</v>
          </cell>
          <cell r="BIO96" t="str">
            <v>Pagar Gunung</v>
          </cell>
          <cell r="BIP96" t="str">
            <v>Pagar Dewa</v>
          </cell>
          <cell r="BIQ96" t="str">
            <v>Padang Harapan</v>
          </cell>
          <cell r="BIR96" t="str">
            <v>Berkas</v>
          </cell>
          <cell r="BIS96" t="str">
            <v>Kandang Limun</v>
          </cell>
          <cell r="BIT96" t="str">
            <v>Kandang</v>
          </cell>
          <cell r="BIU96" t="str">
            <v>Kebun Tebeng</v>
          </cell>
          <cell r="BIV96" t="str">
            <v>Padang Jati</v>
          </cell>
          <cell r="BIW96" t="str">
            <v>Kampung Kelawi</v>
          </cell>
          <cell r="BIX96" t="str">
            <v>Panorama</v>
          </cell>
          <cell r="BIY96" t="str">
            <v>Hajimena</v>
          </cell>
          <cell r="BIZ96" t="str">
            <v>Kaliasin</v>
          </cell>
          <cell r="BJA96" t="str">
            <v>Bumi Agung</v>
          </cell>
          <cell r="BJB96" t="str">
            <v>Bandar Dalam</v>
          </cell>
          <cell r="BJC96" t="str">
            <v>Tarahan</v>
          </cell>
          <cell r="BJD96" t="str">
            <v>Kekiling</v>
          </cell>
          <cell r="BJE96" t="str">
            <v>Sukaraja</v>
          </cell>
          <cell r="BJF96" t="str">
            <v>Way Hui</v>
          </cell>
          <cell r="BJG96" t="str">
            <v>Bangunrejo</v>
          </cell>
          <cell r="BJH96" t="str">
            <v>Kuala Sekampung</v>
          </cell>
          <cell r="BJI96" t="str">
            <v>Banding</v>
          </cell>
          <cell r="BJJ96" t="str">
            <v>Batuliman Indah</v>
          </cell>
          <cell r="BJK96" t="str">
            <v>Merbau Mataram</v>
          </cell>
          <cell r="BJL96" t="str">
            <v>Semanak</v>
          </cell>
          <cell r="BJM96" t="str">
            <v>Bangun Sari</v>
          </cell>
          <cell r="BJN96" t="str">
            <v>Mekar Sari</v>
          </cell>
          <cell r="BJO96" t="str">
            <v>Sidoharjo</v>
          </cell>
          <cell r="BJP96" t="str">
            <v>Sri Way Langsep</v>
          </cell>
          <cell r="BJQ96" t="str">
            <v>Purwodadi</v>
          </cell>
          <cell r="BJR96" t="str">
            <v>Purwosari</v>
          </cell>
          <cell r="BJS96" t="str">
            <v>Gunung Sugih</v>
          </cell>
          <cell r="BJT96" t="str">
            <v>Adi Puro</v>
          </cell>
          <cell r="BJU96" t="str">
            <v>Nunggal Rejo</v>
          </cell>
          <cell r="BJV96" t="str">
            <v>Bandar Jaya Timur</v>
          </cell>
          <cell r="BJW96" t="str">
            <v>Rejo Basuki</v>
          </cell>
          <cell r="BJX96" t="str">
            <v>Teluk Dalem Ilir</v>
          </cell>
          <cell r="BJY96" t="str">
            <v>Sumber Bahagia</v>
          </cell>
          <cell r="BJZ96" t="str">
            <v>Fajar Mataram</v>
          </cell>
          <cell r="BKA96" t="str">
            <v>Gaya Baru VI</v>
          </cell>
          <cell r="BKB96" t="str">
            <v>Gunung Batin Udik</v>
          </cell>
          <cell r="BKC96" t="str">
            <v>Suka Jawa</v>
          </cell>
          <cell r="BKD96" t="str">
            <v>Rengas</v>
          </cell>
          <cell r="BKE96" t="str">
            <v>Harapan Rejo</v>
          </cell>
          <cell r="BKF96" t="str">
            <v>Tanjung Ratu Ilir</v>
          </cell>
          <cell r="BKG96" t="str">
            <v>Sriwijaya Mataram</v>
          </cell>
          <cell r="BKH96" t="str">
            <v>Kota Batu</v>
          </cell>
          <cell r="BKI96" t="str">
            <v>Nyukang Harjo</v>
          </cell>
          <cell r="BKJ96" t="str">
            <v>Srikaton</v>
          </cell>
          <cell r="BKK96" t="str">
            <v>Sendang Mulyo</v>
          </cell>
          <cell r="BKL96" t="str">
            <v>Sritejo Kencono</v>
          </cell>
          <cell r="BKM96" t="str">
            <v>Sri Kencono</v>
          </cell>
          <cell r="BKN96" t="str">
            <v>Sri Binangun</v>
          </cell>
          <cell r="BKO96" t="str">
            <v>Gaya Baru V</v>
          </cell>
          <cell r="BKP96" t="str">
            <v>Gedung Sari</v>
          </cell>
          <cell r="BKQ96" t="str">
            <v>Bina Karya Jaya</v>
          </cell>
          <cell r="BKR96" t="str">
            <v>Bukit Kemuning</v>
          </cell>
          <cell r="BKS96" t="str">
            <v>Kotabumi Udik</v>
          </cell>
          <cell r="BKT96" t="str">
            <v>Bumi Ratu</v>
          </cell>
          <cell r="BKU96" t="str">
            <v>Karang Waringin</v>
          </cell>
          <cell r="BKV96" t="str">
            <v>Banjar Agung</v>
          </cell>
          <cell r="BKW96" t="str">
            <v>Tanjung Harta</v>
          </cell>
          <cell r="BKX96" t="str">
            <v>Trimodadi</v>
          </cell>
          <cell r="BKY96" t="str">
            <v>Ogan Jaya</v>
          </cell>
          <cell r="BKZ96" t="str">
            <v>Madukoro</v>
          </cell>
          <cell r="BLA96" t="str">
            <v>Kelapa Tujuh</v>
          </cell>
          <cell r="BLB96" t="str">
            <v>Gunung Besar</v>
          </cell>
          <cell r="BLC96" t="str">
            <v>Ulak Rengas</v>
          </cell>
          <cell r="BLD96" t="str">
            <v>Suka Maju</v>
          </cell>
          <cell r="BLE96" t="str">
            <v>Tatakarya</v>
          </cell>
          <cell r="BLF96" t="str">
            <v>Negeri Ujung Karang</v>
          </cell>
          <cell r="BLG96" t="str">
            <v>Negara Tulang Bawang</v>
          </cell>
          <cell r="BLH96" t="str">
            <v>Negera Kemakmuran</v>
          </cell>
          <cell r="BLI96" t="str">
            <v>Batu Nangkop</v>
          </cell>
          <cell r="BLJ96" t="str">
            <v>Nyapah Banyu</v>
          </cell>
          <cell r="BLK96" t="str">
            <v>Cempaka</v>
          </cell>
          <cell r="BLL96" t="str">
            <v>Sinar Harapan</v>
          </cell>
          <cell r="BLM96" t="str">
            <v>Aji Kagungan</v>
          </cell>
          <cell r="BLN96" t="str">
            <v>Pagar</v>
          </cell>
          <cell r="BLO96" t="str">
            <v>Pasar Liwa</v>
          </cell>
          <cell r="BLP96" t="str">
            <v>Tugu Sari</v>
          </cell>
          <cell r="BLQ96" t="str">
            <v>Kenali</v>
          </cell>
          <cell r="BLR96" t="str">
            <v>Pajar Bulan</v>
          </cell>
          <cell r="BLS96" t="str">
            <v>Sekincau</v>
          </cell>
          <cell r="BLT96" t="str">
            <v>Suka Marga</v>
          </cell>
          <cell r="BLU96" t="str">
            <v>Kembahang</v>
          </cell>
          <cell r="BLV96" t="str">
            <v>Tanjung Raya</v>
          </cell>
          <cell r="BLW96" t="str">
            <v>Gedung Surian</v>
          </cell>
          <cell r="BLX96" t="str">
            <v>Pura Jaya</v>
          </cell>
          <cell r="BLY96" t="str">
            <v>Sidodadi</v>
          </cell>
          <cell r="BLZ96" t="str">
            <v>Pahayu Jaya</v>
          </cell>
          <cell r="BMA96" t="str">
            <v>Argomulyo</v>
          </cell>
          <cell r="BMB96" t="str">
            <v>Lombok</v>
          </cell>
          <cell r="BMC96" t="str">
            <v>Suoh</v>
          </cell>
          <cell r="BMD96" t="str">
            <v>Menggala Selatan</v>
          </cell>
          <cell r="BME96" t="str">
            <v>Aji Jaya KNPI</v>
          </cell>
          <cell r="BMF96" t="str">
            <v>Banjar Agung</v>
          </cell>
          <cell r="BMG96" t="str">
            <v>Gunung Tapa</v>
          </cell>
          <cell r="BMH96" t="str">
            <v>Yudha Karya Jitu</v>
          </cell>
          <cell r="BMI96" t="str">
            <v>Tri Rejo Mulyo</v>
          </cell>
          <cell r="BMJ96" t="str">
            <v>Bumi Dipasena Utama</v>
          </cell>
          <cell r="BMK96" t="str">
            <v>Bujuk Agung</v>
          </cell>
          <cell r="BML96" t="str">
            <v>Sumber Agung</v>
          </cell>
          <cell r="BMM96" t="str">
            <v>Gedung Harapan</v>
          </cell>
          <cell r="BMN96" t="str">
            <v>Teladas</v>
          </cell>
          <cell r="BMO96" t="str">
            <v>Bangun Rejo</v>
          </cell>
          <cell r="BMP96" t="str">
            <v>Sidomukti</v>
          </cell>
          <cell r="BMQ96" t="str">
            <v>Panca Mulia</v>
          </cell>
          <cell r="BMR96" t="str">
            <v>Lebuh Dalam</v>
          </cell>
          <cell r="BMS96" t="str">
            <v>Baros</v>
          </cell>
          <cell r="BMT96" t="str">
            <v>Kalibening</v>
          </cell>
          <cell r="BMU96" t="str">
            <v>Karang Anyar</v>
          </cell>
          <cell r="BMV96" t="str">
            <v>Talang Beringin</v>
          </cell>
          <cell r="BMW96" t="str">
            <v>Karang Buah</v>
          </cell>
          <cell r="BMX96" t="str">
            <v>Rantau Tijang</v>
          </cell>
          <cell r="BMY96" t="str">
            <v>Tugu Papak</v>
          </cell>
          <cell r="BMZ96" t="str">
            <v>Kebumen</v>
          </cell>
          <cell r="BNA96" t="str">
            <v>Datarajan</v>
          </cell>
          <cell r="BNB96" t="str">
            <v>Tampang</v>
          </cell>
          <cell r="BNC96" t="str">
            <v>Negeri Kelumbayan</v>
          </cell>
          <cell r="BND96" t="str">
            <v>Belu</v>
          </cell>
          <cell r="BNE96" t="str">
            <v>Batu Kramat</v>
          </cell>
          <cell r="BNF96" t="str">
            <v>Banjar Manis</v>
          </cell>
          <cell r="BNG96" t="str">
            <v>Banjar Negeri</v>
          </cell>
          <cell r="BNH96" t="str">
            <v>Badak</v>
          </cell>
          <cell r="BNI96" t="str">
            <v>Negeri Agung</v>
          </cell>
          <cell r="BNJ96" t="str">
            <v>Way Harong</v>
          </cell>
          <cell r="BNK96" t="str">
            <v>Sukamara</v>
          </cell>
          <cell r="BNL96" t="str">
            <v>Lengkukai</v>
          </cell>
          <cell r="BNM96" t="str">
            <v>Sukadana</v>
          </cell>
          <cell r="BNN96" t="str">
            <v>Labuhan Maringgai</v>
          </cell>
          <cell r="BNO96" t="str">
            <v>Negara Batin</v>
          </cell>
          <cell r="BNP96" t="str">
            <v>Pekalongan</v>
          </cell>
          <cell r="BNQ96" t="str">
            <v>Sumber Gede</v>
          </cell>
          <cell r="BNR96" t="str">
            <v>Banarjoyo</v>
          </cell>
          <cell r="BNS96" t="str">
            <v>Braja Sakti</v>
          </cell>
          <cell r="BNT96" t="str">
            <v>Taman Fajar</v>
          </cell>
          <cell r="BNU96" t="str">
            <v>Kota Raman</v>
          </cell>
          <cell r="BNV96" t="str">
            <v>Kibang</v>
          </cell>
          <cell r="BNW96" t="str">
            <v>Tanjung Harapan</v>
          </cell>
          <cell r="BNX96" t="str">
            <v>Pugung Raharjo</v>
          </cell>
          <cell r="BNY96" t="str">
            <v>Sukaraja Nuban</v>
          </cell>
          <cell r="BNZ96" t="str">
            <v>Donomulyo</v>
          </cell>
          <cell r="BOA96" t="str">
            <v>Sribhawono</v>
          </cell>
          <cell r="BOB96" t="str">
            <v>Mataram Baru</v>
          </cell>
          <cell r="BOC96" t="str">
            <v>Wana</v>
          </cell>
          <cell r="BOD96" t="str">
            <v>Negeri Agung</v>
          </cell>
          <cell r="BOE96" t="str">
            <v>Pasir Sakti</v>
          </cell>
          <cell r="BOF96" t="str">
            <v>Sumberejo</v>
          </cell>
          <cell r="BOG96" t="str">
            <v>Labuhan Ratu</v>
          </cell>
          <cell r="BOH96" t="str">
            <v>Braja Harjosari</v>
          </cell>
          <cell r="BOI96" t="str">
            <v>Tambah Subur</v>
          </cell>
          <cell r="BOJ96" t="str">
            <v>Bungkuk</v>
          </cell>
          <cell r="BOK96" t="str">
            <v>Blambangan Umpu</v>
          </cell>
          <cell r="BOL96" t="str">
            <v>Kasui Pasar</v>
          </cell>
          <cell r="BOM96" t="str">
            <v>Pasar Banjit</v>
          </cell>
          <cell r="BON96" t="str">
            <v>Taman Asri</v>
          </cell>
          <cell r="BOO96" t="str">
            <v>Tulang Bawang</v>
          </cell>
          <cell r="BOP96" t="str">
            <v>Karang Agung</v>
          </cell>
          <cell r="BOQ96" t="str">
            <v>Negeri Agung</v>
          </cell>
          <cell r="BOR96" t="str">
            <v>Way Tuba</v>
          </cell>
          <cell r="BOS96" t="str">
            <v>Lebak Peniangan</v>
          </cell>
          <cell r="BOT96" t="str">
            <v>Gunung Labuhan</v>
          </cell>
          <cell r="BOU96" t="str">
            <v>Negara Batin</v>
          </cell>
          <cell r="BOV96" t="str">
            <v>Negeri Besar</v>
          </cell>
          <cell r="BOW96" t="str">
            <v>Bumi Harjo</v>
          </cell>
          <cell r="BOX96" t="str">
            <v>Pisang Baru</v>
          </cell>
          <cell r="BOY96" t="str">
            <v>Padang Ratu</v>
          </cell>
          <cell r="BOZ96" t="str">
            <v>Kagungan Ratu</v>
          </cell>
          <cell r="BPA96" t="str">
            <v>Bumi Agung</v>
          </cell>
          <cell r="BPB96" t="str">
            <v>Padang Manis</v>
          </cell>
          <cell r="BPC96" t="str">
            <v>Banjaran</v>
          </cell>
          <cell r="BPD96" t="str">
            <v>Bawang</v>
          </cell>
          <cell r="BPE96" t="str">
            <v>Way Kepayang</v>
          </cell>
          <cell r="BPF96" t="str">
            <v>Sukajaya Punduh</v>
          </cell>
          <cell r="BPG96" t="str">
            <v>Penengahan</v>
          </cell>
          <cell r="BPH96" t="str">
            <v>Batu Menyan</v>
          </cell>
          <cell r="BPI96" t="str">
            <v>Bunut</v>
          </cell>
          <cell r="BPJ96" t="str">
            <v>Fajaresuk</v>
          </cell>
          <cell r="BPK96" t="str">
            <v>Parerejo</v>
          </cell>
          <cell r="BPL96" t="str">
            <v>Ambarawa</v>
          </cell>
          <cell r="BPM96" t="str">
            <v>Kedaung</v>
          </cell>
          <cell r="BPN96" t="str">
            <v>Candi Retno</v>
          </cell>
          <cell r="BPO96" t="str">
            <v>Banyumas</v>
          </cell>
          <cell r="BPP96" t="str">
            <v>Adiluwih</v>
          </cell>
          <cell r="BPQ96" t="str">
            <v>Sinar Baru</v>
          </cell>
          <cell r="BPR96" t="str">
            <v>Fajar Baru</v>
          </cell>
          <cell r="BPS96" t="str">
            <v>Wiralaga I</v>
          </cell>
          <cell r="BPT96" t="str">
            <v>Talang Batu</v>
          </cell>
          <cell r="BPU96" t="str">
            <v>Sungai Buaya</v>
          </cell>
          <cell r="BPV96" t="str">
            <v>Buko Poso</v>
          </cell>
          <cell r="BPW96" t="str">
            <v>Simpang Pematang</v>
          </cell>
          <cell r="BPX96" t="str">
            <v>Adi Luhur</v>
          </cell>
          <cell r="BPY96" t="str">
            <v>Brabasan</v>
          </cell>
          <cell r="BPZ96" t="str">
            <v>Mulyo Asri</v>
          </cell>
          <cell r="BQA96" t="str">
            <v>Daya Murni</v>
          </cell>
          <cell r="BQB96" t="str">
            <v>Karta</v>
          </cell>
          <cell r="BQC96" t="str">
            <v>Toto Mulyo</v>
          </cell>
          <cell r="BQD96" t="str">
            <v>Tunas Jaya</v>
          </cell>
          <cell r="BQE96" t="str">
            <v>Agung Jaya</v>
          </cell>
          <cell r="BQF96" t="str">
            <v>Kibang Budi Jaya</v>
          </cell>
          <cell r="BQG96" t="str">
            <v>Pagar Dewa</v>
          </cell>
          <cell r="BQH96" t="str">
            <v>Panca Marga</v>
          </cell>
          <cell r="BQI96" t="str">
            <v>Pasar Krui</v>
          </cell>
          <cell r="BQJ96" t="str">
            <v>Negeri Ratu Tenumbang</v>
          </cell>
          <cell r="BQK96" t="str">
            <v>Tanjung Jati</v>
          </cell>
          <cell r="BQL96" t="str">
            <v>Kuripan</v>
          </cell>
          <cell r="BQM96" t="str">
            <v>Kebuayan</v>
          </cell>
          <cell r="BQN96" t="str">
            <v>Pasar Pulaupisang</v>
          </cell>
          <cell r="BQO96" t="str">
            <v>Pajar Bulan</v>
          </cell>
          <cell r="BQP96" t="str">
            <v>Balai Kencana</v>
          </cell>
          <cell r="BQQ96" t="str">
            <v>Sumber Agung</v>
          </cell>
          <cell r="BQR96" t="str">
            <v>Negeri Ratu Ngaras</v>
          </cell>
          <cell r="BQS96" t="str">
            <v>Pagar Bukit</v>
          </cell>
          <cell r="BQT96" t="str">
            <v>Kedaton</v>
          </cell>
          <cell r="BQU96" t="str">
            <v>Sukarame</v>
          </cell>
          <cell r="BQV96" t="str">
            <v>Gedong Air</v>
          </cell>
          <cell r="BQW96" t="str">
            <v>Panjang Selatan</v>
          </cell>
          <cell r="BQX96" t="str">
            <v>Kota Baru</v>
          </cell>
          <cell r="BQY96" t="str">
            <v>Durian Payung</v>
          </cell>
          <cell r="BQZ96" t="str">
            <v>Pesawahan</v>
          </cell>
          <cell r="BRA96" t="str">
            <v>Bakung</v>
          </cell>
          <cell r="BRB96" t="str">
            <v>Kupang Kota</v>
          </cell>
          <cell r="BRC96" t="str">
            <v>Rajabasa</v>
          </cell>
          <cell r="BRD96" t="str">
            <v>Tanjung Senang</v>
          </cell>
          <cell r="BRE96" t="str">
            <v>Sukabumi</v>
          </cell>
          <cell r="BRF96" t="str">
            <v>Sumber Rejo</v>
          </cell>
          <cell r="BRG96" t="str">
            <v>Labuhan Ratu</v>
          </cell>
          <cell r="BRH96" t="str">
            <v>Perumnas Way Halim</v>
          </cell>
          <cell r="BRI96" t="str">
            <v>Langkapura</v>
          </cell>
          <cell r="BRJ96" t="str">
            <v>Enggal</v>
          </cell>
          <cell r="BRK96" t="str">
            <v>Kedamaian</v>
          </cell>
          <cell r="BRL96" t="str">
            <v>Kota Karang</v>
          </cell>
          <cell r="BRM96" t="str">
            <v>Sukaraja</v>
          </cell>
          <cell r="BRN96" t="str">
            <v>Metro</v>
          </cell>
          <cell r="BRO96" t="str">
            <v>Banjarsari</v>
          </cell>
          <cell r="BRP96" t="str">
            <v>Mulyojati</v>
          </cell>
          <cell r="BRQ96" t="str">
            <v>Yosodadi</v>
          </cell>
          <cell r="BRR96" t="str">
            <v>Rejomulyo</v>
          </cell>
          <cell r="BRS96" t="str">
            <v>Sungailiat</v>
          </cell>
          <cell r="BRT96" t="str">
            <v>Kuto Panji</v>
          </cell>
          <cell r="BRU96" t="str">
            <v>Batu Rusa</v>
          </cell>
          <cell r="BRV96" t="str">
            <v>Petaling</v>
          </cell>
          <cell r="BRW96" t="str">
            <v>Air Ruai</v>
          </cell>
          <cell r="BRX96" t="str">
            <v>Bakam</v>
          </cell>
          <cell r="BRY96" t="str">
            <v>RIAU</v>
          </cell>
          <cell r="BRZ96" t="str">
            <v>Puding Besar</v>
          </cell>
          <cell r="BSA96" t="str">
            <v>Kota</v>
          </cell>
          <cell r="BSB96" t="str">
            <v>Membalong</v>
          </cell>
          <cell r="BSC96" t="str">
            <v>Selat Nasik</v>
          </cell>
          <cell r="BSD96" t="str">
            <v>Sijuk</v>
          </cell>
          <cell r="BSE96" t="str">
            <v>Badau</v>
          </cell>
          <cell r="BSF96" t="str">
            <v>Toboali</v>
          </cell>
          <cell r="BSG96" t="str">
            <v>Tanjunglabu</v>
          </cell>
          <cell r="BSH96" t="str">
            <v>Airgegas</v>
          </cell>
          <cell r="BSI96" t="str">
            <v>Jelutung II</v>
          </cell>
          <cell r="BSJ96" t="str">
            <v>Payung</v>
          </cell>
          <cell r="BSK96" t="str">
            <v>Sadai</v>
          </cell>
          <cell r="BSL96" t="str">
            <v>Batu Betumpang</v>
          </cell>
          <cell r="BSM96" t="str">
            <v>Pongok</v>
          </cell>
          <cell r="BSN96" t="str">
            <v>Koba</v>
          </cell>
          <cell r="BSO96" t="str">
            <v>Dul</v>
          </cell>
          <cell r="BSP96" t="str">
            <v>Sungai Selan</v>
          </cell>
          <cell r="BSQ96" t="str">
            <v>Simpang Katis</v>
          </cell>
          <cell r="BSR96" t="str">
            <v>Namang</v>
          </cell>
          <cell r="BSS96" t="str">
            <v>Perlang</v>
          </cell>
          <cell r="BST96" t="str">
            <v>Tanjung</v>
          </cell>
          <cell r="BSU96" t="str">
            <v>Pelangas</v>
          </cell>
          <cell r="BSV96" t="str">
            <v>Jebus</v>
          </cell>
          <cell r="BSW96" t="str">
            <v>Kelapa</v>
          </cell>
          <cell r="BSX96" t="str">
            <v>Tempilang</v>
          </cell>
          <cell r="BSY96" t="str">
            <v>Sekar Biru</v>
          </cell>
          <cell r="BSZ96" t="str">
            <v>Lalang Jaya</v>
          </cell>
          <cell r="BTA96" t="str">
            <v>Gantung</v>
          </cell>
          <cell r="BTB96" t="str">
            <v>Dendang</v>
          </cell>
          <cell r="BTC96" t="str">
            <v>Mentawak</v>
          </cell>
          <cell r="BTD96" t="str">
            <v>Air Kelik</v>
          </cell>
          <cell r="BTE96" t="str">
            <v>Simpang Tiga</v>
          </cell>
          <cell r="BTF96" t="str">
            <v>Simpang Pesak</v>
          </cell>
          <cell r="BTG96" t="str">
            <v>Semabung Lama</v>
          </cell>
          <cell r="BTH96" t="str">
            <v>Opas Indah</v>
          </cell>
          <cell r="BTI96" t="str">
            <v>Pasir Garam</v>
          </cell>
          <cell r="BTJ96" t="str">
            <v>Pintu Air</v>
          </cell>
          <cell r="BTK96" t="str">
            <v>Taman Bunga</v>
          </cell>
          <cell r="BTL96" t="str">
            <v>Selindung</v>
          </cell>
          <cell r="BTM96" t="str">
            <v>Pasar Padi</v>
          </cell>
          <cell r="BTN96" t="str">
            <v>Kawal</v>
          </cell>
          <cell r="BTO96" t="str">
            <v>Kijang Kota</v>
          </cell>
          <cell r="BTP96" t="str">
            <v>Tanjung Uban Kota</v>
          </cell>
          <cell r="BTQ96" t="str">
            <v>Tembeling Tanjung</v>
          </cell>
          <cell r="BTR96" t="str">
            <v>Teluk Sekuni</v>
          </cell>
          <cell r="BTS96" t="str">
            <v>Kota Baru</v>
          </cell>
          <cell r="BTT96" t="str">
            <v>Toapaya Asri</v>
          </cell>
          <cell r="BTU96" t="str">
            <v>Mantang Baru</v>
          </cell>
          <cell r="BTV96" t="str">
            <v>Kelong</v>
          </cell>
          <cell r="BTW96" t="str">
            <v>Teluk Lobam</v>
          </cell>
          <cell r="BTX96" t="str">
            <v>Moro</v>
          </cell>
          <cell r="BTY96" t="str">
            <v>Tanjungbatu Barat</v>
          </cell>
          <cell r="BTZ96" t="str">
            <v>Tanjungbalai</v>
          </cell>
          <cell r="BUA96" t="str">
            <v>Meral Kota</v>
          </cell>
          <cell r="BUB96" t="str">
            <v>Tebing</v>
          </cell>
          <cell r="BUC96" t="str">
            <v>Buru</v>
          </cell>
          <cell r="BUD96" t="str">
            <v>Tanjungberlian Kota</v>
          </cell>
          <cell r="BUE96" t="str">
            <v>Sawang</v>
          </cell>
          <cell r="BUF96" t="str">
            <v>Sanglar</v>
          </cell>
          <cell r="BUG96" t="str">
            <v>Pasir Panjang</v>
          </cell>
          <cell r="BUH96" t="str">
            <v>Alai</v>
          </cell>
          <cell r="BUI96" t="str">
            <v>Sebele</v>
          </cell>
          <cell r="BUJ96" t="str">
            <v>Sabang Barat</v>
          </cell>
          <cell r="BUK96" t="str">
            <v>Sedanau</v>
          </cell>
          <cell r="BUL96" t="str">
            <v>Serasan</v>
          </cell>
          <cell r="BUM96" t="str">
            <v>Ranai Kota</v>
          </cell>
          <cell r="BUN96" t="str">
            <v>Kelarik Utara</v>
          </cell>
          <cell r="BUO96" t="str">
            <v>Subi</v>
          </cell>
          <cell r="BUP96" t="str">
            <v>Tanjung Pala</v>
          </cell>
          <cell r="BUQ96" t="str">
            <v>Sabang Mawang</v>
          </cell>
          <cell r="BUR96" t="str">
            <v>Tanjung</v>
          </cell>
          <cell r="BUS96" t="str">
            <v>Tapau</v>
          </cell>
          <cell r="BUT96" t="str">
            <v>Cemaga</v>
          </cell>
          <cell r="BUU96" t="str">
            <v>Arung Ayam</v>
          </cell>
          <cell r="BUV96" t="str">
            <v>Batubi Jaya</v>
          </cell>
          <cell r="BUW96" t="str">
            <v>Pulau Tiga</v>
          </cell>
          <cell r="BUX96" t="str">
            <v>Air Kumpai</v>
          </cell>
          <cell r="BUY96" t="str">
            <v>Dabo</v>
          </cell>
          <cell r="BUZ96" t="str">
            <v>Daik</v>
          </cell>
          <cell r="BVA96" t="str">
            <v>Senayang</v>
          </cell>
          <cell r="BVB96" t="str">
            <v>Raya</v>
          </cell>
          <cell r="BVC96" t="str">
            <v>Pancur</v>
          </cell>
          <cell r="BVD96" t="str">
            <v>Berindat</v>
          </cell>
          <cell r="BVE96" t="str">
            <v>Bukitlangkap</v>
          </cell>
          <cell r="BVF96" t="str">
            <v>Selayar</v>
          </cell>
          <cell r="BVG96" t="str">
            <v>Marok Kecil</v>
          </cell>
          <cell r="BVH96" t="str">
            <v>Busung Panjang</v>
          </cell>
          <cell r="BVI96" t="str">
            <v>Benan</v>
          </cell>
          <cell r="BVJ96" t="str">
            <v>Temiang</v>
          </cell>
          <cell r="BVK96" t="str">
            <v>Batu Belubang</v>
          </cell>
          <cell r="BVL96" t="str">
            <v>Terempa</v>
          </cell>
          <cell r="BVM96" t="str">
            <v>Tebang</v>
          </cell>
          <cell r="BVN96" t="str">
            <v>Nyamuk</v>
          </cell>
          <cell r="BVO96" t="str">
            <v>Kiabu</v>
          </cell>
          <cell r="BVP96" t="str">
            <v>Kuala Maras</v>
          </cell>
          <cell r="BVQ96" t="str">
            <v>Letung</v>
          </cell>
          <cell r="BVR96" t="str">
            <v>Air Asuk</v>
          </cell>
          <cell r="BVS96" t="str">
            <v>Mubur</v>
          </cell>
          <cell r="BVT96" t="str">
            <v>Impol</v>
          </cell>
          <cell r="BVU96" t="str">
            <v>Pemping</v>
          </cell>
          <cell r="BVV96" t="str">
            <v>Tanjung Sengkuang</v>
          </cell>
          <cell r="BVW96" t="str">
            <v>Sungai Harapan</v>
          </cell>
          <cell r="BVX96" t="str">
            <v>Sambau</v>
          </cell>
          <cell r="BVY96" t="str">
            <v>Bulang Lintang</v>
          </cell>
          <cell r="BVZ96" t="str">
            <v>Kampung Pelita</v>
          </cell>
          <cell r="BWA96" t="str">
            <v>Muka Kuning</v>
          </cell>
          <cell r="BWB96" t="str">
            <v>Sijantung</v>
          </cell>
          <cell r="BWC96" t="str">
            <v>Bengkong Indah</v>
          </cell>
          <cell r="BWD96" t="str">
            <v>Baloi Permai</v>
          </cell>
          <cell r="BWE96" t="str">
            <v>Tembesi</v>
          </cell>
          <cell r="BWF96" t="str">
            <v>Tanjung Uncang</v>
          </cell>
          <cell r="BWG96" t="str">
            <v>Tanjung Pinang Barat</v>
          </cell>
          <cell r="BWH96" t="str">
            <v>Melayu Kota Piring</v>
          </cell>
          <cell r="BWI96" t="str">
            <v>Tanjung Pinang Kota</v>
          </cell>
          <cell r="BWJ96" t="str">
            <v>Tanjung Pinang Timur</v>
          </cell>
          <cell r="BWK96" t="str">
            <v>Pulau Panggang</v>
          </cell>
          <cell r="BWL96" t="str">
            <v>Pulau Untung Jawa</v>
          </cell>
          <cell r="BWM96" t="str">
            <v>Gambir</v>
          </cell>
          <cell r="BWN96" t="str">
            <v>Pasar Baru</v>
          </cell>
          <cell r="BWO96" t="str">
            <v>Kemayoran</v>
          </cell>
          <cell r="BWP96" t="str">
            <v>Senen</v>
          </cell>
          <cell r="BWQ96" t="str">
            <v>Cempaka Putih Timur</v>
          </cell>
          <cell r="BWR96" t="str">
            <v>Menteng</v>
          </cell>
          <cell r="BWS96" t="str">
            <v>Gelora</v>
          </cell>
          <cell r="BWT96" t="str">
            <v>Johar Baru</v>
          </cell>
          <cell r="BWU96" t="str">
            <v>Penjaringan</v>
          </cell>
          <cell r="BWV96" t="str">
            <v>Tanjung Priok</v>
          </cell>
          <cell r="BWW96" t="str">
            <v>Koja</v>
          </cell>
          <cell r="BWX96" t="str">
            <v>Cilincing</v>
          </cell>
          <cell r="BWY96" t="str">
            <v>Pademangan Timur</v>
          </cell>
          <cell r="BWZ96" t="str">
            <v>Kelapa Gading Timur</v>
          </cell>
          <cell r="BXA96" t="str">
            <v>Cengkareng Barat</v>
          </cell>
          <cell r="BXB96" t="str">
            <v>Grogol</v>
          </cell>
          <cell r="BXC96" t="str">
            <v>Taman Sari</v>
          </cell>
          <cell r="BXD96" t="str">
            <v>Tambora</v>
          </cell>
          <cell r="BXE96" t="str">
            <v>Kebon Jeruk</v>
          </cell>
          <cell r="BXF96" t="str">
            <v>Kalideres</v>
          </cell>
          <cell r="BXG96" t="str">
            <v>Palmerah</v>
          </cell>
          <cell r="BXH96" t="str">
            <v>Kembangan Utara</v>
          </cell>
          <cell r="BXI96" t="str">
            <v>Tebet Timur</v>
          </cell>
          <cell r="BXJ96" t="str">
            <v>Setia Budi</v>
          </cell>
          <cell r="BXK96" t="str">
            <v>Mampang Prapatan</v>
          </cell>
          <cell r="BXL96" t="str">
            <v>Pasar Minggu</v>
          </cell>
          <cell r="BXM96" t="str">
            <v>Kebayoran Lama Utara</v>
          </cell>
          <cell r="BXN96" t="str">
            <v>Cilandak Barat</v>
          </cell>
          <cell r="BXO96" t="str">
            <v>Melawai</v>
          </cell>
          <cell r="BXP96" t="str">
            <v>Pancoran</v>
          </cell>
          <cell r="BXQ96" t="str">
            <v>Jagakarsa</v>
          </cell>
          <cell r="BXR96" t="str">
            <v>Pesanggrahan</v>
          </cell>
          <cell r="BXS96" t="str">
            <v>Pisangan Baru</v>
          </cell>
          <cell r="BXT96" t="str">
            <v>Pulo Gadung</v>
          </cell>
          <cell r="BXU96" t="str">
            <v>Kampung Melayu</v>
          </cell>
          <cell r="BXV96" t="str">
            <v>Kramatjati</v>
          </cell>
          <cell r="BXW96" t="str">
            <v>Gedong</v>
          </cell>
          <cell r="BXX96" t="str">
            <v>Jatinegara</v>
          </cell>
          <cell r="BXY96" t="str">
            <v>Duren Sawit</v>
          </cell>
          <cell r="BXZ96" t="str">
            <v>Makasar</v>
          </cell>
          <cell r="BYA96" t="str">
            <v>Ciracas</v>
          </cell>
          <cell r="BYB96" t="str">
            <v>Cipayung</v>
          </cell>
          <cell r="BYC96" t="str">
            <v>Pondok Rajeg</v>
          </cell>
          <cell r="BYD96" t="str">
            <v>Wanaherang</v>
          </cell>
          <cell r="BYE96" t="str">
            <v>Puspanegara</v>
          </cell>
          <cell r="BYF96" t="str">
            <v>Gununggeulis</v>
          </cell>
          <cell r="BYG96" t="str">
            <v>Cijayanti</v>
          </cell>
          <cell r="BYH96" t="str">
            <v>Sukamaju</v>
          </cell>
          <cell r="BYI96" t="str">
            <v>Pasirangin</v>
          </cell>
          <cell r="BYJ96" t="str">
            <v>Karyamekar</v>
          </cell>
          <cell r="BYK96" t="str">
            <v>Wargajaya</v>
          </cell>
          <cell r="BYL96" t="str">
            <v>Parung</v>
          </cell>
          <cell r="BYM96" t="str">
            <v>Cidokom</v>
          </cell>
          <cell r="BYN96" t="str">
            <v>Atang Senjaya</v>
          </cell>
          <cell r="BYO96" t="str">
            <v>Pabuaran</v>
          </cell>
          <cell r="BYP96" t="str">
            <v>Leuwiliang</v>
          </cell>
          <cell r="BYQ96" t="str">
            <v>Ciampea</v>
          </cell>
          <cell r="BYR96" t="str">
            <v>Situ Udik</v>
          </cell>
          <cell r="BYS96" t="str">
            <v>Purwabakti</v>
          </cell>
          <cell r="BYT96" t="str">
            <v>Rumpin</v>
          </cell>
          <cell r="BYU96" t="str">
            <v>Curug</v>
          </cell>
          <cell r="BYV96" t="str">
            <v>Jagabaya</v>
          </cell>
          <cell r="BYW96" t="str">
            <v>Malasari</v>
          </cell>
          <cell r="BYX96" t="str">
            <v>Sukamaju</v>
          </cell>
          <cell r="BYY96" t="str">
            <v>Tapos</v>
          </cell>
          <cell r="BYZ96" t="str">
            <v>Cileungsi</v>
          </cell>
          <cell r="BZA96" t="str">
            <v>Cisarua</v>
          </cell>
          <cell r="BZB96" t="str">
            <v>Sukamaju</v>
          </cell>
          <cell r="BZC96" t="str">
            <v>Pasir Muncang</v>
          </cell>
          <cell r="BZD96" t="str">
            <v>Cijeruk</v>
          </cell>
          <cell r="BZE96" t="str">
            <v>Padasuka</v>
          </cell>
          <cell r="BZF96" t="str">
            <v>Sukadamai</v>
          </cell>
          <cell r="BZG96" t="str">
            <v>Sukamantri</v>
          </cell>
          <cell r="BZH96" t="str">
            <v>Klapanunggal</v>
          </cell>
          <cell r="BZI96" t="str">
            <v>Putat Nutug</v>
          </cell>
          <cell r="BZJ96" t="str">
            <v>Bantarjaya</v>
          </cell>
          <cell r="BZK96" t="str">
            <v>Cisarua</v>
          </cell>
          <cell r="BZL96" t="str">
            <v>Tanjungsari</v>
          </cell>
          <cell r="BZM96" t="str">
            <v>Tajurhalang</v>
          </cell>
          <cell r="BZN96" t="str">
            <v>Cigombong</v>
          </cell>
          <cell r="BZO96" t="str">
            <v>Leuwisadeng</v>
          </cell>
          <cell r="BZP96" t="str">
            <v>Tapos I</v>
          </cell>
          <cell r="BZQ96" t="str">
            <v>Palabuhanratu</v>
          </cell>
          <cell r="BZR96" t="str">
            <v>Cidadap</v>
          </cell>
          <cell r="BZS96" t="str">
            <v>Cikakak</v>
          </cell>
          <cell r="BZT96" t="str">
            <v>Bantargadung</v>
          </cell>
          <cell r="BZU96" t="str">
            <v>Cisolok</v>
          </cell>
          <cell r="BZV96" t="str">
            <v>Cikidang</v>
          </cell>
          <cell r="BZW96" t="str">
            <v>Lengkong</v>
          </cell>
          <cell r="BZX96" t="str">
            <v>Jampangtengah</v>
          </cell>
          <cell r="BZY96" t="str">
            <v>Warungkiara</v>
          </cell>
          <cell r="BZZ96" t="str">
            <v>Cikembar</v>
          </cell>
          <cell r="CAA96" t="str">
            <v>Cibadak</v>
          </cell>
          <cell r="CAB96" t="str">
            <v>Kalaparea</v>
          </cell>
          <cell r="CAC96" t="str">
            <v>Parungkuda</v>
          </cell>
          <cell r="CAD96" t="str">
            <v>Bojonggenteng</v>
          </cell>
          <cell r="CAE96" t="str">
            <v>Parakansalak</v>
          </cell>
          <cell r="CAF96" t="str">
            <v>Cicurug</v>
          </cell>
          <cell r="CAG96" t="str">
            <v>Pondokaso Tonggoh</v>
          </cell>
          <cell r="CAH96" t="str">
            <v>Kalapanunggal</v>
          </cell>
          <cell r="CAI96" t="str">
            <v>Kabandungan</v>
          </cell>
          <cell r="CAJ96" t="str">
            <v>Waluran</v>
          </cell>
          <cell r="CAK96" t="str">
            <v>Jampangkulon</v>
          </cell>
          <cell r="CAL96" t="str">
            <v>Ciemas</v>
          </cell>
          <cell r="CAM96" t="str">
            <v>Kalibunder</v>
          </cell>
          <cell r="CAN96" t="str">
            <v>Surade</v>
          </cell>
          <cell r="CAO96" t="str">
            <v>Talagamurni</v>
          </cell>
          <cell r="CAP96" t="str">
            <v>Ciracap</v>
          </cell>
          <cell r="CAQ96" t="str">
            <v>Cikujang</v>
          </cell>
          <cell r="CAR96" t="str">
            <v>Cicantayan</v>
          </cell>
          <cell r="CAS96" t="str">
            <v>Gunungjaya</v>
          </cell>
          <cell r="CAT96" t="str">
            <v>Kadudampit</v>
          </cell>
          <cell r="CAU96" t="str">
            <v>Caringin Wetan</v>
          </cell>
          <cell r="CAV96" t="str">
            <v>Parungseah</v>
          </cell>
          <cell r="CAW96" t="str">
            <v>Pasirhalang</v>
          </cell>
          <cell r="CAX96" t="str">
            <v>Kebonpedes</v>
          </cell>
          <cell r="CAY96" t="str">
            <v>Cireunghas</v>
          </cell>
          <cell r="CAZ96" t="str">
            <v>Sukalarang</v>
          </cell>
          <cell r="CBA96" t="str">
            <v>Pabuaran</v>
          </cell>
          <cell r="CBB96" t="str">
            <v>Purabaya</v>
          </cell>
          <cell r="CBC96" t="str">
            <v>Nyalindung</v>
          </cell>
          <cell r="CBD96" t="str">
            <v>Gegerbitung</v>
          </cell>
          <cell r="CBE96" t="str">
            <v>Sagaranten</v>
          </cell>
          <cell r="CBF96" t="str">
            <v>Curugkembar</v>
          </cell>
          <cell r="CBG96" t="str">
            <v>Cidolog</v>
          </cell>
          <cell r="CBH96" t="str">
            <v>Padasenang</v>
          </cell>
          <cell r="CBI96" t="str">
            <v>Tegalbuleud</v>
          </cell>
          <cell r="CBJ96" t="str">
            <v>Cimanggu</v>
          </cell>
          <cell r="CBK96" t="str">
            <v>Ciambar</v>
          </cell>
          <cell r="CBL96" t="str">
            <v>Pamoyanan</v>
          </cell>
          <cell r="CBM96" t="str">
            <v>Jambudipa</v>
          </cell>
          <cell r="CBN96" t="str">
            <v>Cipetir</v>
          </cell>
          <cell r="CBO96" t="str">
            <v>Rancagoong</v>
          </cell>
          <cell r="CBP96" t="str">
            <v>Ciranjang</v>
          </cell>
          <cell r="CBQ96" t="str">
            <v>Hegarmanah</v>
          </cell>
          <cell r="CBR96" t="str">
            <v>Sukamanah</v>
          </cell>
          <cell r="CBS96" t="str">
            <v>Kademangan</v>
          </cell>
          <cell r="CBT96" t="str">
            <v>Selajambe</v>
          </cell>
          <cell r="CBU96" t="str">
            <v>Ciherang</v>
          </cell>
          <cell r="CBV96" t="str">
            <v>Sukamanah</v>
          </cell>
          <cell r="CBW96" t="str">
            <v>Sukagalih</v>
          </cell>
          <cell r="CBX96" t="str">
            <v>Cikanyere</v>
          </cell>
          <cell r="CBY96" t="str">
            <v>Sukanagara</v>
          </cell>
          <cell r="CBZ96" t="str">
            <v>Cidadap</v>
          </cell>
          <cell r="CCA96" t="str">
            <v>Pasawahan</v>
          </cell>
          <cell r="CCB96" t="str">
            <v>Sukasari</v>
          </cell>
          <cell r="CCC96" t="str">
            <v>Pagelaran</v>
          </cell>
          <cell r="CCD96" t="str">
            <v>Tanggeung</v>
          </cell>
          <cell r="CCE96" t="str">
            <v>Pananggapan</v>
          </cell>
          <cell r="CCF96" t="str">
            <v>Saganten</v>
          </cell>
          <cell r="CCG96" t="str">
            <v>Sukamanah</v>
          </cell>
          <cell r="CCH96" t="str">
            <v>Cidamar</v>
          </cell>
          <cell r="CCI96" t="str">
            <v>Naringgul</v>
          </cell>
          <cell r="CCJ96" t="str">
            <v>Cibanggala</v>
          </cell>
          <cell r="CCK96" t="str">
            <v>Kalapanunggal</v>
          </cell>
          <cell r="CCL96" t="str">
            <v>Bangbayang</v>
          </cell>
          <cell r="CCM96" t="str">
            <v>Cipanas</v>
          </cell>
          <cell r="CCN96" t="str">
            <v>Parakantugu</v>
          </cell>
          <cell r="CCO96" t="str">
            <v>Pusakasari</v>
          </cell>
          <cell r="CCP96" t="str">
            <v>Haurwangi</v>
          </cell>
          <cell r="CCQ96" t="str">
            <v>Simpang</v>
          </cell>
          <cell r="CCR96" t="str">
            <v>Cileunyi Kulon</v>
          </cell>
          <cell r="CCS96" t="str">
            <v>Padasuka</v>
          </cell>
          <cell r="CCT96" t="str">
            <v>Jatiendah</v>
          </cell>
          <cell r="CCU96" t="str">
            <v>Lengkong</v>
          </cell>
          <cell r="CCV96" t="str">
            <v>Sulaiman</v>
          </cell>
          <cell r="CCW96" t="str">
            <v>Margaasih</v>
          </cell>
          <cell r="CCX96" t="str">
            <v>Sangkanhurip</v>
          </cell>
          <cell r="CCY96" t="str">
            <v>Pasawahan</v>
          </cell>
          <cell r="CCZ96" t="str">
            <v>Kamasan</v>
          </cell>
          <cell r="CDA96" t="str">
            <v>Sukasari</v>
          </cell>
          <cell r="CDB96" t="str">
            <v>Pangalengan</v>
          </cell>
          <cell r="CDC96" t="str">
            <v>Arjasari</v>
          </cell>
          <cell r="CDD96" t="str">
            <v>Cimaung</v>
          </cell>
          <cell r="CDE96" t="str">
            <v>Cicalengka Kulon</v>
          </cell>
          <cell r="CDF96" t="str">
            <v>Nagreg</v>
          </cell>
          <cell r="CDG96" t="str">
            <v>Mandalasari</v>
          </cell>
          <cell r="CDH96" t="str">
            <v>Rancaekek Kencana</v>
          </cell>
          <cell r="CDI96" t="str">
            <v>Ciparay</v>
          </cell>
          <cell r="CDJ96" t="str">
            <v>Cipeujeuh</v>
          </cell>
          <cell r="CDK96" t="str">
            <v>Sukapura</v>
          </cell>
          <cell r="CDL96" t="str">
            <v>Baleendah</v>
          </cell>
          <cell r="CDM96" t="str">
            <v>Majalaya</v>
          </cell>
          <cell r="CDN96" t="str">
            <v>Rancakasumba</v>
          </cell>
          <cell r="CDO96" t="str">
            <v>Cigentur</v>
          </cell>
          <cell r="CDP96" t="str">
            <v>Ibun</v>
          </cell>
          <cell r="CDQ96" t="str">
            <v>Soreang</v>
          </cell>
          <cell r="CDR96" t="str">
            <v>Pasirjambu</v>
          </cell>
          <cell r="CDS96" t="str">
            <v>Lebakmuncang</v>
          </cell>
          <cell r="CDT96" t="str">
            <v>Patengan</v>
          </cell>
          <cell r="CDU96" t="str">
            <v>Cangkuang</v>
          </cell>
          <cell r="CDV96" t="str">
            <v>Jelegong</v>
          </cell>
          <cell r="CDW96" t="str">
            <v>Kota Kulon</v>
          </cell>
          <cell r="CDX96" t="str">
            <v>Suci Kaler</v>
          </cell>
          <cell r="CDY96" t="str">
            <v>Wanaraja</v>
          </cell>
          <cell r="CDZ96" t="str">
            <v>Pananjung</v>
          </cell>
          <cell r="CEA96" t="str">
            <v>Pataruman</v>
          </cell>
          <cell r="CEB96" t="str">
            <v>Banyuresmi</v>
          </cell>
          <cell r="CEC96" t="str">
            <v>Samarang</v>
          </cell>
          <cell r="CED96" t="str">
            <v>Pasirwangi</v>
          </cell>
          <cell r="CEE96" t="str">
            <v>Leles</v>
          </cell>
          <cell r="CEF96" t="str">
            <v>Kadungora</v>
          </cell>
          <cell r="CEG96" t="str">
            <v>Leuwigoong</v>
          </cell>
          <cell r="CEH96" t="str">
            <v>Cibatu</v>
          </cell>
          <cell r="CEI96" t="str">
            <v>Kersamanah</v>
          </cell>
          <cell r="CEJ96" t="str">
            <v>Malangbong</v>
          </cell>
          <cell r="CEK96" t="str">
            <v>Sukawening</v>
          </cell>
          <cell r="CEL96" t="str">
            <v>Caringin</v>
          </cell>
          <cell r="CEM96" t="str">
            <v>Bayongbong</v>
          </cell>
          <cell r="CEN96" t="str">
            <v>Cigedug</v>
          </cell>
          <cell r="CEO96" t="str">
            <v>Cilawu</v>
          </cell>
          <cell r="CEP96" t="str">
            <v>Cisurupan</v>
          </cell>
          <cell r="CEQ96" t="str">
            <v>Sukaresmi</v>
          </cell>
          <cell r="CER96" t="str">
            <v>Cikajang</v>
          </cell>
          <cell r="CES96" t="str">
            <v>Banjarwangi</v>
          </cell>
          <cell r="CET96" t="str">
            <v>Singajaya</v>
          </cell>
          <cell r="CEU96" t="str">
            <v>Cihurip</v>
          </cell>
          <cell r="CEV96" t="str">
            <v>Peundeuy</v>
          </cell>
          <cell r="CEW96" t="str">
            <v>Pameungpeuk</v>
          </cell>
          <cell r="CEX96" t="str">
            <v>Cisompet</v>
          </cell>
          <cell r="CEY96" t="str">
            <v>Karyasari</v>
          </cell>
          <cell r="CEZ96" t="str">
            <v>Cikelet</v>
          </cell>
          <cell r="CFA96" t="str">
            <v>Bungbulang</v>
          </cell>
          <cell r="CFB96" t="str">
            <v>Mekarmukti</v>
          </cell>
          <cell r="CFC96" t="str">
            <v>Neglasari</v>
          </cell>
          <cell r="CFD96" t="str">
            <v>Pakenjeng</v>
          </cell>
          <cell r="CFE96" t="str">
            <v>Cisewu</v>
          </cell>
          <cell r="CFF96" t="str">
            <v>Caringin</v>
          </cell>
          <cell r="CFG96" t="str">
            <v>Sukamaju</v>
          </cell>
          <cell r="CFH96" t="str">
            <v>Limbangan Tengah</v>
          </cell>
          <cell r="CFI96" t="str">
            <v>Selaawi</v>
          </cell>
          <cell r="CFJ96" t="str">
            <v>Cipareuan</v>
          </cell>
          <cell r="CFK96" t="str">
            <v>Citangtu</v>
          </cell>
          <cell r="CFL96" t="str">
            <v>Sadang</v>
          </cell>
          <cell r="CFM96" t="str">
            <v>Ciheras</v>
          </cell>
          <cell r="CFN96" t="str">
            <v>Cidadap</v>
          </cell>
          <cell r="CFO96" t="str">
            <v>Cikalong</v>
          </cell>
          <cell r="CFP96" t="str">
            <v>Cibuniasih</v>
          </cell>
          <cell r="CFQ96" t="str">
            <v>Gunungsari</v>
          </cell>
          <cell r="CFR96" t="str">
            <v>Cisempur</v>
          </cell>
          <cell r="CFS96" t="str">
            <v>Parungponteng</v>
          </cell>
          <cell r="CFT96" t="str">
            <v>Simpang</v>
          </cell>
          <cell r="CFU96" t="str">
            <v>Mertajaya</v>
          </cell>
          <cell r="CFV96" t="str">
            <v>Cikuya</v>
          </cell>
          <cell r="CFW96" t="str">
            <v>Bojongkapol</v>
          </cell>
          <cell r="CFX96" t="str">
            <v>Parumasan</v>
          </cell>
          <cell r="CFY96" t="str">
            <v>Taraju</v>
          </cell>
          <cell r="CFZ96" t="str">
            <v>Jahiang</v>
          </cell>
          <cell r="CGA96" t="str">
            <v>Mandalasari</v>
          </cell>
          <cell r="CGB96" t="str">
            <v>Cikeusal</v>
          </cell>
          <cell r="CGC96" t="str">
            <v>Sukapura</v>
          </cell>
          <cell r="CGD96" t="str">
            <v>Mandalahayu</v>
          </cell>
          <cell r="CGE96" t="str">
            <v>Kaputihan</v>
          </cell>
          <cell r="CGF96" t="str">
            <v>Cisarua</v>
          </cell>
          <cell r="CGG96" t="str">
            <v>Sirnajaya</v>
          </cell>
          <cell r="CGH96" t="str">
            <v>Cihaur</v>
          </cell>
          <cell r="CGI96" t="str">
            <v>Cinunjang</v>
          </cell>
          <cell r="CGJ96" t="str">
            <v>Cikunten</v>
          </cell>
          <cell r="CGK96" t="str">
            <v>Sukasukur</v>
          </cell>
          <cell r="CGL96" t="str">
            <v>Sukarame</v>
          </cell>
          <cell r="CGM96" t="str">
            <v>Kersamaju</v>
          </cell>
          <cell r="CGN96" t="str">
            <v>Arjasari</v>
          </cell>
          <cell r="CGO96" t="str">
            <v>Cilampunghilir</v>
          </cell>
          <cell r="CGP96" t="str">
            <v>Sariwangi</v>
          </cell>
          <cell r="CGQ96" t="str">
            <v>Linggajati</v>
          </cell>
          <cell r="CGR96" t="str">
            <v>Cisayong</v>
          </cell>
          <cell r="CGS96" t="str">
            <v>Banyurasa</v>
          </cell>
          <cell r="CGT96" t="str">
            <v>Dawagung</v>
          </cell>
          <cell r="CGU96" t="str">
            <v>Condong</v>
          </cell>
          <cell r="CGV96" t="str">
            <v>Gombong</v>
          </cell>
          <cell r="CGW96" t="str">
            <v>Kadipaten</v>
          </cell>
          <cell r="CGX96" t="str">
            <v>Cipacing</v>
          </cell>
          <cell r="CGY96" t="str">
            <v>Cipondok</v>
          </cell>
          <cell r="CGZ96" t="str">
            <v>Ciamis</v>
          </cell>
          <cell r="CHA96" t="str">
            <v>Cikoneng</v>
          </cell>
          <cell r="CHB96" t="str">
            <v>Handapherang</v>
          </cell>
          <cell r="CHC96" t="str">
            <v>Gunungsari</v>
          </cell>
          <cell r="CHD96" t="str">
            <v>Cidolog</v>
          </cell>
          <cell r="CHE96" t="str">
            <v>Sukamulya</v>
          </cell>
          <cell r="CHF96" t="str">
            <v>Medanglayang</v>
          </cell>
          <cell r="CHG96" t="str">
            <v>Panjalu</v>
          </cell>
          <cell r="CHH96" t="str">
            <v>Kawali</v>
          </cell>
          <cell r="CHI96" t="str">
            <v>Panawangan</v>
          </cell>
          <cell r="CHJ96" t="str">
            <v>Buniseuri</v>
          </cell>
          <cell r="CHK96" t="str">
            <v>Jatinagara</v>
          </cell>
          <cell r="CHL96" t="str">
            <v>Rajadesa</v>
          </cell>
          <cell r="CHM96" t="str">
            <v>Sukadana</v>
          </cell>
          <cell r="CHN96" t="str">
            <v>Rancah</v>
          </cell>
          <cell r="CHO96" t="str">
            <v>Tambaksari</v>
          </cell>
          <cell r="CHP96" t="str">
            <v>Sidaharja</v>
          </cell>
          <cell r="CHQ96" t="str">
            <v>Kawasen</v>
          </cell>
          <cell r="CHR96" t="str">
            <v>Pamarican</v>
          </cell>
          <cell r="CHS96" t="str">
            <v>Cimaragas</v>
          </cell>
          <cell r="CHT96" t="str">
            <v>Cisaga</v>
          </cell>
          <cell r="CHU96" t="str">
            <v>Sindangkasih</v>
          </cell>
          <cell r="CHV96" t="str">
            <v>Baregbeg</v>
          </cell>
          <cell r="CHW96" t="str">
            <v>Sukamantri</v>
          </cell>
          <cell r="CHX96" t="str">
            <v>Cikupa</v>
          </cell>
          <cell r="CHY96" t="str">
            <v>Bantardawa</v>
          </cell>
          <cell r="CHZ96" t="str">
            <v>Pasawahan</v>
          </cell>
          <cell r="CIA96" t="str">
            <v>Sindangjawa</v>
          </cell>
          <cell r="CIB96" t="str">
            <v>Pinara</v>
          </cell>
          <cell r="CIC96" t="str">
            <v>Tangkolo</v>
          </cell>
          <cell r="CID96" t="str">
            <v>Sumberjaya</v>
          </cell>
          <cell r="CIE96" t="str">
            <v>Cipondoh</v>
          </cell>
          <cell r="CIF96" t="str">
            <v>Dukuhpicung</v>
          </cell>
          <cell r="CIG96" t="str">
            <v>Langseb</v>
          </cell>
          <cell r="CIH96" t="str">
            <v>Gewok</v>
          </cell>
          <cell r="CII96" t="str">
            <v>Citangtu</v>
          </cell>
          <cell r="CIJ96" t="str">
            <v>Geresik</v>
          </cell>
          <cell r="CIK96" t="str">
            <v>Cihideung Girang</v>
          </cell>
          <cell r="CIL96" t="str">
            <v>Sukamukti</v>
          </cell>
          <cell r="CIM96" t="str">
            <v>Bandorasa Wetan</v>
          </cell>
          <cell r="CIN96" t="str">
            <v>Cirea</v>
          </cell>
          <cell r="CIO96" t="str">
            <v>Selajambe</v>
          </cell>
          <cell r="CIP96" t="str">
            <v>Gereba</v>
          </cell>
          <cell r="CIQ96" t="str">
            <v>Cimenga</v>
          </cell>
          <cell r="CIR96" t="str">
            <v>Cigugur</v>
          </cell>
          <cell r="CIS96" t="str">
            <v>Padabeunghar</v>
          </cell>
          <cell r="CIT96" t="str">
            <v>Haurkuning</v>
          </cell>
          <cell r="CIU96" t="str">
            <v>Muncangela</v>
          </cell>
          <cell r="CIV96" t="str">
            <v>Silebu</v>
          </cell>
          <cell r="CIW96" t="str">
            <v>Garatengah</v>
          </cell>
          <cell r="CIX96" t="str">
            <v>Cileuya</v>
          </cell>
          <cell r="CIY96" t="str">
            <v>Legokherang</v>
          </cell>
          <cell r="CIZ96" t="str">
            <v>Citapen</v>
          </cell>
          <cell r="CJA96" t="str">
            <v>Kalimanggis Kulon</v>
          </cell>
          <cell r="CJB96" t="str">
            <v>Cimara</v>
          </cell>
          <cell r="CJC96" t="str">
            <v>Karangkancana</v>
          </cell>
          <cell r="CJD96" t="str">
            <v>Garahaji</v>
          </cell>
          <cell r="CJE96" t="str">
            <v>Sindangsari</v>
          </cell>
          <cell r="CJF96" t="str">
            <v>Bunigeulis</v>
          </cell>
          <cell r="CJG96" t="str">
            <v>Waled Desa</v>
          </cell>
          <cell r="CJH96" t="str">
            <v>Leuweunggajah</v>
          </cell>
          <cell r="CJI96" t="str">
            <v>Astanalanggar</v>
          </cell>
          <cell r="CJJ96" t="str">
            <v>Pabedilan Kidul</v>
          </cell>
          <cell r="CJK96" t="str">
            <v>Cangkuang</v>
          </cell>
          <cell r="CJL96" t="str">
            <v>Tambelang</v>
          </cell>
          <cell r="CJM96" t="str">
            <v>Leuwidingding</v>
          </cell>
          <cell r="CJN96" t="str">
            <v>Karangamangu</v>
          </cell>
          <cell r="CJO96" t="str">
            <v>Karangwuni</v>
          </cell>
          <cell r="CJP96" t="str">
            <v>Munjul</v>
          </cell>
          <cell r="CJQ96" t="str">
            <v>Getrakmoyan</v>
          </cell>
          <cell r="CJR96" t="str">
            <v>Setupatok</v>
          </cell>
          <cell r="CJS96" t="str">
            <v>Wanayasa</v>
          </cell>
          <cell r="CJT96" t="str">
            <v>Sampiran</v>
          </cell>
          <cell r="CJU96" t="str">
            <v>Babakan</v>
          </cell>
          <cell r="CJV96" t="str">
            <v>Bobos</v>
          </cell>
          <cell r="CJW96" t="str">
            <v>Cilukrak</v>
          </cell>
          <cell r="CJX96" t="str">
            <v>Cempaka</v>
          </cell>
          <cell r="CJY96" t="str">
            <v>Karangsari</v>
          </cell>
          <cell r="CJZ96" t="str">
            <v>Kedungdawa</v>
          </cell>
          <cell r="CKA96" t="str">
            <v>Adidharma</v>
          </cell>
          <cell r="CKB96" t="str">
            <v>Kertasura</v>
          </cell>
          <cell r="CKC96" t="str">
            <v>Serang</v>
          </cell>
          <cell r="CKD96" t="str">
            <v>Sende</v>
          </cell>
          <cell r="CKE96" t="str">
            <v>Kalianyar</v>
          </cell>
          <cell r="CKF96" t="str">
            <v>Budur</v>
          </cell>
          <cell r="CKG96" t="str">
            <v>Tangkil</v>
          </cell>
          <cell r="CKH96" t="str">
            <v>Kedungdalem</v>
          </cell>
          <cell r="CKI96" t="str">
            <v>Kalideres</v>
          </cell>
          <cell r="CKJ96" t="str">
            <v>Dompyong Kulon</v>
          </cell>
          <cell r="CKK96" t="str">
            <v>Cikeduk</v>
          </cell>
          <cell r="CKL96" t="str">
            <v>Tonjong</v>
          </cell>
          <cell r="CKM96" t="str">
            <v>Sukadana</v>
          </cell>
          <cell r="CKN96" t="str">
            <v>Seuseupan</v>
          </cell>
          <cell r="CKO96" t="str">
            <v>Palir</v>
          </cell>
          <cell r="CKP96" t="str">
            <v>Tegalsari</v>
          </cell>
          <cell r="CKQ96" t="str">
            <v>Cikeusal</v>
          </cell>
          <cell r="CKR96" t="str">
            <v>Gumulung Lebak</v>
          </cell>
          <cell r="CKS96" t="str">
            <v>Sambeng</v>
          </cell>
          <cell r="CKT96" t="str">
            <v>Jamblang</v>
          </cell>
          <cell r="CKU96" t="str">
            <v>Cipasung</v>
          </cell>
          <cell r="CKV96" t="str">
            <v>Cipeundeuy</v>
          </cell>
          <cell r="CKW96" t="str">
            <v>Sukasari</v>
          </cell>
          <cell r="CKX96" t="str">
            <v>Lampuyang</v>
          </cell>
          <cell r="CKY96" t="str">
            <v>Sagara</v>
          </cell>
          <cell r="CKZ96" t="str">
            <v>Cihaur</v>
          </cell>
          <cell r="CLA96" t="str">
            <v>Munjul</v>
          </cell>
          <cell r="CLB96" t="str">
            <v>Ciomas</v>
          </cell>
          <cell r="CLC96" t="str">
            <v>Pajajar</v>
          </cell>
          <cell r="CLD96" t="str">
            <v>Parakan</v>
          </cell>
          <cell r="CLE96" t="str">
            <v>Burujul Kulon</v>
          </cell>
          <cell r="CLF96" t="str">
            <v>Gandu</v>
          </cell>
          <cell r="CLG96" t="str">
            <v>Heuleut</v>
          </cell>
          <cell r="CLH96" t="str">
            <v>Pakubeureum</v>
          </cell>
          <cell r="CLI96" t="str">
            <v>Biyawak</v>
          </cell>
          <cell r="CLJ96" t="str">
            <v>Cibogor</v>
          </cell>
          <cell r="CLK96" t="str">
            <v>Bongas Wetan</v>
          </cell>
          <cell r="CLL96" t="str">
            <v>Cijurey</v>
          </cell>
          <cell r="CLM96" t="str">
            <v>Majasuka</v>
          </cell>
          <cell r="CLN96" t="str">
            <v>Cigasong</v>
          </cell>
          <cell r="CLO96" t="str">
            <v>Bantaragung</v>
          </cell>
          <cell r="CLP96" t="str">
            <v>Genteng</v>
          </cell>
          <cell r="CLQ96" t="str">
            <v>Sedareja</v>
          </cell>
          <cell r="CLR96" t="str">
            <v>Jatisawit</v>
          </cell>
          <cell r="CLS96" t="str">
            <v>Pasirayu</v>
          </cell>
          <cell r="CLT96" t="str">
            <v>Sukadana</v>
          </cell>
          <cell r="CLU96" t="str">
            <v>Cimungkal</v>
          </cell>
          <cell r="CLV96" t="str">
            <v>Sirnasari</v>
          </cell>
          <cell r="CLW96" t="str">
            <v>Darmaraja</v>
          </cell>
          <cell r="CLX96" t="str">
            <v>Jayamekar</v>
          </cell>
          <cell r="CLY96" t="str">
            <v>Cisitu</v>
          </cell>
          <cell r="CLZ96" t="str">
            <v>Situraja Utara</v>
          </cell>
          <cell r="CMA96" t="str">
            <v>Conggeang Kulon</v>
          </cell>
          <cell r="CMB96" t="str">
            <v>Pasehkidul</v>
          </cell>
          <cell r="CMC96" t="str">
            <v>Wanasari</v>
          </cell>
          <cell r="CMD96" t="str">
            <v>Buahdua</v>
          </cell>
          <cell r="CME96" t="str">
            <v>Gudang</v>
          </cell>
          <cell r="CMF96" t="str">
            <v>Sukasari</v>
          </cell>
          <cell r="CMG96" t="str">
            <v>Cigendel</v>
          </cell>
          <cell r="CMH96" t="str">
            <v>Cimanggung</v>
          </cell>
          <cell r="CMI96" t="str">
            <v>Cikeruh</v>
          </cell>
          <cell r="CMJ96" t="str">
            <v>Nagarawangi</v>
          </cell>
          <cell r="CMK96" t="str">
            <v>Pasanggrahan Baru</v>
          </cell>
          <cell r="CML96" t="str">
            <v>Kotakaler</v>
          </cell>
          <cell r="CMM96" t="str">
            <v>Ganeas</v>
          </cell>
          <cell r="CMN96" t="str">
            <v>Sukamantri</v>
          </cell>
          <cell r="CMO96" t="str">
            <v>Cikaramas</v>
          </cell>
          <cell r="CMP96" t="str">
            <v>Cimalaka</v>
          </cell>
          <cell r="CMQ96" t="str">
            <v>Cisarua</v>
          </cell>
          <cell r="CMR96" t="str">
            <v>Tomo</v>
          </cell>
          <cell r="CMS96" t="str">
            <v>Ujungjaya</v>
          </cell>
          <cell r="CMT96" t="str">
            <v>Cijeungjing</v>
          </cell>
          <cell r="CMU96" t="str">
            <v>Haurkolot</v>
          </cell>
          <cell r="CMV96" t="str">
            <v>Tanjungkerta</v>
          </cell>
          <cell r="CMW96" t="str">
            <v>Kedungdawa</v>
          </cell>
          <cell r="CMX96" t="str">
            <v>Loyang</v>
          </cell>
          <cell r="CMY96" t="str">
            <v>Tunggulpayung</v>
          </cell>
          <cell r="CMZ96" t="str">
            <v>Mulyasari</v>
          </cell>
          <cell r="CNA96" t="str">
            <v>Bangkaloa Ilir</v>
          </cell>
          <cell r="CNB96" t="str">
            <v>Tulungagung</v>
          </cell>
          <cell r="CNC96" t="str">
            <v>Purwajaya</v>
          </cell>
          <cell r="CND96" t="str">
            <v>Tanjungpura</v>
          </cell>
          <cell r="CNE96" t="str">
            <v>Segeran Kidul</v>
          </cell>
          <cell r="CNF96" t="str">
            <v>Sleman</v>
          </cell>
          <cell r="CNG96" t="str">
            <v>Sukalila</v>
          </cell>
          <cell r="CNH96" t="str">
            <v>Tegal Sembadra</v>
          </cell>
          <cell r="CNI96" t="str">
            <v>Bojongsari</v>
          </cell>
          <cell r="CNJ96" t="str">
            <v>Panyindangan Kulon</v>
          </cell>
          <cell r="CNK96" t="str">
            <v>Cangkring</v>
          </cell>
          <cell r="CNL96" t="str">
            <v>Kiajaran Wetan</v>
          </cell>
          <cell r="CNM96" t="str">
            <v>Arahan Kidul</v>
          </cell>
          <cell r="CNN96" t="str">
            <v>Ranjeng</v>
          </cell>
          <cell r="CNO96" t="str">
            <v>Curug</v>
          </cell>
          <cell r="CNP96" t="str">
            <v>Cipedang</v>
          </cell>
          <cell r="CNQ96" t="str">
            <v>Anjatan</v>
          </cell>
          <cell r="CNR96" t="str">
            <v>Bogor</v>
          </cell>
          <cell r="CNS96" t="str">
            <v>Bantarwaru</v>
          </cell>
          <cell r="CNT96" t="str">
            <v>Cikawung</v>
          </cell>
          <cell r="CNU96" t="str">
            <v>Cibeber</v>
          </cell>
          <cell r="CNV96" t="str">
            <v>Cangkingan</v>
          </cell>
          <cell r="CNW96" t="str">
            <v>Brondong</v>
          </cell>
          <cell r="CNX96" t="str">
            <v>Bodas</v>
          </cell>
          <cell r="CNY96" t="str">
            <v>Limpas</v>
          </cell>
          <cell r="CNZ96" t="str">
            <v>Sukamandi</v>
          </cell>
          <cell r="COA96" t="str">
            <v>Cupunagara</v>
          </cell>
          <cell r="COB96" t="str">
            <v>Parung</v>
          </cell>
          <cell r="COC96" t="str">
            <v>Marengmang</v>
          </cell>
          <cell r="COD96" t="str">
            <v>Cihambulu</v>
          </cell>
          <cell r="COE96" t="str">
            <v>Wanakerta</v>
          </cell>
          <cell r="COF96" t="str">
            <v>Gunungsembung</v>
          </cell>
          <cell r="COG96" t="str">
            <v>Cicadas</v>
          </cell>
          <cell r="COH96" t="str">
            <v>Ciasem Girang</v>
          </cell>
          <cell r="COI96" t="str">
            <v>Pusakaratu</v>
          </cell>
          <cell r="COJ96" t="str">
            <v>Rancasari</v>
          </cell>
          <cell r="COK96" t="str">
            <v>Curugrendeng</v>
          </cell>
          <cell r="COL96" t="str">
            <v>Tanjungtiga</v>
          </cell>
          <cell r="COM96" t="str">
            <v>Buniara</v>
          </cell>
          <cell r="CON96" t="str">
            <v>Jatimulya</v>
          </cell>
          <cell r="COO96" t="str">
            <v>Rancabango</v>
          </cell>
          <cell r="COP96" t="str">
            <v>Sumurbarang</v>
          </cell>
          <cell r="COQ96" t="str">
            <v>Wanasari</v>
          </cell>
          <cell r="COR96" t="str">
            <v>Gunungtua</v>
          </cell>
          <cell r="COS96" t="str">
            <v>Karangmukti</v>
          </cell>
          <cell r="COT96" t="str">
            <v>Tegalurung</v>
          </cell>
          <cell r="COU96" t="str">
            <v>Kawunganten</v>
          </cell>
          <cell r="COV96" t="str">
            <v>Cijengkol</v>
          </cell>
          <cell r="COW96" t="str">
            <v>Anggasari</v>
          </cell>
          <cell r="COX96" t="str">
            <v>Tanjungrasa</v>
          </cell>
          <cell r="COY96" t="str">
            <v>Sindangsari</v>
          </cell>
          <cell r="COZ96" t="str">
            <v>Manyeti</v>
          </cell>
          <cell r="CPA96" t="str">
            <v>Mekarwangi</v>
          </cell>
          <cell r="CPB96" t="str">
            <v>Cisaat</v>
          </cell>
          <cell r="CPC96" t="str">
            <v>Kebondanas</v>
          </cell>
          <cell r="CPD96" t="str">
            <v>Nagri Kidul</v>
          </cell>
          <cell r="CPE96" t="str">
            <v>Campaka</v>
          </cell>
          <cell r="CPF96" t="str">
            <v>Cikaobandung</v>
          </cell>
          <cell r="CPG96" t="str">
            <v>Plered</v>
          </cell>
          <cell r="CPH96" t="str">
            <v>Sukatani</v>
          </cell>
          <cell r="CPI96" t="str">
            <v>Darangdan</v>
          </cell>
          <cell r="CPJ96" t="str">
            <v>Gunungkarung</v>
          </cell>
          <cell r="CPK96" t="str">
            <v>Batutumpang</v>
          </cell>
          <cell r="CPL96" t="str">
            <v>Wanayasa</v>
          </cell>
          <cell r="CPM96" t="str">
            <v>Pasawahananyar</v>
          </cell>
          <cell r="CPN96" t="str">
            <v>Bojong Barat</v>
          </cell>
          <cell r="CPO96" t="str">
            <v>Cilangkap</v>
          </cell>
          <cell r="CPP96" t="str">
            <v>Ciwangi</v>
          </cell>
          <cell r="CPQ96" t="str">
            <v>Cibatu</v>
          </cell>
          <cell r="CPR96" t="str">
            <v>Kutamanah</v>
          </cell>
          <cell r="CPS96" t="str">
            <v>Parakansalam</v>
          </cell>
          <cell r="CPT96" t="str">
            <v>Karangpedas</v>
          </cell>
          <cell r="CPU96" t="str">
            <v>Karawang Kulon</v>
          </cell>
          <cell r="CPV96" t="str">
            <v>Ciptasari</v>
          </cell>
          <cell r="CPW96" t="str">
            <v>Telukjambe</v>
          </cell>
          <cell r="CPX96" t="str">
            <v>Kutapohaci</v>
          </cell>
          <cell r="CPY96" t="str">
            <v>Duren</v>
          </cell>
          <cell r="CPZ96" t="str">
            <v>Rengasdengklok Selatan</v>
          </cell>
          <cell r="CQA96" t="str">
            <v>Waluya</v>
          </cell>
          <cell r="CQB96" t="str">
            <v>Batujaya</v>
          </cell>
          <cell r="CQC96" t="str">
            <v>Sabajaya</v>
          </cell>
          <cell r="CQD96" t="str">
            <v>Payungsari</v>
          </cell>
          <cell r="CQE96" t="str">
            <v>Pejaten</v>
          </cell>
          <cell r="CQF96" t="str">
            <v>Tanjungmekar</v>
          </cell>
          <cell r="CQG96" t="str">
            <v>Dawuan Timur</v>
          </cell>
          <cell r="CQH96" t="str">
            <v>Mekarsari</v>
          </cell>
          <cell r="CQI96" t="str">
            <v>Mekarmaya</v>
          </cell>
          <cell r="CQJ96" t="str">
            <v>Citarik</v>
          </cell>
          <cell r="CQK96" t="str">
            <v>Telagamulya</v>
          </cell>
          <cell r="CQL96" t="str">
            <v>Sukamerta</v>
          </cell>
          <cell r="CQM96" t="str">
            <v>Karyamukti</v>
          </cell>
          <cell r="CQN96" t="str">
            <v>Pancakarya</v>
          </cell>
          <cell r="CQO96" t="str">
            <v>Majalaya</v>
          </cell>
          <cell r="CQP96" t="str">
            <v>Jayamakmur</v>
          </cell>
          <cell r="CQQ96" t="str">
            <v>Sukamulya</v>
          </cell>
          <cell r="CQR96" t="str">
            <v>Gembongan</v>
          </cell>
          <cell r="CQS96" t="str">
            <v>Wancimekar</v>
          </cell>
          <cell r="CQT96" t="str">
            <v>Karawang Wetan</v>
          </cell>
          <cell r="CQU96" t="str">
            <v>Margakaya</v>
          </cell>
          <cell r="CQV96" t="str">
            <v>Cigunungsari</v>
          </cell>
          <cell r="CQW96" t="str">
            <v>Darawolong</v>
          </cell>
          <cell r="CQX96" t="str">
            <v>Kertamukti</v>
          </cell>
          <cell r="CQY96" t="str">
            <v>Sagara Makmur</v>
          </cell>
          <cell r="CQZ96" t="str">
            <v>Bahagia</v>
          </cell>
          <cell r="CRA96" t="str">
            <v>Sukaringin</v>
          </cell>
          <cell r="CRB96" t="str">
            <v>Sukawijaya</v>
          </cell>
          <cell r="CRC96" t="str">
            <v>Satriajaya</v>
          </cell>
          <cell r="CRD96" t="str">
            <v>Jatimulya</v>
          </cell>
          <cell r="CRE96" t="str">
            <v>Wanasari</v>
          </cell>
          <cell r="CRF96" t="str">
            <v>Telaga Asih</v>
          </cell>
          <cell r="CRG96" t="str">
            <v>Cikarangkota</v>
          </cell>
          <cell r="CRH96" t="str">
            <v>Sukaraya</v>
          </cell>
          <cell r="CRI96" t="str">
            <v>Sertajaya</v>
          </cell>
          <cell r="CRJ96" t="str">
            <v>Karangsambung</v>
          </cell>
          <cell r="CRK96" t="str">
            <v>Kertasari</v>
          </cell>
          <cell r="CRL96" t="str">
            <v>Sukamurni</v>
          </cell>
          <cell r="CRM96" t="str">
            <v>Sukamulya</v>
          </cell>
          <cell r="CRN96" t="str">
            <v>Jayabakti</v>
          </cell>
          <cell r="CRO96" t="str">
            <v>Pantai Mekar</v>
          </cell>
          <cell r="CRP96" t="str">
            <v>Cijengkol</v>
          </cell>
          <cell r="CRQ96" t="str">
            <v>Cibatu</v>
          </cell>
          <cell r="CRR96" t="str">
            <v>Cicau</v>
          </cell>
          <cell r="CRS96" t="str">
            <v>Sukaragam</v>
          </cell>
          <cell r="CRT96" t="str">
            <v>Sirnajati</v>
          </cell>
          <cell r="CRU96" t="str">
            <v>Karangmulya</v>
          </cell>
          <cell r="CRV96" t="str">
            <v>Pagerwangi</v>
          </cell>
          <cell r="CRW96" t="str">
            <v>Karyawangi</v>
          </cell>
          <cell r="CRX96" t="str">
            <v>Jambudipa</v>
          </cell>
          <cell r="CRY96" t="str">
            <v>Ciptagumati</v>
          </cell>
          <cell r="CRZ96" t="str">
            <v>Cipeundeuy</v>
          </cell>
          <cell r="CSA96" t="str">
            <v>Ngamprah</v>
          </cell>
          <cell r="CSB96" t="str">
            <v>Ciptaharja</v>
          </cell>
          <cell r="CSC96" t="str">
            <v>Kertamulya</v>
          </cell>
          <cell r="CSD96" t="str">
            <v>Batujajar Timur</v>
          </cell>
          <cell r="CSE96" t="str">
            <v>Cipatik</v>
          </cell>
          <cell r="CSF96" t="str">
            <v>Cililin</v>
          </cell>
          <cell r="CSG96" t="str">
            <v>Sarinagen</v>
          </cell>
          <cell r="CSH96" t="str">
            <v>Cibedug</v>
          </cell>
          <cell r="CSI96" t="str">
            <v>Cintakarya</v>
          </cell>
          <cell r="CSJ96" t="str">
            <v>Sirnajaya</v>
          </cell>
          <cell r="CSK96" t="str">
            <v>Cikande</v>
          </cell>
          <cell r="CSL96" t="str">
            <v>Parigi</v>
          </cell>
          <cell r="CSM96" t="str">
            <v>Batukaras</v>
          </cell>
          <cell r="CSN96" t="str">
            <v>Kertaharja</v>
          </cell>
          <cell r="CSO96" t="str">
            <v>Cigugur</v>
          </cell>
          <cell r="CSP96" t="str">
            <v>Karangkamiri</v>
          </cell>
          <cell r="CSQ96" t="str">
            <v>Sukamaju</v>
          </cell>
          <cell r="CSR96" t="str">
            <v>Panyutran</v>
          </cell>
          <cell r="CSS96" t="str">
            <v>Putrapinggan</v>
          </cell>
          <cell r="CST96" t="str">
            <v>Babakan</v>
          </cell>
          <cell r="CSU96" t="str">
            <v>Sidamulih</v>
          </cell>
          <cell r="CSV96" t="str">
            <v>Batu Tulis</v>
          </cell>
          <cell r="CSW96" t="str">
            <v>Sukasari</v>
          </cell>
          <cell r="CSX96" t="str">
            <v>Gudang</v>
          </cell>
          <cell r="CSY96" t="str">
            <v>Menteng</v>
          </cell>
          <cell r="CSZ96" t="str">
            <v>Bantarjati</v>
          </cell>
          <cell r="CTA96" t="str">
            <v>Tanah Sareal</v>
          </cell>
          <cell r="CTB96" t="str">
            <v>Gunung Puyuh</v>
          </cell>
          <cell r="CTC96" t="str">
            <v>Cikole</v>
          </cell>
          <cell r="CTD96" t="str">
            <v>Citamiang</v>
          </cell>
          <cell r="CTE96" t="str">
            <v>Warudoyong</v>
          </cell>
          <cell r="CTF96" t="str">
            <v>Baros</v>
          </cell>
          <cell r="CTG96" t="str">
            <v>Cipanengah</v>
          </cell>
          <cell r="CTH96" t="str">
            <v>Cibeureum Hilir</v>
          </cell>
          <cell r="CTI96" t="str">
            <v>Sukarasa</v>
          </cell>
          <cell r="CTJ96" t="str">
            <v>Cipaganti</v>
          </cell>
          <cell r="CTK96" t="str">
            <v>Babakan Ciparay</v>
          </cell>
          <cell r="CTL96" t="str">
            <v>Kopo</v>
          </cell>
          <cell r="CTM96" t="str">
            <v>Maleber</v>
          </cell>
          <cell r="CTN96" t="str">
            <v>Husein Sastranegara</v>
          </cell>
          <cell r="CTO96" t="str">
            <v>Pasteur</v>
          </cell>
          <cell r="CTP96" t="str">
            <v>Hegarmanah</v>
          </cell>
          <cell r="CTQ96" t="str">
            <v>Cihapit</v>
          </cell>
          <cell r="CTR96" t="str">
            <v>Karasak</v>
          </cell>
          <cell r="CTS96" t="str">
            <v>Cigereleng</v>
          </cell>
          <cell r="CTT96" t="str">
            <v>Gumuruh</v>
          </cell>
          <cell r="CTU96" t="str">
            <v>Cijagra</v>
          </cell>
          <cell r="CTV96" t="str">
            <v>Padasuka</v>
          </cell>
          <cell r="CTW96" t="str">
            <v>Cijerah</v>
          </cell>
          <cell r="CTX96" t="str">
            <v>Sukapura</v>
          </cell>
          <cell r="CTY96" t="str">
            <v>Situsaeur</v>
          </cell>
          <cell r="CTZ96" t="str">
            <v>Cihaur Geulis</v>
          </cell>
          <cell r="CUA96" t="str">
            <v>Braga</v>
          </cell>
          <cell r="CUB96" t="str">
            <v>Antapani Kulon</v>
          </cell>
          <cell r="CUC96" t="str">
            <v>Batununggal</v>
          </cell>
          <cell r="CUD96" t="str">
            <v>Sekejati</v>
          </cell>
          <cell r="CUE96" t="str">
            <v>Cipamokolan</v>
          </cell>
          <cell r="CUF96" t="str">
            <v>Sukamiskin</v>
          </cell>
          <cell r="CUG96" t="str">
            <v>Palasari</v>
          </cell>
          <cell r="CUH96" t="str">
            <v>Pasir Endah</v>
          </cell>
          <cell r="CUI96" t="str">
            <v>Cimenerang</v>
          </cell>
          <cell r="CUJ96" t="str">
            <v>Cipadung Kulon</v>
          </cell>
          <cell r="CUK96" t="str">
            <v>Cisaranten Wetan</v>
          </cell>
          <cell r="CUL96" t="str">
            <v>Jatihandap</v>
          </cell>
          <cell r="CUM96" t="str">
            <v>Kejaksan</v>
          </cell>
          <cell r="CUN96" t="str">
            <v>Pegambiran</v>
          </cell>
          <cell r="CUO96" t="str">
            <v>Kalijaga</v>
          </cell>
          <cell r="CUP96" t="str">
            <v>Jagasatru</v>
          </cell>
          <cell r="CUQ96" t="str">
            <v>Pekiringan</v>
          </cell>
          <cell r="CUR96" t="str">
            <v>Bekasijaya</v>
          </cell>
          <cell r="CUS96" t="str">
            <v>Bintara</v>
          </cell>
          <cell r="CUT96" t="str">
            <v>Kaliabang Tengah</v>
          </cell>
          <cell r="CUU96" t="str">
            <v>Pekayonjaya</v>
          </cell>
          <cell r="CUV96" t="str">
            <v>Bojong Rawalumbu</v>
          </cell>
          <cell r="CUW96" t="str">
            <v>Medansatria</v>
          </cell>
          <cell r="CUX96" t="str">
            <v>Bantargebang</v>
          </cell>
          <cell r="CUY96" t="str">
            <v>Jatiwaringin</v>
          </cell>
          <cell r="CUZ96" t="str">
            <v>Jatimekar</v>
          </cell>
          <cell r="CVA96" t="str">
            <v>Jatisampurna</v>
          </cell>
          <cell r="CVB96" t="str">
            <v>Padurenan</v>
          </cell>
          <cell r="CVC96" t="str">
            <v>Jatirahayu</v>
          </cell>
          <cell r="CVD96" t="str">
            <v>Depok</v>
          </cell>
          <cell r="CVE96" t="str">
            <v>Harjamukti</v>
          </cell>
          <cell r="CVF96" t="str">
            <v>Pasir Putih</v>
          </cell>
          <cell r="CVG96" t="str">
            <v>Maruyung</v>
          </cell>
          <cell r="CVH96" t="str">
            <v>Sukmajaya</v>
          </cell>
          <cell r="CVI96" t="str">
            <v>Beji</v>
          </cell>
          <cell r="CVJ96" t="str">
            <v>Cipayung</v>
          </cell>
          <cell r="CVK96" t="str">
            <v>Sukamaju</v>
          </cell>
          <cell r="CVL96" t="str">
            <v>Cinere</v>
          </cell>
          <cell r="CVM96" t="str">
            <v>Tapos</v>
          </cell>
          <cell r="CVN96" t="str">
            <v>Bojongsari</v>
          </cell>
          <cell r="CVO96" t="str">
            <v>Melong</v>
          </cell>
          <cell r="CVP96" t="str">
            <v>Baros</v>
          </cell>
          <cell r="CVQ96" t="str">
            <v>Pasirkaliki</v>
          </cell>
          <cell r="CVR96" t="str">
            <v>Yudanagara</v>
          </cell>
          <cell r="CVS96" t="str">
            <v>Panglayungan</v>
          </cell>
          <cell r="CVT96" t="str">
            <v>Tawangsari</v>
          </cell>
          <cell r="CVU96" t="str">
            <v>Indihiang</v>
          </cell>
          <cell r="CVV96" t="str">
            <v>Kersamenak</v>
          </cell>
          <cell r="CVW96" t="str">
            <v>Setiaratu</v>
          </cell>
          <cell r="CVX96" t="str">
            <v>Tamansari</v>
          </cell>
          <cell r="CVY96" t="str">
            <v>Mangkubumi</v>
          </cell>
          <cell r="CVZ96" t="str">
            <v>Sukamulya</v>
          </cell>
          <cell r="CWA96" t="str">
            <v>Sukanagara</v>
          </cell>
          <cell r="CWB96" t="str">
            <v>Banjar</v>
          </cell>
          <cell r="CWC96" t="str">
            <v>Hegarsari</v>
          </cell>
          <cell r="CWD96" t="str">
            <v>Purwaharja</v>
          </cell>
          <cell r="CWE96" t="str">
            <v>Muktisari</v>
          </cell>
          <cell r="CWF96" t="str">
            <v>Tambakreja</v>
          </cell>
          <cell r="CWG96" t="str">
            <v>Menganti</v>
          </cell>
          <cell r="CWH96" t="str">
            <v>Welahan Wetan</v>
          </cell>
          <cell r="CWI96" t="str">
            <v>Jati</v>
          </cell>
          <cell r="CWJ96" t="str">
            <v>Karangtawang</v>
          </cell>
          <cell r="CWK96" t="str">
            <v>Sikampuh</v>
          </cell>
          <cell r="CWL96" t="str">
            <v>Karangkemiri</v>
          </cell>
          <cell r="CWM96" t="str">
            <v>Tritih Wetan</v>
          </cell>
          <cell r="CWN96" t="str">
            <v>Grugu</v>
          </cell>
          <cell r="CWO96" t="str">
            <v>Gandrungmangu</v>
          </cell>
          <cell r="CWP96" t="str">
            <v>Tinggarjaya</v>
          </cell>
          <cell r="CWQ96" t="str">
            <v>Cidadap</v>
          </cell>
          <cell r="CWR96" t="str">
            <v>Panimbang</v>
          </cell>
          <cell r="CWS96" t="str">
            <v>Pahonjean</v>
          </cell>
          <cell r="CWT96" t="str">
            <v>Tarisi</v>
          </cell>
          <cell r="CWU96" t="str">
            <v>Panulisan</v>
          </cell>
          <cell r="CWV96" t="str">
            <v>Karangtengah</v>
          </cell>
          <cell r="CWW96" t="str">
            <v>Caruy</v>
          </cell>
          <cell r="CWX96" t="str">
            <v>Patimuan</v>
          </cell>
          <cell r="CWY96" t="str">
            <v>Binangun</v>
          </cell>
          <cell r="CWZ96" t="str">
            <v>Sidakaya</v>
          </cell>
          <cell r="CXA96" t="str">
            <v>Lomanis</v>
          </cell>
          <cell r="CXB96" t="str">
            <v>Mertasinga</v>
          </cell>
          <cell r="CXC96" t="str">
            <v>Ujunggagak</v>
          </cell>
          <cell r="CXD96" t="str">
            <v>Cirahab</v>
          </cell>
          <cell r="CXE96" t="str">
            <v>Randegan</v>
          </cell>
          <cell r="CXF96" t="str">
            <v>Gunung Wetan</v>
          </cell>
          <cell r="CXG96" t="str">
            <v>Losari</v>
          </cell>
          <cell r="CXH96" t="str">
            <v>Adisana</v>
          </cell>
          <cell r="CXI96" t="str">
            <v>Grujugan</v>
          </cell>
          <cell r="CXJ96" t="str">
            <v>Kebokura</v>
          </cell>
          <cell r="CXK96" t="str">
            <v>Plangkapan</v>
          </cell>
          <cell r="CXL96" t="str">
            <v>Tanggeran</v>
          </cell>
          <cell r="CXM96" t="str">
            <v>Srowot</v>
          </cell>
          <cell r="CXN96" t="str">
            <v>Binangun</v>
          </cell>
          <cell r="CXO96" t="str">
            <v>Wlahar Kulon</v>
          </cell>
          <cell r="CXP96" t="str">
            <v>Gerduren</v>
          </cell>
          <cell r="CXQ96" t="str">
            <v>Darmakradenan</v>
          </cell>
          <cell r="CXR96" t="str">
            <v>Karangkemojing</v>
          </cell>
          <cell r="CXS96" t="str">
            <v>Cikembulan</v>
          </cell>
          <cell r="CXT96" t="str">
            <v>Panusupan</v>
          </cell>
          <cell r="CXU96" t="str">
            <v>Kediri</v>
          </cell>
          <cell r="CXV96" t="str">
            <v>Kalikidang</v>
          </cell>
          <cell r="CXW96" t="str">
            <v>Ledug</v>
          </cell>
          <cell r="CXX96" t="str">
            <v>Silado</v>
          </cell>
          <cell r="CXY96" t="str">
            <v>Purwosari</v>
          </cell>
          <cell r="CXZ96" t="str">
            <v>Karangsalam Kidul</v>
          </cell>
          <cell r="CYA96" t="str">
            <v>Karangklesem</v>
          </cell>
          <cell r="CYB96" t="str">
            <v>Karanglewas Lor</v>
          </cell>
          <cell r="CYC96" t="str">
            <v>Sokanegara</v>
          </cell>
          <cell r="CYD96" t="str">
            <v>Purwanegara</v>
          </cell>
          <cell r="CYE96" t="str">
            <v>Kedungbenda</v>
          </cell>
          <cell r="CYF96" t="str">
            <v>Tidu</v>
          </cell>
          <cell r="CYG96" t="str">
            <v>Bandingan</v>
          </cell>
          <cell r="CYH96" t="str">
            <v>Lamongan</v>
          </cell>
          <cell r="CYI96" t="str">
            <v>Bojong</v>
          </cell>
          <cell r="CYJ96" t="str">
            <v>Mewek</v>
          </cell>
          <cell r="CYK96" t="str">
            <v>Karanglewas</v>
          </cell>
          <cell r="CYL96" t="str">
            <v>Karangturi</v>
          </cell>
          <cell r="CYM96" t="str">
            <v>Gandasuli</v>
          </cell>
          <cell r="CYN96" t="str">
            <v>Serang</v>
          </cell>
          <cell r="CYO96" t="str">
            <v>Ponjen</v>
          </cell>
          <cell r="CYP96" t="str">
            <v>Karangsari</v>
          </cell>
          <cell r="CYQ96" t="str">
            <v>Wlahar</v>
          </cell>
          <cell r="CYR96" t="str">
            <v>Brobot</v>
          </cell>
          <cell r="CYS96" t="str">
            <v>Karangsentul</v>
          </cell>
          <cell r="CYT96" t="str">
            <v>Panunggalan</v>
          </cell>
          <cell r="CYU96" t="str">
            <v>Purbasari</v>
          </cell>
          <cell r="CYV96" t="str">
            <v>Krangean</v>
          </cell>
          <cell r="CYW96" t="str">
            <v>Berta</v>
          </cell>
          <cell r="CYX96" t="str">
            <v>Sirkandi</v>
          </cell>
          <cell r="CYY96" t="str">
            <v>Jalatunda</v>
          </cell>
          <cell r="CYZ96" t="str">
            <v>Kalitengah</v>
          </cell>
          <cell r="CZA96" t="str">
            <v>Wanadri</v>
          </cell>
          <cell r="CZB96" t="str">
            <v>Argasoka</v>
          </cell>
          <cell r="CZC96" t="str">
            <v>Kalibenda</v>
          </cell>
          <cell r="CZD96" t="str">
            <v>Kenteng</v>
          </cell>
          <cell r="CZE96" t="str">
            <v>Jenggawur</v>
          </cell>
          <cell r="CZF96" t="str">
            <v>Kasilib</v>
          </cell>
          <cell r="CZG96" t="str">
            <v>Pingit</v>
          </cell>
          <cell r="CZH96" t="str">
            <v>Sambong</v>
          </cell>
          <cell r="CZI96" t="str">
            <v>Paweden</v>
          </cell>
          <cell r="CZJ96" t="str">
            <v>Larangan</v>
          </cell>
          <cell r="CZK96" t="str">
            <v>Kalilunjar</v>
          </cell>
          <cell r="CZL96" t="str">
            <v>Batur</v>
          </cell>
          <cell r="CZM96" t="str">
            <v>Karangtengah</v>
          </cell>
          <cell r="CZN96" t="str">
            <v>Kalibening</v>
          </cell>
          <cell r="CZO96" t="str">
            <v>Pandanarum</v>
          </cell>
          <cell r="CZP96" t="str">
            <v>Pagedongan</v>
          </cell>
          <cell r="CZQ96" t="str">
            <v>Argopeni</v>
          </cell>
          <cell r="CZR96" t="str">
            <v>Karangbolong</v>
          </cell>
          <cell r="CZS96" t="str">
            <v>Tambakmulyo</v>
          </cell>
          <cell r="CZT96" t="str">
            <v>Karangrejo</v>
          </cell>
          <cell r="CZU96" t="str">
            <v>Jogosimo</v>
          </cell>
          <cell r="CZV96" t="str">
            <v>Ayamputih</v>
          </cell>
          <cell r="CZW96" t="str">
            <v>Entak</v>
          </cell>
          <cell r="CZX96" t="str">
            <v>Miritpetikusan</v>
          </cell>
          <cell r="CZY96" t="str">
            <v>Tersobo</v>
          </cell>
          <cell r="CZZ96" t="str">
            <v>Pekunden</v>
          </cell>
          <cell r="DAA96" t="str">
            <v>Bojongsari</v>
          </cell>
          <cell r="DAB96" t="str">
            <v>Selang</v>
          </cell>
          <cell r="DAC96" t="str">
            <v>Logede</v>
          </cell>
          <cell r="DAD96" t="str">
            <v>Menganti</v>
          </cell>
          <cell r="DAE96" t="str">
            <v>Sugihwaras</v>
          </cell>
          <cell r="DAF96" t="str">
            <v>Kamulyan</v>
          </cell>
          <cell r="DAG96" t="str">
            <v>Redisari</v>
          </cell>
          <cell r="DAH96" t="str">
            <v>Sidoharum</v>
          </cell>
          <cell r="DAI96" t="str">
            <v>Gombong</v>
          </cell>
          <cell r="DAJ96" t="str">
            <v>Panjatan</v>
          </cell>
          <cell r="DAK96" t="str">
            <v>Karanggayam</v>
          </cell>
          <cell r="DAL96" t="str">
            <v>Pucangan</v>
          </cell>
          <cell r="DAM96" t="str">
            <v>Patukrejo</v>
          </cell>
          <cell r="DAN96" t="str">
            <v>Pejengkolan</v>
          </cell>
          <cell r="DAO96" t="str">
            <v>Jatipurus</v>
          </cell>
          <cell r="DAP96" t="str">
            <v>Widoro</v>
          </cell>
          <cell r="DAQ96" t="str">
            <v>Harjobinangun</v>
          </cell>
          <cell r="DAR96" t="str">
            <v>Ngentak</v>
          </cell>
          <cell r="DAS96" t="str">
            <v>Jatimalang</v>
          </cell>
          <cell r="DAT96" t="str">
            <v>Dadirejo</v>
          </cell>
          <cell r="DAU96" t="str">
            <v>Jatirejo</v>
          </cell>
          <cell r="DAV96" t="str">
            <v>Cangkrepkidul</v>
          </cell>
          <cell r="DAW96" t="str">
            <v>Borokulon</v>
          </cell>
          <cell r="DAX96" t="str">
            <v>Sucenjurutengah</v>
          </cell>
          <cell r="DAY96" t="str">
            <v>Bayem</v>
          </cell>
          <cell r="DAZ96" t="str">
            <v>Kedungmulyo</v>
          </cell>
          <cell r="DBA96" t="str">
            <v>Kendalrejo</v>
          </cell>
          <cell r="DBB96" t="str">
            <v>Waled</v>
          </cell>
          <cell r="DBC96" t="str">
            <v>Puspo</v>
          </cell>
          <cell r="DBD96" t="str">
            <v>Lugosobo</v>
          </cell>
          <cell r="DBE96" t="str">
            <v>Kalinongko</v>
          </cell>
          <cell r="DBF96" t="str">
            <v>Benowo</v>
          </cell>
          <cell r="DBG96" t="str">
            <v>Wadaslintang</v>
          </cell>
          <cell r="DBH96" t="str">
            <v>Kepil</v>
          </cell>
          <cell r="DBI96" t="str">
            <v>Sapuran</v>
          </cell>
          <cell r="DBJ96" t="str">
            <v>Kaliwiro</v>
          </cell>
          <cell r="DBK96" t="str">
            <v>Leksono</v>
          </cell>
          <cell r="DBL96" t="str">
            <v>Selomerto</v>
          </cell>
          <cell r="DBM96" t="str">
            <v>Kalikajar</v>
          </cell>
          <cell r="DBN96" t="str">
            <v>Wringinanom</v>
          </cell>
          <cell r="DBO96" t="str">
            <v>Tawangsari</v>
          </cell>
          <cell r="DBP96" t="str">
            <v>Wonoroto</v>
          </cell>
          <cell r="DBQ96" t="str">
            <v>Mudal</v>
          </cell>
          <cell r="DBR96" t="str">
            <v>Garung</v>
          </cell>
          <cell r="DBS96" t="str">
            <v>Kejajar</v>
          </cell>
          <cell r="DBT96" t="str">
            <v>Kupangan</v>
          </cell>
          <cell r="DBU96" t="str">
            <v>Pengarengan</v>
          </cell>
          <cell r="DBV96" t="str">
            <v>Ngargoretno</v>
          </cell>
          <cell r="DBW96" t="str">
            <v>Giripurno</v>
          </cell>
          <cell r="DBX96" t="str">
            <v>Bligo</v>
          </cell>
          <cell r="DBY96" t="str">
            <v>Mantingan</v>
          </cell>
          <cell r="DBZ96" t="str">
            <v>Sudimoro</v>
          </cell>
          <cell r="DCA96" t="str">
            <v>Ketunggeng</v>
          </cell>
          <cell r="DCB96" t="str">
            <v>Gondowangi</v>
          </cell>
          <cell r="DCC96" t="str">
            <v>Muntilan</v>
          </cell>
          <cell r="DCD96" t="str">
            <v>Mendut</v>
          </cell>
          <cell r="DCE96" t="str">
            <v>Sumberrejo</v>
          </cell>
          <cell r="DCF96" t="str">
            <v>Ringinanom</v>
          </cell>
          <cell r="DCG96" t="str">
            <v>Wonogiri</v>
          </cell>
          <cell r="DCH96" t="str">
            <v>Kaliangkrik</v>
          </cell>
          <cell r="DCI96" t="str">
            <v>Bandongan</v>
          </cell>
          <cell r="DCJ96" t="str">
            <v>Surojoyo</v>
          </cell>
          <cell r="DCK96" t="str">
            <v>Pakis</v>
          </cell>
          <cell r="DCL96" t="str">
            <v>Ngablak</v>
          </cell>
          <cell r="DCM96" t="str">
            <v>Grabag</v>
          </cell>
          <cell r="DCN96" t="str">
            <v>Tegalrejo</v>
          </cell>
          <cell r="DCO96" t="str">
            <v>Secang</v>
          </cell>
          <cell r="DCP96" t="str">
            <v>Windusari</v>
          </cell>
          <cell r="DCQ96" t="str">
            <v>Tlogolele</v>
          </cell>
          <cell r="DCR96" t="str">
            <v>Tanduk</v>
          </cell>
          <cell r="DCS96" t="str">
            <v>Wonodoyo</v>
          </cell>
          <cell r="DCT96" t="str">
            <v>Pagerjurang</v>
          </cell>
          <cell r="DCU96" t="str">
            <v>Pulisen</v>
          </cell>
          <cell r="DCV96" t="str">
            <v>Kemiri</v>
          </cell>
          <cell r="DCW96" t="str">
            <v>Kopen</v>
          </cell>
          <cell r="DCX96" t="str">
            <v>Kateguhan</v>
          </cell>
          <cell r="DCY96" t="str">
            <v>Dukuh</v>
          </cell>
          <cell r="DCZ96" t="str">
            <v>Canden</v>
          </cell>
          <cell r="DDA96" t="str">
            <v>Ngargorejo</v>
          </cell>
          <cell r="DDB96" t="str">
            <v>Kenteng</v>
          </cell>
          <cell r="DDC96" t="str">
            <v>Pelem</v>
          </cell>
          <cell r="DDD96" t="str">
            <v>Manyaran</v>
          </cell>
          <cell r="DDE96" t="str">
            <v>Kalangan</v>
          </cell>
          <cell r="DDF96" t="str">
            <v>Pakel</v>
          </cell>
          <cell r="DDG96" t="str">
            <v>Watugede</v>
          </cell>
          <cell r="DDH96" t="str">
            <v>Karangjati</v>
          </cell>
          <cell r="DDI96" t="str">
            <v>Sambeng</v>
          </cell>
          <cell r="DDJ96" t="str">
            <v>Seboto</v>
          </cell>
          <cell r="DDK96" t="str">
            <v>Lampar</v>
          </cell>
          <cell r="DDL96" t="str">
            <v>Ngablak</v>
          </cell>
          <cell r="DDM96" t="str">
            <v>Sengon</v>
          </cell>
          <cell r="DDN96" t="str">
            <v>Gentan</v>
          </cell>
          <cell r="DDO96" t="str">
            <v>Pesu</v>
          </cell>
          <cell r="DDP96" t="str">
            <v>Ngerangan</v>
          </cell>
          <cell r="DDQ96" t="str">
            <v>Karangasem</v>
          </cell>
          <cell r="DDR96" t="str">
            <v>Karangpakel</v>
          </cell>
          <cell r="DDS96" t="str">
            <v>Gondang</v>
          </cell>
          <cell r="DDT96" t="str">
            <v>Pakahan</v>
          </cell>
          <cell r="DDU96" t="str">
            <v>Nangsri</v>
          </cell>
          <cell r="DDV96" t="str">
            <v>Gumul</v>
          </cell>
          <cell r="DDW96" t="str">
            <v>Srebegan</v>
          </cell>
          <cell r="DDX96" t="str">
            <v>Temuwangi</v>
          </cell>
          <cell r="DDY96" t="str">
            <v>Tulas</v>
          </cell>
          <cell r="DDZ96" t="str">
            <v>Trasan</v>
          </cell>
          <cell r="DEA96" t="str">
            <v>Sidowarno</v>
          </cell>
          <cell r="DEB96" t="str">
            <v>Dukuh</v>
          </cell>
          <cell r="DEC96" t="str">
            <v>Glagahwangi</v>
          </cell>
          <cell r="DED96" t="str">
            <v>Jambeyan</v>
          </cell>
          <cell r="DEE96" t="str">
            <v>Mundu</v>
          </cell>
          <cell r="DEF96" t="str">
            <v>Jatinom</v>
          </cell>
          <cell r="DEG96" t="str">
            <v>Bawukan</v>
          </cell>
          <cell r="DEH96" t="str">
            <v>Manjung</v>
          </cell>
          <cell r="DEI96" t="str">
            <v>Jimbung</v>
          </cell>
          <cell r="DEJ96" t="str">
            <v>Barenglor</v>
          </cell>
          <cell r="DEK96" t="str">
            <v>Bareng</v>
          </cell>
          <cell r="DEL96" t="str">
            <v>Gayamprit</v>
          </cell>
          <cell r="DEM96" t="str">
            <v>Grogol</v>
          </cell>
          <cell r="DEN96" t="str">
            <v>Sanggang</v>
          </cell>
          <cell r="DEO96" t="str">
            <v>Pundungrejo</v>
          </cell>
          <cell r="DEP96" t="str">
            <v>Kenep</v>
          </cell>
          <cell r="DEQ96" t="str">
            <v>Tanjungrejo</v>
          </cell>
          <cell r="DER96" t="str">
            <v>Jombor</v>
          </cell>
          <cell r="DES96" t="str">
            <v>Pranan</v>
          </cell>
          <cell r="DET96" t="str">
            <v>Laban</v>
          </cell>
          <cell r="DEU96" t="str">
            <v>Pandeyan</v>
          </cell>
          <cell r="DEV96" t="str">
            <v>Ngrombo</v>
          </cell>
          <cell r="DEW96" t="str">
            <v>Sanggung</v>
          </cell>
          <cell r="DEX96" t="str">
            <v>Kartasura</v>
          </cell>
          <cell r="DEY96" t="str">
            <v>Gedong</v>
          </cell>
          <cell r="DEZ96" t="str">
            <v>Bayemharjo</v>
          </cell>
          <cell r="DFA96" t="str">
            <v>Girikikis</v>
          </cell>
          <cell r="DFB96" t="str">
            <v>Selopuro</v>
          </cell>
          <cell r="DFC96" t="str">
            <v>Tirtomoyo</v>
          </cell>
          <cell r="DFD96" t="str">
            <v>Kedungrejo</v>
          </cell>
          <cell r="DFE96" t="str">
            <v>Glesungrejo</v>
          </cell>
          <cell r="DFF96" t="str">
            <v>Puloharjo</v>
          </cell>
          <cell r="DFG96" t="str">
            <v>Mojopuro</v>
          </cell>
          <cell r="DFH96" t="str">
            <v>Pagutan</v>
          </cell>
          <cell r="DFI96" t="str">
            <v>Kaliancar</v>
          </cell>
          <cell r="DFJ96" t="str">
            <v>Wuryorejo</v>
          </cell>
          <cell r="DFK96" t="str">
            <v>Mlokomanis Kulon</v>
          </cell>
          <cell r="DFL96" t="str">
            <v>Kayuloko</v>
          </cell>
          <cell r="DFM96" t="str">
            <v>Sanggrong</v>
          </cell>
          <cell r="DFN96" t="str">
            <v>Kismantoro</v>
          </cell>
          <cell r="DFO96" t="str">
            <v>Tegalrejo</v>
          </cell>
          <cell r="DFP96" t="str">
            <v>Bulukerto</v>
          </cell>
          <cell r="DFQ96" t="str">
            <v>Bulusari</v>
          </cell>
          <cell r="DFR96" t="str">
            <v>Pelem</v>
          </cell>
          <cell r="DFS96" t="str">
            <v>Jatipurno</v>
          </cell>
          <cell r="DFT96" t="str">
            <v>Sidokarto</v>
          </cell>
          <cell r="DFU96" t="str">
            <v>Purwoharjo</v>
          </cell>
          <cell r="DFV96" t="str">
            <v>Songbledeg</v>
          </cell>
          <cell r="DFW96" t="str">
            <v>Giriharjo</v>
          </cell>
          <cell r="DFX96" t="str">
            <v>Ngepungsari</v>
          </cell>
          <cell r="DFY96" t="str">
            <v>Jatisawit</v>
          </cell>
          <cell r="DFZ96" t="str">
            <v>Paseban</v>
          </cell>
          <cell r="DGA96" t="str">
            <v>Sedayu</v>
          </cell>
          <cell r="DGB96" t="str">
            <v>Ngadiluwih</v>
          </cell>
          <cell r="DGC96" t="str">
            <v>Blumbang</v>
          </cell>
          <cell r="DGD96" t="str">
            <v>Puntukrejo</v>
          </cell>
          <cell r="DGE96" t="str">
            <v>Bangsri</v>
          </cell>
          <cell r="DGF96" t="str">
            <v>Lalung</v>
          </cell>
          <cell r="DGG96" t="str">
            <v>Buran</v>
          </cell>
          <cell r="DGH96" t="str">
            <v>Suruhkalang</v>
          </cell>
          <cell r="DGI96" t="str">
            <v>Ngasem</v>
          </cell>
          <cell r="DGJ96" t="str">
            <v>Wonorejo</v>
          </cell>
          <cell r="DGK96" t="str">
            <v>Banjarharjo</v>
          </cell>
          <cell r="DGL96" t="str">
            <v>Sewurejo</v>
          </cell>
          <cell r="DGM96" t="str">
            <v>Kuto</v>
          </cell>
          <cell r="DGN96" t="str">
            <v>Gumeng</v>
          </cell>
          <cell r="DGO96" t="str">
            <v>Keden</v>
          </cell>
          <cell r="DGP96" t="str">
            <v>Karangwaru</v>
          </cell>
          <cell r="DGQ96" t="str">
            <v>Sidodadi</v>
          </cell>
          <cell r="DGR96" t="str">
            <v>Pengkok</v>
          </cell>
          <cell r="DGS96" t="str">
            <v>Sukorejo</v>
          </cell>
          <cell r="DGT96" t="str">
            <v>Srimulyo</v>
          </cell>
          <cell r="DGU96" t="str">
            <v>Plumbon</v>
          </cell>
          <cell r="DGV96" t="str">
            <v>Ngarum</v>
          </cell>
          <cell r="DGW96" t="str">
            <v>Plumbungan</v>
          </cell>
          <cell r="DGX96" t="str">
            <v>Sine</v>
          </cell>
          <cell r="DGY96" t="str">
            <v>Bentak</v>
          </cell>
          <cell r="DGZ96" t="str">
            <v>Karangasem</v>
          </cell>
          <cell r="DHA96" t="str">
            <v>Ngembatpadas</v>
          </cell>
          <cell r="DHB96" t="str">
            <v>Geneng</v>
          </cell>
          <cell r="DHC96" t="str">
            <v>Pendem</v>
          </cell>
          <cell r="DHD96" t="str">
            <v>Sono</v>
          </cell>
          <cell r="DHE96" t="str">
            <v>Newung</v>
          </cell>
          <cell r="DHF96" t="str">
            <v>Tanggan</v>
          </cell>
          <cell r="DHG96" t="str">
            <v>Katelan</v>
          </cell>
          <cell r="DHH96" t="str">
            <v>Japoh</v>
          </cell>
          <cell r="DHI96" t="str">
            <v>Karanglangu</v>
          </cell>
          <cell r="DHJ96" t="str">
            <v>Nampu</v>
          </cell>
          <cell r="DHK96" t="str">
            <v>Lajer</v>
          </cell>
          <cell r="DHL96" t="str">
            <v>Ngrandah</v>
          </cell>
          <cell r="DHM96" t="str">
            <v>Rambat</v>
          </cell>
          <cell r="DHN96" t="str">
            <v>Randurejo</v>
          </cell>
          <cell r="DHO96" t="str">
            <v>Sengonwetan</v>
          </cell>
          <cell r="DHP96" t="str">
            <v>Keyongan</v>
          </cell>
          <cell r="DHQ96" t="str">
            <v>Sendangrejo</v>
          </cell>
          <cell r="DHR96" t="str">
            <v>Wirosari</v>
          </cell>
          <cell r="DHS96" t="str">
            <v>Mayahan</v>
          </cell>
          <cell r="DHT96" t="str">
            <v>Grobogan</v>
          </cell>
          <cell r="DHU96" t="str">
            <v>Danyang</v>
          </cell>
          <cell r="DHV96" t="str">
            <v>Menduran</v>
          </cell>
          <cell r="DHW96" t="str">
            <v>Kandangrejo</v>
          </cell>
          <cell r="DHX96" t="str">
            <v>Guyangan</v>
          </cell>
          <cell r="DHY96" t="str">
            <v>Penadaran</v>
          </cell>
          <cell r="DHZ96" t="str">
            <v>Kebonagung</v>
          </cell>
          <cell r="DIA96" t="str">
            <v>Ringinpitu</v>
          </cell>
          <cell r="DIB96" t="str">
            <v>Bangkleyan</v>
          </cell>
          <cell r="DIC96" t="str">
            <v>Randublatung</v>
          </cell>
          <cell r="DID96" t="str">
            <v>Megeri</v>
          </cell>
          <cell r="DIE96" t="str">
            <v>Gondel</v>
          </cell>
          <cell r="DIF96" t="str">
            <v>Tambakromo</v>
          </cell>
          <cell r="DIG96" t="str">
            <v>Temengeng</v>
          </cell>
          <cell r="DIH96" t="str">
            <v>Nglobo</v>
          </cell>
          <cell r="DII96" t="str">
            <v>Jepon</v>
          </cell>
          <cell r="DIJ96" t="str">
            <v>Beran</v>
          </cell>
          <cell r="DIK96" t="str">
            <v>Tawangrejo</v>
          </cell>
          <cell r="DIL96" t="str">
            <v>Jatisari</v>
          </cell>
          <cell r="DIM96" t="str">
            <v>Punggursugih</v>
          </cell>
          <cell r="DIN96" t="str">
            <v>Kunduran</v>
          </cell>
          <cell r="DIO96" t="str">
            <v>Tinapan</v>
          </cell>
          <cell r="DIP96" t="str">
            <v>Gombang</v>
          </cell>
          <cell r="DIQ96" t="str">
            <v>Harjowinangun</v>
          </cell>
          <cell r="DIR96" t="str">
            <v>Ronggo Mulyo</v>
          </cell>
          <cell r="DIS96" t="str">
            <v>Mlatirejo</v>
          </cell>
          <cell r="DIT96" t="str">
            <v>Kajar</v>
          </cell>
          <cell r="DIU96" t="str">
            <v>Bancang</v>
          </cell>
          <cell r="DIV96" t="str">
            <v>Lodan Kulon</v>
          </cell>
          <cell r="DIW96" t="str">
            <v>Ngulahan</v>
          </cell>
          <cell r="DIX96" t="str">
            <v>Megal</v>
          </cell>
          <cell r="DIY96" t="str">
            <v>Tanjung</v>
          </cell>
          <cell r="DIZ96" t="str">
            <v>Meteseh</v>
          </cell>
          <cell r="DJA96" t="str">
            <v>Magersari</v>
          </cell>
          <cell r="DJB96" t="str">
            <v>Jepeledok</v>
          </cell>
          <cell r="DJC96" t="str">
            <v>Tanjungsari</v>
          </cell>
          <cell r="DJD96" t="str">
            <v>Sanetan</v>
          </cell>
          <cell r="DJE96" t="str">
            <v>Karasgede</v>
          </cell>
          <cell r="DJF96" t="str">
            <v>Prawoto</v>
          </cell>
          <cell r="DJG96" t="str">
            <v>Jimbaran</v>
          </cell>
          <cell r="DJH96" t="str">
            <v>Pakis</v>
          </cell>
          <cell r="DJI96" t="str">
            <v>Pohgading</v>
          </cell>
          <cell r="DJJ96" t="str">
            <v>Bodeh</v>
          </cell>
          <cell r="DJK96" t="str">
            <v>Boto</v>
          </cell>
          <cell r="DJL96" t="str">
            <v>Tlogomojo</v>
          </cell>
          <cell r="DJM96" t="str">
            <v>Sejomulyo</v>
          </cell>
          <cell r="DJN96" t="str">
            <v>Kedungmulyo</v>
          </cell>
          <cell r="DJO96" t="str">
            <v>Pati Wetan</v>
          </cell>
          <cell r="DJP96" t="str">
            <v>Wuwur</v>
          </cell>
          <cell r="DJQ96" t="str">
            <v>Jambean Kidul</v>
          </cell>
          <cell r="DJR96" t="str">
            <v>Bermi</v>
          </cell>
          <cell r="DJS96" t="str">
            <v>Tamansari</v>
          </cell>
          <cell r="DJT96" t="str">
            <v>Bumiayu</v>
          </cell>
          <cell r="DJU96" t="str">
            <v>Tegalarum</v>
          </cell>
          <cell r="DJV96" t="str">
            <v>Jrahi</v>
          </cell>
          <cell r="DJW96" t="str">
            <v>Medani</v>
          </cell>
          <cell r="DJX96" t="str">
            <v>Pondowan</v>
          </cell>
          <cell r="DJY96" t="str">
            <v>Wedusan</v>
          </cell>
          <cell r="DJZ96" t="str">
            <v>Kajar</v>
          </cell>
          <cell r="DKA96" t="str">
            <v>Bakalankrapyak</v>
          </cell>
          <cell r="DKB96" t="str">
            <v>Purwosari</v>
          </cell>
          <cell r="DKC96" t="str">
            <v>Jetiskapuan</v>
          </cell>
          <cell r="DKD96" t="str">
            <v>Wonosoco</v>
          </cell>
          <cell r="DKE96" t="str">
            <v>Gulang</v>
          </cell>
          <cell r="DKF96" t="str">
            <v>Sadang</v>
          </cell>
          <cell r="DKG96" t="str">
            <v>Dersalam</v>
          </cell>
          <cell r="DKH96" t="str">
            <v>Gribig</v>
          </cell>
          <cell r="DKI96" t="str">
            <v>Samirejo</v>
          </cell>
          <cell r="DKJ96" t="str">
            <v>Kedungmalang</v>
          </cell>
          <cell r="DKK96" t="str">
            <v>Kaliombo</v>
          </cell>
          <cell r="DKL96" t="str">
            <v>Ujung Pandan</v>
          </cell>
          <cell r="DKM96" t="str">
            <v>Mayong Lor</v>
          </cell>
          <cell r="DKN96" t="str">
            <v>Geneng</v>
          </cell>
          <cell r="DKO96" t="str">
            <v>Karangkebagusan</v>
          </cell>
          <cell r="DKP96" t="str">
            <v>Mororejo</v>
          </cell>
          <cell r="DKQ96" t="str">
            <v>Guyangan</v>
          </cell>
          <cell r="DKR96" t="str">
            <v>Tempur</v>
          </cell>
          <cell r="DKS96" t="str">
            <v>Karimunjawa</v>
          </cell>
          <cell r="DKT96" t="str">
            <v>Ngabul</v>
          </cell>
          <cell r="DKU96" t="str">
            <v>Blimbingrejo</v>
          </cell>
          <cell r="DKV96" t="str">
            <v>Batukali</v>
          </cell>
          <cell r="DKW96" t="str">
            <v>Dudakawu</v>
          </cell>
          <cell r="DKX96" t="str">
            <v>Lebak</v>
          </cell>
          <cell r="DKY96" t="str">
            <v>Sumberrejo</v>
          </cell>
          <cell r="DKZ96" t="str">
            <v>Banyumeneng</v>
          </cell>
          <cell r="DLA96" t="str">
            <v>Jragung</v>
          </cell>
          <cell r="DLB96" t="str">
            <v>Blerong</v>
          </cell>
          <cell r="DLC96" t="str">
            <v>Bulusari</v>
          </cell>
          <cell r="DLD96" t="str">
            <v>Ploso</v>
          </cell>
          <cell r="DLE96" t="str">
            <v>Doreng</v>
          </cell>
          <cell r="DLF96" t="str">
            <v>Merak</v>
          </cell>
          <cell r="DLG96" t="str">
            <v>Surodadi</v>
          </cell>
          <cell r="DLH96" t="str">
            <v>Jatirejo</v>
          </cell>
          <cell r="DLI96" t="str">
            <v>Geneng</v>
          </cell>
          <cell r="DLJ96" t="str">
            <v>Mangunjiwan</v>
          </cell>
          <cell r="DLK96" t="str">
            <v>Jatimulyo</v>
          </cell>
          <cell r="DLL96" t="str">
            <v>Wedung</v>
          </cell>
          <cell r="DLM96" t="str">
            <v>Pilangwetan</v>
          </cell>
          <cell r="DLN96" t="str">
            <v>Tajuk</v>
          </cell>
          <cell r="DLO96" t="str">
            <v>Duren</v>
          </cell>
          <cell r="DLP96" t="str">
            <v>Badran</v>
          </cell>
          <cell r="DLQ96" t="str">
            <v>Kebowan</v>
          </cell>
          <cell r="DLR96" t="str">
            <v>Sumberejo</v>
          </cell>
          <cell r="DLS96" t="str">
            <v>Gedangan</v>
          </cell>
          <cell r="DLT96" t="str">
            <v>Gedong</v>
          </cell>
          <cell r="DLU96" t="str">
            <v>Gondoriyo</v>
          </cell>
          <cell r="DLV96" t="str">
            <v>Kebonagung</v>
          </cell>
          <cell r="DLW96" t="str">
            <v>Ngampin</v>
          </cell>
          <cell r="DLX96" t="str">
            <v>Bawen</v>
          </cell>
          <cell r="DLY96" t="str">
            <v>Bringin</v>
          </cell>
          <cell r="DLZ96" t="str">
            <v>Ngempon</v>
          </cell>
          <cell r="DMA96" t="str">
            <v>Pringapus</v>
          </cell>
          <cell r="DMB96" t="str">
            <v>Bancak</v>
          </cell>
          <cell r="DMC96" t="str">
            <v>Kaliwungu</v>
          </cell>
          <cell r="DMD96" t="str">
            <v>candirejo</v>
          </cell>
          <cell r="DME96" t="str">
            <v>Sidomulyo</v>
          </cell>
          <cell r="DMF96" t="str">
            <v>Bandungan</v>
          </cell>
          <cell r="DMG96" t="str">
            <v>Bulu</v>
          </cell>
          <cell r="DMH96" t="str">
            <v>Tembarak</v>
          </cell>
          <cell r="DMI96" t="str">
            <v>Temanggung I</v>
          </cell>
          <cell r="DMJ96" t="str">
            <v>Pringsurat</v>
          </cell>
          <cell r="DMK96" t="str">
            <v>Kaloran</v>
          </cell>
          <cell r="DML96" t="str">
            <v>Kandangan</v>
          </cell>
          <cell r="DMM96" t="str">
            <v>Kedu</v>
          </cell>
          <cell r="DMN96" t="str">
            <v>Parakan Wetan</v>
          </cell>
          <cell r="DMO96" t="str">
            <v>Manggong</v>
          </cell>
          <cell r="DMP96" t="str">
            <v>Jumo</v>
          </cell>
          <cell r="DMQ96" t="str">
            <v>Tretep</v>
          </cell>
          <cell r="DMR96" t="str">
            <v>Candiroto</v>
          </cell>
          <cell r="DMS96" t="str">
            <v>Kranggan</v>
          </cell>
          <cell r="DMT96" t="str">
            <v>Tlogomulyo</v>
          </cell>
          <cell r="DMU96" t="str">
            <v>Selopampang</v>
          </cell>
          <cell r="DMV96" t="str">
            <v>Bansari</v>
          </cell>
          <cell r="DMW96" t="str">
            <v>Kledung</v>
          </cell>
          <cell r="DMX96" t="str">
            <v>Bejen</v>
          </cell>
          <cell r="DMY96" t="str">
            <v>Wonoboyo</v>
          </cell>
          <cell r="DMZ96" t="str">
            <v>Gemawang</v>
          </cell>
          <cell r="DNA96" t="str">
            <v>Blumah</v>
          </cell>
          <cell r="DNB96" t="str">
            <v>Getasblawong</v>
          </cell>
          <cell r="DNC96" t="str">
            <v>Gentinggunung</v>
          </cell>
          <cell r="DND96" t="str">
            <v>Pakisan</v>
          </cell>
          <cell r="DNE96" t="str">
            <v>Cening</v>
          </cell>
          <cell r="DNF96" t="str">
            <v>Kedungboto</v>
          </cell>
          <cell r="DNG96" t="str">
            <v>Medono</v>
          </cell>
          <cell r="DNH96" t="str">
            <v>Sumberejo</v>
          </cell>
          <cell r="DNI96" t="str">
            <v>Tunggulsari</v>
          </cell>
          <cell r="DNJ96" t="str">
            <v>Margomulyo</v>
          </cell>
          <cell r="DNK96" t="str">
            <v>Sedayu</v>
          </cell>
          <cell r="DNL96" t="str">
            <v>Sidomukti</v>
          </cell>
          <cell r="DNM96" t="str">
            <v>Pandes</v>
          </cell>
          <cell r="DNN96" t="str">
            <v>Bulugede</v>
          </cell>
          <cell r="DNO96" t="str">
            <v>Candiroto</v>
          </cell>
          <cell r="DNP96" t="str">
            <v>Wonotenggang</v>
          </cell>
          <cell r="DNQ96" t="str">
            <v>Truko</v>
          </cell>
          <cell r="DNR96" t="str">
            <v>Ngerjo</v>
          </cell>
          <cell r="DNS96" t="str">
            <v>Dempelrejo</v>
          </cell>
          <cell r="DNT96" t="str">
            <v>Jerukgiling</v>
          </cell>
          <cell r="DNU96" t="str">
            <v>Silurah</v>
          </cell>
          <cell r="DNV96" t="str">
            <v>Tombo</v>
          </cell>
          <cell r="DNW96" t="str">
            <v>Gerlang</v>
          </cell>
          <cell r="DNX96" t="str">
            <v>Pacet</v>
          </cell>
          <cell r="DNY96" t="str">
            <v>Pranten</v>
          </cell>
          <cell r="DNZ96" t="str">
            <v>Sendang</v>
          </cell>
          <cell r="DOA96" t="str">
            <v>Surodadi</v>
          </cell>
          <cell r="DOB96" t="str">
            <v>Ngaliyan</v>
          </cell>
          <cell r="DOC96" t="str">
            <v>Menjangan</v>
          </cell>
          <cell r="DOD96" t="str">
            <v>Wringingintung</v>
          </cell>
          <cell r="DOE96" t="str">
            <v>Watesalit</v>
          </cell>
          <cell r="DOF96" t="str">
            <v>Pandansari</v>
          </cell>
          <cell r="DOG96" t="str">
            <v>Tegalsari</v>
          </cell>
          <cell r="DOH96" t="str">
            <v>Pecalungan</v>
          </cell>
          <cell r="DOI96" t="str">
            <v>Banyuputih</v>
          </cell>
          <cell r="DOJ96" t="str">
            <v>Klesem</v>
          </cell>
          <cell r="DOK96" t="str">
            <v>Werdi</v>
          </cell>
          <cell r="DOL96" t="str">
            <v>Tembelangunung</v>
          </cell>
          <cell r="DOM96" t="str">
            <v>Simego</v>
          </cell>
          <cell r="DON96" t="str">
            <v>Mesoyi</v>
          </cell>
          <cell r="DOO96" t="str">
            <v>Pungangan</v>
          </cell>
          <cell r="DOP96" t="str">
            <v>Gutomo</v>
          </cell>
          <cell r="DOQ96" t="str">
            <v>Kajen</v>
          </cell>
          <cell r="DOR96" t="str">
            <v>Windurojo</v>
          </cell>
          <cell r="DOS96" t="str">
            <v>Sragi</v>
          </cell>
          <cell r="DOT96" t="str">
            <v>Bukur</v>
          </cell>
          <cell r="DOU96" t="str">
            <v>Jetakkidul</v>
          </cell>
          <cell r="DOV96" t="str">
            <v>Pekajangan</v>
          </cell>
          <cell r="DOW96" t="str">
            <v>Sapugarut</v>
          </cell>
          <cell r="DOX96" t="str">
            <v>Wuled</v>
          </cell>
          <cell r="DOY96" t="str">
            <v>Gumawang</v>
          </cell>
          <cell r="DOZ96" t="str">
            <v>Mejasem</v>
          </cell>
          <cell r="DPA96" t="str">
            <v>Logandeng</v>
          </cell>
          <cell r="DPB96" t="str">
            <v>Pesanggrahan</v>
          </cell>
          <cell r="DPC96" t="str">
            <v>Plakaran</v>
          </cell>
          <cell r="DPD96" t="str">
            <v>Clekatakan</v>
          </cell>
          <cell r="DPE96" t="str">
            <v>Gombong</v>
          </cell>
          <cell r="DPF96" t="str">
            <v>Tlagasana</v>
          </cell>
          <cell r="DPG96" t="str">
            <v>Longkeyang</v>
          </cell>
          <cell r="DPH96" t="str">
            <v>Sumurkidang</v>
          </cell>
          <cell r="DPI96" t="str">
            <v>Kecepit</v>
          </cell>
          <cell r="DPJ96" t="str">
            <v>Paduraksa</v>
          </cell>
          <cell r="DPK96" t="str">
            <v>Wanarejan Selatan</v>
          </cell>
          <cell r="DPL96" t="str">
            <v>Petarukan</v>
          </cell>
          <cell r="DPM96" t="str">
            <v>Sokawati</v>
          </cell>
          <cell r="DPN96" t="str">
            <v>Purwoharjo</v>
          </cell>
          <cell r="DPO96" t="str">
            <v>Sukorejo</v>
          </cell>
          <cell r="DPP96" t="str">
            <v>Pakembaran</v>
          </cell>
          <cell r="DPQ96" t="str">
            <v>Prupuk Selatan</v>
          </cell>
          <cell r="DPR96" t="str">
            <v>Guci</v>
          </cell>
          <cell r="DPS96" t="str">
            <v>Rembul</v>
          </cell>
          <cell r="DPT96" t="str">
            <v>Cenggini</v>
          </cell>
          <cell r="DPU96" t="str">
            <v>Srengseng</v>
          </cell>
          <cell r="DPV96" t="str">
            <v>Timbangreja</v>
          </cell>
          <cell r="DPW96" t="str">
            <v>Kedungwungu</v>
          </cell>
          <cell r="DPX96" t="str">
            <v>Penujah</v>
          </cell>
          <cell r="DPY96" t="str">
            <v>Dermasuci</v>
          </cell>
          <cell r="DPZ96" t="str">
            <v>Pakembaran</v>
          </cell>
          <cell r="DQA96" t="str">
            <v>Pedeslohor</v>
          </cell>
          <cell r="DQB96" t="str">
            <v>Pegirikan</v>
          </cell>
          <cell r="DQC96" t="str">
            <v>Ketanggungan</v>
          </cell>
          <cell r="DQD96" t="str">
            <v>Jatirawa</v>
          </cell>
          <cell r="DQE96" t="str">
            <v>Dampyak</v>
          </cell>
          <cell r="DQF96" t="str">
            <v>Karangwuluh</v>
          </cell>
          <cell r="DQG96" t="str">
            <v>Sidamulya</v>
          </cell>
          <cell r="DQH96" t="str">
            <v>Slaranglor</v>
          </cell>
          <cell r="DQI96" t="str">
            <v>Banjaran</v>
          </cell>
          <cell r="DQJ96" t="str">
            <v>Bangbayang</v>
          </cell>
          <cell r="DQK96" t="str">
            <v>Adisana</v>
          </cell>
          <cell r="DQL96" t="str">
            <v>Cilibur</v>
          </cell>
          <cell r="DQM96" t="str">
            <v>Batursari</v>
          </cell>
          <cell r="DQN96" t="str">
            <v>Galuhtimur</v>
          </cell>
          <cell r="DQO96" t="str">
            <v>Bojong</v>
          </cell>
          <cell r="DQP96" t="str">
            <v>Glonggong</v>
          </cell>
          <cell r="DQQ96" t="str">
            <v>Brebes</v>
          </cell>
          <cell r="DQR96" t="str">
            <v>Cenang</v>
          </cell>
          <cell r="DQS96" t="str">
            <v>Ciampel</v>
          </cell>
          <cell r="DQT96" t="str">
            <v>Babakan</v>
          </cell>
          <cell r="DQU96" t="str">
            <v>Karangreja</v>
          </cell>
          <cell r="DQV96" t="str">
            <v>Bangsri</v>
          </cell>
          <cell r="DQW96" t="str">
            <v>Kamal</v>
          </cell>
          <cell r="DQX96" t="str">
            <v>Baros</v>
          </cell>
          <cell r="DQY96" t="str">
            <v>Bandungsari</v>
          </cell>
          <cell r="DQZ96" t="str">
            <v>Rejowinangun Selatan</v>
          </cell>
          <cell r="DRA96" t="str">
            <v>Wates</v>
          </cell>
          <cell r="DRB96" t="str">
            <v>Kemirirejo</v>
          </cell>
          <cell r="DRC96" t="str">
            <v>Pajang</v>
          </cell>
          <cell r="DRD96" t="str">
            <v>Joyotakan</v>
          </cell>
          <cell r="DRE96" t="str">
            <v>Joyosuran</v>
          </cell>
          <cell r="DRF96" t="str">
            <v>Kepatihan Kulon</v>
          </cell>
          <cell r="DRG96" t="str">
            <v>Kadipiro</v>
          </cell>
          <cell r="DRH96" t="str">
            <v>Blotongan</v>
          </cell>
          <cell r="DRI96" t="str">
            <v>Kutowinangun Kidul</v>
          </cell>
          <cell r="DRJ96" t="str">
            <v>Noborejo</v>
          </cell>
          <cell r="DRK96" t="str">
            <v>Kecandran</v>
          </cell>
          <cell r="DRL96" t="str">
            <v>Miroto</v>
          </cell>
          <cell r="DRM96" t="str">
            <v>Bandarharjo</v>
          </cell>
          <cell r="DRN96" t="str">
            <v>Kemijen</v>
          </cell>
          <cell r="DRO96" t="str">
            <v>Tambakrejo</v>
          </cell>
          <cell r="DRP96" t="str">
            <v>Sembungharjo</v>
          </cell>
          <cell r="DRQ96" t="str">
            <v>Penggaron Kidul</v>
          </cell>
          <cell r="DRR96" t="str">
            <v>Randusari</v>
          </cell>
          <cell r="DRS96" t="str">
            <v>Candi</v>
          </cell>
          <cell r="DRT96" t="str">
            <v>Karangrejo</v>
          </cell>
          <cell r="DRU96" t="str">
            <v>Meteseh</v>
          </cell>
          <cell r="DRV96" t="str">
            <v>Pudakpayung</v>
          </cell>
          <cell r="DRW96" t="str">
            <v>Pakintelan</v>
          </cell>
          <cell r="DRX96" t="str">
            <v>Ngemplak Simongan</v>
          </cell>
          <cell r="DRY96" t="str">
            <v>Cangkiran</v>
          </cell>
          <cell r="DRZ96" t="str">
            <v>Gondoriyo</v>
          </cell>
          <cell r="DSA96" t="str">
            <v>Jerakah</v>
          </cell>
          <cell r="DSB96" t="str">
            <v>Medono</v>
          </cell>
          <cell r="DSC96" t="str">
            <v>Noyontaansari</v>
          </cell>
          <cell r="DSD96" t="str">
            <v>Krapyak</v>
          </cell>
          <cell r="DSE96" t="str">
            <v>Banyurip</v>
          </cell>
          <cell r="DSF96" t="str">
            <v>Pesurungan Kidul</v>
          </cell>
          <cell r="DSG96" t="str">
            <v>Kejambon</v>
          </cell>
          <cell r="DSH96" t="str">
            <v>Kalinyamat Wetan</v>
          </cell>
          <cell r="DSI96" t="str">
            <v>Kaligangsa</v>
          </cell>
          <cell r="DSJ96" t="str">
            <v>Jangkaran</v>
          </cell>
          <cell r="DSK96" t="str">
            <v>Wates</v>
          </cell>
          <cell r="DSL96" t="str">
            <v>Garongan</v>
          </cell>
          <cell r="DSM96" t="str">
            <v>Banaran</v>
          </cell>
          <cell r="DSN96" t="str">
            <v>Wahyuharjo</v>
          </cell>
          <cell r="DSO96" t="str">
            <v>Demangrejo</v>
          </cell>
          <cell r="DSP96" t="str">
            <v>Tawangsari</v>
          </cell>
          <cell r="DSQ96" t="str">
            <v>Hargomulyo</v>
          </cell>
          <cell r="DSR96" t="str">
            <v>Jatimulyo</v>
          </cell>
          <cell r="DSS96" t="str">
            <v>Banyuroto</v>
          </cell>
          <cell r="DST96" t="str">
            <v>Kebonharjo</v>
          </cell>
          <cell r="DSU96" t="str">
            <v>Banjararum</v>
          </cell>
          <cell r="DSV96" t="str">
            <v>Poncosari</v>
          </cell>
          <cell r="DSW96" t="str">
            <v>Gadingsari</v>
          </cell>
          <cell r="DSX96" t="str">
            <v>Tirtomulyo</v>
          </cell>
          <cell r="DSY96" t="str">
            <v>Seloharjo</v>
          </cell>
          <cell r="DSZ96" t="str">
            <v>Sidomulyo</v>
          </cell>
          <cell r="DTA96" t="str">
            <v>Catuharjo</v>
          </cell>
          <cell r="DTB96" t="str">
            <v>Triwidadi</v>
          </cell>
          <cell r="DTC96" t="str">
            <v>Palbapang</v>
          </cell>
          <cell r="DTD96" t="str">
            <v>Patalan</v>
          </cell>
          <cell r="DTE96" t="str">
            <v>Selopamioro</v>
          </cell>
          <cell r="DTF96" t="str">
            <v>Mangunan</v>
          </cell>
          <cell r="DTG96" t="str">
            <v>Baturetno</v>
          </cell>
          <cell r="DTH96" t="str">
            <v>Wonokromo</v>
          </cell>
          <cell r="DTI96" t="str">
            <v>Sitimulyo</v>
          </cell>
          <cell r="DTJ96" t="str">
            <v>Pendowoharjo</v>
          </cell>
          <cell r="DTK96" t="str">
            <v>Bangunjiwo</v>
          </cell>
          <cell r="DTL96" t="str">
            <v>Argodadi</v>
          </cell>
          <cell r="DTM96" t="str">
            <v>Wonosari</v>
          </cell>
          <cell r="DTN96" t="str">
            <v>Natah</v>
          </cell>
          <cell r="DTO96" t="str">
            <v>Banyusoco</v>
          </cell>
          <cell r="DTP96" t="str">
            <v>Bunder</v>
          </cell>
          <cell r="DTQ96" t="str">
            <v>Sodo</v>
          </cell>
          <cell r="DTR96" t="str">
            <v>Girikarto</v>
          </cell>
          <cell r="DTS96" t="str">
            <v>Giripanggung</v>
          </cell>
          <cell r="DTT96" t="str">
            <v>Ngeposari</v>
          </cell>
          <cell r="DTU96" t="str">
            <v>Bejiharjo</v>
          </cell>
          <cell r="DTV96" t="str">
            <v>Umbulrejo</v>
          </cell>
          <cell r="DTW96" t="str">
            <v>Bohol</v>
          </cell>
          <cell r="DTX96" t="str">
            <v>Kalitekuk</v>
          </cell>
          <cell r="DTY96" t="str">
            <v>Tancep</v>
          </cell>
          <cell r="DTZ96" t="str">
            <v>Hargomulyo</v>
          </cell>
          <cell r="DUA96" t="str">
            <v>Krambilsawit</v>
          </cell>
          <cell r="DUB96" t="str">
            <v>Balong</v>
          </cell>
          <cell r="DUC96" t="str">
            <v>Hargosari</v>
          </cell>
          <cell r="DUD96" t="str">
            <v>Giripurwo</v>
          </cell>
          <cell r="DUE96" t="str">
            <v>Balecatur</v>
          </cell>
          <cell r="DUF96" t="str">
            <v>Sidorejo</v>
          </cell>
          <cell r="DUG96" t="str">
            <v>Sumberrahayu</v>
          </cell>
          <cell r="DUH96" t="str">
            <v>Sendangarum</v>
          </cell>
          <cell r="DUI96" t="str">
            <v>Margoluwih</v>
          </cell>
          <cell r="DUJ96" t="str">
            <v>Sinduadi</v>
          </cell>
          <cell r="DUK96" t="str">
            <v>Caturtunggal</v>
          </cell>
          <cell r="DUL96" t="str">
            <v>Sendangtirto</v>
          </cell>
          <cell r="DUM96" t="str">
            <v>Sumberharjo</v>
          </cell>
          <cell r="DUN96" t="str">
            <v>Purwomartani</v>
          </cell>
          <cell r="DUO96" t="str">
            <v>Sindumartani</v>
          </cell>
          <cell r="DUP96" t="str">
            <v>Sariharjo</v>
          </cell>
          <cell r="DUQ96" t="str">
            <v>Caturharjo</v>
          </cell>
          <cell r="DUR96" t="str">
            <v>Banyurejo</v>
          </cell>
          <cell r="DUS96" t="str">
            <v>Bangunkerto</v>
          </cell>
          <cell r="DUT96" t="str">
            <v>Purwobinangun</v>
          </cell>
          <cell r="DUU96" t="str">
            <v>Argomulyo</v>
          </cell>
          <cell r="DUV96" t="str">
            <v>Kricak</v>
          </cell>
          <cell r="DUW96" t="str">
            <v>Bumijo</v>
          </cell>
          <cell r="DUX96" t="str">
            <v>Demangan</v>
          </cell>
          <cell r="DUY96" t="str">
            <v>Suryatmajan</v>
          </cell>
          <cell r="DUZ96" t="str">
            <v>Sosromenduran</v>
          </cell>
          <cell r="DVA96" t="str">
            <v>Ngampilan</v>
          </cell>
          <cell r="DVB96" t="str">
            <v>Pakuncen</v>
          </cell>
          <cell r="DVC96" t="str">
            <v>Gedongkiwo</v>
          </cell>
          <cell r="DVD96" t="str">
            <v>Patehan</v>
          </cell>
          <cell r="DVE96" t="str">
            <v>Ngupasan</v>
          </cell>
          <cell r="DVF96" t="str">
            <v>Purwokinanti</v>
          </cell>
          <cell r="DVG96" t="str">
            <v>Keparakan</v>
          </cell>
          <cell r="DVH96" t="str">
            <v>Semaki</v>
          </cell>
          <cell r="DVI96" t="str">
            <v>Rejowinangun</v>
          </cell>
          <cell r="DVJ96" t="str">
            <v>Widoro</v>
          </cell>
          <cell r="DVK96" t="str">
            <v>Dersono</v>
          </cell>
          <cell r="DVL96" t="str">
            <v>Bomo</v>
          </cell>
          <cell r="DVM96" t="str">
            <v>Sidoharjo</v>
          </cell>
          <cell r="DVN96" t="str">
            <v>Plumbungan</v>
          </cell>
          <cell r="DVO96" t="str">
            <v>Mlati</v>
          </cell>
          <cell r="DVP96" t="str">
            <v>Gondang</v>
          </cell>
          <cell r="DVQ96" t="str">
            <v>Petungsinarang</v>
          </cell>
          <cell r="DVR96" t="str">
            <v>Kebondalem</v>
          </cell>
          <cell r="DVS96" t="str">
            <v>Jetak</v>
          </cell>
          <cell r="DVT96" t="str">
            <v>Sidomulyo</v>
          </cell>
          <cell r="DVU96" t="str">
            <v>Pagerkidul</v>
          </cell>
          <cell r="DVV96" t="str">
            <v>Tugurejo</v>
          </cell>
          <cell r="DVW96" t="str">
            <v>Wonodadi</v>
          </cell>
          <cell r="DVX96" t="str">
            <v>Pelem</v>
          </cell>
          <cell r="DVY96" t="str">
            <v>Gajah</v>
          </cell>
          <cell r="DVZ96" t="str">
            <v>Tumpuk</v>
          </cell>
          <cell r="DWA96" t="str">
            <v>Ngadirojo</v>
          </cell>
          <cell r="DWB96" t="str">
            <v>Karangpatihan</v>
          </cell>
          <cell r="DWC96" t="str">
            <v>Tugu</v>
          </cell>
          <cell r="DWD96" t="str">
            <v>Ngasinan</v>
          </cell>
          <cell r="DWE96" t="str">
            <v>Ronowijayan</v>
          </cell>
          <cell r="DWF96" t="str">
            <v>Pandak</v>
          </cell>
          <cell r="DWG96" t="str">
            <v>Tegalombo</v>
          </cell>
          <cell r="DWH96" t="str">
            <v>Dayakan</v>
          </cell>
          <cell r="DWI96" t="str">
            <v>Sampung</v>
          </cell>
          <cell r="DWJ96" t="str">
            <v>Sukorejo</v>
          </cell>
          <cell r="DWK96" t="str">
            <v>Kertosari</v>
          </cell>
          <cell r="DWL96" t="str">
            <v>Paju</v>
          </cell>
          <cell r="DWM96" t="str">
            <v>Setono</v>
          </cell>
          <cell r="DWN96" t="str">
            <v>Ngrogung</v>
          </cell>
          <cell r="DWO96" t="str">
            <v>Jonggol</v>
          </cell>
          <cell r="DWP96" t="str">
            <v>Bareng</v>
          </cell>
          <cell r="DWQ96" t="str">
            <v>Besuki</v>
          </cell>
          <cell r="DWR96" t="str">
            <v>Ngulungkulon</v>
          </cell>
          <cell r="DWS96" t="str">
            <v>Sidomulyo</v>
          </cell>
          <cell r="DWT96" t="str">
            <v>Cakul</v>
          </cell>
          <cell r="DWU96" t="str">
            <v>Nglinggis</v>
          </cell>
          <cell r="DWV96" t="str">
            <v>Kayen</v>
          </cell>
          <cell r="DWW96" t="str">
            <v>Ngadimulyo</v>
          </cell>
          <cell r="DWX96" t="str">
            <v>Karanggandu</v>
          </cell>
          <cell r="DWY96" t="str">
            <v>Masaran</v>
          </cell>
          <cell r="DWZ96" t="str">
            <v>Ngrayung</v>
          </cell>
          <cell r="DXA96" t="str">
            <v>Tamanan</v>
          </cell>
          <cell r="DXB96" t="str">
            <v>Wonocoyo</v>
          </cell>
          <cell r="DXC96" t="str">
            <v>Ngadisuko</v>
          </cell>
          <cell r="DXD96" t="str">
            <v>Puru</v>
          </cell>
          <cell r="DXE96" t="str">
            <v>Kedungsoko</v>
          </cell>
          <cell r="DXF96" t="str">
            <v>Wajak Kidul</v>
          </cell>
          <cell r="DXG96" t="str">
            <v>Plosokandang</v>
          </cell>
          <cell r="DXH96" t="str">
            <v>Pakel</v>
          </cell>
          <cell r="DXI96" t="str">
            <v>Bolorejo</v>
          </cell>
          <cell r="DXJ96" t="str">
            <v>Wonorejo</v>
          </cell>
          <cell r="DXK96" t="str">
            <v>Kedoyo</v>
          </cell>
          <cell r="DXL96" t="str">
            <v>Bungur</v>
          </cell>
          <cell r="DXM96" t="str">
            <v>Kendal</v>
          </cell>
          <cell r="DXN96" t="str">
            <v>Sambidoplang</v>
          </cell>
          <cell r="DXO96" t="str">
            <v>Karangsono</v>
          </cell>
          <cell r="DXP96" t="str">
            <v>Pucanglaban</v>
          </cell>
          <cell r="DXQ96" t="str">
            <v>Tenggur</v>
          </cell>
          <cell r="DXR96" t="str">
            <v>Kalibatur</v>
          </cell>
          <cell r="DXS96" t="str">
            <v>Besole</v>
          </cell>
          <cell r="DXT96" t="str">
            <v>Ngentrong</v>
          </cell>
          <cell r="DXU96" t="str">
            <v>Nglampir</v>
          </cell>
          <cell r="DXV96" t="str">
            <v>Sambitan</v>
          </cell>
          <cell r="DXW96" t="str">
            <v>Kresikan</v>
          </cell>
          <cell r="DXX96" t="str">
            <v>Jaten</v>
          </cell>
          <cell r="DXY96" t="str">
            <v>Jati</v>
          </cell>
          <cell r="DXZ96" t="str">
            <v>Togogan</v>
          </cell>
          <cell r="DYA96" t="str">
            <v>Kademangan</v>
          </cell>
          <cell r="DYB96" t="str">
            <v>Pulerejo</v>
          </cell>
          <cell r="DYC96" t="str">
            <v>Dadaplangu</v>
          </cell>
          <cell r="DYD96" t="str">
            <v>Kalipucung</v>
          </cell>
          <cell r="DYE96" t="str">
            <v>Pasiraman</v>
          </cell>
          <cell r="DYF96" t="str">
            <v>Nglegok</v>
          </cell>
          <cell r="DYG96" t="str">
            <v>Kanigoro</v>
          </cell>
          <cell r="DYH96" t="str">
            <v>Sumberdiren</v>
          </cell>
          <cell r="DYI96" t="str">
            <v>Kedungbunder</v>
          </cell>
          <cell r="DYJ96" t="str">
            <v>Serang</v>
          </cell>
          <cell r="DYK96" t="str">
            <v>Talun</v>
          </cell>
          <cell r="DYL96" t="str">
            <v>Sumberagung</v>
          </cell>
          <cell r="DYM96" t="str">
            <v>Kedungwungu</v>
          </cell>
          <cell r="DYN96" t="str">
            <v>Beru</v>
          </cell>
          <cell r="DYO96" t="str">
            <v>Slorok</v>
          </cell>
          <cell r="DYP96" t="str">
            <v>Siraman</v>
          </cell>
          <cell r="DYQ96" t="str">
            <v>Purworejo</v>
          </cell>
          <cell r="DYR96" t="str">
            <v>Banjarsari</v>
          </cell>
          <cell r="DYS96" t="str">
            <v>Mandesan</v>
          </cell>
          <cell r="DYT96" t="str">
            <v>Bulu</v>
          </cell>
          <cell r="DYU96" t="str">
            <v>Jugo</v>
          </cell>
          <cell r="DYV96" t="str">
            <v>Setonorejo</v>
          </cell>
          <cell r="DYW96" t="str">
            <v>Tales</v>
          </cell>
          <cell r="DYX96" t="str">
            <v>Sumberejo</v>
          </cell>
          <cell r="DYY96" t="str">
            <v>Duwet</v>
          </cell>
          <cell r="DYZ96" t="str">
            <v>Sempu</v>
          </cell>
          <cell r="DZA96" t="str">
            <v>Puncu</v>
          </cell>
          <cell r="DZB96" t="str">
            <v>Gondang</v>
          </cell>
          <cell r="DZC96" t="str">
            <v>Nglumbang</v>
          </cell>
          <cell r="DZD96" t="str">
            <v>Bulupasar</v>
          </cell>
          <cell r="DZE96" t="str">
            <v>Jongbiru</v>
          </cell>
          <cell r="DZF96" t="str">
            <v>Kalipang</v>
          </cell>
          <cell r="DZG96" t="str">
            <v>Purwotengah</v>
          </cell>
          <cell r="DZH96" t="str">
            <v>Jantok</v>
          </cell>
          <cell r="DZI96" t="str">
            <v>Langenharjo</v>
          </cell>
          <cell r="DZJ96" t="str">
            <v>Pare</v>
          </cell>
          <cell r="DZK96" t="str">
            <v>Kebonrejo</v>
          </cell>
          <cell r="DZL96" t="str">
            <v>Kemiri</v>
          </cell>
          <cell r="DZM96" t="str">
            <v>Kalirong</v>
          </cell>
          <cell r="DZN96" t="str">
            <v>Kuwik</v>
          </cell>
          <cell r="DZO96" t="str">
            <v>Banyakan</v>
          </cell>
          <cell r="DZP96" t="str">
            <v>Ringinrejo</v>
          </cell>
          <cell r="DZQ96" t="str">
            <v>Baye</v>
          </cell>
          <cell r="DZR96" t="str">
            <v>Tugurejo</v>
          </cell>
          <cell r="DZS96" t="str">
            <v>Canggu</v>
          </cell>
          <cell r="DZT96" t="str">
            <v>Tulungrejo</v>
          </cell>
          <cell r="DZU96" t="str">
            <v>Sumbermanjing Kulon</v>
          </cell>
          <cell r="DZV96" t="str">
            <v>Wonokerto</v>
          </cell>
          <cell r="DZW96" t="str">
            <v>Tambakasri</v>
          </cell>
          <cell r="DZX96" t="str">
            <v>Dampit</v>
          </cell>
          <cell r="DZY96" t="str">
            <v>Lebakharjo</v>
          </cell>
          <cell r="DZZ96" t="str">
            <v>Dawuhan</v>
          </cell>
          <cell r="EAA96" t="str">
            <v>Sumberputih</v>
          </cell>
          <cell r="EAB96" t="str">
            <v>Sedayu</v>
          </cell>
          <cell r="EAC96" t="str">
            <v>Putat Kidul</v>
          </cell>
          <cell r="EAD96" t="str">
            <v>Putukrejo</v>
          </cell>
          <cell r="EAE96" t="str">
            <v>Ternyang</v>
          </cell>
          <cell r="EAF96" t="str">
            <v>Panarukan</v>
          </cell>
          <cell r="EAG96" t="str">
            <v>Sudimoro</v>
          </cell>
          <cell r="EAH96" t="str">
            <v>Gunungsari</v>
          </cell>
          <cell r="EAI96" t="str">
            <v>Ngingit</v>
          </cell>
          <cell r="EAJ96" t="str">
            <v>Taji</v>
          </cell>
          <cell r="EAK96" t="str">
            <v>Kedungrejo</v>
          </cell>
          <cell r="EAL96" t="str">
            <v>Permanu</v>
          </cell>
          <cell r="EAM96" t="str">
            <v>Ngajum</v>
          </cell>
          <cell r="EAN96" t="str">
            <v>Sumbersuko</v>
          </cell>
          <cell r="EAO96" t="str">
            <v>Kucur</v>
          </cell>
          <cell r="EAP96" t="str">
            <v>Tegalgondo</v>
          </cell>
          <cell r="EAQ96" t="str">
            <v>Pagentan</v>
          </cell>
          <cell r="EAR96" t="str">
            <v>Kalirejo</v>
          </cell>
          <cell r="EAS96" t="str">
            <v>Bendosari</v>
          </cell>
          <cell r="EAT96" t="str">
            <v>Pagersari</v>
          </cell>
          <cell r="EAU96" t="str">
            <v>Pondokagung</v>
          </cell>
          <cell r="EAV96" t="str">
            <v>Sidodadi</v>
          </cell>
          <cell r="EAW96" t="str">
            <v>Pujiharjo</v>
          </cell>
          <cell r="EAX96" t="str">
            <v>Slorok</v>
          </cell>
          <cell r="EAY96" t="str">
            <v>Kluwut</v>
          </cell>
          <cell r="EAZ96" t="str">
            <v>Clumprit</v>
          </cell>
          <cell r="EBA96" t="str">
            <v>Tegalrejo</v>
          </cell>
          <cell r="EBB96" t="str">
            <v>Sidomulyo</v>
          </cell>
          <cell r="EBC96" t="str">
            <v>Jugosari</v>
          </cell>
          <cell r="EBD96" t="str">
            <v>Gondoruso</v>
          </cell>
          <cell r="EBE96" t="str">
            <v>Pandanwangi</v>
          </cell>
          <cell r="EBF96" t="str">
            <v>Jatimulyo</v>
          </cell>
          <cell r="EBG96" t="str">
            <v>Darungan</v>
          </cell>
          <cell r="EBH96" t="str">
            <v>Nogosari</v>
          </cell>
          <cell r="EBI96" t="str">
            <v>Wonogriyo</v>
          </cell>
          <cell r="EBJ96" t="str">
            <v>Citrodiwangsan</v>
          </cell>
          <cell r="EBK96" t="str">
            <v>Pasrujambe</v>
          </cell>
          <cell r="EBL96" t="str">
            <v>Purworejo</v>
          </cell>
          <cell r="EBM96" t="str">
            <v>Wonokerto</v>
          </cell>
          <cell r="EBN96" t="str">
            <v>Barat</v>
          </cell>
          <cell r="EBO96" t="str">
            <v>Klanting</v>
          </cell>
          <cell r="EBP96" t="str">
            <v>Pandansari</v>
          </cell>
          <cell r="EBQ96" t="str">
            <v>Banyuputih Kidul</v>
          </cell>
          <cell r="EBR96" t="str">
            <v>Banyuputih Lor</v>
          </cell>
          <cell r="EBS96" t="str">
            <v>Kebonan</v>
          </cell>
          <cell r="EBT96" t="str">
            <v>Jenggrong</v>
          </cell>
          <cell r="EBU96" t="str">
            <v>Sumbersuko</v>
          </cell>
          <cell r="EBV96" t="str">
            <v>Padomasan</v>
          </cell>
          <cell r="EBW96" t="str">
            <v>Cakru</v>
          </cell>
          <cell r="EBX96" t="str">
            <v>Jamintoro</v>
          </cell>
          <cell r="EBY96" t="str">
            <v>Kepanjen</v>
          </cell>
          <cell r="EBZ96" t="str">
            <v>Sukoreno</v>
          </cell>
          <cell r="ECA96" t="str">
            <v>Tanggulkulon</v>
          </cell>
          <cell r="ECB96" t="str">
            <v>Pondokjoyo</v>
          </cell>
          <cell r="ECC96" t="str">
            <v>Mlokorejo</v>
          </cell>
          <cell r="ECD96" t="str">
            <v>Curahkalong</v>
          </cell>
          <cell r="ECE96" t="str">
            <v>Karangduren</v>
          </cell>
          <cell r="ECF96" t="str">
            <v>Lojejer</v>
          </cell>
          <cell r="ECG96" t="str">
            <v>Tegalsari</v>
          </cell>
          <cell r="ECH96" t="str">
            <v>Nogosari</v>
          </cell>
          <cell r="ECI96" t="str">
            <v>Pakis</v>
          </cell>
          <cell r="ECJ96" t="str">
            <v>Jubung</v>
          </cell>
          <cell r="ECK96" t="str">
            <v>Kemuningsarikidul</v>
          </cell>
          <cell r="ECL96" t="str">
            <v>Sukamakmur</v>
          </cell>
          <cell r="ECM96" t="str">
            <v>Sidodadi</v>
          </cell>
          <cell r="ECN96" t="str">
            <v>Mangli</v>
          </cell>
          <cell r="ECO96" t="str">
            <v>Banjarsengon</v>
          </cell>
          <cell r="ECP96" t="str">
            <v>Kebonsari</v>
          </cell>
          <cell r="ECQ96" t="str">
            <v>Kemuninglor</v>
          </cell>
          <cell r="ECR96" t="str">
            <v>Lengkong</v>
          </cell>
          <cell r="ECS96" t="str">
            <v>Patemon</v>
          </cell>
          <cell r="ECT96" t="str">
            <v>Sucopangepok</v>
          </cell>
          <cell r="ECU96" t="str">
            <v>Mrawan</v>
          </cell>
          <cell r="ECV96" t="str">
            <v>Gumuksari</v>
          </cell>
          <cell r="ECW96" t="str">
            <v>Lembengan</v>
          </cell>
          <cell r="ECX96" t="str">
            <v>Sumberwringin</v>
          </cell>
          <cell r="ECY96" t="str">
            <v>Sempolan</v>
          </cell>
          <cell r="ECZ96" t="str">
            <v>Plerean</v>
          </cell>
          <cell r="EDA96" t="str">
            <v>Sarongan</v>
          </cell>
          <cell r="EDB96" t="str">
            <v>Sukorejo</v>
          </cell>
          <cell r="EDC96" t="str">
            <v>Grajagan</v>
          </cell>
          <cell r="EDD96" t="str">
            <v>Purwoasri</v>
          </cell>
          <cell r="EDE96" t="str">
            <v>Sumberberas</v>
          </cell>
          <cell r="EDF96" t="str">
            <v>Plampangrejo</v>
          </cell>
          <cell r="EDG96" t="str">
            <v>Purwodadi</v>
          </cell>
          <cell r="EDH96" t="str">
            <v>Bangorejo</v>
          </cell>
          <cell r="EDI96" t="str">
            <v>Kembiritan</v>
          </cell>
          <cell r="EDJ96" t="str">
            <v>Tegalharjo</v>
          </cell>
          <cell r="EDK96" t="str">
            <v>Kalibarukulon</v>
          </cell>
          <cell r="EDL96" t="str">
            <v>Gambor</v>
          </cell>
          <cell r="EDM96" t="str">
            <v>Aliyan</v>
          </cell>
          <cell r="EDN96" t="str">
            <v>Bareng</v>
          </cell>
          <cell r="EDO96" t="str">
            <v>Bakungan</v>
          </cell>
          <cell r="EDP96" t="str">
            <v>Pakis</v>
          </cell>
          <cell r="EDQ96" t="str">
            <v>Boyolangu</v>
          </cell>
          <cell r="EDR96" t="str">
            <v>Bangsring</v>
          </cell>
          <cell r="EDS96" t="str">
            <v>Songgon</v>
          </cell>
          <cell r="EDT96" t="str">
            <v>Sempu</v>
          </cell>
          <cell r="EDU96" t="str">
            <v>Kalipuro</v>
          </cell>
          <cell r="EDV96" t="str">
            <v>Buluagung</v>
          </cell>
          <cell r="EDW96" t="str">
            <v>Tegalsari</v>
          </cell>
          <cell r="EDX96" t="str">
            <v>Gumuk</v>
          </cell>
          <cell r="EDY96" t="str">
            <v>Blimbingsari</v>
          </cell>
          <cell r="EDZ96" t="str">
            <v>Sucolor</v>
          </cell>
          <cell r="EEA96" t="str">
            <v>Sukosari</v>
          </cell>
          <cell r="EEB96" t="str">
            <v>Kembang</v>
          </cell>
          <cell r="EEC96" t="str">
            <v>Sukosari Lor</v>
          </cell>
          <cell r="EED96" t="str">
            <v>Alas Sumur</v>
          </cell>
          <cell r="EEE96" t="str">
            <v>Tegal Mijin</v>
          </cell>
          <cell r="EEF96" t="str">
            <v>Curahdami</v>
          </cell>
          <cell r="EEG96" t="str">
            <v>Tenggarang</v>
          </cell>
          <cell r="EEH96" t="str">
            <v>Lombok Kulon</v>
          </cell>
          <cell r="EEI96" t="str">
            <v>Wonokusumo</v>
          </cell>
          <cell r="EEJ96" t="str">
            <v>Nangkaan</v>
          </cell>
          <cell r="EEK96" t="str">
            <v>Ambulu</v>
          </cell>
          <cell r="EEL96" t="str">
            <v>Sekarputih</v>
          </cell>
          <cell r="EEM96" t="str">
            <v>Karang Anyar</v>
          </cell>
          <cell r="EEN96" t="str">
            <v>Solor</v>
          </cell>
          <cell r="EEO96" t="str">
            <v>Bandilan</v>
          </cell>
          <cell r="EEP96" t="str">
            <v>Andungsari</v>
          </cell>
          <cell r="EEQ96" t="str">
            <v>Sukorejo</v>
          </cell>
          <cell r="EER96" t="str">
            <v>Sempol</v>
          </cell>
          <cell r="EES96" t="str">
            <v>Gadingsari</v>
          </cell>
          <cell r="EET96" t="str">
            <v>Taman</v>
          </cell>
          <cell r="EEU96" t="str">
            <v>Lumutan</v>
          </cell>
          <cell r="EEV96" t="str">
            <v>Jambesari</v>
          </cell>
          <cell r="EEW96" t="str">
            <v>Pategalan</v>
          </cell>
          <cell r="EEX96" t="str">
            <v>Widoropayung</v>
          </cell>
          <cell r="EEY96" t="str">
            <v>Cemara</v>
          </cell>
          <cell r="EEZ96" t="str">
            <v>Alas Bayur</v>
          </cell>
          <cell r="EFA96" t="str">
            <v>Bugeman</v>
          </cell>
          <cell r="EFB96" t="str">
            <v>Paowan</v>
          </cell>
          <cell r="EFC96" t="str">
            <v>Patokan</v>
          </cell>
          <cell r="EFD96" t="str">
            <v>Ardirejo</v>
          </cell>
          <cell r="EFE96" t="str">
            <v>Tanjung Glugur</v>
          </cell>
          <cell r="EFF96" t="str">
            <v>Kandang</v>
          </cell>
          <cell r="EFG96" t="str">
            <v>Kayumas</v>
          </cell>
          <cell r="EFH96" t="str">
            <v>Sopet</v>
          </cell>
          <cell r="EFI96" t="str">
            <v>Kedunglo</v>
          </cell>
          <cell r="EFJ96" t="str">
            <v>Wonorejo</v>
          </cell>
          <cell r="EFK96" t="str">
            <v>Tamankursi</v>
          </cell>
          <cell r="EFL96" t="str">
            <v>Lubawang</v>
          </cell>
          <cell r="EFM96" t="str">
            <v>Patemon</v>
          </cell>
          <cell r="EFN96" t="str">
            <v>Ngadisari</v>
          </cell>
          <cell r="EFO96" t="str">
            <v>Ledokombo</v>
          </cell>
          <cell r="EFP96" t="str">
            <v>Wonoasri</v>
          </cell>
          <cell r="EFQ96" t="str">
            <v>Gunungtugel</v>
          </cell>
          <cell r="EFR96" t="str">
            <v>Malasankulon</v>
          </cell>
          <cell r="EFS96" t="str">
            <v>Sentulan</v>
          </cell>
          <cell r="EFT96" t="str">
            <v>Andungbiru</v>
          </cell>
          <cell r="EFU96" t="str">
            <v>Sumberduren</v>
          </cell>
          <cell r="EFV96" t="str">
            <v>Batur</v>
          </cell>
          <cell r="EFW96" t="str">
            <v>Ranon</v>
          </cell>
          <cell r="EFX96" t="str">
            <v>Sumber Centeng</v>
          </cell>
          <cell r="EFY96" t="str">
            <v>Jabungsisir</v>
          </cell>
          <cell r="EFZ96" t="str">
            <v>Bago</v>
          </cell>
          <cell r="EGA96" t="str">
            <v>Semampir</v>
          </cell>
          <cell r="EGB96" t="str">
            <v>Temenggungan</v>
          </cell>
          <cell r="EGC96" t="str">
            <v>Selogudig Kulon</v>
          </cell>
          <cell r="EGD96" t="str">
            <v>Brabe</v>
          </cell>
          <cell r="EGE96" t="str">
            <v>Brumbungan Lor</v>
          </cell>
          <cell r="EGF96" t="str">
            <v>Watuwungkuk</v>
          </cell>
          <cell r="EGG96" t="str">
            <v>Malesanwetan</v>
          </cell>
          <cell r="EGH96" t="str">
            <v>Sumberbendo</v>
          </cell>
          <cell r="EGI96" t="str">
            <v>Sumberkare</v>
          </cell>
          <cell r="EGJ96" t="str">
            <v>Sumberrejo</v>
          </cell>
          <cell r="EGK96" t="str">
            <v>Sapih</v>
          </cell>
          <cell r="EGL96" t="str">
            <v>Gerbo</v>
          </cell>
          <cell r="EGM96" t="str">
            <v>Ngadirejo</v>
          </cell>
          <cell r="EGN96" t="str">
            <v>Kemiri</v>
          </cell>
          <cell r="EGO96" t="str">
            <v>Wonorejo</v>
          </cell>
          <cell r="EGP96" t="str">
            <v>Ngantungan</v>
          </cell>
          <cell r="EGQ96" t="str">
            <v>Kejayan</v>
          </cell>
          <cell r="EGR96" t="str">
            <v>Karangmenggah</v>
          </cell>
          <cell r="EGS96" t="str">
            <v>Purwosari</v>
          </cell>
          <cell r="EGT96" t="str">
            <v>Gunting</v>
          </cell>
          <cell r="EGU96" t="str">
            <v>Ledug</v>
          </cell>
          <cell r="EGV96" t="str">
            <v>Kutorejo</v>
          </cell>
          <cell r="EGW96" t="str">
            <v>Wonosunyo</v>
          </cell>
          <cell r="EGX96" t="str">
            <v>Glanggang</v>
          </cell>
          <cell r="EGY96" t="str">
            <v>Kolursari</v>
          </cell>
          <cell r="EGZ96" t="str">
            <v>Kalisat</v>
          </cell>
          <cell r="EHA96" t="str">
            <v>Pukul</v>
          </cell>
          <cell r="EHB96" t="str">
            <v>Susukan Rejo</v>
          </cell>
          <cell r="EHC96" t="str">
            <v>Gondang Wetan</v>
          </cell>
          <cell r="EHD96" t="str">
            <v>Minggir</v>
          </cell>
          <cell r="EHE96" t="str">
            <v>Gratitunon</v>
          </cell>
          <cell r="EHF96" t="str">
            <v>Sanganom</v>
          </cell>
          <cell r="EHG96" t="str">
            <v>Rowogempol</v>
          </cell>
          <cell r="EHH96" t="str">
            <v>Sadengrejo</v>
          </cell>
          <cell r="EHI96" t="str">
            <v>Mororejo</v>
          </cell>
          <cell r="EHJ96" t="str">
            <v>Miriprowo</v>
          </cell>
          <cell r="EHK96" t="str">
            <v>Prambon</v>
          </cell>
          <cell r="EHL96" t="str">
            <v>Tambakrejo</v>
          </cell>
          <cell r="EHM96" t="str">
            <v>Porong</v>
          </cell>
          <cell r="EHN96" t="str">
            <v>Panggreh</v>
          </cell>
          <cell r="EHO96" t="str">
            <v>Kalisampurno</v>
          </cell>
          <cell r="EHP96" t="str">
            <v>Karangtanjung</v>
          </cell>
          <cell r="EHQ96" t="str">
            <v>Sidokare</v>
          </cell>
          <cell r="EHR96" t="str">
            <v>Janti</v>
          </cell>
          <cell r="EHS96" t="str">
            <v>Tanggul</v>
          </cell>
          <cell r="EHT96" t="str">
            <v>Kemasan</v>
          </cell>
          <cell r="EHU96" t="str">
            <v>Wonokupang</v>
          </cell>
          <cell r="EHV96" t="str">
            <v>Taman</v>
          </cell>
          <cell r="EHW96" t="str">
            <v>Wilayut</v>
          </cell>
          <cell r="EHX96" t="str">
            <v>Entalsewu</v>
          </cell>
          <cell r="EHY96" t="str">
            <v>Ganting</v>
          </cell>
          <cell r="EHZ96" t="str">
            <v>Kwangsan</v>
          </cell>
          <cell r="EIA96" t="str">
            <v>Pepelegi</v>
          </cell>
          <cell r="EIB96" t="str">
            <v>Tawangrejo</v>
          </cell>
          <cell r="EIC96" t="str">
            <v>Gumeng</v>
          </cell>
          <cell r="EID96" t="str">
            <v>Kemiri</v>
          </cell>
          <cell r="EIE96" t="str">
            <v>Ketapanrame</v>
          </cell>
          <cell r="EIF96" t="str">
            <v>Srigading</v>
          </cell>
          <cell r="EIG96" t="str">
            <v>Purworejo</v>
          </cell>
          <cell r="EIH96" t="str">
            <v>Payungrejo</v>
          </cell>
          <cell r="EII96" t="str">
            <v>Kauman</v>
          </cell>
          <cell r="EIJ96" t="str">
            <v>Punggul</v>
          </cell>
          <cell r="EIK96" t="str">
            <v>Pacing</v>
          </cell>
          <cell r="EIL96" t="str">
            <v>Tampungrejo</v>
          </cell>
          <cell r="EIM96" t="str">
            <v>Jambuwok</v>
          </cell>
          <cell r="EIN96" t="str">
            <v>Gemekan</v>
          </cell>
          <cell r="EIO96" t="str">
            <v>Ngareskidul</v>
          </cell>
          <cell r="EIP96" t="str">
            <v>Watesprojo</v>
          </cell>
          <cell r="EIQ96" t="str">
            <v>Mlirip</v>
          </cell>
          <cell r="EIR96" t="str">
            <v>Cendoro</v>
          </cell>
          <cell r="EIS96" t="str">
            <v>Sadartengah</v>
          </cell>
          <cell r="EIT96" t="str">
            <v>Jantiganggong</v>
          </cell>
          <cell r="EIU96" t="str">
            <v>Pucangro</v>
          </cell>
          <cell r="EIV96" t="str">
            <v>Jombok</v>
          </cell>
          <cell r="EIW96" t="str">
            <v>Kebondalem</v>
          </cell>
          <cell r="EIX96" t="str">
            <v>Galengdowo</v>
          </cell>
          <cell r="EIY96" t="str">
            <v>Kedunglumpang</v>
          </cell>
          <cell r="EIZ96" t="str">
            <v>Kedungpari</v>
          </cell>
          <cell r="EJA96" t="str">
            <v>Kayangan</v>
          </cell>
          <cell r="EJB96" t="str">
            <v>Jombatan</v>
          </cell>
          <cell r="EJC96" t="str">
            <v>Peterongan</v>
          </cell>
          <cell r="EJD96" t="str">
            <v>Plosokerep</v>
          </cell>
          <cell r="EJE96" t="str">
            <v>Kedungbetik</v>
          </cell>
          <cell r="EJF96" t="str">
            <v>Mojokrapak</v>
          </cell>
          <cell r="EJG96" t="str">
            <v>Tanggungkramat</v>
          </cell>
          <cell r="EJH96" t="str">
            <v>Klitih</v>
          </cell>
          <cell r="EJI96" t="str">
            <v>Marmoyo</v>
          </cell>
          <cell r="EJJ96" t="str">
            <v>Sidokaton</v>
          </cell>
          <cell r="EJK96" t="str">
            <v>Bandarkedungmulyo</v>
          </cell>
          <cell r="EJL96" t="str">
            <v>Jogoroto</v>
          </cell>
          <cell r="EJM96" t="str">
            <v>Turipinggir</v>
          </cell>
          <cell r="EJN96" t="str">
            <v>Ketapangkuning</v>
          </cell>
          <cell r="EJO96" t="str">
            <v>Bendolo</v>
          </cell>
          <cell r="EJP96" t="str">
            <v>Kuncir</v>
          </cell>
          <cell r="EJQ96" t="str">
            <v>Salamrojo</v>
          </cell>
          <cell r="EJR96" t="str">
            <v>Tanjungrejo</v>
          </cell>
          <cell r="EJS96" t="str">
            <v>Jampes</v>
          </cell>
          <cell r="EJT96" t="str">
            <v>Gondanglegi</v>
          </cell>
          <cell r="EJU96" t="str">
            <v>Cengkok</v>
          </cell>
          <cell r="EJV96" t="str">
            <v>Banaran</v>
          </cell>
          <cell r="EJW96" t="str">
            <v>Bukur</v>
          </cell>
          <cell r="EJX96" t="str">
            <v>Sambiroto</v>
          </cell>
          <cell r="EJY96" t="str">
            <v>Tanjunganom</v>
          </cell>
          <cell r="EJZ96" t="str">
            <v>Kapas</v>
          </cell>
          <cell r="EKA96" t="str">
            <v>Jatirejo</v>
          </cell>
          <cell r="EKB96" t="str">
            <v>Guyangan</v>
          </cell>
          <cell r="EKC96" t="str">
            <v>Sudimoroharjo</v>
          </cell>
          <cell r="EKD96" t="str">
            <v>Gempol</v>
          </cell>
          <cell r="EKE96" t="str">
            <v>Sumberjo</v>
          </cell>
          <cell r="EKF96" t="str">
            <v>Sugihwaras</v>
          </cell>
          <cell r="EKG96" t="str">
            <v>Banjardowo</v>
          </cell>
          <cell r="EKH96" t="str">
            <v>Perning</v>
          </cell>
          <cell r="EKI96" t="str">
            <v>Tambakmas</v>
          </cell>
          <cell r="EKJ96" t="str">
            <v>Mlilir</v>
          </cell>
          <cell r="EKK96" t="str">
            <v>Banaran</v>
          </cell>
          <cell r="EKL96" t="str">
            <v>Ketandan</v>
          </cell>
          <cell r="EKM96" t="str">
            <v>Kare</v>
          </cell>
          <cell r="EKN96" t="str">
            <v>Batok</v>
          </cell>
          <cell r="EKO96" t="str">
            <v>Munggut</v>
          </cell>
          <cell r="EKP96" t="str">
            <v>Nglames</v>
          </cell>
          <cell r="EKQ96" t="str">
            <v>Bukur</v>
          </cell>
          <cell r="EKR96" t="str">
            <v>Garon</v>
          </cell>
          <cell r="EKS96" t="str">
            <v>Bangunsari</v>
          </cell>
          <cell r="EKT96" t="str">
            <v>Bandungan</v>
          </cell>
          <cell r="EKU96" t="str">
            <v>Muneng</v>
          </cell>
          <cell r="EKV96" t="str">
            <v>Sidomulyo</v>
          </cell>
          <cell r="EKW96" t="str">
            <v>Ngadirejo</v>
          </cell>
          <cell r="EKX96" t="str">
            <v>Alastuwo</v>
          </cell>
          <cell r="EKY96" t="str">
            <v>Parang</v>
          </cell>
          <cell r="EKZ96" t="str">
            <v>Lembeyan Kulon</v>
          </cell>
          <cell r="ELA96" t="str">
            <v>Takeran</v>
          </cell>
          <cell r="ELB96" t="str">
            <v>Kawedanan</v>
          </cell>
          <cell r="ELC96" t="str">
            <v>Mangkujayan</v>
          </cell>
          <cell r="ELD96" t="str">
            <v>Plaosan</v>
          </cell>
          <cell r="ELE96" t="str">
            <v>Panekan</v>
          </cell>
          <cell r="ELF96" t="str">
            <v>Tinap</v>
          </cell>
          <cell r="ELG96" t="str">
            <v>Bendo</v>
          </cell>
          <cell r="ELH96" t="str">
            <v>Maospati</v>
          </cell>
          <cell r="ELI96" t="str">
            <v>Mangge</v>
          </cell>
          <cell r="ELJ96" t="str">
            <v>Karangrejo</v>
          </cell>
          <cell r="ELK96" t="str">
            <v>Karas</v>
          </cell>
          <cell r="ELL96" t="str">
            <v>Kartoharjo</v>
          </cell>
          <cell r="ELM96" t="str">
            <v>Selotinatah</v>
          </cell>
          <cell r="ELN96" t="str">
            <v>Sukowidi</v>
          </cell>
          <cell r="ELO96" t="str">
            <v>Sambirobyong</v>
          </cell>
          <cell r="ELP96" t="str">
            <v>Wonosari</v>
          </cell>
          <cell r="ELQ96" t="str">
            <v>Hargomulyo</v>
          </cell>
          <cell r="ELR96" t="str">
            <v>Umbulrejo</v>
          </cell>
          <cell r="ELS96" t="str">
            <v>Karanggupito</v>
          </cell>
          <cell r="ELT96" t="str">
            <v>Keraswetan</v>
          </cell>
          <cell r="ELU96" t="str">
            <v>Kendung</v>
          </cell>
          <cell r="ELV96" t="str">
            <v>Campurasri</v>
          </cell>
          <cell r="ELW96" t="str">
            <v>Banjaransari</v>
          </cell>
          <cell r="ELX96" t="str">
            <v>Margomulyo</v>
          </cell>
          <cell r="ELY96" t="str">
            <v>Gentong</v>
          </cell>
          <cell r="ELZ96" t="str">
            <v>Begal</v>
          </cell>
          <cell r="EMA96" t="str">
            <v>Banyubiru</v>
          </cell>
          <cell r="EMB96" t="str">
            <v>Sambirejo</v>
          </cell>
          <cell r="EMC96" t="str">
            <v>Babadan</v>
          </cell>
          <cell r="EMD96" t="str">
            <v>Sumberbening</v>
          </cell>
          <cell r="EME96" t="str">
            <v>Kalang</v>
          </cell>
          <cell r="EMF96" t="str">
            <v>Karanganyar</v>
          </cell>
          <cell r="EMG96" t="str">
            <v>Randusongo</v>
          </cell>
          <cell r="EMH96" t="str">
            <v>Jatirejo</v>
          </cell>
          <cell r="EMI96" t="str">
            <v>Luwihaji</v>
          </cell>
          <cell r="EMJ96" t="str">
            <v>Napis</v>
          </cell>
          <cell r="EMK96" t="str">
            <v>Nglamping</v>
          </cell>
          <cell r="EML96" t="str">
            <v>Butoh</v>
          </cell>
          <cell r="EMM96" t="str">
            <v>Bubulan</v>
          </cell>
          <cell r="EMN96" t="str">
            <v>Ngunut</v>
          </cell>
          <cell r="EMO96" t="str">
            <v>Bareng</v>
          </cell>
          <cell r="EMP96" t="str">
            <v>Babad</v>
          </cell>
          <cell r="EMQ96" t="str">
            <v>Pejok</v>
          </cell>
          <cell r="EMR96" t="str">
            <v>Drajat</v>
          </cell>
          <cell r="EMS96" t="str">
            <v>Semambung</v>
          </cell>
          <cell r="EMT96" t="str">
            <v>Tlogohaji</v>
          </cell>
          <cell r="EMU96" t="str">
            <v>Sidobandung</v>
          </cell>
          <cell r="EMV96" t="str">
            <v>Kumpulrejo</v>
          </cell>
          <cell r="EMW96" t="str">
            <v>Jetak</v>
          </cell>
          <cell r="EMX96" t="str">
            <v>Kalitidu</v>
          </cell>
          <cell r="EMY96" t="str">
            <v>Dukohlor</v>
          </cell>
          <cell r="EMZ96" t="str">
            <v>Pelem</v>
          </cell>
          <cell r="ENA96" t="str">
            <v>Tebon</v>
          </cell>
          <cell r="ENB96" t="str">
            <v>Batokan</v>
          </cell>
          <cell r="ENC96" t="str">
            <v>Kedungsumber</v>
          </cell>
          <cell r="END96" t="str">
            <v>Kalangan</v>
          </cell>
          <cell r="ENE96" t="str">
            <v>Banjarsari</v>
          </cell>
          <cell r="ENF96" t="str">
            <v>Semawot</v>
          </cell>
          <cell r="ENG96" t="str">
            <v>Kawengan</v>
          </cell>
          <cell r="ENH96" t="str">
            <v>Krondonan</v>
          </cell>
          <cell r="ENI96" t="str">
            <v>Bobol</v>
          </cell>
          <cell r="ENJ96" t="str">
            <v>Gayam</v>
          </cell>
          <cell r="ENK96" t="str">
            <v>Jlodro</v>
          </cell>
          <cell r="ENL96" t="str">
            <v>Kebonharjo</v>
          </cell>
          <cell r="ENM96" t="str">
            <v>Klakeh</v>
          </cell>
          <cell r="ENN96" t="str">
            <v>Tlogoagung</v>
          </cell>
          <cell r="ENO96" t="str">
            <v>Medalem</v>
          </cell>
          <cell r="ENP96" t="str">
            <v>Dikir</v>
          </cell>
          <cell r="ENQ96" t="str">
            <v>Lajo Kidul</v>
          </cell>
          <cell r="ENR96" t="str">
            <v>Gemulung</v>
          </cell>
          <cell r="ENS96" t="str">
            <v>Sembung</v>
          </cell>
          <cell r="ENT96" t="str">
            <v>Guwoterus</v>
          </cell>
          <cell r="ENU96" t="str">
            <v>Tluwe</v>
          </cell>
          <cell r="ENV96" t="str">
            <v>Karangasem</v>
          </cell>
          <cell r="ENW96" t="str">
            <v>Tlogowaru</v>
          </cell>
          <cell r="ENX96" t="str">
            <v>Kebonagung</v>
          </cell>
          <cell r="ENY96" t="str">
            <v>Karang</v>
          </cell>
          <cell r="ENZ96" t="str">
            <v>Mondokan</v>
          </cell>
          <cell r="EOA96" t="str">
            <v>Trutup</v>
          </cell>
          <cell r="EOB96" t="str">
            <v>Payuran</v>
          </cell>
          <cell r="EOC96" t="str">
            <v>Patihan</v>
          </cell>
          <cell r="EOD96" t="str">
            <v>Ngarum</v>
          </cell>
          <cell r="EOE96" t="str">
            <v>Sembung</v>
          </cell>
          <cell r="EOF96" t="str">
            <v>Talunrejo</v>
          </cell>
          <cell r="EOG96" t="str">
            <v>Jegreg</v>
          </cell>
          <cell r="EOH96" t="str">
            <v>Kedungmentawar</v>
          </cell>
          <cell r="EOI96" t="str">
            <v>Banaran</v>
          </cell>
          <cell r="EOJ96" t="str">
            <v>Dradahblumbang</v>
          </cell>
          <cell r="EOK96" t="str">
            <v>Brondong</v>
          </cell>
          <cell r="EOL96" t="str">
            <v>Dateng</v>
          </cell>
          <cell r="EOM96" t="str">
            <v>Besur</v>
          </cell>
          <cell r="EON96" t="str">
            <v>Duriwetan</v>
          </cell>
          <cell r="EOO96" t="str">
            <v>Sidokumpul</v>
          </cell>
          <cell r="EOP96" t="str">
            <v>Sidobogem</v>
          </cell>
          <cell r="EOQ96" t="str">
            <v>Pucuk</v>
          </cell>
          <cell r="EOR96" t="str">
            <v>Blimbing</v>
          </cell>
          <cell r="EOS96" t="str">
            <v>Dadapan</v>
          </cell>
          <cell r="EOT96" t="str">
            <v>Sukobendu</v>
          </cell>
          <cell r="EOU96" t="str">
            <v>Siwalanrejo</v>
          </cell>
          <cell r="EOV96" t="str">
            <v>Bantengputih</v>
          </cell>
          <cell r="EOW96" t="str">
            <v>Tlogoagung</v>
          </cell>
          <cell r="EOX96" t="str">
            <v>Pucangro</v>
          </cell>
          <cell r="EOY96" t="str">
            <v>Geger</v>
          </cell>
          <cell r="EOZ96" t="str">
            <v>Sukorejo</v>
          </cell>
          <cell r="EPA96" t="str">
            <v>Wonokromo</v>
          </cell>
          <cell r="EPB96" t="str">
            <v>Waruk</v>
          </cell>
          <cell r="EPC96" t="str">
            <v>Sidorejo</v>
          </cell>
          <cell r="EPD96" t="str">
            <v>Soko</v>
          </cell>
          <cell r="EPE96" t="str">
            <v>Kedungkumpul</v>
          </cell>
          <cell r="EPF96" t="str">
            <v>Sawo</v>
          </cell>
          <cell r="EPG96" t="str">
            <v>Jombangdelik</v>
          </cell>
          <cell r="EPH96" t="str">
            <v>Pantenan</v>
          </cell>
          <cell r="EPI96" t="str">
            <v>Karangankidul</v>
          </cell>
          <cell r="EPJ96" t="str">
            <v>Panjunan</v>
          </cell>
          <cell r="EPK96" t="str">
            <v>Kepuhklagen</v>
          </cell>
          <cell r="EPL96" t="str">
            <v>Pangkahkulon</v>
          </cell>
          <cell r="EPM96" t="str">
            <v>Mojowuku</v>
          </cell>
          <cell r="EPN96" t="str">
            <v>Sukorejo</v>
          </cell>
          <cell r="EPO96" t="str">
            <v>Tanggulrejo</v>
          </cell>
          <cell r="EPP96" t="str">
            <v>Dadapkuning</v>
          </cell>
          <cell r="EPQ96" t="str">
            <v>Sidomukti</v>
          </cell>
          <cell r="EPR96" t="str">
            <v>Beton</v>
          </cell>
          <cell r="EPS96" t="str">
            <v>Gulomantung</v>
          </cell>
          <cell r="EPT96" t="str">
            <v>Karangandong</v>
          </cell>
          <cell r="EPU96" t="str">
            <v>Ngipik</v>
          </cell>
          <cell r="EPV96" t="str">
            <v>Dekatagung</v>
          </cell>
          <cell r="EPW96" t="str">
            <v>Gelam</v>
          </cell>
          <cell r="EPX96" t="str">
            <v>Mlajah</v>
          </cell>
          <cell r="EPY96" t="str">
            <v>Socah</v>
          </cell>
          <cell r="EPZ96" t="str">
            <v>Tunjung</v>
          </cell>
          <cell r="EQA96" t="str">
            <v>Kamal</v>
          </cell>
          <cell r="EQB96" t="str">
            <v>Arosbaya</v>
          </cell>
          <cell r="EQC96" t="str">
            <v>Kombangan</v>
          </cell>
          <cell r="EQD96" t="str">
            <v>Klampis Barat</v>
          </cell>
          <cell r="EQE96" t="str">
            <v>Sepulu</v>
          </cell>
          <cell r="EQF96" t="str">
            <v>Paseseh</v>
          </cell>
          <cell r="EQG96" t="str">
            <v>Dupok</v>
          </cell>
          <cell r="EQH96" t="str">
            <v>Pesanggrahan</v>
          </cell>
          <cell r="EQI96" t="str">
            <v>Kesek</v>
          </cell>
          <cell r="EQJ96" t="str">
            <v>Tanah Merah Dajah</v>
          </cell>
          <cell r="EQK96" t="str">
            <v>Soket Laok</v>
          </cell>
          <cell r="EQL96" t="str">
            <v>Blega</v>
          </cell>
          <cell r="EQM96" t="str">
            <v>Patereman</v>
          </cell>
          <cell r="EQN96" t="str">
            <v>Bandung</v>
          </cell>
          <cell r="EQO96" t="str">
            <v>Tellok</v>
          </cell>
          <cell r="EQP96" t="str">
            <v>Noreh</v>
          </cell>
          <cell r="EQQ96" t="str">
            <v>Dulang</v>
          </cell>
          <cell r="EQR96" t="str">
            <v>Polagan</v>
          </cell>
          <cell r="EQS96" t="str">
            <v>Taddan</v>
          </cell>
          <cell r="EQT96" t="str">
            <v>Kebun Sareh</v>
          </cell>
          <cell r="EQU96" t="str">
            <v>Banyukapah</v>
          </cell>
          <cell r="EQV96" t="str">
            <v>Asemraja</v>
          </cell>
          <cell r="EQW96" t="str">
            <v>Karanganyar</v>
          </cell>
          <cell r="EQX96" t="str">
            <v>Olor</v>
          </cell>
          <cell r="EQY96" t="str">
            <v>Lepelle</v>
          </cell>
          <cell r="EQZ96" t="str">
            <v>Tobai Barat</v>
          </cell>
          <cell r="ERA96" t="str">
            <v>Paopale Laok</v>
          </cell>
          <cell r="ERB96" t="str">
            <v>Pangarengan</v>
          </cell>
          <cell r="ERC96" t="str">
            <v>Blu uran</v>
          </cell>
          <cell r="ERD96" t="str">
            <v>Dabuan</v>
          </cell>
          <cell r="ERE96" t="str">
            <v>Barurambat Timur</v>
          </cell>
          <cell r="ERF96" t="str">
            <v>Tobungan</v>
          </cell>
          <cell r="ERG96" t="str">
            <v>Kangenan</v>
          </cell>
          <cell r="ERH96" t="str">
            <v>Karang Anyar</v>
          </cell>
          <cell r="ERI96" t="str">
            <v>Banyupelle</v>
          </cell>
          <cell r="ERJ96" t="str">
            <v>Plakpak</v>
          </cell>
          <cell r="ERK96" t="str">
            <v>Peltong</v>
          </cell>
          <cell r="ERL96" t="str">
            <v>Bicorong</v>
          </cell>
          <cell r="ERM96" t="str">
            <v>Bajur</v>
          </cell>
          <cell r="ERN96" t="str">
            <v>Bujur Barat</v>
          </cell>
          <cell r="ERO96" t="str">
            <v>Pamaroh</v>
          </cell>
          <cell r="ERP96" t="str">
            <v>Sana Tengah</v>
          </cell>
          <cell r="ERQ96" t="str">
            <v>Kepanjin</v>
          </cell>
          <cell r="ERR96" t="str">
            <v>Pinggirpapas</v>
          </cell>
          <cell r="ERS96" t="str">
            <v>Kasengan</v>
          </cell>
          <cell r="ERT96" t="str">
            <v>Talango</v>
          </cell>
          <cell r="ERU96" t="str">
            <v>Guluk Manjung</v>
          </cell>
          <cell r="ERV96" t="str">
            <v>Pagar Batu</v>
          </cell>
          <cell r="ERW96" t="str">
            <v>Moncek Barat</v>
          </cell>
          <cell r="ERX96" t="str">
            <v>Galis</v>
          </cell>
          <cell r="ERY96" t="str">
            <v>Bakeong</v>
          </cell>
          <cell r="ERZ96" t="str">
            <v>Bataal Barat</v>
          </cell>
          <cell r="ESA96" t="str">
            <v>Kaduara Timur</v>
          </cell>
          <cell r="ESB96" t="str">
            <v>Ambunten Barat</v>
          </cell>
          <cell r="ESC96" t="str">
            <v>Montorna</v>
          </cell>
          <cell r="ESD96" t="str">
            <v>Slopeng</v>
          </cell>
          <cell r="ESE96" t="str">
            <v>Mandala</v>
          </cell>
          <cell r="ESF96" t="str">
            <v>Kolpo</v>
          </cell>
          <cell r="ESG96" t="str">
            <v>Aengmerah</v>
          </cell>
          <cell r="ESH96" t="str">
            <v>Candi</v>
          </cell>
          <cell r="ESI96" t="str">
            <v>Grujugan</v>
          </cell>
          <cell r="ESJ96" t="str">
            <v>Pancor</v>
          </cell>
          <cell r="ESK96" t="str">
            <v>Nonggunong</v>
          </cell>
          <cell r="ESL96" t="str">
            <v>Ketupat</v>
          </cell>
          <cell r="ESM96" t="str">
            <v>Sukajeruk</v>
          </cell>
          <cell r="ESN96" t="str">
            <v>Pajanangger</v>
          </cell>
          <cell r="ESO96" t="str">
            <v>Sepanjang</v>
          </cell>
          <cell r="ESP96" t="str">
            <v>Patean</v>
          </cell>
          <cell r="ESQ96" t="str">
            <v>Saobi</v>
          </cell>
          <cell r="ESR96" t="str">
            <v>Bandar Lor</v>
          </cell>
          <cell r="ESS96" t="str">
            <v>Semampir</v>
          </cell>
          <cell r="EST96" t="str">
            <v>Bangsal</v>
          </cell>
          <cell r="ESU96" t="str">
            <v>Kepanjenkidul</v>
          </cell>
          <cell r="ESV96" t="str">
            <v>Pakunden</v>
          </cell>
          <cell r="ESW96" t="str">
            <v>Gedog</v>
          </cell>
          <cell r="ESX96" t="str">
            <v>Balearjosari</v>
          </cell>
          <cell r="ESY96" t="str">
            <v>Klojen</v>
          </cell>
          <cell r="ESZ96" t="str">
            <v>Kotalama</v>
          </cell>
          <cell r="ETA96" t="str">
            <v>Ciptomulyo</v>
          </cell>
          <cell r="ETB96" t="str">
            <v>Tunggulwulung</v>
          </cell>
          <cell r="ETC96" t="str">
            <v>Ketapang</v>
          </cell>
          <cell r="ETD96" t="str">
            <v>Jrebeng Kidul</v>
          </cell>
          <cell r="ETE96" t="str">
            <v>Mayangan</v>
          </cell>
          <cell r="ETF96" t="str">
            <v>Tisnonegaran</v>
          </cell>
          <cell r="ETG96" t="str">
            <v>Jrebeng Kulon</v>
          </cell>
          <cell r="ETH96" t="str">
            <v>Karangketug</v>
          </cell>
          <cell r="ETI96" t="str">
            <v>Pohjentrek</v>
          </cell>
          <cell r="ETJ96" t="str">
            <v>Blandongan</v>
          </cell>
          <cell r="ETK96" t="str">
            <v>Karanganyar</v>
          </cell>
          <cell r="ETL96" t="str">
            <v>Mentikan</v>
          </cell>
          <cell r="ETM96" t="str">
            <v>Gununggedangan</v>
          </cell>
          <cell r="ETN96" t="str">
            <v>Kranggan</v>
          </cell>
          <cell r="ETO96" t="str">
            <v>Oro-oro Ombo</v>
          </cell>
          <cell r="ETP96" t="str">
            <v>Manguharjo</v>
          </cell>
          <cell r="ETQ96" t="str">
            <v>Mojorejo</v>
          </cell>
          <cell r="ETR96" t="str">
            <v>Karang Pilang</v>
          </cell>
          <cell r="ETS96" t="str">
            <v>Sidosermo</v>
          </cell>
          <cell r="ETT96" t="str">
            <v>Kalirungkut</v>
          </cell>
          <cell r="ETU96" t="str">
            <v>Wonokromo</v>
          </cell>
          <cell r="ETV96" t="str">
            <v>Tegalsari</v>
          </cell>
          <cell r="ETW96" t="str">
            <v>Petemon</v>
          </cell>
          <cell r="ETX96" t="str">
            <v>Embong Kaliasin</v>
          </cell>
          <cell r="ETY96" t="str">
            <v>Gubeng</v>
          </cell>
          <cell r="ETZ96" t="str">
            <v>Keputih</v>
          </cell>
          <cell r="EUA96" t="str">
            <v>Tambaksari</v>
          </cell>
          <cell r="EUB96" t="str">
            <v>Simokerto</v>
          </cell>
          <cell r="EUC96" t="str">
            <v>Bongkaran</v>
          </cell>
          <cell r="EUD96" t="str">
            <v>Alun-alun Contong</v>
          </cell>
          <cell r="EUE96" t="str">
            <v>Tandes</v>
          </cell>
          <cell r="EUF96" t="str">
            <v>Krembangan Selatan</v>
          </cell>
          <cell r="EUG96" t="str">
            <v>Ampel</v>
          </cell>
          <cell r="EUH96" t="str">
            <v>Tanah Kali Kedinding</v>
          </cell>
          <cell r="EUI96" t="str">
            <v>Bangkingan</v>
          </cell>
          <cell r="EUJ96" t="str">
            <v>Kandangan</v>
          </cell>
          <cell r="EUK96" t="str">
            <v>Wiyung</v>
          </cell>
          <cell r="EUL96" t="str">
            <v>Dukuh Pakis</v>
          </cell>
          <cell r="EUM96" t="str">
            <v>Gayungan</v>
          </cell>
          <cell r="EUN96" t="str">
            <v>Jambangan</v>
          </cell>
          <cell r="EUO96" t="str">
            <v>Kutisari</v>
          </cell>
          <cell r="EUP96" t="str">
            <v>Gunung Anyar</v>
          </cell>
          <cell r="EUQ96" t="str">
            <v>Mulyorejo</v>
          </cell>
          <cell r="EUR96" t="str">
            <v>Sukomanunggal</v>
          </cell>
          <cell r="EUS96" t="str">
            <v>Asem Rowo</v>
          </cell>
          <cell r="EUT96" t="str">
            <v>Kedung Cowek</v>
          </cell>
          <cell r="EUU96" t="str">
            <v>Pakal</v>
          </cell>
          <cell r="EUV96" t="str">
            <v>Sambikerep</v>
          </cell>
          <cell r="EUW96" t="str">
            <v>Temas</v>
          </cell>
          <cell r="EUX96" t="str">
            <v>Punten</v>
          </cell>
          <cell r="EUY96" t="str">
            <v>Dadaprejo</v>
          </cell>
          <cell r="EUZ96" t="str">
            <v>Sumberjaya</v>
          </cell>
          <cell r="EVA96" t="str">
            <v>Rancapinang</v>
          </cell>
          <cell r="EVB96" t="str">
            <v>Mendung</v>
          </cell>
          <cell r="EVC96" t="str">
            <v>Tanjungan</v>
          </cell>
          <cell r="EVD96" t="str">
            <v>Karangbolong</v>
          </cell>
          <cell r="EVE96" t="str">
            <v>Panimbangjaya</v>
          </cell>
          <cell r="EVF96" t="str">
            <v>Angsana</v>
          </cell>
          <cell r="EVG96" t="str">
            <v>Pasanggrahan</v>
          </cell>
          <cell r="EVH96" t="str">
            <v>Sukadame</v>
          </cell>
          <cell r="EVI96" t="str">
            <v>Mekarsari</v>
          </cell>
          <cell r="EVJ96" t="str">
            <v>Pasirsedang</v>
          </cell>
          <cell r="EVK96" t="str">
            <v>Rancateureup</v>
          </cell>
          <cell r="EVL96" t="str">
            <v>Alaswangi</v>
          </cell>
          <cell r="EVM96" t="str">
            <v>Langensari</v>
          </cell>
          <cell r="EVN96" t="str">
            <v>Palanyar</v>
          </cell>
          <cell r="EVO96" t="str">
            <v>Pamarayan</v>
          </cell>
          <cell r="EVP96" t="str">
            <v>Pandat</v>
          </cell>
          <cell r="EVQ96" t="str">
            <v>Cimanuk</v>
          </cell>
          <cell r="EVR96" t="str">
            <v>Campaka</v>
          </cell>
          <cell r="EVS96" t="str">
            <v>Citalahab</v>
          </cell>
          <cell r="EVT96" t="str">
            <v>Kadomas</v>
          </cell>
          <cell r="EVU96" t="str">
            <v>Kaduengang</v>
          </cell>
          <cell r="EVV96" t="str">
            <v>Rawasari</v>
          </cell>
          <cell r="EVW96" t="str">
            <v>Turus</v>
          </cell>
          <cell r="EVX96" t="str">
            <v>Kadumerak</v>
          </cell>
          <cell r="EVY96" t="str">
            <v>Karyasari</v>
          </cell>
          <cell r="EVZ96" t="str">
            <v>Sindangkerta</v>
          </cell>
          <cell r="EWA96" t="str">
            <v>Banjarmasin</v>
          </cell>
          <cell r="EWB96" t="str">
            <v>Seuseupan</v>
          </cell>
          <cell r="EWC96" t="str">
            <v>Kadubelang</v>
          </cell>
          <cell r="EWD96" t="str">
            <v>Ciodeng</v>
          </cell>
          <cell r="EWE96" t="str">
            <v>Koranji</v>
          </cell>
          <cell r="EWF96" t="str">
            <v>Sukajaya</v>
          </cell>
          <cell r="EWG96" t="str">
            <v>Sukaratu</v>
          </cell>
          <cell r="EWH96" t="str">
            <v>Cimanis</v>
          </cell>
          <cell r="EWI96" t="str">
            <v>Cilangkahan</v>
          </cell>
          <cell r="EWJ96" t="str">
            <v>Panggarangan</v>
          </cell>
          <cell r="EWK96" t="str">
            <v>Bayah Barat</v>
          </cell>
          <cell r="EWL96" t="str">
            <v>Cipanas</v>
          </cell>
          <cell r="EWM96" t="str">
            <v>Pasireurih</v>
          </cell>
          <cell r="EWN96" t="str">
            <v>Kanekes</v>
          </cell>
          <cell r="EWO96" t="str">
            <v>Bojongmanik</v>
          </cell>
          <cell r="EWP96" t="str">
            <v>Gunungkencana</v>
          </cell>
          <cell r="EWQ96" t="str">
            <v>Kerta</v>
          </cell>
          <cell r="EWR96" t="str">
            <v>Pasindangan</v>
          </cell>
          <cell r="EWS96" t="str">
            <v>Sarageni</v>
          </cell>
          <cell r="EWT96" t="str">
            <v>Maraya</v>
          </cell>
          <cell r="EWU96" t="str">
            <v>Tanjungsari</v>
          </cell>
          <cell r="EWV96" t="str">
            <v>Rangkasbitung Barat</v>
          </cell>
          <cell r="EWW96" t="str">
            <v>Sukarendah</v>
          </cell>
          <cell r="EWX96" t="str">
            <v>Mekarjaya</v>
          </cell>
          <cell r="EWY96" t="str">
            <v>Anggalan</v>
          </cell>
          <cell r="EWZ96" t="str">
            <v>Tambakbaya</v>
          </cell>
          <cell r="EXA96" t="str">
            <v>Cibeber</v>
          </cell>
          <cell r="EXB96" t="str">
            <v>Cilograng</v>
          </cell>
          <cell r="EXC96" t="str">
            <v>Wanasalam</v>
          </cell>
          <cell r="EXD96" t="str">
            <v>Ciparasi</v>
          </cell>
          <cell r="EXE96" t="str">
            <v>Guradog</v>
          </cell>
          <cell r="EXF96" t="str">
            <v>Kalanganyar</v>
          </cell>
          <cell r="EXG96" t="str">
            <v>Banjaririgasi</v>
          </cell>
          <cell r="EXH96" t="str">
            <v>Panyaungan</v>
          </cell>
          <cell r="EXI96" t="str">
            <v>Datarcae</v>
          </cell>
          <cell r="EXJ96" t="str">
            <v>Peucangpari</v>
          </cell>
          <cell r="EXK96" t="str">
            <v>Balaraja</v>
          </cell>
          <cell r="EXL96" t="str">
            <v>Pangkat</v>
          </cell>
          <cell r="EXM96" t="str">
            <v>Tigaraksa</v>
          </cell>
          <cell r="EXN96" t="str">
            <v>Sukamanah</v>
          </cell>
          <cell r="EXO96" t="str">
            <v>Cisoka</v>
          </cell>
          <cell r="EXP96" t="str">
            <v>Pasir Ampo</v>
          </cell>
          <cell r="EXQ96" t="str">
            <v>Kronjo</v>
          </cell>
          <cell r="EXR96" t="str">
            <v>Mauk Timur</v>
          </cell>
          <cell r="EXS96" t="str">
            <v>Patramanggala</v>
          </cell>
          <cell r="EXT96" t="str">
            <v>Sukadiri</v>
          </cell>
          <cell r="EXU96" t="str">
            <v>Sukatani</v>
          </cell>
          <cell r="EXV96" t="str">
            <v>Sindangsari</v>
          </cell>
          <cell r="EXW96" t="str">
            <v>Teluknaga</v>
          </cell>
          <cell r="EXX96" t="str">
            <v>Kosambi Barat</v>
          </cell>
          <cell r="EXY96" t="str">
            <v>Pakuhaji</v>
          </cell>
          <cell r="EXZ96" t="str">
            <v>Sepatan</v>
          </cell>
          <cell r="EYA96" t="str">
            <v>Curug Kulon</v>
          </cell>
          <cell r="EYB96" t="str">
            <v>Sukamulya</v>
          </cell>
          <cell r="EYC96" t="str">
            <v>Mekar Bakti</v>
          </cell>
          <cell r="EYD96" t="str">
            <v>Babakan</v>
          </cell>
          <cell r="EYE96" t="str">
            <v>Medang</v>
          </cell>
          <cell r="EYF96" t="str">
            <v>Cisauk</v>
          </cell>
          <cell r="EYG96" t="str">
            <v>Benda</v>
          </cell>
          <cell r="EYH96" t="str">
            <v>Kelapa Dua</v>
          </cell>
          <cell r="EYI96" t="str">
            <v>Sindang Jaya</v>
          </cell>
          <cell r="EYJ96" t="str">
            <v>Kedaung Barat</v>
          </cell>
          <cell r="EYK96" t="str">
            <v>Solear</v>
          </cell>
          <cell r="EYL96" t="str">
            <v>Gunung Kaler</v>
          </cell>
          <cell r="EYM96" t="str">
            <v>Mekar Baru</v>
          </cell>
          <cell r="EYN96" t="str">
            <v>Kramatwatu</v>
          </cell>
          <cell r="EYO96" t="str">
            <v>Waringinkurung</v>
          </cell>
          <cell r="EYP96" t="str">
            <v>Bojonegara</v>
          </cell>
          <cell r="EYQ96" t="str">
            <v>Pulo Ampel</v>
          </cell>
          <cell r="EYR96" t="str">
            <v>Ciruas</v>
          </cell>
          <cell r="EYS96" t="str">
            <v>Kragilan</v>
          </cell>
          <cell r="EYT96" t="str">
            <v>Pontang</v>
          </cell>
          <cell r="EYU96" t="str">
            <v>Tirtayasa</v>
          </cell>
          <cell r="EYV96" t="str">
            <v>Tanara</v>
          </cell>
          <cell r="EYW96" t="str">
            <v>Cikande</v>
          </cell>
          <cell r="EYX96" t="str">
            <v>Kibin</v>
          </cell>
          <cell r="EYY96" t="str">
            <v>Carenang</v>
          </cell>
          <cell r="EYZ96" t="str">
            <v>Binuang</v>
          </cell>
          <cell r="EZA96" t="str">
            <v>Petir</v>
          </cell>
          <cell r="EZB96" t="str">
            <v>Tanjung Teja</v>
          </cell>
          <cell r="EZC96" t="str">
            <v>Baros</v>
          </cell>
          <cell r="EZD96" t="str">
            <v>Cikeusal</v>
          </cell>
          <cell r="EZE96" t="str">
            <v>Pamarayan</v>
          </cell>
          <cell r="EZF96" t="str">
            <v>Kopo</v>
          </cell>
          <cell r="EZG96" t="str">
            <v>Jawilan</v>
          </cell>
          <cell r="EZH96" t="str">
            <v>Ujungtebu</v>
          </cell>
          <cell r="EZI96" t="str">
            <v>Pabuaran</v>
          </cell>
          <cell r="EZJ96" t="str">
            <v>Padarincang</v>
          </cell>
          <cell r="EZK96" t="str">
            <v>Anyar</v>
          </cell>
          <cell r="EZL96" t="str">
            <v>Cinangka</v>
          </cell>
          <cell r="EZM96" t="str">
            <v>Mancak</v>
          </cell>
          <cell r="EZN96" t="str">
            <v>Gunungsari</v>
          </cell>
          <cell r="EZO96" t="str">
            <v>Bandung</v>
          </cell>
          <cell r="EZP96" t="str">
            <v>Kamaruton</v>
          </cell>
          <cell r="EZQ96" t="str">
            <v>Sukarasa</v>
          </cell>
          <cell r="EZR96" t="str">
            <v>Keroncong</v>
          </cell>
          <cell r="EZS96" t="str">
            <v>Batuceper</v>
          </cell>
          <cell r="EZT96" t="str">
            <v>Belendung</v>
          </cell>
          <cell r="EZU96" t="str">
            <v>Cipondoh</v>
          </cell>
          <cell r="EZV96" t="str">
            <v>Paninggilan</v>
          </cell>
          <cell r="EZW96" t="str">
            <v>Karawaci</v>
          </cell>
          <cell r="EZX96" t="str">
            <v>Periuk</v>
          </cell>
          <cell r="EZY96" t="str">
            <v>Cibodas</v>
          </cell>
          <cell r="EZZ96" t="str">
            <v>Neglasari</v>
          </cell>
          <cell r="FAA96" t="str">
            <v>Pinang</v>
          </cell>
          <cell r="FAB96" t="str">
            <v>Karang Tengah</v>
          </cell>
          <cell r="FAC96" t="str">
            <v>Larangan Utara</v>
          </cell>
          <cell r="FAD96" t="str">
            <v>Cibeber</v>
          </cell>
          <cell r="FAE96" t="str">
            <v>Bagendung</v>
          </cell>
          <cell r="FAF96" t="str">
            <v>Tamansari</v>
          </cell>
          <cell r="FAG96" t="str">
            <v>Banjar Negara</v>
          </cell>
          <cell r="FAH96" t="str">
            <v>Sukmajaya</v>
          </cell>
          <cell r="FAI96" t="str">
            <v>Kotasari</v>
          </cell>
          <cell r="FAJ96" t="str">
            <v>Ramanuju</v>
          </cell>
          <cell r="FAK96" t="str">
            <v>Warnasari</v>
          </cell>
          <cell r="FAL96" t="str">
            <v>Serang</v>
          </cell>
          <cell r="FAM96" t="str">
            <v>Kasemen</v>
          </cell>
          <cell r="FAN96" t="str">
            <v>Walantaka</v>
          </cell>
          <cell r="FAO96" t="str">
            <v>Curug</v>
          </cell>
          <cell r="FAP96" t="str">
            <v>Cipocok Jaya</v>
          </cell>
          <cell r="FAQ96" t="str">
            <v>Taktakan</v>
          </cell>
          <cell r="FAR96" t="str">
            <v>Ciater</v>
          </cell>
          <cell r="FAS96" t="str">
            <v>Pakulonan</v>
          </cell>
          <cell r="FAT96" t="str">
            <v>Pondok Betung</v>
          </cell>
          <cell r="FAU96" t="str">
            <v>Sawah Baru</v>
          </cell>
          <cell r="FAV96" t="str">
            <v>Cempaka Putih</v>
          </cell>
          <cell r="FAW96" t="str">
            <v>Pamulang Barat</v>
          </cell>
          <cell r="FAX96" t="str">
            <v>Muncul</v>
          </cell>
          <cell r="FAY96" t="str">
            <v>Baler Bale Agung</v>
          </cell>
          <cell r="FAZ96" t="str">
            <v>Tegalcangkring</v>
          </cell>
          <cell r="FBA96" t="str">
            <v>Medewi</v>
          </cell>
          <cell r="FBB96" t="str">
            <v>Gilimanuk</v>
          </cell>
          <cell r="FBC96" t="str">
            <v>Pendem</v>
          </cell>
          <cell r="FBD96" t="str">
            <v>Bajera</v>
          </cell>
          <cell r="FBE96" t="str">
            <v>Gunung Salak</v>
          </cell>
          <cell r="FBF96" t="str">
            <v>Mundeh</v>
          </cell>
          <cell r="FBG96" t="str">
            <v>Tibubiu</v>
          </cell>
          <cell r="FBH96" t="str">
            <v>Sudimara</v>
          </cell>
          <cell r="FBI96" t="str">
            <v>Bengkel</v>
          </cell>
          <cell r="FBJ96" t="str">
            <v>Kukuh</v>
          </cell>
          <cell r="FBK96" t="str">
            <v>Rejasa</v>
          </cell>
          <cell r="FBL96" t="str">
            <v>Perean</v>
          </cell>
          <cell r="FBM96" t="str">
            <v>Belimbing</v>
          </cell>
          <cell r="FBN96" t="str">
            <v>Tuban</v>
          </cell>
          <cell r="FBO96" t="str">
            <v>Kapal</v>
          </cell>
          <cell r="FBP96" t="str">
            <v>Darmasaba</v>
          </cell>
          <cell r="FBQ96" t="str">
            <v>Carangsari</v>
          </cell>
          <cell r="FBR96" t="str">
            <v>Benoa</v>
          </cell>
          <cell r="FBS96" t="str">
            <v>Kerobokan Kelod</v>
          </cell>
          <cell r="FBT96" t="str">
            <v>Batubulan</v>
          </cell>
          <cell r="FBU96" t="str">
            <v>Saba</v>
          </cell>
          <cell r="FBV96" t="str">
            <v>Samplangan</v>
          </cell>
          <cell r="FBW96" t="str">
            <v>Pejeng</v>
          </cell>
          <cell r="FBX96" t="str">
            <v>Ubud</v>
          </cell>
          <cell r="FBY96" t="str">
            <v>Keliki</v>
          </cell>
          <cell r="FBZ96" t="str">
            <v>Melinggih</v>
          </cell>
          <cell r="FCA96" t="str">
            <v>Sakti</v>
          </cell>
          <cell r="FCB96" t="str">
            <v>Negari</v>
          </cell>
          <cell r="FCC96" t="str">
            <v>Semarapura Kaja</v>
          </cell>
          <cell r="FCD96" t="str">
            <v>Paksebali</v>
          </cell>
          <cell r="FCE96" t="str">
            <v>Apuan</v>
          </cell>
          <cell r="FCF96" t="str">
            <v>Bebalang</v>
          </cell>
          <cell r="FCG96" t="str">
            <v>Jehem</v>
          </cell>
          <cell r="FCH96" t="str">
            <v>Mengani</v>
          </cell>
          <cell r="FCI96" t="str">
            <v>Nongan</v>
          </cell>
          <cell r="FCJ96" t="str">
            <v>Tangkup</v>
          </cell>
          <cell r="FCK96" t="str">
            <v>Gegelang</v>
          </cell>
          <cell r="FCL96" t="str">
            <v>Subagan</v>
          </cell>
          <cell r="FCM96" t="str">
            <v>Ababi</v>
          </cell>
          <cell r="FCN96" t="str">
            <v>Bungaya</v>
          </cell>
          <cell r="FCO96" t="str">
            <v>Muncan</v>
          </cell>
          <cell r="FCP96" t="str">
            <v>Ban</v>
          </cell>
          <cell r="FCQ96" t="str">
            <v>Sumberklampok</v>
          </cell>
          <cell r="FCR96" t="str">
            <v>Seririt</v>
          </cell>
          <cell r="FCS96" t="str">
            <v>Sepang</v>
          </cell>
          <cell r="FCT96" t="str">
            <v>Banyuseri</v>
          </cell>
          <cell r="FCU96" t="str">
            <v>Sukasada</v>
          </cell>
          <cell r="FCV96" t="str">
            <v>Banyuasri</v>
          </cell>
          <cell r="FCW96" t="str">
            <v>Lemukih</v>
          </cell>
          <cell r="FCX96" t="str">
            <v>Tambakan</v>
          </cell>
          <cell r="FCY96" t="str">
            <v>Sembiran</v>
          </cell>
          <cell r="FCZ96" t="str">
            <v>Serangan</v>
          </cell>
          <cell r="FDA96" t="str">
            <v>Kesiman</v>
          </cell>
          <cell r="FDB96" t="str">
            <v>Dauh Puri</v>
          </cell>
          <cell r="FDC96" t="str">
            <v>Tonja</v>
          </cell>
          <cell r="FDD96" t="str">
            <v>Gerung Utara</v>
          </cell>
          <cell r="FDE96" t="str">
            <v>Kediri</v>
          </cell>
          <cell r="FDF96" t="str">
            <v>Lembuak</v>
          </cell>
          <cell r="FDG96" t="str">
            <v>Sekotong Tengah</v>
          </cell>
          <cell r="FDH96" t="str">
            <v>Bengkel</v>
          </cell>
          <cell r="FDI96" t="str">
            <v>Gunungsari</v>
          </cell>
          <cell r="FDJ96" t="str">
            <v>Lingsar</v>
          </cell>
          <cell r="FDK96" t="str">
            <v>Lembar</v>
          </cell>
          <cell r="FDL96" t="str">
            <v>Batulayar</v>
          </cell>
          <cell r="FDM96" t="str">
            <v>Kuripan</v>
          </cell>
          <cell r="FDN96" t="str">
            <v>Praya</v>
          </cell>
          <cell r="FDO96" t="str">
            <v>Barejulat</v>
          </cell>
          <cell r="FDP96" t="str">
            <v>Bujak</v>
          </cell>
          <cell r="FDQ96" t="str">
            <v>Sengkol</v>
          </cell>
          <cell r="FDR96" t="str">
            <v>Bonder</v>
          </cell>
          <cell r="FDS96" t="str">
            <v>Sukaraja</v>
          </cell>
          <cell r="FDT96" t="str">
            <v>Lekor</v>
          </cell>
          <cell r="FDU96" t="str">
            <v>Pringarata</v>
          </cell>
          <cell r="FDV96" t="str">
            <v>Lendang Are</v>
          </cell>
          <cell r="FDW96" t="str">
            <v>Gerantung</v>
          </cell>
          <cell r="FDX96" t="str">
            <v>Montong Sapah</v>
          </cell>
          <cell r="FDY96" t="str">
            <v>Lantan</v>
          </cell>
          <cell r="FDZ96" t="str">
            <v>Tanjung Luar</v>
          </cell>
          <cell r="FEA96" t="str">
            <v>Suwangi</v>
          </cell>
          <cell r="FEB96" t="str">
            <v>Jenggik</v>
          </cell>
          <cell r="FEC96" t="str">
            <v>Semaya</v>
          </cell>
          <cell r="FED96" t="str">
            <v>Kesik</v>
          </cell>
          <cell r="FEE96" t="str">
            <v>Setanggor</v>
          </cell>
          <cell r="FEF96" t="str">
            <v>Pancor</v>
          </cell>
          <cell r="FEG96" t="str">
            <v>Bagik Papan</v>
          </cell>
          <cell r="FEH96" t="str">
            <v>Aikmel</v>
          </cell>
          <cell r="FEI96" t="str">
            <v>Obel-obel</v>
          </cell>
          <cell r="FEJ96" t="str">
            <v>Pringga Jurang</v>
          </cell>
          <cell r="FEK96" t="str">
            <v>Rempung</v>
          </cell>
          <cell r="FEL96" t="str">
            <v>Anjani</v>
          </cell>
          <cell r="FEM96" t="str">
            <v>Mamben Daya</v>
          </cell>
          <cell r="FEN96" t="str">
            <v>Sembalun Bumbung</v>
          </cell>
          <cell r="FEO96" t="str">
            <v>Selaparang</v>
          </cell>
          <cell r="FEP96" t="str">
            <v>Tanjung</v>
          </cell>
          <cell r="FEQ96" t="str">
            <v>Gelanggang</v>
          </cell>
          <cell r="FER96" t="str">
            <v>Sukarara</v>
          </cell>
          <cell r="FES96" t="str">
            <v>Batu Nampar</v>
          </cell>
          <cell r="FET96" t="str">
            <v>Lenek</v>
          </cell>
          <cell r="FEU96" t="str">
            <v>Lunyuk Rea</v>
          </cell>
          <cell r="FEV96" t="str">
            <v>Luar</v>
          </cell>
          <cell r="FEW96" t="str">
            <v>Stowe Brang</v>
          </cell>
          <cell r="FEX96" t="str">
            <v>Batu Rotok</v>
          </cell>
          <cell r="FEY96" t="str">
            <v>Samapuin</v>
          </cell>
          <cell r="FEZ96" t="str">
            <v>Moyo</v>
          </cell>
          <cell r="FFA96" t="str">
            <v>Sempe</v>
          </cell>
          <cell r="FFB96" t="str">
            <v>Lebin</v>
          </cell>
          <cell r="FFC96" t="str">
            <v>Lape</v>
          </cell>
          <cell r="FFD96" t="str">
            <v>Muer</v>
          </cell>
          <cell r="FFE96" t="str">
            <v>Boal</v>
          </cell>
          <cell r="FFF96" t="str">
            <v>Mapin Rea</v>
          </cell>
          <cell r="FFG96" t="str">
            <v>Labuhan Badas</v>
          </cell>
          <cell r="FFH96" t="str">
            <v>Labangka</v>
          </cell>
          <cell r="FFI96" t="str">
            <v>Tarusa</v>
          </cell>
          <cell r="FFJ96" t="str">
            <v>Rhee</v>
          </cell>
          <cell r="FFK96" t="str">
            <v>Pelat</v>
          </cell>
          <cell r="FFL96" t="str">
            <v>Pungkit</v>
          </cell>
          <cell r="FFM96" t="str">
            <v>Simu</v>
          </cell>
          <cell r="FFN96" t="str">
            <v>Bantulante</v>
          </cell>
          <cell r="FFO96" t="str">
            <v>Pungkit</v>
          </cell>
          <cell r="FFP96" t="str">
            <v>Tatebal</v>
          </cell>
          <cell r="FFQ96" t="str">
            <v>Senawang</v>
          </cell>
          <cell r="FFR96" t="str">
            <v>Lantung</v>
          </cell>
          <cell r="FFS96" t="str">
            <v>Bada</v>
          </cell>
          <cell r="FFT96" t="str">
            <v>Kempo</v>
          </cell>
          <cell r="FFU96" t="str">
            <v>Rasa Bou</v>
          </cell>
          <cell r="FFV96" t="str">
            <v>Malaju</v>
          </cell>
          <cell r="FFW96" t="str">
            <v>Monta Baru</v>
          </cell>
          <cell r="FFX96" t="str">
            <v>Pekat</v>
          </cell>
          <cell r="FFY96" t="str">
            <v>Soriutu</v>
          </cell>
          <cell r="FFZ96" t="str">
            <v>Ranggo</v>
          </cell>
          <cell r="FGA96" t="str">
            <v>Tolotangga</v>
          </cell>
          <cell r="FGB96" t="str">
            <v>Tambe</v>
          </cell>
          <cell r="FGC96" t="str">
            <v>Keli</v>
          </cell>
          <cell r="FGD96" t="str">
            <v>Ncera</v>
          </cell>
          <cell r="FGE96" t="str">
            <v>Tarlawi</v>
          </cell>
          <cell r="FGF96" t="str">
            <v>Sari</v>
          </cell>
          <cell r="FGG96" t="str">
            <v>Ntoke</v>
          </cell>
          <cell r="FGH96" t="str">
            <v>Dori Dungga</v>
          </cell>
          <cell r="FGI96" t="str">
            <v>Piong</v>
          </cell>
          <cell r="FGJ96" t="str">
            <v>Nipa</v>
          </cell>
          <cell r="FGK96" t="str">
            <v>Waworada</v>
          </cell>
          <cell r="FGL96" t="str">
            <v>Kaleo</v>
          </cell>
          <cell r="FGM96" t="str">
            <v>Woro</v>
          </cell>
          <cell r="FGN96" t="str">
            <v>Labuhan Kenanga</v>
          </cell>
          <cell r="FGO96" t="str">
            <v>Bajo</v>
          </cell>
          <cell r="FGP96" t="str">
            <v>Parado Wane</v>
          </cell>
          <cell r="FGQ96" t="str">
            <v>Kabaro</v>
          </cell>
          <cell r="FGR96" t="str">
            <v>Panda</v>
          </cell>
          <cell r="FGS96" t="str">
            <v>Goa</v>
          </cell>
          <cell r="FGT96" t="str">
            <v>Menala</v>
          </cell>
          <cell r="FGU96" t="str">
            <v>Meraran</v>
          </cell>
          <cell r="FGV96" t="str">
            <v>Sekongkang Atas</v>
          </cell>
          <cell r="FGW96" t="str">
            <v>Desa Beru</v>
          </cell>
          <cell r="FGX96" t="str">
            <v>Senayan</v>
          </cell>
          <cell r="FGY96" t="str">
            <v>Mura</v>
          </cell>
          <cell r="FGZ96" t="str">
            <v>Maluk</v>
          </cell>
          <cell r="FHA96" t="str">
            <v>Tanjung</v>
          </cell>
          <cell r="FHB96" t="str">
            <v>Gondang</v>
          </cell>
          <cell r="FHC96" t="str">
            <v>Kayangan</v>
          </cell>
          <cell r="FHD96" t="str">
            <v>Bayan</v>
          </cell>
          <cell r="FHE96" t="str">
            <v>Pemenang Timur</v>
          </cell>
          <cell r="FHF96" t="str">
            <v>Ampenan Selatan</v>
          </cell>
          <cell r="FHG96" t="str">
            <v>Pagesangan</v>
          </cell>
          <cell r="FHH96" t="str">
            <v>Cakranegara Selatan</v>
          </cell>
          <cell r="FHI96" t="str">
            <v>Karang Pule</v>
          </cell>
          <cell r="FHJ96" t="str">
            <v>Mataram Barat</v>
          </cell>
          <cell r="FHK96" t="str">
            <v>Dasan Cermen</v>
          </cell>
          <cell r="FHL96" t="str">
            <v>Paruga</v>
          </cell>
          <cell r="FHM96" t="str">
            <v>Kumbe</v>
          </cell>
          <cell r="FHN96" t="str">
            <v>Melayu</v>
          </cell>
          <cell r="FHO96" t="str">
            <v>Penaraga</v>
          </cell>
          <cell r="FHP96" t="str">
            <v>Monggonao</v>
          </cell>
          <cell r="FHQ96" t="str">
            <v>Bokonusan</v>
          </cell>
          <cell r="FHR96" t="str">
            <v>Oenesu</v>
          </cell>
          <cell r="FHS96" t="str">
            <v>Babau</v>
          </cell>
          <cell r="FHT96" t="str">
            <v>Sulamu</v>
          </cell>
          <cell r="FHU96" t="str">
            <v>Tarus</v>
          </cell>
          <cell r="FHV96" t="str">
            <v>Nonbes</v>
          </cell>
          <cell r="FHW96" t="str">
            <v>Camplong I</v>
          </cell>
          <cell r="FHX96" t="str">
            <v>Takari</v>
          </cell>
          <cell r="FHY96" t="str">
            <v>Lelogama</v>
          </cell>
          <cell r="FHZ96" t="str">
            <v>Naikliu</v>
          </cell>
          <cell r="FIA96" t="str">
            <v>Oelomin</v>
          </cell>
          <cell r="FIB96" t="str">
            <v>Teunbaun</v>
          </cell>
          <cell r="FIC96" t="str">
            <v>Buraen</v>
          </cell>
          <cell r="FID96" t="str">
            <v>Oebesi</v>
          </cell>
          <cell r="FIE96" t="str">
            <v>Seki</v>
          </cell>
          <cell r="FIF96" t="str">
            <v>Manubelon</v>
          </cell>
          <cell r="FIG96" t="str">
            <v>Soliu</v>
          </cell>
          <cell r="FIH96" t="str">
            <v>Akle</v>
          </cell>
          <cell r="FII96" t="str">
            <v>Oeltuah</v>
          </cell>
          <cell r="FIJ96" t="str">
            <v>Fatukanutu</v>
          </cell>
          <cell r="FIK96" t="str">
            <v>Nunuanah</v>
          </cell>
          <cell r="FIL96" t="str">
            <v>Poto</v>
          </cell>
          <cell r="FIM96" t="str">
            <v>Oelbiteno</v>
          </cell>
          <cell r="FIN96" t="str">
            <v>Fatumonas</v>
          </cell>
          <cell r="FIO96" t="str">
            <v>SoE</v>
          </cell>
          <cell r="FIP96" t="str">
            <v>Biloto</v>
          </cell>
          <cell r="FIQ96" t="str">
            <v>O'besi</v>
          </cell>
          <cell r="FIR96" t="str">
            <v>Billa</v>
          </cell>
          <cell r="FIS96" t="str">
            <v>Niki-Niki</v>
          </cell>
          <cell r="FIT96" t="str">
            <v>Pollo</v>
          </cell>
          <cell r="FIU96" t="str">
            <v>Tublopo</v>
          </cell>
          <cell r="FIV96" t="str">
            <v>Oinlasi</v>
          </cell>
          <cell r="FIW96" t="str">
            <v>Lilo</v>
          </cell>
          <cell r="FIX96" t="str">
            <v>Pilli</v>
          </cell>
          <cell r="FIY96" t="str">
            <v>Olais</v>
          </cell>
          <cell r="FIZ96" t="str">
            <v>Nenas</v>
          </cell>
          <cell r="FJA96" t="str">
            <v>Konbaki</v>
          </cell>
          <cell r="FJB96" t="str">
            <v>Benlutu</v>
          </cell>
          <cell r="FJC96" t="str">
            <v>Sabun</v>
          </cell>
          <cell r="FJD96" t="str">
            <v>Toianas</v>
          </cell>
          <cell r="FJE96" t="str">
            <v>OP</v>
          </cell>
          <cell r="FJF96" t="str">
            <v>Neke</v>
          </cell>
          <cell r="FJG96" t="str">
            <v>Kolbano</v>
          </cell>
          <cell r="FJH96" t="str">
            <v>Kot'olin</v>
          </cell>
          <cell r="FJI96" t="str">
            <v>Kualin</v>
          </cell>
          <cell r="FJJ96" t="str">
            <v>Besana</v>
          </cell>
          <cell r="FJK96" t="str">
            <v>Lotas</v>
          </cell>
          <cell r="FJL96" t="str">
            <v>Noebana</v>
          </cell>
          <cell r="FJM96" t="str">
            <v>Santian</v>
          </cell>
          <cell r="FJN96" t="str">
            <v>Naip</v>
          </cell>
          <cell r="FJO96" t="str">
            <v>Tetaf</v>
          </cell>
          <cell r="FJP96" t="str">
            <v>Sillu</v>
          </cell>
          <cell r="FJQ96" t="str">
            <v>Fatukopa</v>
          </cell>
          <cell r="FJR96" t="str">
            <v>Oelbubuk</v>
          </cell>
          <cell r="FJS96" t="str">
            <v>Tobu</v>
          </cell>
          <cell r="FJT96" t="str">
            <v>Lill ana</v>
          </cell>
          <cell r="FJU96" t="str">
            <v>Bitefa</v>
          </cell>
          <cell r="FJV96" t="str">
            <v>Eban</v>
          </cell>
          <cell r="FJW96" t="str">
            <v>Up Faon</v>
          </cell>
          <cell r="FJX96" t="str">
            <v>Oenak</v>
          </cell>
          <cell r="FJY96" t="str">
            <v>Kefamenanu Utara</v>
          </cell>
          <cell r="FJZ96" t="str">
            <v>Boronubaen</v>
          </cell>
          <cell r="FKA96" t="str">
            <v>Ponu</v>
          </cell>
          <cell r="FKB96" t="str">
            <v>Ainiut</v>
          </cell>
          <cell r="FKC96" t="str">
            <v>Humusu C</v>
          </cell>
          <cell r="FKD96" t="str">
            <v>Naob</v>
          </cell>
          <cell r="FKE96" t="str">
            <v>Tuabatan</v>
          </cell>
          <cell r="FKF96" t="str">
            <v>Oelneke</v>
          </cell>
          <cell r="FKG96" t="str">
            <v>Tasinifu</v>
          </cell>
          <cell r="FKH96" t="str">
            <v>Oelami</v>
          </cell>
          <cell r="FKI96" t="str">
            <v>Buk</v>
          </cell>
          <cell r="FKJ96" t="str">
            <v>Inbate</v>
          </cell>
          <cell r="FKK96" t="str">
            <v>Faenake</v>
          </cell>
          <cell r="FKL96" t="str">
            <v>Manamas</v>
          </cell>
          <cell r="FKM96" t="str">
            <v>Fafinesu A</v>
          </cell>
          <cell r="FKN96" t="str">
            <v>Atmen</v>
          </cell>
          <cell r="FKO96" t="str">
            <v>Maubesi</v>
          </cell>
          <cell r="FKP96" t="str">
            <v>Teba</v>
          </cell>
          <cell r="FKQ96" t="str">
            <v>Tunbes</v>
          </cell>
          <cell r="FKR96" t="str">
            <v>Naku</v>
          </cell>
          <cell r="FKS96" t="str">
            <v>Kewar</v>
          </cell>
          <cell r="FKT96" t="str">
            <v>Silawan</v>
          </cell>
          <cell r="FKU96" t="str">
            <v>Asumanu</v>
          </cell>
          <cell r="FKV96" t="str">
            <v>Tukuneno</v>
          </cell>
          <cell r="FKW96" t="str">
            <v>Fatuketi</v>
          </cell>
          <cell r="FKX96" t="str">
            <v>Kota Atambua</v>
          </cell>
          <cell r="FKY96" t="str">
            <v>Mandeu Raimanus</v>
          </cell>
          <cell r="FKZ96" t="str">
            <v>Lasiolat</v>
          </cell>
          <cell r="FLA96" t="str">
            <v>Ekin</v>
          </cell>
          <cell r="FLB96" t="str">
            <v>Bardao</v>
          </cell>
          <cell r="FLC96" t="str">
            <v>Manuaman</v>
          </cell>
          <cell r="FLD96" t="str">
            <v>Dubesi</v>
          </cell>
          <cell r="FLE96" t="str">
            <v>Kalabahi Barat</v>
          </cell>
          <cell r="FLF96" t="str">
            <v>Adang</v>
          </cell>
          <cell r="FLG96" t="str">
            <v>Moru</v>
          </cell>
          <cell r="FLH96" t="str">
            <v>Kelaisi Timur</v>
          </cell>
          <cell r="FLI96" t="str">
            <v>Kolana Utara</v>
          </cell>
          <cell r="FLJ96" t="str">
            <v>Kabir</v>
          </cell>
          <cell r="FLK96" t="str">
            <v>Lembur Barat</v>
          </cell>
          <cell r="FLL96" t="str">
            <v>Pido</v>
          </cell>
          <cell r="FLM96" t="str">
            <v>Baraler</v>
          </cell>
          <cell r="FLN96" t="str">
            <v>Kabola</v>
          </cell>
          <cell r="FLO96" t="str">
            <v>Pura</v>
          </cell>
          <cell r="FLP96" t="str">
            <v>Mataru Selatan</v>
          </cell>
          <cell r="FLQ96" t="str">
            <v>Langkuru</v>
          </cell>
          <cell r="FLR96" t="str">
            <v>Nule</v>
          </cell>
          <cell r="FLS96" t="str">
            <v>Lembur Timur</v>
          </cell>
          <cell r="FLT96" t="str">
            <v>Tude</v>
          </cell>
          <cell r="FLU96" t="str">
            <v>Kayang</v>
          </cell>
          <cell r="FLV96" t="str">
            <v>Ojandetun</v>
          </cell>
          <cell r="FLW96" t="str">
            <v>Kobasoma</v>
          </cell>
          <cell r="FLX96" t="str">
            <v>Waibalun</v>
          </cell>
          <cell r="FLY96" t="str">
            <v>Wailolong</v>
          </cell>
          <cell r="FLZ96" t="str">
            <v>Lewobunga</v>
          </cell>
          <cell r="FMA96" t="str">
            <v>Ritaebang</v>
          </cell>
          <cell r="FMB96" t="str">
            <v>Watanhura</v>
          </cell>
          <cell r="FMC96" t="str">
            <v>Duanur</v>
          </cell>
          <cell r="FMD96" t="str">
            <v>Wailebe</v>
          </cell>
          <cell r="FME96" t="str">
            <v>Waiwerang Kota</v>
          </cell>
          <cell r="FMF96" t="str">
            <v>Rodentena</v>
          </cell>
          <cell r="FMG96" t="str">
            <v>Watololong</v>
          </cell>
          <cell r="FMH96" t="str">
            <v>Bedalewun</v>
          </cell>
          <cell r="FMI96" t="str">
            <v>Lamika</v>
          </cell>
          <cell r="FMJ96" t="str">
            <v>Ile Padung</v>
          </cell>
          <cell r="FMK96" t="str">
            <v>Riangbura</v>
          </cell>
          <cell r="FML96" t="str">
            <v>Sagu</v>
          </cell>
          <cell r="FMM96" t="str">
            <v>Horowura</v>
          </cell>
          <cell r="FMN96" t="str">
            <v>Kelike</v>
          </cell>
          <cell r="FMO96" t="str">
            <v>Masabewa</v>
          </cell>
          <cell r="FMP96" t="str">
            <v>Bhera</v>
          </cell>
          <cell r="FMQ96" t="str">
            <v>Lela</v>
          </cell>
          <cell r="FMR96" t="str">
            <v>Nita</v>
          </cell>
          <cell r="FMS96" t="str">
            <v>Madawat</v>
          </cell>
          <cell r="FMT96" t="str">
            <v>Maluriwu</v>
          </cell>
          <cell r="FMU96" t="str">
            <v>Nelle Urung</v>
          </cell>
          <cell r="FMV96" t="str">
            <v>Darat Gunung</v>
          </cell>
          <cell r="FMW96" t="str">
            <v>Runut</v>
          </cell>
          <cell r="FMX96" t="str">
            <v>Seusina</v>
          </cell>
          <cell r="FMY96" t="str">
            <v>Hokor</v>
          </cell>
          <cell r="FMZ96" t="str">
            <v>Magepanda</v>
          </cell>
          <cell r="FNA96" t="str">
            <v>Natarmage</v>
          </cell>
          <cell r="FNB96" t="str">
            <v>Hewuli</v>
          </cell>
          <cell r="FNC96" t="str">
            <v>Beru</v>
          </cell>
          <cell r="FND96" t="str">
            <v>Koting A</v>
          </cell>
          <cell r="FNE96" t="str">
            <v>Bu Selatan</v>
          </cell>
          <cell r="FNF96" t="str">
            <v>Rubit</v>
          </cell>
          <cell r="FNG96" t="str">
            <v>Teka Iku</v>
          </cell>
          <cell r="FNH96" t="str">
            <v>Waihawa</v>
          </cell>
          <cell r="FNI96" t="str">
            <v>Hale</v>
          </cell>
          <cell r="FNJ96" t="str">
            <v>Ndorurea</v>
          </cell>
          <cell r="FNK96" t="str">
            <v>Aejeti</v>
          </cell>
          <cell r="FNL96" t="str">
            <v>Raburia</v>
          </cell>
          <cell r="FNM96" t="str">
            <v>Mbongawani</v>
          </cell>
          <cell r="FNN96" t="str">
            <v>Onelako</v>
          </cell>
          <cell r="FNO96" t="str">
            <v>Detusoko</v>
          </cell>
          <cell r="FNP96" t="str">
            <v>Welamosa</v>
          </cell>
          <cell r="FNQ96" t="str">
            <v>Bokasape</v>
          </cell>
          <cell r="FNR96" t="str">
            <v>Wolojita</v>
          </cell>
          <cell r="FNS96" t="str">
            <v>Maurole</v>
          </cell>
          <cell r="FNT96" t="str">
            <v>Kebirangga</v>
          </cell>
          <cell r="FNU96" t="str">
            <v>Watuneso</v>
          </cell>
          <cell r="FNV96" t="str">
            <v>Kotabaru</v>
          </cell>
          <cell r="FNW96" t="str">
            <v>Nduaria</v>
          </cell>
          <cell r="FNX96" t="str">
            <v>Nggesa</v>
          </cell>
          <cell r="FNY96" t="str">
            <v>Kurulimbu</v>
          </cell>
          <cell r="FNZ96" t="str">
            <v>Maubasa</v>
          </cell>
          <cell r="FOA96" t="str">
            <v>Kota Raja</v>
          </cell>
          <cell r="FOB96" t="str">
            <v>Potulando</v>
          </cell>
          <cell r="FOC96" t="str">
            <v>Mautapaga</v>
          </cell>
          <cell r="FOD96" t="str">
            <v>Nggumbelaka</v>
          </cell>
          <cell r="FOE96" t="str">
            <v>Aimere</v>
          </cell>
          <cell r="FOF96" t="str">
            <v>Todabelu</v>
          </cell>
          <cell r="FOG96" t="str">
            <v>Bajawa</v>
          </cell>
          <cell r="FOH96" t="str">
            <v>Waepana</v>
          </cell>
          <cell r="FOI96" t="str">
            <v>Benteng Tengah</v>
          </cell>
          <cell r="FOJ96" t="str">
            <v>Watumanu</v>
          </cell>
          <cell r="FOK96" t="str">
            <v>Benteng Tawa</v>
          </cell>
          <cell r="FOL96" t="str">
            <v>Uluwae</v>
          </cell>
          <cell r="FOM96" t="str">
            <v>Nginamanu</v>
          </cell>
          <cell r="FON96" t="str">
            <v>Bawarani</v>
          </cell>
          <cell r="FOO96" t="str">
            <v>Mangulewa</v>
          </cell>
          <cell r="FOP96" t="str">
            <v>Paupaga</v>
          </cell>
          <cell r="FOQ96" t="str">
            <v>Satar Ngkeling</v>
          </cell>
          <cell r="FOR96" t="str">
            <v>Wae Belang</v>
          </cell>
          <cell r="FOS96" t="str">
            <v>Jaong</v>
          </cell>
          <cell r="FOT96" t="str">
            <v>Pagal</v>
          </cell>
          <cell r="FOU96" t="str">
            <v>Reo</v>
          </cell>
          <cell r="FOV96" t="str">
            <v>Golo Dukal</v>
          </cell>
          <cell r="FOW96" t="str">
            <v>Hilihintir</v>
          </cell>
          <cell r="FOX96" t="str">
            <v>Buar</v>
          </cell>
          <cell r="FOY96" t="str">
            <v>Bangka Lelak</v>
          </cell>
          <cell r="FOZ96" t="str">
            <v>Kajong</v>
          </cell>
          <cell r="FPA96" t="str">
            <v>Bere</v>
          </cell>
          <cell r="FPB96" t="str">
            <v>Renda</v>
          </cell>
          <cell r="FPC96" t="str">
            <v>Kambajawa</v>
          </cell>
          <cell r="FPD96" t="str">
            <v>Rambangaru</v>
          </cell>
          <cell r="FPE96" t="str">
            <v>Lewa Paku</v>
          </cell>
          <cell r="FPF96" t="str">
            <v>Makamenggit</v>
          </cell>
          <cell r="FPG96" t="str">
            <v>Billa</v>
          </cell>
          <cell r="FPH96" t="str">
            <v>Ramuk</v>
          </cell>
          <cell r="FPI96" t="str">
            <v>Kawangu</v>
          </cell>
          <cell r="FPJ96" t="str">
            <v>Lumbukore</v>
          </cell>
          <cell r="FPK96" t="str">
            <v>Rindi</v>
          </cell>
          <cell r="FPL96" t="str">
            <v>Kaliuda</v>
          </cell>
          <cell r="FPM96" t="str">
            <v>Wulla</v>
          </cell>
          <cell r="FPN96" t="str">
            <v>Kananggar</v>
          </cell>
          <cell r="FPO96" t="str">
            <v>Nggongi</v>
          </cell>
          <cell r="FPP96" t="str">
            <v>Kamanggih</v>
          </cell>
          <cell r="FPQ96" t="str">
            <v>Prai Bakul</v>
          </cell>
          <cell r="FPR96" t="str">
            <v>Wangga</v>
          </cell>
          <cell r="FPS96" t="str">
            <v>Lukuwingir</v>
          </cell>
          <cell r="FPT96" t="str">
            <v>Watumbelar</v>
          </cell>
          <cell r="FPU96" t="str">
            <v>Kompa Pari</v>
          </cell>
          <cell r="FPV96" t="str">
            <v>Temu</v>
          </cell>
          <cell r="FPW96" t="str">
            <v>Praiwitu</v>
          </cell>
          <cell r="FPX96" t="str">
            <v>Lahiru</v>
          </cell>
          <cell r="FPY96" t="str">
            <v>Loko Ry</v>
          </cell>
          <cell r="FPZ96" t="str">
            <v>Wee Karou</v>
          </cell>
          <cell r="FQA96" t="str">
            <v>Katiku Loku</v>
          </cell>
          <cell r="FQB96" t="str">
            <v>Patiala Bawa</v>
          </cell>
          <cell r="FQC96" t="str">
            <v>Wailiang</v>
          </cell>
          <cell r="FQD96" t="str">
            <v>Wee Tana</v>
          </cell>
          <cell r="FQE96" t="str">
            <v>Pasir Putih</v>
          </cell>
          <cell r="FQF96" t="str">
            <v>Atakera</v>
          </cell>
          <cell r="FQG96" t="str">
            <v>Kolipadan</v>
          </cell>
          <cell r="FQH96" t="str">
            <v>Hadakewa</v>
          </cell>
          <cell r="FQI96" t="str">
            <v>Lewoleba</v>
          </cell>
          <cell r="FQJ96" t="str">
            <v>Balauring</v>
          </cell>
          <cell r="FQK96" t="str">
            <v>Panama</v>
          </cell>
          <cell r="FQL96" t="str">
            <v>Alap Atadei</v>
          </cell>
          <cell r="FQM96" t="str">
            <v>Todanara</v>
          </cell>
          <cell r="FQN96" t="str">
            <v>Oeseli</v>
          </cell>
          <cell r="FQO96" t="str">
            <v>Busalangga</v>
          </cell>
          <cell r="FQP96" t="str">
            <v>Namodale</v>
          </cell>
          <cell r="FQQ96" t="str">
            <v>Onatali</v>
          </cell>
          <cell r="FQR96" t="str">
            <v>Olafulihaa</v>
          </cell>
          <cell r="FQS96" t="str">
            <v>Londalusi</v>
          </cell>
          <cell r="FQT96" t="str">
            <v>Sedeoen</v>
          </cell>
          <cell r="FQU96" t="str">
            <v>Lenguselu</v>
          </cell>
          <cell r="FQV96" t="str">
            <v>Mbali Lendeiki</v>
          </cell>
          <cell r="FQW96" t="str">
            <v>Bolatena</v>
          </cell>
          <cell r="FQX96" t="str">
            <v>Bari</v>
          </cell>
          <cell r="FQY96" t="str">
            <v>Golo Ru'u</v>
          </cell>
          <cell r="FQZ96" t="str">
            <v>Tangge</v>
          </cell>
          <cell r="FRA96" t="str">
            <v>Golo Ndaring</v>
          </cell>
          <cell r="FRB96" t="str">
            <v>Wae Kelambu</v>
          </cell>
          <cell r="FRC96" t="str">
            <v>Mbuit</v>
          </cell>
          <cell r="FRD96" t="str">
            <v>Golo Ronggot</v>
          </cell>
          <cell r="FRE96" t="str">
            <v>Golo Poleng</v>
          </cell>
          <cell r="FRF96" t="str">
            <v>Repi</v>
          </cell>
          <cell r="FRG96" t="str">
            <v>Liang Ndara</v>
          </cell>
          <cell r="FRH96" t="str">
            <v>Pacar</v>
          </cell>
          <cell r="FRI96" t="str">
            <v>Golo Lewe</v>
          </cell>
          <cell r="FRJ96" t="str">
            <v>Dhawe</v>
          </cell>
          <cell r="FRK96" t="str">
            <v>Nangaroro</v>
          </cell>
          <cell r="FRL96" t="str">
            <v>Natanage</v>
          </cell>
          <cell r="FRM96" t="str">
            <v>Mauponggo</v>
          </cell>
          <cell r="FRN96" t="str">
            <v>Tendatoto</v>
          </cell>
          <cell r="FRO96" t="str">
            <v>Witurombaua</v>
          </cell>
          <cell r="FRP96" t="str">
            <v>Rendubutowe</v>
          </cell>
          <cell r="FRQ96" t="str">
            <v>Makata Keri</v>
          </cell>
          <cell r="FRR96" t="str">
            <v>Wangga Waiyengu</v>
          </cell>
          <cell r="FRS96" t="str">
            <v>Wendewa Timur</v>
          </cell>
          <cell r="FRT96" t="str">
            <v>Mbilur Pangadu</v>
          </cell>
          <cell r="FRU96" t="str">
            <v>Konda Maloba</v>
          </cell>
          <cell r="FRV96" t="str">
            <v>Bondo Boghila</v>
          </cell>
          <cell r="FRW96" t="str">
            <v>Mali Mada</v>
          </cell>
          <cell r="FRX96" t="str">
            <v>Kalembu Ndara Mane</v>
          </cell>
          <cell r="FRY96" t="str">
            <v>Waimangura</v>
          </cell>
          <cell r="FRZ96" t="str">
            <v>Buru Deilo</v>
          </cell>
          <cell r="FSA96" t="str">
            <v>Dinjo</v>
          </cell>
          <cell r="FSB96" t="str">
            <v>Bondo Kodi</v>
          </cell>
          <cell r="FSC96" t="str">
            <v>Hoha Wungo</v>
          </cell>
          <cell r="FSD96" t="str">
            <v>Langga Lero</v>
          </cell>
          <cell r="FSE96" t="str">
            <v>Kanelu</v>
          </cell>
          <cell r="FSF96" t="str">
            <v>Wailangira</v>
          </cell>
          <cell r="FSG96" t="str">
            <v>Kota Ndora</v>
          </cell>
          <cell r="FSH96" t="str">
            <v>Mandosawu</v>
          </cell>
          <cell r="FSI96" t="str">
            <v>Tengku Leda</v>
          </cell>
          <cell r="FSJ96" t="str">
            <v>Pota</v>
          </cell>
          <cell r="FSK96" t="str">
            <v>Tiwu Kondo</v>
          </cell>
          <cell r="FSL96" t="str">
            <v>Watu Nggene</v>
          </cell>
          <cell r="FSM96" t="str">
            <v>Bea Ngencung</v>
          </cell>
          <cell r="FSN96" t="str">
            <v>Watu Arus</v>
          </cell>
          <cell r="FSO96" t="str">
            <v>Lempang Paji</v>
          </cell>
          <cell r="FSP96" t="str">
            <v>Mebba</v>
          </cell>
          <cell r="FSQ96" t="str">
            <v>Bebae</v>
          </cell>
          <cell r="FSR96" t="str">
            <v>Bolou</v>
          </cell>
          <cell r="FSS96" t="str">
            <v>Raerobo</v>
          </cell>
          <cell r="FST96" t="str">
            <v>Lobohede</v>
          </cell>
          <cell r="FSU96" t="str">
            <v>Ledeke</v>
          </cell>
          <cell r="FSV96" t="str">
            <v>Barene</v>
          </cell>
          <cell r="FSW96" t="str">
            <v>Motaulun</v>
          </cell>
          <cell r="FSX96" t="str">
            <v>Halibasar</v>
          </cell>
          <cell r="FSY96" t="str">
            <v>Wesey</v>
          </cell>
          <cell r="FSZ96" t="str">
            <v>Saenama</v>
          </cell>
          <cell r="FTA96" t="str">
            <v>Biau</v>
          </cell>
          <cell r="FTB96" t="str">
            <v>As Manulea</v>
          </cell>
          <cell r="FTC96" t="str">
            <v>Meotroi</v>
          </cell>
          <cell r="FTD96" t="str">
            <v>Raiulun</v>
          </cell>
          <cell r="FTE96" t="str">
            <v>Alas Utara</v>
          </cell>
          <cell r="FTF96" t="str">
            <v>Babulu</v>
          </cell>
          <cell r="FTG96" t="str">
            <v>Babotin</v>
          </cell>
          <cell r="FTH96" t="str">
            <v>Namosain</v>
          </cell>
          <cell r="FTI96" t="str">
            <v>Oepura</v>
          </cell>
          <cell r="FTJ96" t="str">
            <v>Kelapa Lima</v>
          </cell>
          <cell r="FTK96" t="str">
            <v>Oebobo</v>
          </cell>
          <cell r="FTL96" t="str">
            <v>Bakunase</v>
          </cell>
          <cell r="FTM96" t="str">
            <v>Airmata</v>
          </cell>
          <cell r="FTN96" t="str">
            <v>Dalam Kaum</v>
          </cell>
          <cell r="FTO96" t="str">
            <v>Sungai Kumpai</v>
          </cell>
          <cell r="FTP96" t="str">
            <v>Sarang Burung Danau</v>
          </cell>
          <cell r="FTQ96" t="str">
            <v>Tebas Kuala</v>
          </cell>
          <cell r="FTR96" t="str">
            <v>Pemangkat Kota</v>
          </cell>
          <cell r="FTS96" t="str">
            <v>Sulung</v>
          </cell>
          <cell r="FTT96" t="str">
            <v>Semelagi Besar</v>
          </cell>
          <cell r="FTU96" t="str">
            <v>Sebubus</v>
          </cell>
          <cell r="FTV96" t="str">
            <v>Kaliau'</v>
          </cell>
          <cell r="FTW96" t="str">
            <v>Balai Gemuruh</v>
          </cell>
          <cell r="FTX96" t="str">
            <v>Sagu</v>
          </cell>
          <cell r="FTY96" t="str">
            <v>Tekarang</v>
          </cell>
          <cell r="FTZ96" t="str">
            <v>Singa Raya</v>
          </cell>
          <cell r="FUA96" t="str">
            <v>Jirak</v>
          </cell>
          <cell r="FUB96" t="str">
            <v>Rantau Panjang</v>
          </cell>
          <cell r="FUC96" t="str">
            <v>Jawai Laut</v>
          </cell>
          <cell r="FUD96" t="str">
            <v>Tangaran</v>
          </cell>
          <cell r="FUE96" t="str">
            <v>Parit Baru</v>
          </cell>
          <cell r="FUF96" t="str">
            <v>Gelik</v>
          </cell>
          <cell r="FUG96" t="str">
            <v>Tanjung</v>
          </cell>
          <cell r="FUH96" t="str">
            <v>Toho Ilir</v>
          </cell>
          <cell r="FUI96" t="str">
            <v>Sungai Pinyuh</v>
          </cell>
          <cell r="FUJ96" t="str">
            <v>Wajok Hilir</v>
          </cell>
          <cell r="FUK96" t="str">
            <v>Sungai Duri I</v>
          </cell>
          <cell r="FUL96" t="str">
            <v>Peniti Besar</v>
          </cell>
          <cell r="FUM96" t="str">
            <v>Anjungan Melancar</v>
          </cell>
          <cell r="FUN96" t="str">
            <v>Sekabuk</v>
          </cell>
          <cell r="FUO96" t="str">
            <v>Pulau Pedalaman</v>
          </cell>
          <cell r="FUP96" t="str">
            <v>Tanjung Kapuas</v>
          </cell>
          <cell r="FUQ96" t="str">
            <v>Kedukul</v>
          </cell>
          <cell r="FUR96" t="str">
            <v>Noyan</v>
          </cell>
          <cell r="FUS96" t="str">
            <v>Balai Sebut</v>
          </cell>
          <cell r="FUT96" t="str">
            <v>Bonti</v>
          </cell>
          <cell r="FUU96" t="str">
            <v>Kasro Mego</v>
          </cell>
          <cell r="FUV96" t="str">
            <v>Balai Karangan</v>
          </cell>
          <cell r="FUW96" t="str">
            <v>Tanjung Bunga</v>
          </cell>
          <cell r="FUX96" t="str">
            <v>Pusat Damai</v>
          </cell>
          <cell r="FUY96" t="str">
            <v>Sosok</v>
          </cell>
          <cell r="FUZ96" t="str">
            <v>Pulau Tayan Utara</v>
          </cell>
          <cell r="FVA96" t="str">
            <v>Hilir</v>
          </cell>
          <cell r="FVB96" t="str">
            <v>Teraju</v>
          </cell>
          <cell r="FVC96" t="str">
            <v>Meliau Hilir</v>
          </cell>
          <cell r="FVD96" t="str">
            <v>Nekan</v>
          </cell>
          <cell r="FVE96" t="str">
            <v>Sungai Putri</v>
          </cell>
          <cell r="FVF96" t="str">
            <v>Suka Karya</v>
          </cell>
          <cell r="FVG96" t="str">
            <v>Manis Mata</v>
          </cell>
          <cell r="FVH96" t="str">
            <v>Kendawangan Kiri</v>
          </cell>
          <cell r="FVI96" t="str">
            <v>Sandai</v>
          </cell>
          <cell r="FVJ96" t="str">
            <v>Riam Bunut</v>
          </cell>
          <cell r="FVK96" t="str">
            <v>Balai Pinang</v>
          </cell>
          <cell r="FVL96" t="str">
            <v>Nanga Tayap</v>
          </cell>
          <cell r="FVM96" t="str">
            <v>Sungai Jawi</v>
          </cell>
          <cell r="FVN96" t="str">
            <v>Tumbang Titi</v>
          </cell>
          <cell r="FVO96" t="str">
            <v>Periangan</v>
          </cell>
          <cell r="FVP96" t="str">
            <v>Kantor</v>
          </cell>
          <cell r="FVQ96" t="str">
            <v>Sungai Awan Kanan</v>
          </cell>
          <cell r="FVR96" t="str">
            <v>Kauman</v>
          </cell>
          <cell r="FVS96" t="str">
            <v>Menyumbung</v>
          </cell>
          <cell r="FVT96" t="str">
            <v>Semandang Kanan</v>
          </cell>
          <cell r="FVU96" t="str">
            <v>Air Upas</v>
          </cell>
          <cell r="FVV96" t="str">
            <v>Suka Mulia</v>
          </cell>
          <cell r="FVW96" t="str">
            <v>Pebihingan</v>
          </cell>
          <cell r="FVX96" t="str">
            <v>Beringin Jaya</v>
          </cell>
          <cell r="FVY96" t="str">
            <v>Ladang</v>
          </cell>
          <cell r="FVZ96" t="str">
            <v>Nanga Tempunak</v>
          </cell>
          <cell r="FWA96" t="str">
            <v>Nanga Sepauk</v>
          </cell>
          <cell r="FWB96" t="str">
            <v>Nanga Ketungau</v>
          </cell>
          <cell r="FWC96" t="str">
            <v>Wirayuda</v>
          </cell>
          <cell r="FWD96" t="str">
            <v>Senaning</v>
          </cell>
          <cell r="FWE96" t="str">
            <v>Nanga Jetak</v>
          </cell>
          <cell r="FWF96" t="str">
            <v>Nanga Mau</v>
          </cell>
          <cell r="FWG96" t="str">
            <v>Nanga Tebidah</v>
          </cell>
          <cell r="FWH96" t="str">
            <v>Nanga Serawai</v>
          </cell>
          <cell r="FWI96" t="str">
            <v>Nanga Kemangai</v>
          </cell>
          <cell r="FWJ96" t="str">
            <v>Nanga Lebang</v>
          </cell>
          <cell r="FWK96" t="str">
            <v>Ransi Dakan</v>
          </cell>
          <cell r="FWL96" t="str">
            <v>Ampar Bedang</v>
          </cell>
          <cell r="FWM96" t="str">
            <v>Putussibau Kota</v>
          </cell>
          <cell r="FWN96" t="str">
            <v>Teluk Sindur</v>
          </cell>
          <cell r="FWO96" t="str">
            <v>Nanga Embaloh</v>
          </cell>
          <cell r="FWP96" t="str">
            <v>Banua Martinus</v>
          </cell>
          <cell r="FWQ96" t="str">
            <v>Bunut Hilir</v>
          </cell>
          <cell r="FWR96" t="str">
            <v>Nanga Suruk</v>
          </cell>
          <cell r="FWS96" t="str">
            <v>Jongkong Kiri Hilir</v>
          </cell>
          <cell r="FWT96" t="str">
            <v>Nanga Tepuai</v>
          </cell>
          <cell r="FWU96" t="str">
            <v>Gudang Hulu</v>
          </cell>
          <cell r="FWV96" t="str">
            <v>Semitau Hulu</v>
          </cell>
          <cell r="FWW96" t="str">
            <v>Sejiram</v>
          </cell>
          <cell r="FWX96" t="str">
            <v>Setulang</v>
          </cell>
          <cell r="FWY96" t="str">
            <v>Keling Panggau</v>
          </cell>
          <cell r="FWZ96" t="str">
            <v>Badau</v>
          </cell>
          <cell r="FXA96" t="str">
            <v>Perigi</v>
          </cell>
          <cell r="FXB96" t="str">
            <v>Nanga Dangkan</v>
          </cell>
          <cell r="FXC96" t="str">
            <v>Kedamin Hulu</v>
          </cell>
          <cell r="FXD96" t="str">
            <v>Nanga Sebintang</v>
          </cell>
          <cell r="FXE96" t="str">
            <v>Nanga Danau</v>
          </cell>
          <cell r="FXF96" t="str">
            <v>Nanga Mentebah</v>
          </cell>
          <cell r="FXG96" t="str">
            <v>Kerangan Panjang</v>
          </cell>
          <cell r="FXH96" t="str">
            <v>Mensusai</v>
          </cell>
          <cell r="FXI96" t="str">
            <v>Sungai Antu</v>
          </cell>
          <cell r="FXJ96" t="str">
            <v>Sungai Duri</v>
          </cell>
          <cell r="FXK96" t="str">
            <v>Samalantan</v>
          </cell>
          <cell r="FXL96" t="str">
            <v>Lesabela</v>
          </cell>
          <cell r="FXM96" t="str">
            <v>Bumi Emas</v>
          </cell>
          <cell r="FXN96" t="str">
            <v>Seluas</v>
          </cell>
          <cell r="FXO96" t="str">
            <v>Lembang</v>
          </cell>
          <cell r="FXP96" t="str">
            <v>Jagoi</v>
          </cell>
          <cell r="FXQ96" t="str">
            <v>Gerantung</v>
          </cell>
          <cell r="FXR96" t="str">
            <v>Dharma Bhakti</v>
          </cell>
          <cell r="FXS96" t="str">
            <v>Nangka</v>
          </cell>
          <cell r="FXT96" t="str">
            <v>Capkala</v>
          </cell>
          <cell r="FXU96" t="str">
            <v>Sungkung I</v>
          </cell>
          <cell r="FXV96" t="str">
            <v>Magmagan Karya</v>
          </cell>
          <cell r="FXW96" t="str">
            <v>Cipta Karya</v>
          </cell>
          <cell r="FXX96" t="str">
            <v>Rukma Jaya</v>
          </cell>
          <cell r="FXY96" t="str">
            <v>Saka Taru</v>
          </cell>
          <cell r="FXZ96" t="str">
            <v>Sinar Tebudak</v>
          </cell>
          <cell r="FYA96" t="str">
            <v>Hilir Kantor</v>
          </cell>
          <cell r="FYB96" t="str">
            <v>Karangan</v>
          </cell>
          <cell r="FYC96" t="str">
            <v>Sepahat</v>
          </cell>
          <cell r="FYD96" t="str">
            <v>Sebadu</v>
          </cell>
          <cell r="FYE96" t="str">
            <v>Serimbu</v>
          </cell>
          <cell r="FYF96" t="str">
            <v>Darit</v>
          </cell>
          <cell r="FYG96" t="str">
            <v>Pahauman</v>
          </cell>
          <cell r="FYH96" t="str">
            <v>Meranti</v>
          </cell>
          <cell r="FYI96" t="str">
            <v>Semedang</v>
          </cell>
          <cell r="FYJ96" t="str">
            <v>Sebangki</v>
          </cell>
          <cell r="FYK96" t="str">
            <v>Temahar</v>
          </cell>
          <cell r="FYL96" t="str">
            <v>Padang Pio</v>
          </cell>
          <cell r="FYM96" t="str">
            <v>Sompak</v>
          </cell>
          <cell r="FYN96" t="str">
            <v>Sungai Ringin</v>
          </cell>
          <cell r="FYO96" t="str">
            <v>Rawak Hilir</v>
          </cell>
          <cell r="FYP96" t="str">
            <v>Nanga Taman</v>
          </cell>
          <cell r="FYQ96" t="str">
            <v>Nanga Mahap</v>
          </cell>
          <cell r="FYR96" t="str">
            <v>Sungai Ayak Satu</v>
          </cell>
          <cell r="FYS96" t="str">
            <v>Sebetung</v>
          </cell>
          <cell r="FYT96" t="str">
            <v>Nanga Ansar</v>
          </cell>
          <cell r="FYU96" t="str">
            <v>Pemuar</v>
          </cell>
          <cell r="FYV96" t="str">
            <v>Tanjung Niaga</v>
          </cell>
          <cell r="FYW96" t="str">
            <v>Nanga Ella Hilir</v>
          </cell>
          <cell r="FYX96" t="str">
            <v>Menukung Kota</v>
          </cell>
          <cell r="FYY96" t="str">
            <v>Nanga Sayan</v>
          </cell>
          <cell r="FYZ96" t="str">
            <v>Batu Begigi</v>
          </cell>
          <cell r="FZA96" t="str">
            <v>Nanga Sokan</v>
          </cell>
          <cell r="FZB96" t="str">
            <v>Tekelak</v>
          </cell>
          <cell r="FZC96" t="str">
            <v>Manggala</v>
          </cell>
          <cell r="FZD96" t="str">
            <v>Tiong Keranji</v>
          </cell>
          <cell r="FZE96" t="str">
            <v>Ulak Muid</v>
          </cell>
          <cell r="FZF96" t="str">
            <v>Sutera</v>
          </cell>
          <cell r="FZG96" t="str">
            <v>Telukmelano</v>
          </cell>
          <cell r="FZH96" t="str">
            <v>Mas Bangun</v>
          </cell>
          <cell r="FZI96" t="str">
            <v>Tanjungsatai</v>
          </cell>
          <cell r="FZJ96" t="str">
            <v>Seponti Jaya</v>
          </cell>
          <cell r="FZK96" t="str">
            <v>Pelapis</v>
          </cell>
          <cell r="FZL96" t="str">
            <v>Sungai Raya</v>
          </cell>
          <cell r="FZM96" t="str">
            <v>Kuala Mandor B</v>
          </cell>
          <cell r="FZN96" t="str">
            <v>Simpang Kanan</v>
          </cell>
          <cell r="FZO96" t="str">
            <v>Teluk Empening</v>
          </cell>
          <cell r="FZP96" t="str">
            <v>Tanjung Beringin</v>
          </cell>
          <cell r="FZQ96" t="str">
            <v>Kubu</v>
          </cell>
          <cell r="FZR96" t="str">
            <v>Rasau Jaya Umum</v>
          </cell>
          <cell r="FZS96" t="str">
            <v>Teluk Pakedai Hulu</v>
          </cell>
          <cell r="FZT96" t="str">
            <v>Sungai Kakap</v>
          </cell>
          <cell r="FZU96" t="str">
            <v>Benuamelayu Laut</v>
          </cell>
          <cell r="FZV96" t="str">
            <v>Paritmayor</v>
          </cell>
          <cell r="FZW96" t="str">
            <v>Pallima</v>
          </cell>
          <cell r="FZX96" t="str">
            <v>Siantan Hulu</v>
          </cell>
          <cell r="FZY96" t="str">
            <v>Sungaibangkong</v>
          </cell>
          <cell r="FZZ96" t="str">
            <v>Bansir Laut</v>
          </cell>
          <cell r="GAA96" t="str">
            <v>Roban</v>
          </cell>
          <cell r="GAB96" t="str">
            <v>Pasiran</v>
          </cell>
          <cell r="GAC96" t="str">
            <v>Pajintan</v>
          </cell>
          <cell r="GAD96" t="str">
            <v>Sungai Garam Hilir</v>
          </cell>
          <cell r="GAE96" t="str">
            <v>Sedau</v>
          </cell>
          <cell r="GAF96" t="str">
            <v>Candi</v>
          </cell>
          <cell r="GAG96" t="str">
            <v>Mendawai Seberang</v>
          </cell>
          <cell r="GAH96" t="str">
            <v>Kotawaringin Hulu</v>
          </cell>
          <cell r="GAI96" t="str">
            <v>Pangkut</v>
          </cell>
          <cell r="GAJ96" t="str">
            <v>Pangkalan Tiga</v>
          </cell>
          <cell r="GAK96" t="str">
            <v>Pangkalan Banteng</v>
          </cell>
          <cell r="GAL96" t="str">
            <v>Kota Besi Hulu</v>
          </cell>
          <cell r="GAM96" t="str">
            <v>Rubung Buyung</v>
          </cell>
          <cell r="GAN96" t="str">
            <v>Kuala Kuayan</v>
          </cell>
          <cell r="GAO96" t="str">
            <v>Parenggean</v>
          </cell>
          <cell r="GAP96" t="str">
            <v>Baamang Hilir</v>
          </cell>
          <cell r="GAQ96" t="str">
            <v>Mentawa Baru Hulu</v>
          </cell>
          <cell r="GAR96" t="str">
            <v>Pondok Damar</v>
          </cell>
          <cell r="GAS96" t="str">
            <v>Samuda Kota</v>
          </cell>
          <cell r="GAT96" t="str">
            <v>Bapinang Hulu</v>
          </cell>
          <cell r="GAU96" t="str">
            <v>Tumbang Kalang</v>
          </cell>
          <cell r="GAV96" t="str">
            <v>Parebok</v>
          </cell>
          <cell r="GAW96" t="str">
            <v>Mentaya Seberang</v>
          </cell>
          <cell r="GAX96" t="str">
            <v>Pundu</v>
          </cell>
          <cell r="GAY96" t="str">
            <v>Sebabi</v>
          </cell>
          <cell r="GAZ96" t="str">
            <v>Tumbang Tilap</v>
          </cell>
          <cell r="GBA96" t="str">
            <v>Luwuk Sampun</v>
          </cell>
          <cell r="GBB96" t="str">
            <v>Tumbang Boloi</v>
          </cell>
          <cell r="GBC96" t="str">
            <v>Murung Keramat</v>
          </cell>
          <cell r="GBD96" t="str">
            <v>Mambulau</v>
          </cell>
          <cell r="GBE96" t="str">
            <v>Anjir Serapat Timur</v>
          </cell>
          <cell r="GBF96" t="str">
            <v>Batanjung</v>
          </cell>
          <cell r="GBG96" t="str">
            <v>Mandomai</v>
          </cell>
          <cell r="GBH96" t="str">
            <v>Saka Lagon</v>
          </cell>
          <cell r="GBI96" t="str">
            <v>Palingkau Baru</v>
          </cell>
          <cell r="GBJ96" t="str">
            <v>Pangkalan Rekan</v>
          </cell>
          <cell r="GBK96" t="str">
            <v>Manusup</v>
          </cell>
          <cell r="GBL96" t="str">
            <v>Petak Puti</v>
          </cell>
          <cell r="GBM96" t="str">
            <v>Masaran</v>
          </cell>
          <cell r="GBN96" t="str">
            <v>Sei Hanyo</v>
          </cell>
          <cell r="GBO96" t="str">
            <v>Tamban Baru Timur</v>
          </cell>
          <cell r="GBP96" t="str">
            <v>Jangkang</v>
          </cell>
          <cell r="GBQ96" t="str">
            <v>Masaha</v>
          </cell>
          <cell r="GBR96" t="str">
            <v>Dadahup</v>
          </cell>
          <cell r="GBS96" t="str">
            <v>Pulau Kupang</v>
          </cell>
          <cell r="GBT96" t="str">
            <v>Rantau Kujang</v>
          </cell>
          <cell r="GBU96" t="str">
            <v>Mengkatip</v>
          </cell>
          <cell r="GBV96" t="str">
            <v>Bangkuang</v>
          </cell>
          <cell r="GBW96" t="str">
            <v>Pendang</v>
          </cell>
          <cell r="GBX96" t="str">
            <v>Baruang</v>
          </cell>
          <cell r="GBY96" t="str">
            <v>Jelapat</v>
          </cell>
          <cell r="GBZ96" t="str">
            <v>Montallat I</v>
          </cell>
          <cell r="GCA96" t="str">
            <v>Malungai</v>
          </cell>
          <cell r="GCB96" t="str">
            <v>Tanjung Harapan</v>
          </cell>
          <cell r="GCC96" t="str">
            <v>Sampirang I</v>
          </cell>
          <cell r="GCD96" t="str">
            <v>Lanjas</v>
          </cell>
          <cell r="GCE96" t="str">
            <v>Lahei I</v>
          </cell>
          <cell r="GCF96" t="str">
            <v>Jingah</v>
          </cell>
          <cell r="GCG96" t="str">
            <v>Trahean</v>
          </cell>
          <cell r="GCH96" t="str">
            <v>Nihan Hilir</v>
          </cell>
          <cell r="GCI96" t="str">
            <v>Galinggang</v>
          </cell>
          <cell r="GCJ96" t="str">
            <v>Kasongan Baru</v>
          </cell>
          <cell r="GCK96" t="str">
            <v>Pendahara</v>
          </cell>
          <cell r="GCL96" t="str">
            <v>Tewang Papari</v>
          </cell>
          <cell r="GCM96" t="str">
            <v>Samba Kahayan</v>
          </cell>
          <cell r="GCN96" t="str">
            <v>Dehes</v>
          </cell>
          <cell r="GCO96" t="str">
            <v>Tumbang Mandurei</v>
          </cell>
          <cell r="GCP96" t="str">
            <v>Tumbang Sanamang</v>
          </cell>
          <cell r="GCQ96" t="str">
            <v>Mendawai</v>
          </cell>
          <cell r="GCR96" t="str">
            <v>Pagatan Hilir</v>
          </cell>
          <cell r="GCS96" t="str">
            <v>Talingke</v>
          </cell>
          <cell r="GCT96" t="str">
            <v>Tumbang Baraoi</v>
          </cell>
          <cell r="GCU96" t="str">
            <v>Tumbang Gaei</v>
          </cell>
          <cell r="GCV96" t="str">
            <v>Kuala Pembuang I</v>
          </cell>
          <cell r="GCW96" t="str">
            <v>Rantau Pulut</v>
          </cell>
          <cell r="GCX96" t="str">
            <v>Telaga Pulang</v>
          </cell>
          <cell r="GCY96" t="str">
            <v>Tanjung Hanau</v>
          </cell>
          <cell r="GCZ96" t="str">
            <v>Tumbang Bahan</v>
          </cell>
          <cell r="GDA96" t="str">
            <v>Mekar Indah</v>
          </cell>
          <cell r="GDB96" t="str">
            <v>Terawan</v>
          </cell>
          <cell r="GDC96" t="str">
            <v>Asam Baru</v>
          </cell>
          <cell r="GDD96" t="str">
            <v>Sebabi</v>
          </cell>
          <cell r="GDE96" t="str">
            <v>Tumbang Magin</v>
          </cell>
          <cell r="GDF96" t="str">
            <v>Mendawai</v>
          </cell>
          <cell r="GDG96" t="str">
            <v>Kuala Jelai</v>
          </cell>
          <cell r="GDH96" t="str">
            <v>Jihing</v>
          </cell>
          <cell r="GDI96" t="str">
            <v>Sungai Damar</v>
          </cell>
          <cell r="GDJ96" t="str">
            <v>Kenawan</v>
          </cell>
          <cell r="GDK96" t="str">
            <v>Tapin Bini</v>
          </cell>
          <cell r="GDL96" t="str">
            <v>Kudangan</v>
          </cell>
          <cell r="GDM96" t="str">
            <v>Nanga Bulik</v>
          </cell>
          <cell r="GDN96" t="str">
            <v>Nanga Palikodan</v>
          </cell>
          <cell r="GDO96" t="str">
            <v>Melata</v>
          </cell>
          <cell r="GDP96" t="str">
            <v>Bina Bhakti</v>
          </cell>
          <cell r="GDQ96" t="str">
            <v>Nanga Belantikan</v>
          </cell>
          <cell r="GDR96" t="str">
            <v>Batu Tambun</v>
          </cell>
          <cell r="GDS96" t="str">
            <v>Sepang Simin</v>
          </cell>
          <cell r="GDT96" t="str">
            <v>Tampang Tumbang Anjir</v>
          </cell>
          <cell r="GDU96" t="str">
            <v>Tewah</v>
          </cell>
          <cell r="GDV96" t="str">
            <v>Tumbang Miri</v>
          </cell>
          <cell r="GDW96" t="str">
            <v>Jakatan Raya</v>
          </cell>
          <cell r="GDX96" t="str">
            <v>Tumbang Talaken</v>
          </cell>
          <cell r="GDY96" t="str">
            <v>Kampuri</v>
          </cell>
          <cell r="GDZ96" t="str">
            <v>Tumbang Marikoi</v>
          </cell>
          <cell r="GEA96" t="str">
            <v>Tumbang Napoi</v>
          </cell>
          <cell r="GEB96" t="str">
            <v>Tumbang Rahuyan</v>
          </cell>
          <cell r="GEC96" t="str">
            <v>Tehang</v>
          </cell>
          <cell r="GED96" t="str">
            <v>Rabambang</v>
          </cell>
          <cell r="GEE96" t="str">
            <v>Dandang</v>
          </cell>
          <cell r="GEF96" t="str">
            <v>Bahaur Basantan</v>
          </cell>
          <cell r="GEG96" t="str">
            <v>Tanjung Sangalang</v>
          </cell>
          <cell r="GEH96" t="str">
            <v>Manen Paduran</v>
          </cell>
          <cell r="GEI96" t="str">
            <v>Kahayan Hilir</v>
          </cell>
          <cell r="GEJ96" t="str">
            <v>Tahai Jaya</v>
          </cell>
          <cell r="GEK96" t="str">
            <v>Garung</v>
          </cell>
          <cell r="GEL96" t="str">
            <v>Paduran Sebangau</v>
          </cell>
          <cell r="GEM96" t="str">
            <v>Puruk Cahu</v>
          </cell>
          <cell r="GEN96" t="str">
            <v>Saripoi</v>
          </cell>
          <cell r="GEO96" t="str">
            <v>Muara Laung I</v>
          </cell>
          <cell r="GEP96" t="str">
            <v>Muara Bakanon</v>
          </cell>
          <cell r="GEQ96" t="str">
            <v>Tumbang Kunyi</v>
          </cell>
          <cell r="GER96" t="str">
            <v>Bumban Tuhup</v>
          </cell>
          <cell r="GES96" t="str">
            <v>Oreng</v>
          </cell>
          <cell r="GET96" t="str">
            <v>Batu Mirau</v>
          </cell>
          <cell r="GEU96" t="str">
            <v>Tumbang Tohan</v>
          </cell>
          <cell r="GEV96" t="str">
            <v>Tumbang Tujang</v>
          </cell>
          <cell r="GEW96" t="str">
            <v>Tamiang Layang</v>
          </cell>
          <cell r="GEX96" t="str">
            <v>Pasar Panas/Taniran</v>
          </cell>
          <cell r="GEY96" t="str">
            <v>Pulau Padang</v>
          </cell>
          <cell r="GEZ96" t="str">
            <v>Janah Jari</v>
          </cell>
          <cell r="GFA96" t="str">
            <v>Ampah Kota</v>
          </cell>
          <cell r="GFB96" t="str">
            <v>Muara Palantau</v>
          </cell>
          <cell r="GFC96" t="str">
            <v>Juru Banu</v>
          </cell>
          <cell r="GFD96" t="str">
            <v>Puri</v>
          </cell>
          <cell r="GFE96" t="str">
            <v>Tampa</v>
          </cell>
          <cell r="GFF96" t="str">
            <v>Dayu</v>
          </cell>
          <cell r="GFG96" t="str">
            <v>Pahandut</v>
          </cell>
          <cell r="GFH96" t="str">
            <v>Marang</v>
          </cell>
          <cell r="GFI96" t="str">
            <v>Palangka</v>
          </cell>
          <cell r="GFJ96" t="str">
            <v>Bereng Bengkel</v>
          </cell>
          <cell r="GFK96" t="str">
            <v>Petuk Bukit</v>
          </cell>
          <cell r="GFL96" t="str">
            <v>Banua lawas</v>
          </cell>
          <cell r="GFM96" t="str">
            <v>Sabuhur</v>
          </cell>
          <cell r="GFN96" t="str">
            <v>Sarang Halang</v>
          </cell>
          <cell r="GFO96" t="str">
            <v>Sungai Bakau</v>
          </cell>
          <cell r="GFP96" t="str">
            <v>Benua Raya</v>
          </cell>
          <cell r="GFQ96" t="str">
            <v>Batu Tungku</v>
          </cell>
          <cell r="GFR96" t="str">
            <v>Pandan Sari</v>
          </cell>
          <cell r="GFS96" t="str">
            <v>Tambang Ulang</v>
          </cell>
          <cell r="GFT96" t="str">
            <v>Batu Ampar</v>
          </cell>
          <cell r="GFU96" t="str">
            <v>Bajuin</v>
          </cell>
          <cell r="GFV96" t="str">
            <v>Handil Babirik</v>
          </cell>
          <cell r="GFW96" t="str">
            <v>Labuan Barat</v>
          </cell>
          <cell r="GFX96" t="str">
            <v>Lontar Selatan</v>
          </cell>
          <cell r="GFY96" t="str">
            <v>Teluk Sirih</v>
          </cell>
          <cell r="GFZ96" t="str">
            <v>Batu Tunau</v>
          </cell>
          <cell r="GGA96" t="str">
            <v>Sekapung</v>
          </cell>
          <cell r="GGB96" t="str">
            <v>Kotabaru Hulu</v>
          </cell>
          <cell r="GGC96" t="str">
            <v>Tanjung Pangga</v>
          </cell>
          <cell r="GGD96" t="str">
            <v>Cantung Kiri Hilir</v>
          </cell>
          <cell r="GGE96" t="str">
            <v>Tanjung Batu</v>
          </cell>
          <cell r="GGF96" t="str">
            <v>Sungai Hanyar</v>
          </cell>
          <cell r="GGG96" t="str">
            <v>Sekandis</v>
          </cell>
          <cell r="GGH96" t="str">
            <v>Sepapah</v>
          </cell>
          <cell r="GGI96" t="str">
            <v>Bepara</v>
          </cell>
          <cell r="GGJ96" t="str">
            <v>Hampang</v>
          </cell>
          <cell r="GGK96" t="str">
            <v>Buluh Kuning</v>
          </cell>
          <cell r="GGL96" t="str">
            <v>Semisir</v>
          </cell>
          <cell r="GGM96" t="str">
            <v>Serongga</v>
          </cell>
          <cell r="GGN96" t="str">
            <v>Siayuh</v>
          </cell>
          <cell r="GGO96" t="str">
            <v>Sengayam</v>
          </cell>
          <cell r="GGP96" t="str">
            <v>Tanjung Lalak Utara</v>
          </cell>
          <cell r="GGQ96" t="str">
            <v>Tanjung Pelayar</v>
          </cell>
          <cell r="GGR96" t="str">
            <v>Bakambat</v>
          </cell>
          <cell r="GGS96" t="str">
            <v>Kertak Hanyar I</v>
          </cell>
          <cell r="GGT96" t="str">
            <v>Gambut</v>
          </cell>
          <cell r="GGU96" t="str">
            <v>Sungai Lulut</v>
          </cell>
          <cell r="GGV96" t="str">
            <v>Keraton</v>
          </cell>
          <cell r="GGW96" t="str">
            <v>Kiram</v>
          </cell>
          <cell r="GGX96" t="str">
            <v>Pingaran Ilir</v>
          </cell>
          <cell r="GGY96" t="str">
            <v>Paku</v>
          </cell>
          <cell r="GGZ96" t="str">
            <v>Maniapun</v>
          </cell>
          <cell r="GHA96" t="str">
            <v>Kupang Rejo</v>
          </cell>
          <cell r="GHB96" t="str">
            <v>Tiwingan Lama</v>
          </cell>
          <cell r="GHC96" t="str">
            <v>Baru</v>
          </cell>
          <cell r="GHD96" t="str">
            <v>Pindahan Baru</v>
          </cell>
          <cell r="GHE96" t="str">
            <v>Teluk Selong</v>
          </cell>
          <cell r="GHF96" t="str">
            <v>Pekauman</v>
          </cell>
          <cell r="GHG96" t="str">
            <v>Madurejo</v>
          </cell>
          <cell r="GHH96" t="str">
            <v>Paramasan Atas</v>
          </cell>
          <cell r="GHI96" t="str">
            <v>Rantau Bujur</v>
          </cell>
          <cell r="GHJ96" t="str">
            <v>Tatah Bangkal</v>
          </cell>
          <cell r="GHK96" t="str">
            <v>Keramat Mina</v>
          </cell>
          <cell r="GHL96" t="str">
            <v>Kuala Lupak</v>
          </cell>
          <cell r="GHM96" t="str">
            <v>Purwosari II</v>
          </cell>
          <cell r="GHN96" t="str">
            <v>Andaman</v>
          </cell>
          <cell r="GHO96" t="str">
            <v>Anjir Serapat Muara</v>
          </cell>
          <cell r="GHP96" t="str">
            <v>Berangas Barat</v>
          </cell>
          <cell r="GHQ96" t="str">
            <v>Terantang</v>
          </cell>
          <cell r="GHR96" t="str">
            <v>Sungai Pantai</v>
          </cell>
          <cell r="GHS96" t="str">
            <v>Murung Keramat</v>
          </cell>
          <cell r="GHT96" t="str">
            <v>Sungai Kambat</v>
          </cell>
          <cell r="GHU96" t="str">
            <v>Lepasan</v>
          </cell>
          <cell r="GHV96" t="str">
            <v>Jambu Baru</v>
          </cell>
          <cell r="GHW96" t="str">
            <v>Pantang Raya</v>
          </cell>
          <cell r="GHX96" t="str">
            <v>Mekarsari</v>
          </cell>
          <cell r="GHY96" t="str">
            <v>Barambai</v>
          </cell>
          <cell r="GHZ96" t="str">
            <v>Marabahan Kota</v>
          </cell>
          <cell r="GIA96" t="str">
            <v>Kolam Kiri</v>
          </cell>
          <cell r="GIB96" t="str">
            <v>Sampurna</v>
          </cell>
          <cell r="GIC96" t="str">
            <v>Binuang</v>
          </cell>
          <cell r="GID96" t="str">
            <v>Tambarangan</v>
          </cell>
          <cell r="GIE96" t="str">
            <v>Pandulangan</v>
          </cell>
          <cell r="GIF96" t="str">
            <v>Rangda Malingkung</v>
          </cell>
          <cell r="GIG96" t="str">
            <v>Margasari Hulu</v>
          </cell>
          <cell r="GIH96" t="str">
            <v>Keladan</v>
          </cell>
          <cell r="GII96" t="str">
            <v>Parigi Kecil</v>
          </cell>
          <cell r="GIJ96" t="str">
            <v>Pipitak Jaya</v>
          </cell>
          <cell r="GIK96" t="str">
            <v>Kalumpang</v>
          </cell>
          <cell r="GIL96" t="str">
            <v>Bitahan</v>
          </cell>
          <cell r="GIM96" t="str">
            <v>Salam Babaris</v>
          </cell>
          <cell r="GIN96" t="str">
            <v>Tarungin</v>
          </cell>
          <cell r="GIO96" t="str">
            <v>Hamalau</v>
          </cell>
          <cell r="GIP96" t="str">
            <v>Karang Jawa Muka</v>
          </cell>
          <cell r="GIQ96" t="str">
            <v>Lok Binuang</v>
          </cell>
          <cell r="GIR96" t="str">
            <v>Bamban Utara</v>
          </cell>
          <cell r="GIS96" t="str">
            <v>Kandangan Kota</v>
          </cell>
          <cell r="GIT96" t="str">
            <v>Tebing Tinggi</v>
          </cell>
          <cell r="GIU96" t="str">
            <v>Muning Baru</v>
          </cell>
          <cell r="GIV96" t="str">
            <v>Pakapuran Kecil</v>
          </cell>
          <cell r="GIW96" t="str">
            <v>Balimau</v>
          </cell>
          <cell r="GIX96" t="str">
            <v>Halunuk</v>
          </cell>
          <cell r="GIY96" t="str">
            <v>Siang Gantung</v>
          </cell>
          <cell r="GIZ96" t="str">
            <v>Pengambau Hilir Luar</v>
          </cell>
          <cell r="GJA96" t="str">
            <v>Murung A.</v>
          </cell>
          <cell r="GJB96" t="str">
            <v>Pantai Hambawang Barat</v>
          </cell>
          <cell r="GJC96" t="str">
            <v>Parumahan</v>
          </cell>
          <cell r="GJD96" t="str">
            <v>Jaranih</v>
          </cell>
          <cell r="GJE96" t="str">
            <v>Barabai Darat</v>
          </cell>
          <cell r="GJF96" t="str">
            <v>Birayang</v>
          </cell>
          <cell r="GJG96" t="str">
            <v>Sumanggi Seberang</v>
          </cell>
          <cell r="GJH96" t="str">
            <v>Hantakan</v>
          </cell>
          <cell r="GJI96" t="str">
            <v>Batu Tangga</v>
          </cell>
          <cell r="GJJ96" t="str">
            <v>Tapuk</v>
          </cell>
          <cell r="GJK96" t="str">
            <v>Sungai Namang</v>
          </cell>
          <cell r="GJL96" t="str">
            <v>Babirik Hilir</v>
          </cell>
          <cell r="GJM96" t="str">
            <v>Rantau Karau Hilir</v>
          </cell>
          <cell r="GJN96" t="str">
            <v>Panyiuran</v>
          </cell>
          <cell r="GJO96" t="str">
            <v>Antasari</v>
          </cell>
          <cell r="GJP96" t="str">
            <v>Pakapuran</v>
          </cell>
          <cell r="GJQ96" t="str">
            <v>Banjang</v>
          </cell>
          <cell r="GJR96" t="str">
            <v>Palimbangan</v>
          </cell>
          <cell r="GJS96" t="str">
            <v>Paminggir</v>
          </cell>
          <cell r="GJT96" t="str">
            <v>Sungai Tabukan</v>
          </cell>
          <cell r="GJU96" t="str">
            <v>Hapalah</v>
          </cell>
          <cell r="GJV96" t="str">
            <v>Pulau</v>
          </cell>
          <cell r="GJW96" t="str">
            <v>Murung Baru</v>
          </cell>
          <cell r="GJX96" t="str">
            <v>Jangkung</v>
          </cell>
          <cell r="GJY96" t="str">
            <v>Marindi</v>
          </cell>
          <cell r="GJZ96" t="str">
            <v>Belimbing Raya</v>
          </cell>
          <cell r="GKA96" t="str">
            <v>Kupang Nunding</v>
          </cell>
          <cell r="GKB96" t="str">
            <v>Madang</v>
          </cell>
          <cell r="GKC96" t="str">
            <v>Pugaan</v>
          </cell>
          <cell r="GKD96" t="str">
            <v>Bilas</v>
          </cell>
          <cell r="GKE96" t="str">
            <v>Teratau</v>
          </cell>
          <cell r="GKF96" t="str">
            <v>Waling</v>
          </cell>
          <cell r="GKG96" t="str">
            <v>Batulicin</v>
          </cell>
          <cell r="GKH96" t="str">
            <v>Kota Pagatan</v>
          </cell>
          <cell r="GKI96" t="str">
            <v>Sari Mulya</v>
          </cell>
          <cell r="GKJ96" t="str">
            <v>Setarap</v>
          </cell>
          <cell r="GKK96" t="str">
            <v>Lasung</v>
          </cell>
          <cell r="GKL96" t="str">
            <v>Kampung Baru</v>
          </cell>
          <cell r="GKM96" t="str">
            <v>Karang Bintang</v>
          </cell>
          <cell r="GKN96" t="str">
            <v>Mantewe</v>
          </cell>
          <cell r="GKO96" t="str">
            <v>Bunati</v>
          </cell>
          <cell r="GKP96" t="str">
            <v>Giri Mulya</v>
          </cell>
          <cell r="GKQ96" t="str">
            <v>Muara Ninian</v>
          </cell>
          <cell r="GKR96" t="str">
            <v>Hauwai</v>
          </cell>
          <cell r="GKS96" t="str">
            <v>Bihara</v>
          </cell>
          <cell r="GKT96" t="str">
            <v>Tariwin</v>
          </cell>
          <cell r="GKU96" t="str">
            <v>Tanah Habang Kiri</v>
          </cell>
          <cell r="GKV96" t="str">
            <v>Paringin Timur</v>
          </cell>
          <cell r="GKW96" t="str">
            <v>Batu Piring</v>
          </cell>
          <cell r="GKX96" t="str">
            <v>Dayak Pitap</v>
          </cell>
          <cell r="GKY96" t="str">
            <v>Mantuil</v>
          </cell>
          <cell r="GKZ96" t="str">
            <v>Kuripan</v>
          </cell>
          <cell r="GLA96" t="str">
            <v>Belitung Utara</v>
          </cell>
          <cell r="GLB96" t="str">
            <v>Alalak Tengah</v>
          </cell>
          <cell r="GLC96" t="str">
            <v>Kertak Baru Ilir</v>
          </cell>
          <cell r="GLD96" t="str">
            <v>Landasan Ulin Timur</v>
          </cell>
          <cell r="GLE96" t="str">
            <v>Palam</v>
          </cell>
          <cell r="GLF96" t="str">
            <v>Loktabat Utara</v>
          </cell>
          <cell r="GLG96" t="str">
            <v>Sungai Besar</v>
          </cell>
          <cell r="GLH96" t="str">
            <v>Landasan Ulin Barat</v>
          </cell>
          <cell r="GLI96" t="str">
            <v>Samuranggau</v>
          </cell>
          <cell r="GLJ96" t="str">
            <v>Keladen</v>
          </cell>
          <cell r="GLK96" t="str">
            <v>Lempesu</v>
          </cell>
          <cell r="GLL96" t="str">
            <v>Tanah Grogot</v>
          </cell>
          <cell r="GLM96" t="str">
            <v>Kuaro</v>
          </cell>
          <cell r="GLN96" t="str">
            <v>Long Ikis</v>
          </cell>
          <cell r="GLO96" t="str">
            <v>Muarakomam</v>
          </cell>
          <cell r="GLP96" t="str">
            <v>Long Kali</v>
          </cell>
          <cell r="GLQ96" t="str">
            <v>Kerang</v>
          </cell>
          <cell r="GLR96" t="str">
            <v>Tanjung Pinang</v>
          </cell>
          <cell r="GLS96" t="str">
            <v>Perian</v>
          </cell>
          <cell r="GLT96" t="str">
            <v>Jonggon Desa</v>
          </cell>
          <cell r="GLU96" t="str">
            <v>Bakungan</v>
          </cell>
          <cell r="GLV96" t="str">
            <v>Sepatin</v>
          </cell>
          <cell r="GLW96" t="str">
            <v>Saliki</v>
          </cell>
          <cell r="GLX96" t="str">
            <v>Jahab</v>
          </cell>
          <cell r="GLY96" t="str">
            <v>Selerong</v>
          </cell>
          <cell r="GLZ96" t="str">
            <v>Kedang Ipil</v>
          </cell>
          <cell r="GMA96" t="str">
            <v>Lamin Telihan</v>
          </cell>
          <cell r="GMB96" t="str">
            <v>Genting Tanah</v>
          </cell>
          <cell r="GMC96" t="str">
            <v>Muara Kaman Ilir</v>
          </cell>
          <cell r="GMD96" t="str">
            <v>Gunung Sari</v>
          </cell>
          <cell r="GME96" t="str">
            <v>Salok Api Barat</v>
          </cell>
          <cell r="GMF96" t="str">
            <v>Muara Jawa Ilir</v>
          </cell>
          <cell r="GMG96" t="str">
            <v>Jawa</v>
          </cell>
          <cell r="GMH96" t="str">
            <v>Manunggal Jaya</v>
          </cell>
          <cell r="GMI96" t="str">
            <v>Sebuntal</v>
          </cell>
          <cell r="GMJ96" t="str">
            <v>Muara Wis</v>
          </cell>
          <cell r="GMK96" t="str">
            <v>Merabu</v>
          </cell>
          <cell r="GML96" t="str">
            <v>Dumaring</v>
          </cell>
          <cell r="GMM96" t="str">
            <v>Sambaliung</v>
          </cell>
          <cell r="GMN96" t="str">
            <v>Long La'ai</v>
          </cell>
          <cell r="GMO96" t="str">
            <v>Sungai Bedungun</v>
          </cell>
          <cell r="GMP96" t="str">
            <v>Gunung Tabur</v>
          </cell>
          <cell r="GMQ96" t="str">
            <v>Pegat Batumbuk</v>
          </cell>
          <cell r="GMR96" t="str">
            <v>Biduk-Biduk</v>
          </cell>
          <cell r="GMS96" t="str">
            <v>Teluk Bayur</v>
          </cell>
          <cell r="GMT96" t="str">
            <v>Tabalar Muara</v>
          </cell>
          <cell r="GMU96" t="str">
            <v>Bohe Silian</v>
          </cell>
          <cell r="GMV96" t="str">
            <v>Tembudan</v>
          </cell>
          <cell r="GMW96" t="str">
            <v>Biatan Ulu</v>
          </cell>
          <cell r="GMX96" t="str">
            <v>Linggang Muara Leban</v>
          </cell>
          <cell r="GMY96" t="str">
            <v>Melak Ilir</v>
          </cell>
          <cell r="GMZ96" t="str">
            <v>Barong Tongkok</v>
          </cell>
          <cell r="GNA96" t="str">
            <v>Besiq</v>
          </cell>
          <cell r="GNB96" t="str">
            <v>Muara Begai</v>
          </cell>
          <cell r="GNC96" t="str">
            <v>Jerang Dayak</v>
          </cell>
          <cell r="GND96" t="str">
            <v>Pentat</v>
          </cell>
          <cell r="GNE96" t="str">
            <v>Gerungung</v>
          </cell>
          <cell r="GNF96" t="str">
            <v>Loa Deras</v>
          </cell>
          <cell r="GNG96" t="str">
            <v>Randa Empas</v>
          </cell>
          <cell r="GNH96" t="str">
            <v>Linggang Melapeh Baru</v>
          </cell>
          <cell r="GNI96" t="str">
            <v>Dempar</v>
          </cell>
          <cell r="GNJ96" t="str">
            <v>Tebisaq</v>
          </cell>
          <cell r="GNK96" t="str">
            <v>Sakaq Lotoq</v>
          </cell>
          <cell r="GNL96" t="str">
            <v>Tering Baru</v>
          </cell>
          <cell r="GNM96" t="str">
            <v>Sekolaq Joleq</v>
          </cell>
          <cell r="GNN96" t="str">
            <v>Senyiur</v>
          </cell>
          <cell r="GNO96" t="str">
            <v>Jak Luay</v>
          </cell>
          <cell r="GNP96" t="str">
            <v>Senambah</v>
          </cell>
          <cell r="GNQ96" t="str">
            <v>Teluk Lingga</v>
          </cell>
          <cell r="GNR96" t="str">
            <v>Kerayaan</v>
          </cell>
          <cell r="GNS96" t="str">
            <v>Long Bentuq</v>
          </cell>
          <cell r="GNT96" t="str">
            <v>Marah Haloq</v>
          </cell>
          <cell r="GNU96" t="str">
            <v>Makmur Jaya</v>
          </cell>
          <cell r="GNV96" t="str">
            <v>Sepaso</v>
          </cell>
          <cell r="GNW96" t="str">
            <v>Kaliorang</v>
          </cell>
          <cell r="GNX96" t="str">
            <v>Sandaran</v>
          </cell>
          <cell r="GNY96" t="str">
            <v>Singa Geweh</v>
          </cell>
          <cell r="GNZ96" t="str">
            <v>Teluk Pandan</v>
          </cell>
          <cell r="GOA96" t="str">
            <v>Mukti Jaya</v>
          </cell>
          <cell r="GOB96" t="str">
            <v>Bumi Etam</v>
          </cell>
          <cell r="GOC96" t="str">
            <v>Karangan Dalam</v>
          </cell>
          <cell r="GOD96" t="str">
            <v>Batu Timbau</v>
          </cell>
          <cell r="GOE96" t="str">
            <v>Sika Makmur</v>
          </cell>
          <cell r="GOF96" t="str">
            <v>Tanjung Tengah</v>
          </cell>
          <cell r="GOG96" t="str">
            <v>Waru</v>
          </cell>
          <cell r="GOH96" t="str">
            <v>Babulu Darat</v>
          </cell>
          <cell r="GOI96" t="str">
            <v>Sepaku</v>
          </cell>
          <cell r="GOJ96" t="str">
            <v>Long Hurai</v>
          </cell>
          <cell r="GOK96" t="str">
            <v>Long Hubung</v>
          </cell>
          <cell r="GOL96" t="str">
            <v>Laham</v>
          </cell>
          <cell r="GOM96" t="str">
            <v>Long Penaneh I</v>
          </cell>
          <cell r="GON96" t="str">
            <v>Delang Kerohong</v>
          </cell>
          <cell r="GOO96" t="str">
            <v>Manggar</v>
          </cell>
          <cell r="GOP96" t="str">
            <v>Baru Ilir</v>
          </cell>
          <cell r="GOQ96" t="str">
            <v>Batu Ampar</v>
          </cell>
          <cell r="GOR96" t="str">
            <v>Gunungsari Ulu</v>
          </cell>
          <cell r="GOS96" t="str">
            <v>Sepinggan</v>
          </cell>
          <cell r="GOT96" t="str">
            <v>Prapatan</v>
          </cell>
          <cell r="GOU96" t="str">
            <v>Rawa Makmur</v>
          </cell>
          <cell r="GOV96" t="str">
            <v>Sungai Keledang</v>
          </cell>
          <cell r="GOW96" t="str">
            <v>Teluk Lerong Ilir</v>
          </cell>
          <cell r="GOX96" t="str">
            <v>Selili</v>
          </cell>
          <cell r="GOY96" t="str">
            <v>Sempaja Selatan</v>
          </cell>
          <cell r="GOZ96" t="str">
            <v>Loa Bakung</v>
          </cell>
          <cell r="GPA96" t="str">
            <v>Sungai Kapih</v>
          </cell>
          <cell r="GPB96" t="str">
            <v>Temindung Permai</v>
          </cell>
          <cell r="GPC96" t="str">
            <v>Karang Mumus</v>
          </cell>
          <cell r="GPD96" t="str">
            <v>Simpang Tiga</v>
          </cell>
          <cell r="GPE96" t="str">
            <v>Bontang Kuala</v>
          </cell>
          <cell r="GPF96" t="str">
            <v>Tanjung Laut</v>
          </cell>
          <cell r="GPG96" t="str">
            <v>Belimbing</v>
          </cell>
          <cell r="GPH96" t="str">
            <v>Tanjung Palas Hulu</v>
          </cell>
          <cell r="GPI96" t="str">
            <v>Long Beluah</v>
          </cell>
          <cell r="GPJ96" t="str">
            <v>Karang Agung</v>
          </cell>
          <cell r="GPK96" t="str">
            <v>Tanah Kuning</v>
          </cell>
          <cell r="GPL96" t="str">
            <v>Tanjung Selor Hulu</v>
          </cell>
          <cell r="GPM96" t="str">
            <v>Salimbatu</v>
          </cell>
          <cell r="GPN96" t="str">
            <v>Lepak Aru</v>
          </cell>
          <cell r="GPO96" t="str">
            <v>Long Tungu</v>
          </cell>
          <cell r="GPP96" t="str">
            <v>Sekatak Buji</v>
          </cell>
          <cell r="GPQ96" t="str">
            <v>Bunyu Barat</v>
          </cell>
          <cell r="GPR96" t="str">
            <v>Long Gafid</v>
          </cell>
          <cell r="GPS96" t="str">
            <v>Batu Lidung</v>
          </cell>
          <cell r="GPT96" t="str">
            <v>Long Pujungan</v>
          </cell>
          <cell r="GPU96" t="str">
            <v>Data Dian</v>
          </cell>
          <cell r="GPV96" t="str">
            <v>Long Nawang</v>
          </cell>
          <cell r="GPW96" t="str">
            <v>Bila Bekayuk</v>
          </cell>
          <cell r="GPX96" t="str">
            <v>Kaliamok</v>
          </cell>
          <cell r="GPY96" t="str">
            <v>Long Bila</v>
          </cell>
          <cell r="GPZ96" t="str">
            <v>Dumu Mahak</v>
          </cell>
          <cell r="GQA96" t="str">
            <v>Long Ampung</v>
          </cell>
          <cell r="GQB96" t="str">
            <v>Long Uli</v>
          </cell>
          <cell r="GQC96" t="str">
            <v>Lung Fala</v>
          </cell>
          <cell r="GQD96" t="str">
            <v>Setulang</v>
          </cell>
          <cell r="GQE96" t="str">
            <v>Long Lake</v>
          </cell>
          <cell r="GQF96" t="str">
            <v>Long Nyau</v>
          </cell>
          <cell r="GQG96" t="str">
            <v>Tanjungkarang</v>
          </cell>
          <cell r="GQH96" t="str">
            <v>Nunukan Timur</v>
          </cell>
          <cell r="GQI96" t="str">
            <v>Tagul</v>
          </cell>
          <cell r="GQJ96" t="str">
            <v>Deralon</v>
          </cell>
          <cell r="GQK96" t="str">
            <v>Pa' Padi</v>
          </cell>
          <cell r="GQL96" t="str">
            <v>Pembeliangan</v>
          </cell>
          <cell r="GQM96" t="str">
            <v>Long Pasia</v>
          </cell>
          <cell r="GQN96" t="str">
            <v>Liang Bunyu</v>
          </cell>
          <cell r="GQO96" t="str">
            <v>Selisun</v>
          </cell>
          <cell r="GQP96" t="str">
            <v>Sungai Nyamuk</v>
          </cell>
          <cell r="GQQ96" t="str">
            <v>Sungai Pancang</v>
          </cell>
          <cell r="GQR96" t="str">
            <v>Sungai Limau</v>
          </cell>
          <cell r="GQS96" t="str">
            <v>Srinanti</v>
          </cell>
          <cell r="GQT96" t="str">
            <v>Sanur</v>
          </cell>
          <cell r="GQU96" t="str">
            <v>Payang</v>
          </cell>
          <cell r="GQV96" t="str">
            <v>Lubok Buat</v>
          </cell>
          <cell r="GQW96" t="str">
            <v>Tang Paye</v>
          </cell>
          <cell r="GQX96" t="str">
            <v>Pa' Betung</v>
          </cell>
          <cell r="GQY96" t="str">
            <v>Pa' Mulak</v>
          </cell>
          <cell r="GQZ96" t="str">
            <v>Tideng Pale</v>
          </cell>
          <cell r="GRA96" t="str">
            <v>Sesayap</v>
          </cell>
          <cell r="GRB96" t="str">
            <v>Tanah Merah</v>
          </cell>
          <cell r="GRC96" t="str">
            <v>Buong Baru</v>
          </cell>
          <cell r="GRD96" t="str">
            <v>Seputuk</v>
          </cell>
          <cell r="GRE96" t="str">
            <v>Karang Anyar</v>
          </cell>
          <cell r="GRF96" t="str">
            <v>Kampung I Skip</v>
          </cell>
          <cell r="GRG96" t="str">
            <v>Lingkas Ujung</v>
          </cell>
          <cell r="GRH96" t="str">
            <v>Juata Laut</v>
          </cell>
          <cell r="GRI96" t="str">
            <v>Ayong</v>
          </cell>
          <cell r="GRJ96" t="str">
            <v>Matayangan</v>
          </cell>
          <cell r="GRK96" t="str">
            <v>Imandi</v>
          </cell>
          <cell r="GRL96" t="str">
            <v>Tumokang Baru</v>
          </cell>
          <cell r="GRM96" t="str">
            <v>Totabuan</v>
          </cell>
          <cell r="GRN96" t="str">
            <v>Inobonto</v>
          </cell>
          <cell r="GRO96" t="str">
            <v>Bombanon</v>
          </cell>
          <cell r="GRP96" t="str">
            <v>Muntoi</v>
          </cell>
          <cell r="GRQ96" t="str">
            <v>Mariri Lama</v>
          </cell>
          <cell r="GRR96" t="str">
            <v>Pangian</v>
          </cell>
          <cell r="GRS96" t="str">
            <v>Ambang I</v>
          </cell>
          <cell r="GRT96" t="str">
            <v>Bilalang III</v>
          </cell>
          <cell r="GRU96" t="str">
            <v>Serasi</v>
          </cell>
          <cell r="GRV96" t="str">
            <v>Bonawang</v>
          </cell>
          <cell r="GRW96" t="str">
            <v>Ibolian</v>
          </cell>
          <cell r="GRX96" t="str">
            <v>Masarang</v>
          </cell>
          <cell r="GRY96" t="str">
            <v>Luaan</v>
          </cell>
          <cell r="GRZ96" t="str">
            <v>Telap</v>
          </cell>
          <cell r="GSA96" t="str">
            <v>Tulap</v>
          </cell>
          <cell r="GSB96" t="str">
            <v>Kapataran</v>
          </cell>
          <cell r="GSC96" t="str">
            <v>Kayuwatu</v>
          </cell>
          <cell r="GSD96" t="str">
            <v>Tember</v>
          </cell>
          <cell r="GSE96" t="str">
            <v>Kasuratan</v>
          </cell>
          <cell r="GSF96" t="str">
            <v>Wolaang</v>
          </cell>
          <cell r="GSG96" t="str">
            <v>Koyawas</v>
          </cell>
          <cell r="GSH96" t="str">
            <v>Leilem</v>
          </cell>
          <cell r="GSI96" t="str">
            <v>Sendangan</v>
          </cell>
          <cell r="GSJ96" t="str">
            <v>Pineleng I</v>
          </cell>
          <cell r="GSK96" t="str">
            <v>Kembes II</v>
          </cell>
          <cell r="GSL96" t="str">
            <v>Kumu</v>
          </cell>
          <cell r="GSM96" t="str">
            <v>Sumalangka</v>
          </cell>
          <cell r="GSN96" t="str">
            <v>Palamba</v>
          </cell>
          <cell r="GSO96" t="str">
            <v>Urongo</v>
          </cell>
          <cell r="GSP96" t="str">
            <v>Walantakan</v>
          </cell>
          <cell r="GSQ96" t="str">
            <v>Wasian</v>
          </cell>
          <cell r="GSR96" t="str">
            <v>Talikuran</v>
          </cell>
          <cell r="GSS96" t="str">
            <v>Kayuuwi</v>
          </cell>
          <cell r="GST96" t="str">
            <v>Kalasey Satu</v>
          </cell>
          <cell r="GSU96" t="str">
            <v>Lemoh</v>
          </cell>
          <cell r="GSV96" t="str">
            <v>Penaesaan</v>
          </cell>
          <cell r="GSW96" t="str">
            <v>Kalasuge</v>
          </cell>
          <cell r="GSX96" t="str">
            <v>Nanedakele</v>
          </cell>
          <cell r="GSY96" t="str">
            <v>Kaluwatu</v>
          </cell>
          <cell r="GSZ96" t="str">
            <v>Kalama</v>
          </cell>
          <cell r="GTA96" t="str">
            <v>Nagha I</v>
          </cell>
          <cell r="GTB96" t="str">
            <v>Tawoali</v>
          </cell>
          <cell r="GTC96" t="str">
            <v>Bowongkali</v>
          </cell>
          <cell r="GTD96" t="str">
            <v>Simueng</v>
          </cell>
          <cell r="GTE96" t="str">
            <v>Kendahe I</v>
          </cell>
          <cell r="GTF96" t="str">
            <v>Sawang Bendar</v>
          </cell>
          <cell r="GTG96" t="str">
            <v>Hangke</v>
          </cell>
          <cell r="GTH96" t="str">
            <v>Pintareng</v>
          </cell>
          <cell r="GTI96" t="str">
            <v>Pananekeng</v>
          </cell>
          <cell r="GTJ96" t="str">
            <v>Lesa</v>
          </cell>
          <cell r="GTK96" t="str">
            <v>Marore</v>
          </cell>
          <cell r="GTL96" t="str">
            <v>Lirung</v>
          </cell>
          <cell r="GTM96" t="str">
            <v>Beo</v>
          </cell>
          <cell r="GTN96" t="str">
            <v>Alo</v>
          </cell>
          <cell r="GTO96" t="str">
            <v>Essang</v>
          </cell>
          <cell r="GTP96" t="str">
            <v>Kakorotan</v>
          </cell>
          <cell r="GTQ96" t="str">
            <v>Pangeran</v>
          </cell>
          <cell r="GTR96" t="str">
            <v>Melonguane</v>
          </cell>
          <cell r="GTS96" t="str">
            <v>Mamahan</v>
          </cell>
          <cell r="GTT96" t="str">
            <v>Peret</v>
          </cell>
          <cell r="GTU96" t="str">
            <v>Tuabatu</v>
          </cell>
          <cell r="GTV96" t="str">
            <v>Bitunuris</v>
          </cell>
          <cell r="GTW96" t="str">
            <v>Kalongan</v>
          </cell>
          <cell r="GTX96" t="str">
            <v>Pulau Miangas</v>
          </cell>
          <cell r="GTY96" t="str">
            <v>Makatara</v>
          </cell>
          <cell r="GTZ96" t="str">
            <v>Pulutan</v>
          </cell>
          <cell r="GUA96" t="str">
            <v>Tule</v>
          </cell>
          <cell r="GUB96" t="str">
            <v>Moronge</v>
          </cell>
          <cell r="GUC96" t="str">
            <v>Pampalu</v>
          </cell>
          <cell r="GUD96" t="str">
            <v>Sambuara Satu</v>
          </cell>
          <cell r="GUE96" t="str">
            <v>Sinisir</v>
          </cell>
          <cell r="GUF96" t="str">
            <v>Raraatean</v>
          </cell>
          <cell r="GUG96" t="str">
            <v>Poopo</v>
          </cell>
          <cell r="GUH96" t="str">
            <v>Motoling</v>
          </cell>
          <cell r="GUI96" t="str">
            <v>Blongko</v>
          </cell>
          <cell r="GUJ96" t="str">
            <v>Boyong Atas</v>
          </cell>
          <cell r="GUK96" t="str">
            <v>Buyungon</v>
          </cell>
          <cell r="GUL96" t="str">
            <v>Tumpaan Satu</v>
          </cell>
          <cell r="GUM96" t="str">
            <v>Pinamorongan</v>
          </cell>
          <cell r="GUN96" t="str">
            <v>Kumelembuai</v>
          </cell>
          <cell r="GUO96" t="str">
            <v>Tumani</v>
          </cell>
          <cell r="GUP96" t="str">
            <v>Kawangkoan Bawah</v>
          </cell>
          <cell r="GUQ96" t="str">
            <v>Pondang</v>
          </cell>
          <cell r="GUR96" t="str">
            <v>Paslaten</v>
          </cell>
          <cell r="GUS96" t="str">
            <v>Tondei</v>
          </cell>
          <cell r="GUT96" t="str">
            <v>Karimbow</v>
          </cell>
          <cell r="GUU96" t="str">
            <v>Talaitad</v>
          </cell>
          <cell r="GUV96" t="str">
            <v>Makalisung</v>
          </cell>
          <cell r="GUW96" t="str">
            <v>Kauditan II</v>
          </cell>
          <cell r="GUX96" t="str">
            <v>Airmadidi Bawah</v>
          </cell>
          <cell r="GUY96" t="str">
            <v>Tiwoho</v>
          </cell>
          <cell r="GUZ96" t="str">
            <v>Matungkas</v>
          </cell>
          <cell r="GVA96" t="str">
            <v>Gangga I</v>
          </cell>
          <cell r="GVB96" t="str">
            <v>Likupang I</v>
          </cell>
          <cell r="GVC96" t="str">
            <v>Suwaan</v>
          </cell>
          <cell r="GVD96" t="str">
            <v>Paniki Atas</v>
          </cell>
          <cell r="GVE96" t="str">
            <v>Kokoleh Satu</v>
          </cell>
          <cell r="GVF96" t="str">
            <v>Tosuraya</v>
          </cell>
          <cell r="GVG96" t="str">
            <v>Tatengesan</v>
          </cell>
          <cell r="GVH96" t="str">
            <v>Mangkit</v>
          </cell>
          <cell r="GVI96" t="str">
            <v>Ratatotok Satu</v>
          </cell>
          <cell r="GVJ96" t="str">
            <v>Tonsawang</v>
          </cell>
          <cell r="GVK96" t="str">
            <v>Ranoketang Atas</v>
          </cell>
          <cell r="GVL96" t="str">
            <v>Kalait</v>
          </cell>
          <cell r="GVM96" t="str">
            <v>Silian</v>
          </cell>
          <cell r="GVN96" t="str">
            <v>Molompar</v>
          </cell>
          <cell r="GVO96" t="str">
            <v>Tombatu Dua</v>
          </cell>
          <cell r="GVP96" t="str">
            <v>Towuntu</v>
          </cell>
          <cell r="GVQ96" t="str">
            <v>Wioi</v>
          </cell>
          <cell r="GVR96" t="str">
            <v>Sangkub I</v>
          </cell>
          <cell r="GVS96" t="str">
            <v>Bintauna</v>
          </cell>
          <cell r="GVT96" t="str">
            <v>Mokoditek</v>
          </cell>
          <cell r="GVU96" t="str">
            <v>Paku</v>
          </cell>
          <cell r="GVV96" t="str">
            <v>Solo</v>
          </cell>
          <cell r="GVW96" t="str">
            <v>Komus I</v>
          </cell>
          <cell r="GVX96" t="str">
            <v>Bebali</v>
          </cell>
          <cell r="GVY96" t="str">
            <v>Paseng</v>
          </cell>
          <cell r="GVZ96" t="str">
            <v>Bahoi</v>
          </cell>
          <cell r="GWA96" t="str">
            <v>Mala</v>
          </cell>
          <cell r="GWB96" t="str">
            <v>Tanaki</v>
          </cell>
          <cell r="GWC96" t="str">
            <v>Bulangan</v>
          </cell>
          <cell r="GWD96" t="str">
            <v>Buang</v>
          </cell>
          <cell r="GWE96" t="str">
            <v>Kinali</v>
          </cell>
          <cell r="GWF96" t="str">
            <v>Salili</v>
          </cell>
          <cell r="GWG96" t="str">
            <v>Humbia</v>
          </cell>
          <cell r="GWH96" t="str">
            <v>Kayumoyondi</v>
          </cell>
          <cell r="GWI96" t="str">
            <v>Kotabunan</v>
          </cell>
          <cell r="GWJ96" t="str">
            <v>Idumun</v>
          </cell>
          <cell r="GWK96" t="str">
            <v>Modayag</v>
          </cell>
          <cell r="GWL96" t="str">
            <v>Moyongkota</v>
          </cell>
          <cell r="GWM96" t="str">
            <v>Motongkad Utara</v>
          </cell>
          <cell r="GWN96" t="str">
            <v>Mooat</v>
          </cell>
          <cell r="GWO96" t="str">
            <v>Tangagah</v>
          </cell>
          <cell r="GWP96" t="str">
            <v>Lion</v>
          </cell>
          <cell r="GWQ96" t="str">
            <v>Linawan</v>
          </cell>
          <cell r="GWR96" t="str">
            <v>Mataindo</v>
          </cell>
          <cell r="GWS96" t="str">
            <v>Matandoi</v>
          </cell>
          <cell r="GWT96" t="str">
            <v>Biniha Timur</v>
          </cell>
          <cell r="GWU96" t="str">
            <v>Botuliodu</v>
          </cell>
          <cell r="GWV96" t="str">
            <v>Molas</v>
          </cell>
          <cell r="GWW96" t="str">
            <v>Bitung Karangria</v>
          </cell>
          <cell r="GWX96" t="str">
            <v>Singkil Satu</v>
          </cell>
          <cell r="GWY96" t="str">
            <v>Tikala Kumaraka</v>
          </cell>
          <cell r="GWZ96" t="str">
            <v>Tikala Baru</v>
          </cell>
          <cell r="GXA96" t="str">
            <v>Sario Utara</v>
          </cell>
          <cell r="GXB96" t="str">
            <v>Wanea</v>
          </cell>
          <cell r="GXC96" t="str">
            <v>Paniki Bawah</v>
          </cell>
          <cell r="GXD96" t="str">
            <v>Malalayang Satu</v>
          </cell>
          <cell r="GXE96" t="str">
            <v>Bunaken</v>
          </cell>
          <cell r="GXF96" t="str">
            <v>Ranomuut</v>
          </cell>
          <cell r="GXG96" t="str">
            <v>Pasir Panjang</v>
          </cell>
          <cell r="GXH96" t="str">
            <v>Wangurer Barat</v>
          </cell>
          <cell r="GXI96" t="str">
            <v>Karondoran</v>
          </cell>
          <cell r="GXJ96" t="str">
            <v>Pateten Satu</v>
          </cell>
          <cell r="GXK96" t="str">
            <v>Tanjung Merah</v>
          </cell>
          <cell r="GXL96" t="str">
            <v>Girian Atas</v>
          </cell>
          <cell r="GXM96" t="str">
            <v>Bitung Barat Satu</v>
          </cell>
          <cell r="GXN96" t="str">
            <v>Mawali</v>
          </cell>
          <cell r="GXO96" t="str">
            <v>Pinaras</v>
          </cell>
          <cell r="GXP96" t="str">
            <v>Talete Satu</v>
          </cell>
          <cell r="GXQ96" t="str">
            <v>Tinoor Satu</v>
          </cell>
          <cell r="GXR96" t="str">
            <v>Woloan Satu</v>
          </cell>
          <cell r="GXS96" t="str">
            <v>Paslaten Satu</v>
          </cell>
          <cell r="GXT96" t="str">
            <v>Biga</v>
          </cell>
          <cell r="GXU96" t="str">
            <v>Kotobangun</v>
          </cell>
          <cell r="GXV96" t="str">
            <v>Motoboi Kecil</v>
          </cell>
          <cell r="GXW96" t="str">
            <v>Mongkonai</v>
          </cell>
          <cell r="GXX96" t="str">
            <v>Bugis</v>
          </cell>
          <cell r="GXY96" t="str">
            <v>Bunta I</v>
          </cell>
          <cell r="GXZ96" t="str">
            <v>Kintom</v>
          </cell>
          <cell r="GYA96" t="str">
            <v>Luwuk</v>
          </cell>
          <cell r="GYB96" t="str">
            <v>Nipa</v>
          </cell>
          <cell r="GYC96" t="str">
            <v>Balantak</v>
          </cell>
          <cell r="GYD96" t="str">
            <v>Pakowa</v>
          </cell>
          <cell r="GYE96" t="str">
            <v>Bualemo A</v>
          </cell>
          <cell r="GYF96" t="str">
            <v>Cendana</v>
          </cell>
          <cell r="GYG96" t="str">
            <v>Tangeban</v>
          </cell>
          <cell r="GYH96" t="str">
            <v>Kayutanyo</v>
          </cell>
          <cell r="GYI96" t="str">
            <v>Dongin</v>
          </cell>
          <cell r="GYJ96" t="str">
            <v>Bangketa</v>
          </cell>
          <cell r="GYK96" t="str">
            <v>Saluan</v>
          </cell>
          <cell r="GYL96" t="str">
            <v>Maasing</v>
          </cell>
          <cell r="GYM96" t="str">
            <v>Lobu</v>
          </cell>
          <cell r="GYN96" t="str">
            <v>Beringin Jaya</v>
          </cell>
          <cell r="GYO96" t="str">
            <v>Tombos</v>
          </cell>
          <cell r="GYP96" t="str">
            <v>Kampangar</v>
          </cell>
          <cell r="GYQ96" t="str">
            <v>Simpong</v>
          </cell>
          <cell r="GYR96" t="str">
            <v>Kilongan</v>
          </cell>
          <cell r="GYS96" t="str">
            <v>Pondan</v>
          </cell>
          <cell r="GYT96" t="str">
            <v>Nambo Padang</v>
          </cell>
          <cell r="GYU96" t="str">
            <v>Moengko Lama</v>
          </cell>
          <cell r="GYV96" t="str">
            <v>Kasinguncu</v>
          </cell>
          <cell r="GYW96" t="str">
            <v>Tampemadoro</v>
          </cell>
          <cell r="GYX96" t="str">
            <v>Tentena</v>
          </cell>
          <cell r="GYY96" t="str">
            <v>Taripa</v>
          </cell>
          <cell r="GYZ96" t="str">
            <v>Bancea</v>
          </cell>
          <cell r="GZA96" t="str">
            <v>Dodolo</v>
          </cell>
          <cell r="GZB96" t="str">
            <v>Hangira</v>
          </cell>
          <cell r="GZC96" t="str">
            <v>Gintu</v>
          </cell>
          <cell r="GZD96" t="str">
            <v>Kilo</v>
          </cell>
          <cell r="GZE96" t="str">
            <v>Dewua</v>
          </cell>
          <cell r="GZF96" t="str">
            <v>Taipa</v>
          </cell>
          <cell r="GZG96" t="str">
            <v>Sayo</v>
          </cell>
          <cell r="GZH96" t="str">
            <v>Bonesompe</v>
          </cell>
          <cell r="GZI96" t="str">
            <v>Tuare</v>
          </cell>
          <cell r="GZJ96" t="str">
            <v>Winowanga</v>
          </cell>
          <cell r="GZK96" t="str">
            <v>Watutau</v>
          </cell>
          <cell r="GZL96" t="str">
            <v>Korobono</v>
          </cell>
          <cell r="GZM96" t="str">
            <v>Sawidago</v>
          </cell>
          <cell r="GZN96" t="str">
            <v>Pantolobete</v>
          </cell>
          <cell r="GZO96" t="str">
            <v>Kambayang</v>
          </cell>
          <cell r="GZP96" t="str">
            <v>Ganti</v>
          </cell>
          <cell r="GZQ96" t="str">
            <v>Labuan</v>
          </cell>
          <cell r="GZR96" t="str">
            <v>Dalaka</v>
          </cell>
          <cell r="GZS96" t="str">
            <v>Ombo</v>
          </cell>
          <cell r="GZT96" t="str">
            <v>Labean</v>
          </cell>
          <cell r="GZU96" t="str">
            <v>Balukang</v>
          </cell>
          <cell r="GZV96" t="str">
            <v>Mbuwu</v>
          </cell>
          <cell r="GZW96" t="str">
            <v>Wani Satu</v>
          </cell>
          <cell r="GZX96" t="str">
            <v>Palintuma</v>
          </cell>
          <cell r="GZY96" t="str">
            <v>Tibo</v>
          </cell>
          <cell r="GZZ96" t="str">
            <v>Sikara Tobata</v>
          </cell>
          <cell r="HAA96" t="str">
            <v>Powelua</v>
          </cell>
          <cell r="HAB96" t="str">
            <v>Ogoamas I</v>
          </cell>
          <cell r="HAC96" t="str">
            <v>Walandano</v>
          </cell>
          <cell r="HAD96" t="str">
            <v>Kombo</v>
          </cell>
          <cell r="HAE96" t="str">
            <v>Banagan</v>
          </cell>
          <cell r="HAF96" t="str">
            <v>Luok Manipi</v>
          </cell>
          <cell r="HAG96" t="str">
            <v>Sibaluton</v>
          </cell>
          <cell r="HAH96" t="str">
            <v>Buga</v>
          </cell>
          <cell r="HAI96" t="str">
            <v>Janja</v>
          </cell>
          <cell r="HAJ96" t="str">
            <v>Tambun</v>
          </cell>
          <cell r="HAK96" t="str">
            <v>Ogomoli</v>
          </cell>
          <cell r="HAL96" t="str">
            <v>Santigi</v>
          </cell>
          <cell r="HAM96" t="str">
            <v>Galumpang</v>
          </cell>
          <cell r="HAN96" t="str">
            <v>Momunu</v>
          </cell>
          <cell r="HAO96" t="str">
            <v>Tuinan</v>
          </cell>
          <cell r="HAP96" t="str">
            <v>Tayadun</v>
          </cell>
          <cell r="HAQ96" t="str">
            <v>Lonu</v>
          </cell>
          <cell r="HAR96" t="str">
            <v>Umu</v>
          </cell>
          <cell r="HAS96" t="str">
            <v>Buol</v>
          </cell>
          <cell r="HAT96" t="str">
            <v>Boilan</v>
          </cell>
          <cell r="HAU96" t="str">
            <v>Biau</v>
          </cell>
          <cell r="HAV96" t="str">
            <v>Lokodidi</v>
          </cell>
          <cell r="HAW96" t="str">
            <v>Mokupo</v>
          </cell>
          <cell r="HAX96" t="str">
            <v>Bodi</v>
          </cell>
          <cell r="HAY96" t="str">
            <v>Mendui</v>
          </cell>
          <cell r="HAZ96" t="str">
            <v>Sainoa</v>
          </cell>
          <cell r="HBA96" t="str">
            <v>Ulunambo</v>
          </cell>
          <cell r="HBB96" t="str">
            <v>Bahoea Reko- Reko</v>
          </cell>
          <cell r="HBC96" t="str">
            <v>Parilangke</v>
          </cell>
          <cell r="HBD96" t="str">
            <v>Bete-Bete</v>
          </cell>
          <cell r="HBE96" t="str">
            <v>Sampeantaba</v>
          </cell>
          <cell r="HBF96" t="str">
            <v>Puungkeu</v>
          </cell>
          <cell r="HBG96" t="str">
            <v>Oneputeh Jaya</v>
          </cell>
          <cell r="HBH96" t="str">
            <v>Sobonon</v>
          </cell>
          <cell r="HBI96" t="str">
            <v>Salakan</v>
          </cell>
          <cell r="HBJ96" t="str">
            <v>Tangkop</v>
          </cell>
          <cell r="HBK96" t="str">
            <v>Bulagi I</v>
          </cell>
          <cell r="HBL96" t="str">
            <v>Paisubatu</v>
          </cell>
          <cell r="HBM96" t="str">
            <v>Bonepuso</v>
          </cell>
          <cell r="HBN96" t="str">
            <v>Tobing</v>
          </cell>
          <cell r="HBO96" t="str">
            <v>Kalumbatan</v>
          </cell>
          <cell r="HBP96" t="str">
            <v>Patukuki</v>
          </cell>
          <cell r="HBQ96" t="str">
            <v>Sabang</v>
          </cell>
          <cell r="HBR96" t="str">
            <v>Lumbi-lumbia</v>
          </cell>
          <cell r="HBS96" t="str">
            <v>Tatakalai</v>
          </cell>
          <cell r="HBT96" t="str">
            <v>Masigi</v>
          </cell>
          <cell r="HBU96" t="str">
            <v>Tolole</v>
          </cell>
          <cell r="HBV96" t="str">
            <v>Bainaa</v>
          </cell>
          <cell r="HBW96" t="str">
            <v>Moutong Timur</v>
          </cell>
          <cell r="HBX96" t="str">
            <v>Tingkulang</v>
          </cell>
          <cell r="HBY96" t="str">
            <v>Sausu Peore</v>
          </cell>
          <cell r="HBZ96" t="str">
            <v>Lambunu</v>
          </cell>
          <cell r="HCA96" t="str">
            <v>Kasimbar</v>
          </cell>
          <cell r="HCB96" t="str">
            <v>Tanalanto</v>
          </cell>
          <cell r="HCC96" t="str">
            <v>Tada</v>
          </cell>
          <cell r="HCD96" t="str">
            <v>Lemusa</v>
          </cell>
          <cell r="HCE96" t="str">
            <v>Kayu Agung</v>
          </cell>
          <cell r="HCF96" t="str">
            <v>Tomoli</v>
          </cell>
          <cell r="HCG96" t="str">
            <v>Karya Agung</v>
          </cell>
          <cell r="HCH96" t="str">
            <v>Malakosa</v>
          </cell>
          <cell r="HCI96" t="str">
            <v>Parigimpu'u</v>
          </cell>
          <cell r="HCJ96" t="str">
            <v>Marantale</v>
          </cell>
          <cell r="HCK96" t="str">
            <v>Bobalo</v>
          </cell>
          <cell r="HCL96" t="str">
            <v>Avolua</v>
          </cell>
          <cell r="HCM96" t="str">
            <v>Pelawa Baru</v>
          </cell>
          <cell r="HCN96" t="str">
            <v>Bolano</v>
          </cell>
          <cell r="HCO96" t="str">
            <v>Ongka</v>
          </cell>
          <cell r="HCP96" t="str">
            <v>Lado</v>
          </cell>
          <cell r="HCQ96" t="str">
            <v>Taningkola</v>
          </cell>
          <cell r="HCR96" t="str">
            <v>Bungayo</v>
          </cell>
          <cell r="HCS96" t="str">
            <v>Tiga Pulau</v>
          </cell>
          <cell r="HCT96" t="str">
            <v>Pusungi</v>
          </cell>
          <cell r="HCU96" t="str">
            <v>Malotong</v>
          </cell>
          <cell r="HCV96" t="str">
            <v>Tampanombo</v>
          </cell>
          <cell r="HCW96" t="str">
            <v>Malei Tojo</v>
          </cell>
          <cell r="HCX96" t="str">
            <v>Lemoro</v>
          </cell>
          <cell r="HCY96" t="str">
            <v>Biga</v>
          </cell>
          <cell r="HCZ96" t="str">
            <v>Uentanaga Bawah</v>
          </cell>
          <cell r="HDA96" t="str">
            <v>Bomba</v>
          </cell>
          <cell r="HDB96" t="str">
            <v>Kalia</v>
          </cell>
          <cell r="HDC96" t="str">
            <v>Sidondo II</v>
          </cell>
          <cell r="HDD96" t="str">
            <v>Bobo</v>
          </cell>
          <cell r="HDE96" t="str">
            <v>Kamarora A</v>
          </cell>
          <cell r="HDF96" t="str">
            <v>Puroo</v>
          </cell>
          <cell r="HDG96" t="str">
            <v>Siwongi</v>
          </cell>
          <cell r="HDH96" t="str">
            <v>Lempelero</v>
          </cell>
          <cell r="HDI96" t="str">
            <v>Koja</v>
          </cell>
          <cell r="HDJ96" t="str">
            <v>Tuwa</v>
          </cell>
          <cell r="HDK96" t="str">
            <v>Bangga</v>
          </cell>
          <cell r="HDL96" t="str">
            <v>Lambara</v>
          </cell>
          <cell r="HDM96" t="str">
            <v>Sibonu</v>
          </cell>
          <cell r="HDN96" t="str">
            <v>Tulo</v>
          </cell>
          <cell r="HDO96" t="str">
            <v>Porame</v>
          </cell>
          <cell r="HDP96" t="str">
            <v>Lebanu</v>
          </cell>
          <cell r="HDQ96" t="str">
            <v>Wayu</v>
          </cell>
          <cell r="HDR96" t="str">
            <v>Lompio</v>
          </cell>
          <cell r="HDS96" t="str">
            <v>Kendek</v>
          </cell>
          <cell r="HDT96" t="str">
            <v>Toropot</v>
          </cell>
          <cell r="HDU96" t="str">
            <v>Togong Sagu</v>
          </cell>
          <cell r="HDV96" t="str">
            <v>Lalong</v>
          </cell>
          <cell r="HDW96" t="str">
            <v>Matanga</v>
          </cell>
          <cell r="HDX96" t="str">
            <v>Adean</v>
          </cell>
          <cell r="HDY96" t="str">
            <v>Kolonodale</v>
          </cell>
          <cell r="HDZ96" t="str">
            <v>Bunta</v>
          </cell>
          <cell r="HEA96" t="str">
            <v>Dolupo Karya</v>
          </cell>
          <cell r="HEB96" t="str">
            <v>Beteleme</v>
          </cell>
          <cell r="HEC96" t="str">
            <v>Tomata</v>
          </cell>
          <cell r="HED96" t="str">
            <v>Era</v>
          </cell>
          <cell r="HEE96" t="str">
            <v>Lembah Sumara</v>
          </cell>
          <cell r="HEF96" t="str">
            <v>Baturube</v>
          </cell>
          <cell r="HEG96" t="str">
            <v>Pandauke</v>
          </cell>
          <cell r="HEH96" t="str">
            <v>Tiu</v>
          </cell>
          <cell r="HEI96" t="str">
            <v>Besusu Barat</v>
          </cell>
          <cell r="HEJ96" t="str">
            <v>Ujuna</v>
          </cell>
          <cell r="HEK96" t="str">
            <v>Tatura Utara</v>
          </cell>
          <cell r="HEL96" t="str">
            <v>Mamboro</v>
          </cell>
          <cell r="HEM96" t="str">
            <v>Buluri</v>
          </cell>
          <cell r="HEN96" t="str">
            <v>Nunu</v>
          </cell>
          <cell r="HEO96" t="str">
            <v>Pantoloan</v>
          </cell>
          <cell r="HEP96" t="str">
            <v>Layana Indah</v>
          </cell>
          <cell r="HEQ96" t="str">
            <v>Benteng Utara</v>
          </cell>
          <cell r="HER96" t="str">
            <v>Putabangung</v>
          </cell>
          <cell r="HES96" t="str">
            <v>Batangmata</v>
          </cell>
          <cell r="HET96" t="str">
            <v>Parak</v>
          </cell>
          <cell r="HEU96" t="str">
            <v>Harapan</v>
          </cell>
          <cell r="HEV96" t="str">
            <v>Kembang Ragi</v>
          </cell>
          <cell r="HEW96" t="str">
            <v>Bonerate</v>
          </cell>
          <cell r="HEX96" t="str">
            <v>Kayuadi</v>
          </cell>
          <cell r="HEY96" t="str">
            <v>Kalaotoa</v>
          </cell>
          <cell r="HEZ96" t="str">
            <v>Bontobulaeng</v>
          </cell>
          <cell r="HFA96" t="str">
            <v>Buki</v>
          </cell>
          <cell r="HFB96" t="str">
            <v>Matekko</v>
          </cell>
          <cell r="HFC96" t="str">
            <v>Tanah Kongkong</v>
          </cell>
          <cell r="HFD96" t="str">
            <v>Tanahl Lemo</v>
          </cell>
          <cell r="HFE96" t="str">
            <v>Eka Tiro</v>
          </cell>
          <cell r="HFF96" t="str">
            <v>Tanuntung</v>
          </cell>
          <cell r="HFG96" t="str">
            <v>Tanah Jaya</v>
          </cell>
          <cell r="HFH96" t="str">
            <v>Tanete</v>
          </cell>
          <cell r="HFI96" t="str">
            <v>Borong Rappoa</v>
          </cell>
          <cell r="HFJ96" t="str">
            <v>Dannuang</v>
          </cell>
          <cell r="HFK96" t="str">
            <v>Palampang</v>
          </cell>
          <cell r="HFL96" t="str">
            <v>Bonto Manai</v>
          </cell>
          <cell r="HFM96" t="str">
            <v>Tappanjeng</v>
          </cell>
          <cell r="HFN96" t="str">
            <v>Ulu Galung</v>
          </cell>
          <cell r="HFO96" t="str">
            <v>Lembang Gantarang Keke</v>
          </cell>
          <cell r="HFP96" t="str">
            <v>Biangkeke</v>
          </cell>
          <cell r="HFQ96" t="str">
            <v>Bonto Marannu</v>
          </cell>
          <cell r="HFR96" t="str">
            <v>Gantarang Keke</v>
          </cell>
          <cell r="HFS96" t="str">
            <v>Bonto Tiro</v>
          </cell>
          <cell r="HFT96" t="str">
            <v>Benteng</v>
          </cell>
          <cell r="HFU96" t="str">
            <v>Bonto Tangnga</v>
          </cell>
          <cell r="HFV96" t="str">
            <v>Pabiringa</v>
          </cell>
          <cell r="HFW96" t="str">
            <v>Togo Togo</v>
          </cell>
          <cell r="HFX96" t="str">
            <v>Tolo</v>
          </cell>
          <cell r="HFY96" t="str">
            <v>Bulu Jaya</v>
          </cell>
          <cell r="HFZ96" t="str">
            <v>Bontoramba</v>
          </cell>
          <cell r="HGA96" t="str">
            <v>Paitana</v>
          </cell>
          <cell r="HGB96" t="str">
            <v>Bulo Bulo</v>
          </cell>
          <cell r="HGC96" t="str">
            <v>Rumbia</v>
          </cell>
          <cell r="HGD96" t="str">
            <v>Pao</v>
          </cell>
          <cell r="HGE96" t="str">
            <v>Takalar</v>
          </cell>
          <cell r="HGF96" t="str">
            <v>Mangadu</v>
          </cell>
          <cell r="HGG96" t="str">
            <v>Pa'bundukang</v>
          </cell>
          <cell r="HGH96" t="str">
            <v>Panrannuangku</v>
          </cell>
          <cell r="HGI96" t="str">
            <v>Bonto Kanang</v>
          </cell>
          <cell r="HGJ96" t="str">
            <v>Bontolebang</v>
          </cell>
          <cell r="HGK96" t="str">
            <v>Pattallassang</v>
          </cell>
          <cell r="HGL96" t="str">
            <v>Laguruda</v>
          </cell>
          <cell r="HGM96" t="str">
            <v>Galesong Baru</v>
          </cell>
          <cell r="HGN96" t="str">
            <v>Tompotana</v>
          </cell>
          <cell r="HGO96" t="str">
            <v>Bontonompo</v>
          </cell>
          <cell r="HGP96" t="str">
            <v>Kalebajeng</v>
          </cell>
          <cell r="HGQ96" t="str">
            <v>Malakaji</v>
          </cell>
          <cell r="HGR96" t="str">
            <v>Malino</v>
          </cell>
          <cell r="HGS96" t="str">
            <v>Lanna</v>
          </cell>
          <cell r="HGT96" t="str">
            <v>Borongloe</v>
          </cell>
          <cell r="HGU96" t="str">
            <v>Tetebatu</v>
          </cell>
          <cell r="HGV96" t="str">
            <v>Sungguminasa</v>
          </cell>
          <cell r="HGW96" t="str">
            <v>Sapaya</v>
          </cell>
          <cell r="HGX96" t="str">
            <v>Tamaona</v>
          </cell>
          <cell r="HGY96" t="str">
            <v>Tonrorita</v>
          </cell>
          <cell r="HGZ96" t="str">
            <v>Benteng Somba Opu</v>
          </cell>
          <cell r="HHA96" t="str">
            <v>Timbuseng</v>
          </cell>
          <cell r="HHB96" t="str">
            <v>Manuju</v>
          </cell>
          <cell r="HHC96" t="str">
            <v>Julumate'ne</v>
          </cell>
          <cell r="HHD96" t="str">
            <v>Bontoramba</v>
          </cell>
          <cell r="HHE96" t="str">
            <v>Majannang</v>
          </cell>
          <cell r="HHF96" t="str">
            <v>Borimatangkasa</v>
          </cell>
          <cell r="HHG96" t="str">
            <v>Tassililu</v>
          </cell>
          <cell r="HHH96" t="str">
            <v>Sangianseri</v>
          </cell>
          <cell r="HHI96" t="str">
            <v>Semataring</v>
          </cell>
          <cell r="HHJ96" t="str">
            <v>Samaenre</v>
          </cell>
          <cell r="HHK96" t="str">
            <v>Biringere</v>
          </cell>
          <cell r="HHL96" t="str">
            <v>Lamatti Riattang</v>
          </cell>
          <cell r="HHM96" t="str">
            <v>Pasir Putih</v>
          </cell>
          <cell r="HHN96" t="str">
            <v>Mannanti</v>
          </cell>
          <cell r="HHO96" t="str">
            <v>Pulau Harapan</v>
          </cell>
          <cell r="HHP96" t="str">
            <v>Kahu</v>
          </cell>
          <cell r="HHQ96" t="str">
            <v>Palattae</v>
          </cell>
          <cell r="HHR96" t="str">
            <v>Awang Tangka</v>
          </cell>
          <cell r="HHS96" t="str">
            <v>Pancaitana</v>
          </cell>
          <cell r="HHT96" t="str">
            <v>Bulu Bulu</v>
          </cell>
          <cell r="HHU96" t="str">
            <v>Tanah Batue</v>
          </cell>
          <cell r="HHV96" t="str">
            <v>Padaelo</v>
          </cell>
          <cell r="HHW96" t="str">
            <v>Maroanging</v>
          </cell>
          <cell r="HHX96" t="str">
            <v>Apala</v>
          </cell>
          <cell r="HHY96" t="str">
            <v>Tanete</v>
          </cell>
          <cell r="HHZ96" t="str">
            <v>Mappesangka</v>
          </cell>
          <cell r="HIA96" t="str">
            <v>Mattampawalie</v>
          </cell>
          <cell r="HIB96" t="str">
            <v>Lalebata</v>
          </cell>
          <cell r="HIC96" t="str">
            <v>Cinnong</v>
          </cell>
          <cell r="HID96" t="str">
            <v>Cinenung</v>
          </cell>
          <cell r="HIE96" t="str">
            <v>Maccope</v>
          </cell>
          <cell r="HIF96" t="str">
            <v>Otting</v>
          </cell>
          <cell r="HIG96" t="str">
            <v>Pompanua</v>
          </cell>
          <cell r="HIH96" t="str">
            <v>Unyi</v>
          </cell>
          <cell r="HII96" t="str">
            <v>Ujung Tanah</v>
          </cell>
          <cell r="HIJ96" t="str">
            <v>Biru</v>
          </cell>
          <cell r="HIK96" t="str">
            <v>Macege</v>
          </cell>
          <cell r="HIL96" t="str">
            <v>Bajoe</v>
          </cell>
          <cell r="HIM96" t="str">
            <v>Mampotu</v>
          </cell>
          <cell r="HIN96" t="str">
            <v>Tellang Kere</v>
          </cell>
          <cell r="HIO96" t="str">
            <v>Samaenre</v>
          </cell>
          <cell r="HIP96" t="str">
            <v>Patimpeng</v>
          </cell>
          <cell r="HIQ96" t="str">
            <v>Hasanuddin</v>
          </cell>
          <cell r="HIR96" t="str">
            <v>Cempaniga</v>
          </cell>
          <cell r="HIS96" t="str">
            <v>Kalabbirang</v>
          </cell>
          <cell r="HIT96" t="str">
            <v>Baji Pamai</v>
          </cell>
          <cell r="HIU96" t="str">
            <v>Bontoa</v>
          </cell>
          <cell r="HIV96" t="str">
            <v>Sabila</v>
          </cell>
          <cell r="HIW96" t="str">
            <v>Borong</v>
          </cell>
          <cell r="HIX96" t="str">
            <v>Temmapaduae</v>
          </cell>
          <cell r="HIY96" t="str">
            <v>Jenetaesa</v>
          </cell>
          <cell r="HIZ96" t="str">
            <v>Laiya</v>
          </cell>
          <cell r="HJA96" t="str">
            <v>Tompobulu</v>
          </cell>
          <cell r="HJB96" t="str">
            <v>Allepolea</v>
          </cell>
          <cell r="HJC96" t="str">
            <v>Moncongloe</v>
          </cell>
          <cell r="HJD96" t="str">
            <v>Pettuadae</v>
          </cell>
          <cell r="HJE96" t="str">
            <v>Sapuka</v>
          </cell>
          <cell r="HJF96" t="str">
            <v>Kalukuang</v>
          </cell>
          <cell r="HJG96" t="str">
            <v>Mattiro Sompe</v>
          </cell>
          <cell r="HJH96" t="str">
            <v>Jagong</v>
          </cell>
          <cell r="HJI96" t="str">
            <v>Balleanging</v>
          </cell>
          <cell r="HJJ96" t="str">
            <v>Boriappaka</v>
          </cell>
          <cell r="HJK96" t="str">
            <v>Labakkang</v>
          </cell>
          <cell r="HJL96" t="str">
            <v>Bonto Bonto</v>
          </cell>
          <cell r="HJM96" t="str">
            <v>Bonto Matene</v>
          </cell>
          <cell r="HJN96" t="str">
            <v>Minasa Tene</v>
          </cell>
          <cell r="HJO96" t="str">
            <v>Benteng</v>
          </cell>
          <cell r="HJP96" t="str">
            <v>Bantimurung</v>
          </cell>
          <cell r="HJQ96" t="str">
            <v>Mattiro Kanja</v>
          </cell>
          <cell r="HJR96" t="str">
            <v>Lompo Riaja</v>
          </cell>
          <cell r="HJS96" t="str">
            <v>Lalolang</v>
          </cell>
          <cell r="HJT96" t="str">
            <v>Coppo</v>
          </cell>
          <cell r="HJU96" t="str">
            <v>Kiru Kiru</v>
          </cell>
          <cell r="HJV96" t="str">
            <v>Palanro</v>
          </cell>
          <cell r="HJW96" t="str">
            <v>Mattappawalie</v>
          </cell>
          <cell r="HJX96" t="str">
            <v>Takkalasi</v>
          </cell>
          <cell r="HJY96" t="str">
            <v>Labessi</v>
          </cell>
          <cell r="HJZ96" t="str">
            <v>Appanang</v>
          </cell>
          <cell r="HKA96" t="str">
            <v>Ujung</v>
          </cell>
          <cell r="HKB96" t="str">
            <v>Lalabata Rilau</v>
          </cell>
          <cell r="HKC96" t="str">
            <v>Batu Batu</v>
          </cell>
          <cell r="HKD96" t="str">
            <v>Donri Donri</v>
          </cell>
          <cell r="HKE96" t="str">
            <v>Belo</v>
          </cell>
          <cell r="HKF96" t="str">
            <v>Citta</v>
          </cell>
          <cell r="HKG96" t="str">
            <v>Walennae</v>
          </cell>
          <cell r="HKH96" t="str">
            <v>Pammana</v>
          </cell>
          <cell r="HKI96" t="str">
            <v>Peneki</v>
          </cell>
          <cell r="HKJ96" t="str">
            <v>Akkajeng</v>
          </cell>
          <cell r="HKK96" t="str">
            <v>Paria</v>
          </cell>
          <cell r="HKL96" t="str">
            <v>Siengkang</v>
          </cell>
          <cell r="HKM96" t="str">
            <v>Macero</v>
          </cell>
          <cell r="HKN96" t="str">
            <v>Tancung</v>
          </cell>
          <cell r="HKO96" t="str">
            <v>Anabanua</v>
          </cell>
          <cell r="HKP96" t="str">
            <v>Bulete</v>
          </cell>
          <cell r="HKQ96" t="str">
            <v>Solo</v>
          </cell>
          <cell r="HKR96" t="str">
            <v>Doping</v>
          </cell>
          <cell r="HKS96" t="str">
            <v>Gilireng</v>
          </cell>
          <cell r="HKT96" t="str">
            <v>Ballaere</v>
          </cell>
          <cell r="HKU96" t="str">
            <v>Bilokka</v>
          </cell>
          <cell r="HKV96" t="str">
            <v>Amparita</v>
          </cell>
          <cell r="HKW96" t="str">
            <v>Lawawoi</v>
          </cell>
          <cell r="HKX96" t="str">
            <v>Baranti</v>
          </cell>
          <cell r="HKY96" t="str">
            <v>Rappang</v>
          </cell>
          <cell r="HKZ96" t="str">
            <v>Rijang Panua</v>
          </cell>
          <cell r="HLA96" t="str">
            <v>Pangkajene</v>
          </cell>
          <cell r="HLB96" t="str">
            <v>Empagae</v>
          </cell>
          <cell r="HLC96" t="str">
            <v>Tanru Tedong</v>
          </cell>
          <cell r="HLD96" t="str">
            <v>Lancirang</v>
          </cell>
          <cell r="HLE96" t="str">
            <v>Batu</v>
          </cell>
          <cell r="HLF96" t="str">
            <v>Langnga</v>
          </cell>
          <cell r="HLG96" t="str">
            <v>Watang Suppa</v>
          </cell>
          <cell r="HLH96" t="str">
            <v>Manarang</v>
          </cell>
          <cell r="HLI96" t="str">
            <v>Jaya</v>
          </cell>
          <cell r="HLJ96" t="str">
            <v>Benteng</v>
          </cell>
          <cell r="HLK96" t="str">
            <v>Pekkabata</v>
          </cell>
          <cell r="HLL96" t="str">
            <v>Taddokong</v>
          </cell>
          <cell r="HLM96" t="str">
            <v>Cempa</v>
          </cell>
          <cell r="HLN96" t="str">
            <v>Pammase</v>
          </cell>
          <cell r="HLO96" t="str">
            <v>Lansirang</v>
          </cell>
          <cell r="HLP96" t="str">
            <v>Pacongang</v>
          </cell>
          <cell r="HLQ96" t="str">
            <v>Kassa</v>
          </cell>
          <cell r="HLR96" t="str">
            <v>Bangkala</v>
          </cell>
          <cell r="HLS96" t="str">
            <v>Galonta</v>
          </cell>
          <cell r="HLT96" t="str">
            <v>Baraka</v>
          </cell>
          <cell r="HLU96" t="str">
            <v>Lakawan</v>
          </cell>
          <cell r="HLV96" t="str">
            <v>Kambiolangi</v>
          </cell>
          <cell r="HLW96" t="str">
            <v>Bungin</v>
          </cell>
          <cell r="HLX96" t="str">
            <v>Cendana</v>
          </cell>
          <cell r="HLY96" t="str">
            <v>Sangiepongan</v>
          </cell>
          <cell r="HLZ96" t="str">
            <v>Malua</v>
          </cell>
          <cell r="HMA96" t="str">
            <v>Pasui</v>
          </cell>
          <cell r="HMB96" t="str">
            <v>Masalle</v>
          </cell>
          <cell r="HMC96" t="str">
            <v>Baroko</v>
          </cell>
          <cell r="HMD96" t="str">
            <v>Kanna</v>
          </cell>
          <cell r="HME96" t="str">
            <v>Larompong</v>
          </cell>
          <cell r="HMF96" t="str">
            <v>Suli</v>
          </cell>
          <cell r="HMG96" t="str">
            <v>Bajo</v>
          </cell>
          <cell r="HMH96" t="str">
            <v>Noling</v>
          </cell>
          <cell r="HMI96" t="str">
            <v>Bulo</v>
          </cell>
          <cell r="HMJ96" t="str">
            <v>Tampumia Radda</v>
          </cell>
          <cell r="HMK96" t="str">
            <v>Sakti</v>
          </cell>
          <cell r="HML96" t="str">
            <v>Lamasi</v>
          </cell>
          <cell r="HMM96" t="str">
            <v>Bone Pute</v>
          </cell>
          <cell r="HMN96" t="str">
            <v>Padang Subur</v>
          </cell>
          <cell r="HMO96" t="str">
            <v>Rante Balla</v>
          </cell>
          <cell r="HMP96" t="str">
            <v>Cilallang</v>
          </cell>
          <cell r="HMQ96" t="str">
            <v>Sabe</v>
          </cell>
          <cell r="HMR96" t="str">
            <v>Ilan Batu</v>
          </cell>
          <cell r="HMS96" t="str">
            <v>Basso</v>
          </cell>
          <cell r="HMT96" t="str">
            <v>Lamasi Pantai</v>
          </cell>
          <cell r="HMU96" t="str">
            <v>Pompengan</v>
          </cell>
          <cell r="HMV96" t="str">
            <v>Lindajang</v>
          </cell>
          <cell r="HMW96" t="str">
            <v>Bonelemo</v>
          </cell>
          <cell r="HMX96" t="str">
            <v>Pattedong</v>
          </cell>
          <cell r="HMY96" t="str">
            <v>Bonglo</v>
          </cell>
          <cell r="HMZ96" t="str">
            <v>Pattan Ulusalu</v>
          </cell>
          <cell r="HNA96" t="str">
            <v>Bittuang</v>
          </cell>
          <cell r="HNB96" t="str">
            <v>Ratte Buttu</v>
          </cell>
          <cell r="HNC96" t="str">
            <v>Bombongan</v>
          </cell>
          <cell r="HND96" t="str">
            <v>Sima</v>
          </cell>
          <cell r="HNE96" t="str">
            <v>Tapparan</v>
          </cell>
          <cell r="HNF96" t="str">
            <v>Rante Kalua'</v>
          </cell>
          <cell r="HNG96" t="str">
            <v>Tongko Sarapung</v>
          </cell>
          <cell r="HNH96" t="str">
            <v>Benteng Ambeso</v>
          </cell>
          <cell r="HNI96" t="str">
            <v>Talion</v>
          </cell>
          <cell r="HNJ96" t="str">
            <v>Tambunan</v>
          </cell>
          <cell r="HNK96" t="str">
            <v>Kondodewata</v>
          </cell>
          <cell r="HNL96" t="str">
            <v>Tiromanda</v>
          </cell>
          <cell r="HNM96" t="str">
            <v>Ratte</v>
          </cell>
          <cell r="HNN96" t="str">
            <v>Rante Alang</v>
          </cell>
          <cell r="HNO96" t="str">
            <v>Leatung</v>
          </cell>
          <cell r="HNP96" t="str">
            <v>Malimbong</v>
          </cell>
          <cell r="HNQ96" t="str">
            <v>Rano</v>
          </cell>
          <cell r="HNR96" t="str">
            <v>Bambalu</v>
          </cell>
          <cell r="HNS96" t="str">
            <v>Pattimang</v>
          </cell>
          <cell r="HNT96" t="str">
            <v>Bone Bone</v>
          </cell>
          <cell r="HNU96" t="str">
            <v>Kappuna</v>
          </cell>
          <cell r="HNV96" t="str">
            <v>Marobo</v>
          </cell>
          <cell r="HNW96" t="str">
            <v>Marampa</v>
          </cell>
          <cell r="HNX96" t="str">
            <v>Lampuawa</v>
          </cell>
          <cell r="HNY96" t="str">
            <v>Tirobali</v>
          </cell>
          <cell r="HNZ96" t="str">
            <v>Cening</v>
          </cell>
          <cell r="HOA96" t="str">
            <v>Rampi</v>
          </cell>
          <cell r="HOB96" t="str">
            <v>Mappedeceng</v>
          </cell>
          <cell r="HOC96" t="str">
            <v>Salassa</v>
          </cell>
          <cell r="HOD96" t="str">
            <v>Bungapati</v>
          </cell>
          <cell r="HOE96" t="str">
            <v>Mulyorejo</v>
          </cell>
          <cell r="HOF96" t="str">
            <v>Lara</v>
          </cell>
          <cell r="HOG96" t="str">
            <v>Buangin</v>
          </cell>
          <cell r="HOH96" t="str">
            <v>Maleku</v>
          </cell>
          <cell r="HOI96" t="str">
            <v>Magani</v>
          </cell>
          <cell r="HOJ96" t="str">
            <v>Loeha</v>
          </cell>
          <cell r="HOK96" t="str">
            <v>Malili</v>
          </cell>
          <cell r="HOL96" t="str">
            <v>Tawakua</v>
          </cell>
          <cell r="HOM96" t="str">
            <v>Lampenai</v>
          </cell>
          <cell r="HON96" t="str">
            <v>Burau</v>
          </cell>
          <cell r="HOO96" t="str">
            <v>Tomoni</v>
          </cell>
          <cell r="HOP96" t="str">
            <v>Kertoraharjo</v>
          </cell>
          <cell r="HOQ96" t="str">
            <v>Kalaena Kiri</v>
          </cell>
          <cell r="HOR96" t="str">
            <v>Ledu Ledu</v>
          </cell>
          <cell r="HOS96" t="str">
            <v>Laang Tanduk</v>
          </cell>
          <cell r="HOT96" t="str">
            <v>Bori</v>
          </cell>
          <cell r="HOU96" t="str">
            <v>Nanggala Sanpiak Salu</v>
          </cell>
          <cell r="HOV96" t="str">
            <v>Pangala'</v>
          </cell>
          <cell r="HOW96" t="str">
            <v>Tullang' Sura</v>
          </cell>
          <cell r="HOX96" t="str">
            <v>Sa'dan Malimbong</v>
          </cell>
          <cell r="HOY96" t="str">
            <v>Paepalean</v>
          </cell>
          <cell r="HOZ96" t="str">
            <v>Nonongan Utara</v>
          </cell>
          <cell r="HPA96" t="str">
            <v>Tikala</v>
          </cell>
          <cell r="HPB96" t="str">
            <v>Tagari</v>
          </cell>
          <cell r="HPC96" t="str">
            <v>Tallunglipu Matalo</v>
          </cell>
          <cell r="HPD96" t="str">
            <v>Pasang</v>
          </cell>
          <cell r="HPE96" t="str">
            <v>Sapan</v>
          </cell>
          <cell r="HPF96" t="str">
            <v>Baruppu Selatan</v>
          </cell>
          <cell r="HPG96" t="str">
            <v>Ba'tan</v>
          </cell>
          <cell r="HPH96" t="str">
            <v>Tondon Langi'</v>
          </cell>
          <cell r="HPI96" t="str">
            <v>To'yasa Akung</v>
          </cell>
          <cell r="HPJ96" t="str">
            <v>Bokin</v>
          </cell>
          <cell r="HPK96" t="str">
            <v>Suloara'</v>
          </cell>
          <cell r="HPL96" t="str">
            <v>Benteng Ka'do</v>
          </cell>
          <cell r="HPM96" t="str">
            <v>Awan</v>
          </cell>
          <cell r="HPN96" t="str">
            <v>Bontorannu</v>
          </cell>
          <cell r="HPO96" t="str">
            <v>Sambung Jawa</v>
          </cell>
          <cell r="HPP96" t="str">
            <v>Maricaya</v>
          </cell>
          <cell r="HPQ96" t="str">
            <v>Maloku</v>
          </cell>
          <cell r="HPR96" t="str">
            <v>Pattunuang</v>
          </cell>
          <cell r="HPS96" t="str">
            <v>Malimongan Baru</v>
          </cell>
          <cell r="HPT96" t="str">
            <v>Pannampu</v>
          </cell>
          <cell r="HPU96" t="str">
            <v>Tabaringan</v>
          </cell>
          <cell r="HPV96" t="str">
            <v>Karuwisi</v>
          </cell>
          <cell r="HPW96" t="str">
            <v>Barombong</v>
          </cell>
          <cell r="HPX96" t="str">
            <v>Paccerakkang</v>
          </cell>
          <cell r="HPY96" t="str">
            <v>Manggala</v>
          </cell>
          <cell r="HPZ96" t="str">
            <v>Tidung</v>
          </cell>
          <cell r="HQA96" t="str">
            <v>Tamalanrea</v>
          </cell>
          <cell r="HQB96" t="str">
            <v>Barrang Caddi</v>
          </cell>
          <cell r="HQC96" t="str">
            <v>Lompoe</v>
          </cell>
          <cell r="HQD96" t="str">
            <v>Labukkang</v>
          </cell>
          <cell r="HQE96" t="str">
            <v>Lakessi</v>
          </cell>
          <cell r="HQF96" t="str">
            <v>Kampung Baru</v>
          </cell>
          <cell r="HQG96" t="str">
            <v>Tompotikka</v>
          </cell>
          <cell r="HQH96" t="str">
            <v>Batupasi</v>
          </cell>
          <cell r="HQI96" t="str">
            <v>Takkalala</v>
          </cell>
          <cell r="HQJ96" t="str">
            <v>Maroangin</v>
          </cell>
          <cell r="HQK96" t="str">
            <v>Surutanga</v>
          </cell>
          <cell r="HQL96" t="str">
            <v>Tomarundung</v>
          </cell>
          <cell r="HQM96" t="str">
            <v>Mawa</v>
          </cell>
          <cell r="HQN96" t="str">
            <v>Mungkajang</v>
          </cell>
          <cell r="HQO96" t="str">
            <v>Temmalebba</v>
          </cell>
          <cell r="HQP96" t="str">
            <v>19 Nopember</v>
          </cell>
          <cell r="HQQ96" t="str">
            <v>Lamokato</v>
          </cell>
          <cell r="HQR96" t="str">
            <v>Dawi-Dawi</v>
          </cell>
          <cell r="HQS96" t="str">
            <v>Watubangga</v>
          </cell>
          <cell r="HQT96" t="str">
            <v>Wolo</v>
          </cell>
          <cell r="HQU96" t="str">
            <v>Puundoho</v>
          </cell>
          <cell r="HQV96" t="str">
            <v>Mangolo</v>
          </cell>
          <cell r="HQW96" t="str">
            <v>Anaiwoi</v>
          </cell>
          <cell r="HQX96" t="str">
            <v>Tosiba</v>
          </cell>
          <cell r="HQY96" t="str">
            <v>Ranomentaa</v>
          </cell>
          <cell r="HQZ96" t="str">
            <v>Polinggona</v>
          </cell>
          <cell r="HRA96" t="str">
            <v>Tamborasi</v>
          </cell>
          <cell r="HRB96" t="str">
            <v>Lambuya</v>
          </cell>
          <cell r="HRC96" t="str">
            <v>Puunaaha</v>
          </cell>
          <cell r="HRD96" t="str">
            <v>Wawotobi</v>
          </cell>
          <cell r="HRE96" t="str">
            <v>Pondidaha</v>
          </cell>
          <cell r="HRF96" t="str">
            <v>Sampara</v>
          </cell>
          <cell r="HRG96" t="str">
            <v>Abuki</v>
          </cell>
          <cell r="HRH96" t="str">
            <v>Toronipa</v>
          </cell>
          <cell r="HRI96" t="str">
            <v>Tongauna</v>
          </cell>
          <cell r="HRJ96" t="str">
            <v>Waworaha</v>
          </cell>
          <cell r="HRK96" t="str">
            <v>Watundehoa</v>
          </cell>
          <cell r="HRL96" t="str">
            <v>Ameroro</v>
          </cell>
          <cell r="HRM96" t="str">
            <v>Puuduria</v>
          </cell>
          <cell r="HRN96" t="str">
            <v>Besulutu</v>
          </cell>
          <cell r="HRO96" t="str">
            <v>Laosu</v>
          </cell>
          <cell r="HRP96" t="str">
            <v>Ruota</v>
          </cell>
          <cell r="HRQ96" t="str">
            <v>Parauna</v>
          </cell>
          <cell r="HRR96" t="str">
            <v>Meluhu</v>
          </cell>
          <cell r="HRS96" t="str">
            <v>Amunggedo Baru</v>
          </cell>
          <cell r="HRT96" t="str">
            <v>Ambodiaa</v>
          </cell>
          <cell r="HRU96" t="str">
            <v>Bungguosu</v>
          </cell>
          <cell r="HRV96" t="str">
            <v>Kapoiala</v>
          </cell>
          <cell r="HRW96" t="str">
            <v>Watunggarandu</v>
          </cell>
          <cell r="HRX96" t="str">
            <v>Onembute</v>
          </cell>
          <cell r="HRY96" t="str">
            <v>Atodopi</v>
          </cell>
          <cell r="HRZ96" t="str">
            <v>Mendikonu</v>
          </cell>
          <cell r="HSA96" t="str">
            <v>Anggalomoare</v>
          </cell>
          <cell r="HSB96" t="str">
            <v>Wonggeduku</v>
          </cell>
          <cell r="HSC96" t="str">
            <v>Napabalano</v>
          </cell>
          <cell r="HSD96" t="str">
            <v>Langkoroni</v>
          </cell>
          <cell r="HSE96" t="str">
            <v>Labunia</v>
          </cell>
          <cell r="HSF96" t="str">
            <v>Bangun Sari</v>
          </cell>
          <cell r="HSG96" t="str">
            <v>Sidodadi</v>
          </cell>
          <cell r="HSH96" t="str">
            <v>Watonea</v>
          </cell>
          <cell r="HSI96" t="str">
            <v>Palangga</v>
          </cell>
          <cell r="HSJ96" t="str">
            <v>Liangkobori</v>
          </cell>
          <cell r="HSK96" t="str">
            <v>Dana</v>
          </cell>
          <cell r="HSL96" t="str">
            <v>Liabalano</v>
          </cell>
          <cell r="HSM96" t="str">
            <v>Komba Komba</v>
          </cell>
          <cell r="HSN96" t="str">
            <v>Laimpi</v>
          </cell>
          <cell r="HSO96" t="str">
            <v>Wakumoro</v>
          </cell>
          <cell r="HSP96" t="str">
            <v>Bone Tondo</v>
          </cell>
          <cell r="HSQ96" t="str">
            <v>Danagoa</v>
          </cell>
          <cell r="HSR96" t="str">
            <v>Kogholifano</v>
          </cell>
          <cell r="HSS96" t="str">
            <v>Kafo Foo</v>
          </cell>
          <cell r="HST96" t="str">
            <v>Marobo</v>
          </cell>
          <cell r="HSU96" t="str">
            <v>Katumpu</v>
          </cell>
          <cell r="HSV96" t="str">
            <v>Kolese</v>
          </cell>
          <cell r="HSW96" t="str">
            <v>Bone Bone</v>
          </cell>
          <cell r="HSX96" t="str">
            <v>Wangkolabu</v>
          </cell>
          <cell r="HSY96" t="str">
            <v>Wakoko</v>
          </cell>
          <cell r="HSZ96" t="str">
            <v>Watumotobe</v>
          </cell>
          <cell r="HTA96" t="str">
            <v>Kamaru</v>
          </cell>
          <cell r="HTB96" t="str">
            <v>Ambuau Indah</v>
          </cell>
          <cell r="HTC96" t="str">
            <v>Walompo</v>
          </cell>
          <cell r="HTD96" t="str">
            <v>Kaumbu</v>
          </cell>
          <cell r="HTE96" t="str">
            <v>Wasuemba</v>
          </cell>
          <cell r="HTF96" t="str">
            <v>Tinanggea</v>
          </cell>
          <cell r="HTG96" t="str">
            <v>Pewutaa</v>
          </cell>
          <cell r="HTH96" t="str">
            <v>Alangga</v>
          </cell>
          <cell r="HTI96" t="str">
            <v>Palangga</v>
          </cell>
          <cell r="HTJ96" t="str">
            <v>Landono</v>
          </cell>
          <cell r="HTK96" t="str">
            <v>Lalonggombu</v>
          </cell>
          <cell r="HTL96" t="str">
            <v>Konda</v>
          </cell>
          <cell r="HTM96" t="str">
            <v>Ranomeeto</v>
          </cell>
          <cell r="HTN96" t="str">
            <v>Kolono</v>
          </cell>
          <cell r="HTO96" t="str">
            <v>Lapuko</v>
          </cell>
          <cell r="HTP96" t="str">
            <v>Labaun Beropa</v>
          </cell>
          <cell r="HTQ96" t="str">
            <v>Atari Indah</v>
          </cell>
          <cell r="HTR96" t="str">
            <v>Lamara</v>
          </cell>
          <cell r="HTS96" t="str">
            <v>Amondo</v>
          </cell>
          <cell r="HTT96" t="str">
            <v>Kondoano</v>
          </cell>
          <cell r="HTU96" t="str">
            <v>Lalowaru</v>
          </cell>
          <cell r="HTV96" t="str">
            <v>Andoolo Utama</v>
          </cell>
          <cell r="HTW96" t="str">
            <v>Wolasi</v>
          </cell>
          <cell r="HTX96" t="str">
            <v>Puunggaluku</v>
          </cell>
          <cell r="HTY96" t="str">
            <v>Amosara</v>
          </cell>
          <cell r="HTZ96" t="str">
            <v>Iwoimendoro</v>
          </cell>
          <cell r="HUA96" t="str">
            <v>Amokuni</v>
          </cell>
          <cell r="HUB96" t="str">
            <v>Rambu-rambu</v>
          </cell>
          <cell r="HUC96" t="str">
            <v>Sabulakoa</v>
          </cell>
          <cell r="HUD96" t="str">
            <v>Papawu</v>
          </cell>
          <cell r="HUE96" t="str">
            <v>Boeara</v>
          </cell>
          <cell r="HUF96" t="str">
            <v>Bambaea</v>
          </cell>
          <cell r="HUG96" t="str">
            <v>Taubonto</v>
          </cell>
          <cell r="HUH96" t="str">
            <v>Lameroro</v>
          </cell>
          <cell r="HUI96" t="str">
            <v>Teomokole</v>
          </cell>
          <cell r="HUJ96" t="str">
            <v>Dongkala</v>
          </cell>
          <cell r="HUK96" t="str">
            <v>Babamolingku</v>
          </cell>
          <cell r="HUL96" t="str">
            <v>Pomontoro</v>
          </cell>
          <cell r="HUM96" t="str">
            <v>Aneka Marga</v>
          </cell>
          <cell r="HUN96" t="str">
            <v>Tanpabulu</v>
          </cell>
          <cell r="HUO96" t="str">
            <v>Batu Putih</v>
          </cell>
          <cell r="HUP96" t="str">
            <v>Larete</v>
          </cell>
          <cell r="HUQ96" t="str">
            <v>Langkema</v>
          </cell>
          <cell r="HUR96" t="str">
            <v>Sikeli</v>
          </cell>
          <cell r="HUS96" t="str">
            <v>Mapila</v>
          </cell>
          <cell r="HUT96" t="str">
            <v>Lamonggi</v>
          </cell>
          <cell r="HUU96" t="str">
            <v>Masaloka</v>
          </cell>
          <cell r="HUV96" t="str">
            <v>Lauru</v>
          </cell>
          <cell r="HUW96" t="str">
            <v>Mulaeno</v>
          </cell>
          <cell r="HUX96" t="str">
            <v>Tontonunu</v>
          </cell>
          <cell r="HUY96" t="str">
            <v>Lambikasi</v>
          </cell>
          <cell r="HUZ96" t="str">
            <v>Kolombi Matausu</v>
          </cell>
          <cell r="HVA96" t="str">
            <v>Pongo</v>
          </cell>
          <cell r="HVB96" t="str">
            <v>Laolua</v>
          </cell>
          <cell r="HVC96" t="str">
            <v>Waha</v>
          </cell>
          <cell r="HVD96" t="str">
            <v>Taipabu</v>
          </cell>
          <cell r="HVE96" t="str">
            <v>Mandati II</v>
          </cell>
          <cell r="HVF96" t="str">
            <v>Tampara</v>
          </cell>
          <cell r="HVG96" t="str">
            <v>Patipelong</v>
          </cell>
          <cell r="HVH96" t="str">
            <v>Sowa</v>
          </cell>
          <cell r="HVI96" t="str">
            <v>Lasusua</v>
          </cell>
          <cell r="HVJ96" t="str">
            <v>Olo-Oloho</v>
          </cell>
          <cell r="HVK96" t="str">
            <v>Batu Putih</v>
          </cell>
          <cell r="HVL96" t="str">
            <v>Rante Angin</v>
          </cell>
          <cell r="HVM96" t="str">
            <v>Mala - Mala</v>
          </cell>
          <cell r="HVN96" t="str">
            <v>Lapai</v>
          </cell>
          <cell r="HVO96" t="str">
            <v>Walasiho</v>
          </cell>
          <cell r="HVP96" t="str">
            <v>Lambai</v>
          </cell>
          <cell r="HVQ96" t="str">
            <v>Watunohu</v>
          </cell>
          <cell r="HVR96" t="str">
            <v>Lanipa</v>
          </cell>
          <cell r="HVS96" t="str">
            <v>Puundoho</v>
          </cell>
          <cell r="HVT96" t="str">
            <v>Porehu</v>
          </cell>
          <cell r="HVU96" t="str">
            <v>Lanipa - Nipa</v>
          </cell>
          <cell r="HVV96" t="str">
            <v>Mattiro Bulu</v>
          </cell>
          <cell r="HVW96" t="str">
            <v>Lawaki Jaya</v>
          </cell>
          <cell r="HVX96" t="str">
            <v>Wanggudu</v>
          </cell>
          <cell r="HVY96" t="str">
            <v>Lamonae</v>
          </cell>
          <cell r="HVZ96" t="str">
            <v>Langgikima</v>
          </cell>
          <cell r="HWA96" t="str">
            <v>Molawe</v>
          </cell>
          <cell r="HWB96" t="str">
            <v>Tinobu</v>
          </cell>
          <cell r="HWC96" t="str">
            <v>Lembo</v>
          </cell>
          <cell r="HWD96" t="str">
            <v>Sawa</v>
          </cell>
          <cell r="HWE96" t="str">
            <v>Linomoiyo</v>
          </cell>
          <cell r="HWF96" t="str">
            <v>Andowia</v>
          </cell>
          <cell r="HWG96" t="str">
            <v>Bende</v>
          </cell>
          <cell r="HWH96" t="str">
            <v>Tanjung Bunga</v>
          </cell>
          <cell r="HWI96" t="str">
            <v>Boenaga</v>
          </cell>
          <cell r="HWJ96" t="str">
            <v>Kuratao</v>
          </cell>
          <cell r="HWK96" t="str">
            <v>Bangkudu</v>
          </cell>
          <cell r="HWL96" t="str">
            <v>Kambowa</v>
          </cell>
          <cell r="HWM96" t="str">
            <v>Buranga</v>
          </cell>
          <cell r="HWN96" t="str">
            <v>Kotawo</v>
          </cell>
          <cell r="HWO96" t="str">
            <v>Kurolabu</v>
          </cell>
          <cell r="HWP96" t="str">
            <v>Labuan</v>
          </cell>
          <cell r="HWQ96" t="str">
            <v>Rate-rate</v>
          </cell>
          <cell r="HWR96" t="str">
            <v>Loea</v>
          </cell>
          <cell r="HWS96" t="str">
            <v>Ladongi</v>
          </cell>
          <cell r="HWT96" t="str">
            <v>Poli-Polia</v>
          </cell>
          <cell r="HWU96" t="str">
            <v>Penanggo Jaya</v>
          </cell>
          <cell r="HWV96" t="str">
            <v>Lalolae</v>
          </cell>
          <cell r="HWW96" t="str">
            <v>Woitombo</v>
          </cell>
          <cell r="HWX96" t="str">
            <v>Sanggona</v>
          </cell>
          <cell r="HWY96" t="str">
            <v>Tinengi</v>
          </cell>
          <cell r="HWZ96" t="str">
            <v>Aere</v>
          </cell>
          <cell r="HXA96" t="str">
            <v>Ueesi</v>
          </cell>
          <cell r="HXB96" t="str">
            <v>Gunung Jaya</v>
          </cell>
          <cell r="HXC96" t="str">
            <v>Langara Laut</v>
          </cell>
          <cell r="HXD96" t="str">
            <v>Lansilowo</v>
          </cell>
          <cell r="HXE96" t="str">
            <v>Ladianta</v>
          </cell>
          <cell r="HXF96" t="str">
            <v>Munse</v>
          </cell>
          <cell r="HXG96" t="str">
            <v>Polara</v>
          </cell>
          <cell r="HXH96" t="str">
            <v>Sawaea</v>
          </cell>
          <cell r="HXI96" t="str">
            <v>Lampeapi</v>
          </cell>
          <cell r="HXJ96" t="str">
            <v>Wakoila</v>
          </cell>
          <cell r="HXK96" t="str">
            <v>Wuna</v>
          </cell>
          <cell r="HXL96" t="str">
            <v>Wamelai</v>
          </cell>
          <cell r="HXM96" t="str">
            <v>Lailangga</v>
          </cell>
          <cell r="HXN96" t="str">
            <v>Parura Jaya</v>
          </cell>
          <cell r="HXO96" t="str">
            <v>Kangkunawe</v>
          </cell>
          <cell r="HXP96" t="str">
            <v>Wanseriwu</v>
          </cell>
          <cell r="HXQ96" t="str">
            <v>Tasipi</v>
          </cell>
          <cell r="HXR96" t="str">
            <v>Waumere</v>
          </cell>
          <cell r="HXS96" t="str">
            <v>Konawe</v>
          </cell>
          <cell r="HXT96" t="str">
            <v>Masara</v>
          </cell>
          <cell r="HXU96" t="str">
            <v>Lakudo</v>
          </cell>
          <cell r="HXV96" t="str">
            <v>Bonemarambe</v>
          </cell>
          <cell r="HXW96" t="str">
            <v>Lakorua</v>
          </cell>
          <cell r="HXX96" t="str">
            <v>Watolo</v>
          </cell>
          <cell r="HXY96" t="str">
            <v>Talaga Satu</v>
          </cell>
          <cell r="HXZ96" t="str">
            <v>Watulea</v>
          </cell>
          <cell r="HYA96" t="str">
            <v>Tolandona</v>
          </cell>
          <cell r="HYB96" t="str">
            <v>Busoa</v>
          </cell>
          <cell r="HYC96" t="str">
            <v>Katilombu</v>
          </cell>
          <cell r="HYD96" t="str">
            <v>Lapandewa Makmur</v>
          </cell>
          <cell r="HYE96" t="str">
            <v>Batuatas Liwu</v>
          </cell>
          <cell r="HYF96" t="str">
            <v>Molona</v>
          </cell>
          <cell r="HYG96" t="str">
            <v>Biwinapada</v>
          </cell>
          <cell r="HYH96" t="str">
            <v>Waonu</v>
          </cell>
          <cell r="HYI96" t="str">
            <v>Mandonga</v>
          </cell>
          <cell r="HYJ96" t="str">
            <v>Kandai</v>
          </cell>
          <cell r="HYK96" t="str">
            <v>Baruga</v>
          </cell>
          <cell r="HYL96" t="str">
            <v>Andonohu</v>
          </cell>
          <cell r="HYM96" t="str">
            <v>Kemaraya</v>
          </cell>
          <cell r="HYN96" t="str">
            <v>Puday</v>
          </cell>
          <cell r="HYO96" t="str">
            <v>Wua Wua</v>
          </cell>
          <cell r="HYP96" t="str">
            <v>Kadia</v>
          </cell>
          <cell r="HYQ96" t="str">
            <v>Puuwatu</v>
          </cell>
          <cell r="HYR96" t="str">
            <v>Kambu</v>
          </cell>
          <cell r="HYS96" t="str">
            <v>Katobengke</v>
          </cell>
          <cell r="HYT96" t="str">
            <v>Wale</v>
          </cell>
          <cell r="HYU96" t="str">
            <v>Kaisabu Baru</v>
          </cell>
          <cell r="HYV96" t="str">
            <v>Liabuku</v>
          </cell>
          <cell r="HYW96" t="str">
            <v>Liwuto</v>
          </cell>
          <cell r="HYX96" t="str">
            <v>Wajo</v>
          </cell>
          <cell r="HYY96" t="str">
            <v>Lowu-Lowu</v>
          </cell>
          <cell r="HYZ96" t="str">
            <v>Bonebone</v>
          </cell>
          <cell r="HZA96" t="str">
            <v>Kayubulan</v>
          </cell>
          <cell r="HZB96" t="str">
            <v>Bulila</v>
          </cell>
          <cell r="HZC96" t="str">
            <v>Iluta</v>
          </cell>
          <cell r="HZD96" t="str">
            <v>Isimu Utara</v>
          </cell>
          <cell r="HZE96" t="str">
            <v>Tontayuo</v>
          </cell>
          <cell r="HZF96" t="str">
            <v>Sidomulyo</v>
          </cell>
          <cell r="HZG96" t="str">
            <v>Dulamayo Utara</v>
          </cell>
          <cell r="HZH96" t="str">
            <v>Dulamayo</v>
          </cell>
          <cell r="HZI96" t="str">
            <v>Sukamakmur</v>
          </cell>
          <cell r="HZJ96" t="str">
            <v>Paris</v>
          </cell>
          <cell r="HZK96" t="str">
            <v>Pongongaila</v>
          </cell>
          <cell r="HZL96" t="str">
            <v>Pone</v>
          </cell>
          <cell r="HZM96" t="str">
            <v>Tualango</v>
          </cell>
          <cell r="HZN96" t="str">
            <v>Tabongo Timur</v>
          </cell>
          <cell r="HZO96" t="str">
            <v>Biluhu Barat</v>
          </cell>
          <cell r="HZP96" t="str">
            <v>Bululi</v>
          </cell>
          <cell r="HZQ96" t="str">
            <v>Hutadaa</v>
          </cell>
          <cell r="HZR96" t="str">
            <v>Totopo</v>
          </cell>
          <cell r="HZS96" t="str">
            <v>Pilolalenga</v>
          </cell>
          <cell r="HZT96" t="str">
            <v>Bongo Nol</v>
          </cell>
          <cell r="HZU96" t="str">
            <v>Harapan</v>
          </cell>
          <cell r="HZV96" t="str">
            <v>Dulupi</v>
          </cell>
          <cell r="HZW96" t="str">
            <v>Limbato</v>
          </cell>
          <cell r="HZX96" t="str">
            <v>Tabulo</v>
          </cell>
          <cell r="HZY96" t="str">
            <v>Tutulo</v>
          </cell>
          <cell r="HZZ96" t="str">
            <v>Bubaa</v>
          </cell>
          <cell r="IAA96" t="str">
            <v>Talumopatu</v>
          </cell>
          <cell r="IAB96" t="str">
            <v>Padengo</v>
          </cell>
          <cell r="IAC96" t="str">
            <v>Tingkohubu</v>
          </cell>
          <cell r="IAD96" t="str">
            <v>Tamboo</v>
          </cell>
          <cell r="IAE96" t="str">
            <v>Boidu</v>
          </cell>
          <cell r="IAF96" t="str">
            <v>Bongoime</v>
          </cell>
          <cell r="IAG96" t="str">
            <v>Timbuolo</v>
          </cell>
          <cell r="IAH96" t="str">
            <v>Huangobotu</v>
          </cell>
          <cell r="IAI96" t="str">
            <v>Taludaa</v>
          </cell>
          <cell r="IAJ96" t="str">
            <v>Inomata</v>
          </cell>
          <cell r="IAK96" t="str">
            <v>Tulabolo</v>
          </cell>
          <cell r="IAL96" t="str">
            <v>Bulontala</v>
          </cell>
          <cell r="IAM96" t="str">
            <v>Lompotoo</v>
          </cell>
          <cell r="IAN96" t="str">
            <v>Mongiilo</v>
          </cell>
          <cell r="IAO96" t="str">
            <v>Ayula Selatan</v>
          </cell>
          <cell r="IAP96" t="str">
            <v>Bulotalangi</v>
          </cell>
          <cell r="IAQ96" t="str">
            <v>Mamungaa</v>
          </cell>
          <cell r="IAR96" t="str">
            <v>Pinogu</v>
          </cell>
          <cell r="IAS96" t="str">
            <v>Torosiaje Jaya</v>
          </cell>
          <cell r="IAT96" t="str">
            <v>Lemito</v>
          </cell>
          <cell r="IAU96" t="str">
            <v>Motolohu</v>
          </cell>
          <cell r="IAV96" t="str">
            <v>Marisa Selatan</v>
          </cell>
          <cell r="IAW96" t="str">
            <v>Libuo</v>
          </cell>
          <cell r="IAX96" t="str">
            <v>Iloheluma</v>
          </cell>
          <cell r="IAY96" t="str">
            <v>Pancakarsa I</v>
          </cell>
          <cell r="IAZ96" t="str">
            <v>Popaya</v>
          </cell>
          <cell r="IBA96" t="str">
            <v>Hulawa</v>
          </cell>
          <cell r="IBB96" t="str">
            <v>Bulili</v>
          </cell>
          <cell r="IBC96" t="str">
            <v>Wanggarasi Timur</v>
          </cell>
          <cell r="IBD96" t="str">
            <v>Milangodaa</v>
          </cell>
          <cell r="IBE96" t="str">
            <v>Dudewulo</v>
          </cell>
          <cell r="IBF96" t="str">
            <v>Imana</v>
          </cell>
          <cell r="IBG96" t="str">
            <v>Pontolo</v>
          </cell>
          <cell r="IBH96" t="str">
            <v>Ilangata</v>
          </cell>
          <cell r="IBI96" t="str">
            <v>Bulontiyo Timur</v>
          </cell>
          <cell r="IBJ96" t="str">
            <v>Tolinggula Tengah</v>
          </cell>
          <cell r="IBK96" t="str">
            <v>Gentuma</v>
          </cell>
          <cell r="IBL96" t="str">
            <v>Dambalo</v>
          </cell>
          <cell r="IBM96" t="str">
            <v>Ponelo</v>
          </cell>
          <cell r="IBN96" t="str">
            <v>Monano</v>
          </cell>
          <cell r="IBO96" t="str">
            <v>Biau</v>
          </cell>
          <cell r="IBP96" t="str">
            <v>Deme Satu</v>
          </cell>
          <cell r="IBQ96" t="str">
            <v>Dembe I</v>
          </cell>
          <cell r="IBR96" t="str">
            <v>Biawao</v>
          </cell>
          <cell r="IBS96" t="str">
            <v>Dembe II</v>
          </cell>
          <cell r="IBT96" t="str">
            <v>Huangobotu</v>
          </cell>
          <cell r="IBU96" t="str">
            <v>Heledulaa Utara</v>
          </cell>
          <cell r="IBV96" t="str">
            <v>Wumialo</v>
          </cell>
          <cell r="IBW96" t="str">
            <v>Tanggikiki</v>
          </cell>
          <cell r="IBX96" t="str">
            <v>Leato Utara</v>
          </cell>
          <cell r="IBY96" t="str">
            <v>Tanjung Kramat</v>
          </cell>
          <cell r="IBZ96" t="str">
            <v>Bambalamotu</v>
          </cell>
          <cell r="ICA96" t="str">
            <v>Pasangkayu</v>
          </cell>
          <cell r="ICB96" t="str">
            <v>Baras</v>
          </cell>
          <cell r="ICC96" t="str">
            <v>Sarudu</v>
          </cell>
          <cell r="ICD96" t="str">
            <v>Dapurang</v>
          </cell>
          <cell r="ICE96" t="str">
            <v>Tammarunang</v>
          </cell>
          <cell r="ICF96" t="str">
            <v>Lilimori</v>
          </cell>
          <cell r="ICG96" t="str">
            <v>Tikke</v>
          </cell>
          <cell r="ICH96" t="str">
            <v>Malei</v>
          </cell>
          <cell r="ICI96" t="str">
            <v>Bambaira</v>
          </cell>
          <cell r="ICJ96" t="str">
            <v>Sarjo</v>
          </cell>
          <cell r="ICK96" t="str">
            <v>Parabu</v>
          </cell>
          <cell r="ICL96" t="str">
            <v>Binanga</v>
          </cell>
          <cell r="ICM96" t="str">
            <v>Galung</v>
          </cell>
          <cell r="ICN96" t="str">
            <v>Sinyonyoi</v>
          </cell>
          <cell r="ICO96" t="str">
            <v>Kalumpang</v>
          </cell>
          <cell r="ICP96" t="str">
            <v>Toabo</v>
          </cell>
          <cell r="ICQ96" t="str">
            <v>Bunde</v>
          </cell>
          <cell r="ICR96" t="str">
            <v>Tommo</v>
          </cell>
          <cell r="ICS96" t="str">
            <v>Simboro</v>
          </cell>
          <cell r="ICT96" t="str">
            <v>Dungkait</v>
          </cell>
          <cell r="ICU96" t="str">
            <v>Bonehau</v>
          </cell>
          <cell r="ICV96" t="str">
            <v>Bala Balakang</v>
          </cell>
          <cell r="ICW96" t="str">
            <v>Mambi</v>
          </cell>
          <cell r="ICX96" t="str">
            <v>Aralle</v>
          </cell>
          <cell r="ICY96" t="str">
            <v>Mamasa</v>
          </cell>
          <cell r="ICZ96" t="str">
            <v>Pana</v>
          </cell>
          <cell r="IDA96" t="str">
            <v>Lakahang</v>
          </cell>
          <cell r="IDB96" t="str">
            <v>Sumarorong</v>
          </cell>
          <cell r="IDC96" t="str">
            <v>Messawa</v>
          </cell>
          <cell r="IDD96" t="str">
            <v>Orobua</v>
          </cell>
          <cell r="IDE96" t="str">
            <v>Minake</v>
          </cell>
          <cell r="IDF96" t="str">
            <v>Tabang</v>
          </cell>
          <cell r="IDG96" t="str">
            <v>Mokallang</v>
          </cell>
          <cell r="IDH96" t="str">
            <v>Balla</v>
          </cell>
          <cell r="IDI96" t="str">
            <v>Nosu</v>
          </cell>
          <cell r="IDJ96" t="str">
            <v>Tawalian</v>
          </cell>
          <cell r="IDK96" t="str">
            <v>Salumokanan</v>
          </cell>
          <cell r="IDL96" t="str">
            <v>Buntumalangka</v>
          </cell>
          <cell r="IDM96" t="str">
            <v>Mehalaan</v>
          </cell>
          <cell r="IDN96" t="str">
            <v>Tinambung</v>
          </cell>
          <cell r="IDO96" t="str">
            <v>Pappang</v>
          </cell>
          <cell r="IDP96" t="str">
            <v>Sidodadi</v>
          </cell>
          <cell r="IDQ96" t="str">
            <v>Polewali</v>
          </cell>
          <cell r="IDR96" t="str">
            <v>Taramanu</v>
          </cell>
          <cell r="IDS96" t="str">
            <v>Amassangan</v>
          </cell>
          <cell r="IDT96" t="str">
            <v>Pelitakan</v>
          </cell>
          <cell r="IDU96" t="str">
            <v>Mapili</v>
          </cell>
          <cell r="IDV96" t="str">
            <v>Matangnga</v>
          </cell>
          <cell r="IDW96" t="str">
            <v>Batupanga</v>
          </cell>
          <cell r="IDX96" t="str">
            <v>Limboro</v>
          </cell>
          <cell r="IDY96" t="str">
            <v>Balanipa</v>
          </cell>
          <cell r="IDZ96" t="str">
            <v>Anreapi</v>
          </cell>
          <cell r="IEA96" t="str">
            <v>Matakali</v>
          </cell>
          <cell r="IEB96" t="str">
            <v>Petoosang</v>
          </cell>
          <cell r="IEC96" t="str">
            <v>Bulo</v>
          </cell>
          <cell r="IED96" t="str">
            <v>Banggae</v>
          </cell>
          <cell r="IEE96" t="str">
            <v>Lalampanua</v>
          </cell>
          <cell r="IEF96" t="str">
            <v>Mosso</v>
          </cell>
          <cell r="IEG96" t="str">
            <v>Malunda</v>
          </cell>
          <cell r="IEH96" t="str">
            <v>Kabiraan</v>
          </cell>
          <cell r="IEI96" t="str">
            <v>Seppong</v>
          </cell>
          <cell r="IEJ96" t="str">
            <v>Onang</v>
          </cell>
          <cell r="IEK96" t="str">
            <v>Baurung</v>
          </cell>
          <cell r="IEL96" t="str">
            <v>Mahahe</v>
          </cell>
          <cell r="IEM96" t="str">
            <v>Polo Pangale</v>
          </cell>
          <cell r="IEN96" t="str">
            <v>Babana</v>
          </cell>
          <cell r="IEO96" t="str">
            <v>Budong-Budong</v>
          </cell>
          <cell r="IEP96" t="str">
            <v>Karossa</v>
          </cell>
          <cell r="IEQ96" t="str">
            <v>Hollo</v>
          </cell>
          <cell r="IER96" t="str">
            <v>Usliapan</v>
          </cell>
          <cell r="IES96" t="str">
            <v>Wahai</v>
          </cell>
          <cell r="IET96" t="str">
            <v>Nusantara</v>
          </cell>
          <cell r="IEU96" t="str">
            <v>Telutih Baru</v>
          </cell>
          <cell r="IEV96" t="str">
            <v>Booi</v>
          </cell>
          <cell r="IEW96" t="str">
            <v>Aboru</v>
          </cell>
          <cell r="IEX96" t="str">
            <v>Liang</v>
          </cell>
          <cell r="IEY96" t="str">
            <v>Asilulu</v>
          </cell>
          <cell r="IEZ96" t="str">
            <v>Ameth</v>
          </cell>
          <cell r="IFA96" t="str">
            <v>Namaelo</v>
          </cell>
          <cell r="IFB96" t="str">
            <v>Saleman</v>
          </cell>
          <cell r="IFC96" t="str">
            <v>Waraka</v>
          </cell>
          <cell r="IFD96" t="str">
            <v>Larike</v>
          </cell>
          <cell r="IFE96" t="str">
            <v>Ulahahan</v>
          </cell>
          <cell r="IFF96" t="str">
            <v>Seti</v>
          </cell>
          <cell r="IFG96" t="str">
            <v>Kobi</v>
          </cell>
          <cell r="IFH96" t="str">
            <v>Ouw</v>
          </cell>
          <cell r="IFI96" t="str">
            <v>Ohoijang Watdek</v>
          </cell>
          <cell r="IFJ96" t="str">
            <v>Werka</v>
          </cell>
          <cell r="IFK96" t="str">
            <v>Weduar</v>
          </cell>
          <cell r="IFL96" t="str">
            <v>Hollat</v>
          </cell>
          <cell r="IFM96" t="str">
            <v>Wain</v>
          </cell>
          <cell r="IFN96" t="str">
            <v>Ohoidertutu</v>
          </cell>
          <cell r="IFO96" t="str">
            <v>Rumadian</v>
          </cell>
          <cell r="IFP96" t="str">
            <v>Tetoat</v>
          </cell>
          <cell r="IFQ96" t="str">
            <v>Weer Ohoinam</v>
          </cell>
          <cell r="IFR96" t="str">
            <v>Hoat</v>
          </cell>
          <cell r="IFS96" t="str">
            <v>Danar Ohoiseb</v>
          </cell>
          <cell r="IFT96" t="str">
            <v>Saumlaki</v>
          </cell>
          <cell r="IFU96" t="str">
            <v>Adaut</v>
          </cell>
          <cell r="IFV96" t="str">
            <v>Tumbur</v>
          </cell>
          <cell r="IFW96" t="str">
            <v>Kamatubun</v>
          </cell>
          <cell r="IFX96" t="str">
            <v>Lelingluan</v>
          </cell>
          <cell r="IFY96" t="str">
            <v>Romean</v>
          </cell>
          <cell r="IFZ96" t="str">
            <v>Abat</v>
          </cell>
          <cell r="IGA96" t="str">
            <v>Lumasebu</v>
          </cell>
          <cell r="IGB96" t="str">
            <v>Arma</v>
          </cell>
          <cell r="IGC96" t="str">
            <v>Wadankou</v>
          </cell>
          <cell r="IGD96" t="str">
            <v>Namlea</v>
          </cell>
          <cell r="IGE96" t="str">
            <v>Waepure</v>
          </cell>
          <cell r="IGF96" t="str">
            <v>Savana Jaya</v>
          </cell>
          <cell r="IGG96" t="str">
            <v>Lamahang</v>
          </cell>
          <cell r="IGH96" t="str">
            <v>Ilath</v>
          </cell>
          <cell r="IGI96" t="str">
            <v>Kubalahin</v>
          </cell>
          <cell r="IGJ96" t="str">
            <v>Waelo</v>
          </cell>
          <cell r="IGK96" t="str">
            <v>Wamlana</v>
          </cell>
          <cell r="IGL96" t="str">
            <v>Kaiely</v>
          </cell>
          <cell r="IGM96" t="str">
            <v>Ubung</v>
          </cell>
          <cell r="IGN96" t="str">
            <v>Bula</v>
          </cell>
          <cell r="IGO96" t="str">
            <v>Geser</v>
          </cell>
          <cell r="IGP96" t="str">
            <v>Batuasa</v>
          </cell>
          <cell r="IGQ96" t="str">
            <v>Kataloka</v>
          </cell>
          <cell r="IGR96" t="str">
            <v>Ilili</v>
          </cell>
          <cell r="IGS96" t="str">
            <v>Danama</v>
          </cell>
          <cell r="IGT96" t="str">
            <v>Dihil</v>
          </cell>
          <cell r="IGU96" t="str">
            <v>Selor</v>
          </cell>
          <cell r="IGV96" t="str">
            <v>Pulau Panjang</v>
          </cell>
          <cell r="IGW96" t="str">
            <v>Teor</v>
          </cell>
          <cell r="IGX96" t="str">
            <v>Kilkoda</v>
          </cell>
          <cell r="IGY96" t="str">
            <v>Hote</v>
          </cell>
          <cell r="IGZ96" t="str">
            <v>Kian Darat</v>
          </cell>
          <cell r="IHA96" t="str">
            <v>Kian Laut</v>
          </cell>
          <cell r="IHB96" t="str">
            <v>Waru</v>
          </cell>
          <cell r="IHC96" t="str">
            <v>Kamarian</v>
          </cell>
          <cell r="IHD96" t="str">
            <v>Kawa</v>
          </cell>
          <cell r="IHE96" t="str">
            <v>Murnaten</v>
          </cell>
          <cell r="IHF96" t="str">
            <v>Waesala</v>
          </cell>
          <cell r="IHG96" t="str">
            <v>Tihulale</v>
          </cell>
          <cell r="IHH96" t="str">
            <v>Manusa</v>
          </cell>
          <cell r="IHI96" t="str">
            <v>Waihatu</v>
          </cell>
          <cell r="IHJ96" t="str">
            <v>Ariate</v>
          </cell>
          <cell r="IHK96" t="str">
            <v>Luhutuban</v>
          </cell>
          <cell r="IHL96" t="str">
            <v>Sohuwe</v>
          </cell>
          <cell r="IHM96" t="str">
            <v>Sanahu</v>
          </cell>
          <cell r="IHN96" t="str">
            <v>Galai Dubu</v>
          </cell>
          <cell r="IHO96" t="str">
            <v>Jerol</v>
          </cell>
          <cell r="IHP96" t="str">
            <v>Benjina</v>
          </cell>
          <cell r="IHQ96" t="str">
            <v>Marlasi</v>
          </cell>
          <cell r="IHR96" t="str">
            <v>Kabalsiang</v>
          </cell>
          <cell r="IHS96" t="str">
            <v>Waifual</v>
          </cell>
          <cell r="IHT96" t="str">
            <v>Koijabi</v>
          </cell>
          <cell r="IHU96" t="str">
            <v>Longgar</v>
          </cell>
          <cell r="IHV96" t="str">
            <v>Meror</v>
          </cell>
          <cell r="IHW96" t="str">
            <v>Tabarfane</v>
          </cell>
          <cell r="IHX96" t="str">
            <v>Tiakur</v>
          </cell>
          <cell r="IHY96" t="str">
            <v>Wulur</v>
          </cell>
          <cell r="IHZ96" t="str">
            <v>Luang Barat</v>
          </cell>
          <cell r="IIA96" t="str">
            <v>Tepa</v>
          </cell>
          <cell r="IIB96" t="str">
            <v>Letwurung</v>
          </cell>
          <cell r="IIC96" t="str">
            <v>Ilwaki</v>
          </cell>
          <cell r="IID96" t="str">
            <v>Wonreli</v>
          </cell>
          <cell r="IIE96" t="str">
            <v>Laitutun</v>
          </cell>
          <cell r="IIF96" t="str">
            <v>Latalola Besar</v>
          </cell>
          <cell r="IIG96" t="str">
            <v>Watuwei</v>
          </cell>
          <cell r="IIH96" t="str">
            <v>Herley</v>
          </cell>
          <cell r="III96" t="str">
            <v>Ketty</v>
          </cell>
          <cell r="IIJ96" t="str">
            <v>Nabar</v>
          </cell>
          <cell r="IIK96" t="str">
            <v>Telemar</v>
          </cell>
          <cell r="IIL96" t="str">
            <v>Moning</v>
          </cell>
          <cell r="IIM96" t="str">
            <v>Hila</v>
          </cell>
          <cell r="IIN96" t="str">
            <v>Purpura</v>
          </cell>
          <cell r="IIO96" t="str">
            <v>Wamkana</v>
          </cell>
          <cell r="IIP96" t="str">
            <v>Waetawa</v>
          </cell>
          <cell r="IIQ96" t="str">
            <v>Lumoy</v>
          </cell>
          <cell r="IIR96" t="str">
            <v>Balpetu</v>
          </cell>
          <cell r="IIS96" t="str">
            <v>Waemulang</v>
          </cell>
          <cell r="IIT96" t="str">
            <v>Nusarua</v>
          </cell>
          <cell r="IIU96" t="str">
            <v>Nusaniwe</v>
          </cell>
          <cell r="IIV96" t="str">
            <v>Pandan Kasturi</v>
          </cell>
          <cell r="IIW96" t="str">
            <v>Lateri</v>
          </cell>
          <cell r="IIX96" t="str">
            <v>Tihu</v>
          </cell>
          <cell r="IIY96" t="str">
            <v>Hukurila</v>
          </cell>
          <cell r="IIZ96" t="str">
            <v>Fiditan</v>
          </cell>
          <cell r="IJA96" t="str">
            <v>Ketsoblak</v>
          </cell>
          <cell r="IJB96" t="str">
            <v>Tam Ngurhir</v>
          </cell>
          <cell r="IJC96" t="str">
            <v>Tubyal</v>
          </cell>
          <cell r="IJD96" t="str">
            <v>Kanara</v>
          </cell>
          <cell r="IJE96" t="str">
            <v>Gufasa</v>
          </cell>
          <cell r="IJF96" t="str">
            <v>Kedi</v>
          </cell>
          <cell r="IJG96" t="str">
            <v>Togola Wayoli</v>
          </cell>
          <cell r="IJH96" t="str">
            <v>Susupu</v>
          </cell>
          <cell r="IJI96" t="str">
            <v>Sidangoli Gam</v>
          </cell>
          <cell r="IJJ96" t="str">
            <v>Podol</v>
          </cell>
          <cell r="IJK96" t="str">
            <v>Tosoa</v>
          </cell>
          <cell r="IJL96" t="str">
            <v>Loce</v>
          </cell>
          <cell r="IJM96" t="str">
            <v>Nusliko</v>
          </cell>
          <cell r="IJN96" t="str">
            <v>Wailegi</v>
          </cell>
          <cell r="IJO96" t="str">
            <v>Kapaleo</v>
          </cell>
          <cell r="IJP96" t="str">
            <v>Gemaf</v>
          </cell>
          <cell r="IJQ96" t="str">
            <v>Tilope</v>
          </cell>
          <cell r="IJR96" t="str">
            <v>Gemia</v>
          </cell>
          <cell r="IJS96" t="str">
            <v>Lililef Waibulan</v>
          </cell>
          <cell r="IJT96" t="str">
            <v>Banemo</v>
          </cell>
          <cell r="IJU96" t="str">
            <v>Dotte</v>
          </cell>
          <cell r="IJV96" t="str">
            <v>Sakam</v>
          </cell>
          <cell r="IJW96" t="str">
            <v>Soa-Sio</v>
          </cell>
          <cell r="IJX96" t="str">
            <v>Gamsungi</v>
          </cell>
          <cell r="IJY96" t="str">
            <v>Kupa Kupa</v>
          </cell>
          <cell r="IJZ96" t="str">
            <v>Kao</v>
          </cell>
          <cell r="IKA96" t="str">
            <v>Ngofa Kiaha</v>
          </cell>
          <cell r="IKB96" t="str">
            <v>Dorume</v>
          </cell>
          <cell r="IKC96" t="str">
            <v>Gorua</v>
          </cell>
          <cell r="IKD96" t="str">
            <v>Upa</v>
          </cell>
          <cell r="IKE96" t="str">
            <v>Yaro</v>
          </cell>
          <cell r="IKF96" t="str">
            <v>Kusuri</v>
          </cell>
          <cell r="IKG96" t="str">
            <v>Soatobaru</v>
          </cell>
          <cell r="IKH96" t="str">
            <v>Limau</v>
          </cell>
          <cell r="IKI96" t="str">
            <v>Seki</v>
          </cell>
          <cell r="IKJ96" t="str">
            <v>Salube</v>
          </cell>
          <cell r="IKK96" t="str">
            <v>Wateto</v>
          </cell>
          <cell r="IKL96" t="str">
            <v>Gaga Apok</v>
          </cell>
          <cell r="IKM96" t="str">
            <v>Tiowor</v>
          </cell>
          <cell r="IKN96" t="str">
            <v>Rabutdaiyo</v>
          </cell>
          <cell r="IKO96" t="str">
            <v>Siko</v>
          </cell>
          <cell r="IKP96" t="str">
            <v>Maffa</v>
          </cell>
          <cell r="IKQ96" t="str">
            <v>Doro</v>
          </cell>
          <cell r="IKR96" t="str">
            <v>Wayaloar</v>
          </cell>
          <cell r="IKS96" t="str">
            <v>Laiwui</v>
          </cell>
          <cell r="IKT96" t="str">
            <v>Babang</v>
          </cell>
          <cell r="IKU96" t="str">
            <v>Labuha</v>
          </cell>
          <cell r="IKV96" t="str">
            <v>Indari</v>
          </cell>
          <cell r="IKW96" t="str">
            <v>Malapat</v>
          </cell>
          <cell r="IKX96" t="str">
            <v>Bokimiake</v>
          </cell>
          <cell r="IKY96" t="str">
            <v>Ngute-Ngute</v>
          </cell>
          <cell r="IKZ96" t="str">
            <v>Modayama</v>
          </cell>
          <cell r="ILA96" t="str">
            <v>Sidopo</v>
          </cell>
          <cell r="ILB96" t="str">
            <v>Sidanga</v>
          </cell>
          <cell r="ILC96" t="str">
            <v>Loleo Jaya</v>
          </cell>
          <cell r="ILD96" t="str">
            <v>Kampung Makian</v>
          </cell>
          <cell r="ILE96" t="str">
            <v>Sawangakar</v>
          </cell>
          <cell r="ILF96" t="str">
            <v>Lele</v>
          </cell>
          <cell r="ILG96" t="str">
            <v>Pelita</v>
          </cell>
          <cell r="ILH96" t="str">
            <v>Wayaua</v>
          </cell>
          <cell r="ILI96" t="str">
            <v>Wayatim</v>
          </cell>
          <cell r="ILJ96" t="str">
            <v>Awis</v>
          </cell>
          <cell r="ILK96" t="str">
            <v>Batulak</v>
          </cell>
          <cell r="ILL96" t="str">
            <v>Gonone</v>
          </cell>
          <cell r="ILM96" t="str">
            <v>Gaimu</v>
          </cell>
          <cell r="ILN96" t="str">
            <v>Bisui</v>
          </cell>
          <cell r="ILO96" t="str">
            <v>Alam Kenanga</v>
          </cell>
          <cell r="ILP96" t="str">
            <v>Kelo</v>
          </cell>
          <cell r="ILQ96" t="str">
            <v>Cap</v>
          </cell>
          <cell r="ILR96" t="str">
            <v>Waitina</v>
          </cell>
          <cell r="ILS96" t="str">
            <v>Mangon</v>
          </cell>
          <cell r="ILT96" t="str">
            <v>Wai Ina</v>
          </cell>
          <cell r="ILU96" t="str">
            <v>Dofa</v>
          </cell>
          <cell r="ILV96" t="str">
            <v>Waiboga</v>
          </cell>
          <cell r="ILW96" t="str">
            <v>Waigoiyofa</v>
          </cell>
          <cell r="ILX96" t="str">
            <v>Waigai</v>
          </cell>
          <cell r="ILY96" t="str">
            <v>Kawata</v>
          </cell>
          <cell r="ILZ96" t="str">
            <v>Buruakol</v>
          </cell>
          <cell r="IMA96" t="str">
            <v>Kaporo</v>
          </cell>
          <cell r="IMB96" t="str">
            <v>Falabisahaya</v>
          </cell>
          <cell r="IMC96" t="str">
            <v>Man-Gega</v>
          </cell>
          <cell r="IMD96" t="str">
            <v>Subaim</v>
          </cell>
          <cell r="IME96" t="str">
            <v>Buli</v>
          </cell>
          <cell r="IMF96" t="str">
            <v>Bicoli</v>
          </cell>
          <cell r="IMG96" t="str">
            <v>Nusa Jaya</v>
          </cell>
          <cell r="IMH96" t="str">
            <v>Hate Tabako</v>
          </cell>
          <cell r="IMI96" t="str">
            <v>Labi-Labi</v>
          </cell>
          <cell r="IMJ96" t="str">
            <v>Dodaga</v>
          </cell>
          <cell r="IMK96" t="str">
            <v>Wayamli</v>
          </cell>
          <cell r="IML96" t="str">
            <v>Sosolat</v>
          </cell>
          <cell r="IMM96" t="str">
            <v>Wai Lukum</v>
          </cell>
          <cell r="IMN96" t="str">
            <v>Gotalamo</v>
          </cell>
          <cell r="IMO96" t="str">
            <v>Wayabula</v>
          </cell>
          <cell r="IMP96" t="str">
            <v>Pangeo</v>
          </cell>
          <cell r="IMQ96" t="str">
            <v>Bere-bere</v>
          </cell>
          <cell r="IMR96" t="str">
            <v>Buho-Buho</v>
          </cell>
          <cell r="IMS96" t="str">
            <v>Bobong</v>
          </cell>
          <cell r="IMT96" t="str">
            <v>Nggele</v>
          </cell>
          <cell r="IMU96" t="str">
            <v>Lede</v>
          </cell>
          <cell r="IMV96" t="str">
            <v>Mananga</v>
          </cell>
          <cell r="IMW96" t="str">
            <v>Penu</v>
          </cell>
          <cell r="IMX96" t="str">
            <v>Waikadai</v>
          </cell>
          <cell r="IMY96" t="str">
            <v>Bahu</v>
          </cell>
          <cell r="IMZ96" t="str">
            <v>Tabona</v>
          </cell>
          <cell r="INA96" t="str">
            <v>Jambula</v>
          </cell>
          <cell r="INB96" t="str">
            <v>Sasa</v>
          </cell>
          <cell r="INC96" t="str">
            <v>Soa</v>
          </cell>
          <cell r="IND96" t="str">
            <v>Takofi</v>
          </cell>
          <cell r="INE96" t="str">
            <v>Mayau</v>
          </cell>
          <cell r="INF96" t="str">
            <v>Takoma</v>
          </cell>
          <cell r="ING96" t="str">
            <v>Faudu</v>
          </cell>
          <cell r="INH96" t="str">
            <v>Tagafo</v>
          </cell>
          <cell r="INI96" t="str">
            <v>Soasio</v>
          </cell>
          <cell r="INJ96" t="str">
            <v>Guraping</v>
          </cell>
          <cell r="INK96" t="str">
            <v>Payahe</v>
          </cell>
          <cell r="INL96" t="str">
            <v>Toloa</v>
          </cell>
          <cell r="INM96" t="str">
            <v>Rum</v>
          </cell>
          <cell r="INN96" t="str">
            <v>Akelamo</v>
          </cell>
          <cell r="INO96" t="str">
            <v>Maidi</v>
          </cell>
          <cell r="INP96" t="str">
            <v>Mafututu</v>
          </cell>
          <cell r="INQ96" t="str">
            <v>Samkai</v>
          </cell>
          <cell r="INR96" t="str">
            <v>Muting</v>
          </cell>
          <cell r="INS96" t="str">
            <v>Okaba</v>
          </cell>
          <cell r="INT96" t="str">
            <v>Kimaam</v>
          </cell>
          <cell r="INU96" t="str">
            <v>Matara</v>
          </cell>
          <cell r="INV96" t="str">
            <v>Yasa Mulya</v>
          </cell>
          <cell r="INW96" t="str">
            <v>Kartini</v>
          </cell>
          <cell r="INX96" t="str">
            <v>Sota</v>
          </cell>
          <cell r="INY96" t="str">
            <v>Selil</v>
          </cell>
          <cell r="INZ96" t="str">
            <v>Bupul</v>
          </cell>
          <cell r="IOA96" t="str">
            <v>Harapan Makmur</v>
          </cell>
          <cell r="IOB96" t="str">
            <v>Kuler</v>
          </cell>
          <cell r="IOC96" t="str">
            <v>Koa</v>
          </cell>
          <cell r="IOD96" t="str">
            <v>Kumbe</v>
          </cell>
          <cell r="IOE96" t="str">
            <v>Yowied</v>
          </cell>
          <cell r="IOF96" t="str">
            <v>Po Epe</v>
          </cell>
          <cell r="IOG96" t="str">
            <v>Kwemsid</v>
          </cell>
          <cell r="IOH96" t="str">
            <v>Tabonji</v>
          </cell>
          <cell r="IOI96" t="str">
            <v>Konorau</v>
          </cell>
          <cell r="IOJ96" t="str">
            <v>Wanam</v>
          </cell>
          <cell r="IOK96" t="str">
            <v>Wamena Kota</v>
          </cell>
          <cell r="IOL96" t="str">
            <v>Jiwika</v>
          </cell>
          <cell r="IOM96" t="str">
            <v>Kimbin</v>
          </cell>
          <cell r="ION96" t="str">
            <v>Hubikosi</v>
          </cell>
          <cell r="IOO96" t="str">
            <v>Bolakme</v>
          </cell>
          <cell r="IOP96" t="str">
            <v>Walelagama</v>
          </cell>
          <cell r="IOQ96" t="str">
            <v>Temia</v>
          </cell>
          <cell r="IOR96" t="str">
            <v>Wolo</v>
          </cell>
          <cell r="IOS96" t="str">
            <v>Sinata</v>
          </cell>
          <cell r="IOT96" t="str">
            <v>Heatnem</v>
          </cell>
          <cell r="IOU96" t="str">
            <v>Yalengga</v>
          </cell>
          <cell r="IOV96" t="str">
            <v>Trikora</v>
          </cell>
          <cell r="IOW96" t="str">
            <v>Napua</v>
          </cell>
          <cell r="IOX96" t="str">
            <v>Walaik</v>
          </cell>
          <cell r="IOY96" t="str">
            <v>Wouma</v>
          </cell>
          <cell r="IOZ96" t="str">
            <v>Hubukiak</v>
          </cell>
          <cell r="IPA96" t="str">
            <v>Yagarobak</v>
          </cell>
          <cell r="IPB96" t="str">
            <v>Tailarek</v>
          </cell>
          <cell r="IPC96" t="str">
            <v>Lukaken</v>
          </cell>
          <cell r="IPD96" t="str">
            <v>Siepkosi</v>
          </cell>
          <cell r="IPE96" t="str">
            <v>Usilimo</v>
          </cell>
          <cell r="IPF96" t="str">
            <v>Koma</v>
          </cell>
          <cell r="IPG96" t="str">
            <v>Muliama</v>
          </cell>
          <cell r="IPH96" t="str">
            <v>Wadangku</v>
          </cell>
          <cell r="IPI96" t="str">
            <v>Pisugi</v>
          </cell>
          <cell r="IPJ96" t="str">
            <v>Koragi</v>
          </cell>
          <cell r="IPK96" t="str">
            <v>Tagime</v>
          </cell>
          <cell r="IPL96" t="str">
            <v>Tanahmerah</v>
          </cell>
          <cell r="IPM96" t="str">
            <v>Tagineri</v>
          </cell>
          <cell r="IPN96" t="str">
            <v>Wogi</v>
          </cell>
          <cell r="IPO96" t="str">
            <v>Piramid</v>
          </cell>
          <cell r="IPP96" t="str">
            <v>Miliama</v>
          </cell>
          <cell r="IPQ96" t="str">
            <v>Bugi</v>
          </cell>
          <cell r="IPR96" t="str">
            <v>Irilinga</v>
          </cell>
          <cell r="IPS96" t="str">
            <v>Welesi</v>
          </cell>
          <cell r="IPT96" t="str">
            <v>Sogokmo</v>
          </cell>
          <cell r="IPU96" t="str">
            <v>Maima</v>
          </cell>
          <cell r="IPV96" t="str">
            <v>Pupugoba</v>
          </cell>
          <cell r="IPW96" t="str">
            <v>Wame</v>
          </cell>
          <cell r="IPX96" t="str">
            <v>Ilokama</v>
          </cell>
          <cell r="IPY96" t="str">
            <v>Sentani Kota</v>
          </cell>
          <cell r="IPZ96" t="str">
            <v>Nolokla</v>
          </cell>
          <cell r="IQA96" t="str">
            <v>Waiya</v>
          </cell>
          <cell r="IQB96" t="str">
            <v>Dosay</v>
          </cell>
          <cell r="IQC96" t="str">
            <v>Sama</v>
          </cell>
          <cell r="IQD96" t="str">
            <v>Hatib</v>
          </cell>
          <cell r="IQE96" t="str">
            <v>Tabri</v>
          </cell>
          <cell r="IQF96" t="str">
            <v>Nimbokrang</v>
          </cell>
          <cell r="IQG96" t="str">
            <v>Beneik</v>
          </cell>
          <cell r="IQH96" t="str">
            <v>Demta</v>
          </cell>
          <cell r="IQI96" t="str">
            <v>Lapua</v>
          </cell>
          <cell r="IQJ96" t="str">
            <v>Ebungfa</v>
          </cell>
          <cell r="IQK96" t="str">
            <v>Donday</v>
          </cell>
          <cell r="IQL96" t="str">
            <v>Sarmai Atas</v>
          </cell>
          <cell r="IQM96" t="str">
            <v>Tabbeyan</v>
          </cell>
          <cell r="IQN96" t="str">
            <v>Hulu Atas</v>
          </cell>
          <cell r="IQO96" t="str">
            <v>Yongsu Sapari</v>
          </cell>
          <cell r="IQP96" t="str">
            <v>Omon</v>
          </cell>
          <cell r="IQQ96" t="str">
            <v>Maruwai</v>
          </cell>
          <cell r="IQR96" t="str">
            <v>Wonorejo</v>
          </cell>
          <cell r="IQS96" t="str">
            <v>Napan</v>
          </cell>
          <cell r="IQT96" t="str">
            <v>Yaur</v>
          </cell>
          <cell r="IQU96" t="str">
            <v>Topo</v>
          </cell>
          <cell r="IQV96" t="str">
            <v>Bumi Mulia</v>
          </cell>
          <cell r="IQW96" t="str">
            <v>Unipo</v>
          </cell>
          <cell r="IQX96" t="str">
            <v>Makimi</v>
          </cell>
          <cell r="IQY96" t="str">
            <v>Napan Yaur</v>
          </cell>
          <cell r="IQZ96" t="str">
            <v>Samabusa</v>
          </cell>
          <cell r="IRA96" t="str">
            <v>Wanggar Sari</v>
          </cell>
          <cell r="IRB96" t="str">
            <v>Totoberi</v>
          </cell>
          <cell r="IRC96" t="str">
            <v>Bumi Raya</v>
          </cell>
          <cell r="IRD96" t="str">
            <v>Mambor</v>
          </cell>
          <cell r="IRE96" t="str">
            <v>Epouwa</v>
          </cell>
          <cell r="IRF96" t="str">
            <v>Kunupi</v>
          </cell>
          <cell r="IRG96" t="str">
            <v>Tarau</v>
          </cell>
          <cell r="IRH96" t="str">
            <v>Ansus</v>
          </cell>
          <cell r="IRI96" t="str">
            <v>Korombobi</v>
          </cell>
          <cell r="IRJ96" t="str">
            <v>Menawi</v>
          </cell>
          <cell r="IRK96" t="str">
            <v>Poom I</v>
          </cell>
          <cell r="IRL96" t="str">
            <v>Kamanap</v>
          </cell>
          <cell r="IRM96" t="str">
            <v>Tindaret</v>
          </cell>
          <cell r="IRN96" t="str">
            <v>Waindu</v>
          </cell>
          <cell r="IRO96" t="str">
            <v>Randawaya</v>
          </cell>
          <cell r="IRP96" t="str">
            <v>Ambai I</v>
          </cell>
          <cell r="IRQ96" t="str">
            <v>Wooi</v>
          </cell>
          <cell r="IRR96" t="str">
            <v>Kaonda</v>
          </cell>
          <cell r="IRS96" t="str">
            <v>Kaipuri</v>
          </cell>
          <cell r="IRT96" t="str">
            <v>Miosnum</v>
          </cell>
          <cell r="IRU96" t="str">
            <v>Anatorei</v>
          </cell>
          <cell r="IRV96" t="str">
            <v>Kontinuai</v>
          </cell>
          <cell r="IRW96" t="str">
            <v>Sorido</v>
          </cell>
          <cell r="IRX96" t="str">
            <v>Sarwom</v>
          </cell>
          <cell r="IRY96" t="str">
            <v>Rimba Jaya</v>
          </cell>
          <cell r="IRZ96" t="str">
            <v>Namber</v>
          </cell>
          <cell r="ISA96" t="str">
            <v>Yenburwo</v>
          </cell>
          <cell r="ISB96" t="str">
            <v>Andei</v>
          </cell>
          <cell r="ISC96" t="str">
            <v>Marur</v>
          </cell>
          <cell r="ISD96" t="str">
            <v>Pai</v>
          </cell>
          <cell r="ISE96" t="str">
            <v>Yendidori</v>
          </cell>
          <cell r="ISF96" t="str">
            <v>Samofa</v>
          </cell>
          <cell r="ISG96" t="str">
            <v>Asur</v>
          </cell>
          <cell r="ISH96" t="str">
            <v>Rumbin</v>
          </cell>
          <cell r="ISI96" t="str">
            <v>Farusi</v>
          </cell>
          <cell r="ISJ96" t="str">
            <v>Sandau</v>
          </cell>
          <cell r="ISK96" t="str">
            <v>Yenbeba</v>
          </cell>
          <cell r="ISL96" t="str">
            <v>Andei</v>
          </cell>
          <cell r="ISM96" t="str">
            <v>Mios Mangguandi</v>
          </cell>
          <cell r="ISN96" t="str">
            <v>Opiaref</v>
          </cell>
          <cell r="ISO96" t="str">
            <v>Wopes</v>
          </cell>
          <cell r="ISP96" t="str">
            <v>Wuyukwi</v>
          </cell>
          <cell r="ISQ96" t="str">
            <v>Wurak</v>
          </cell>
          <cell r="ISR96" t="str">
            <v>Fawi</v>
          </cell>
          <cell r="ISS96" t="str">
            <v>Mewoluk</v>
          </cell>
          <cell r="IST96" t="str">
            <v>Yambuni</v>
          </cell>
          <cell r="ISU96" t="str">
            <v>Mepar</v>
          </cell>
          <cell r="ISV96" t="str">
            <v>Gubugani</v>
          </cell>
          <cell r="ISW96" t="str">
            <v>Tinggineri</v>
          </cell>
          <cell r="ISX96" t="str">
            <v>Pagaleme</v>
          </cell>
          <cell r="ISY96" t="str">
            <v>Yarmukum</v>
          </cell>
          <cell r="ISZ96" t="str">
            <v>Wondenggobak</v>
          </cell>
          <cell r="ITA96" t="str">
            <v>Kulirik</v>
          </cell>
          <cell r="ITB96" t="str">
            <v>Ilamburawi</v>
          </cell>
          <cell r="ITC96" t="str">
            <v>Mondu</v>
          </cell>
          <cell r="ITD96" t="str">
            <v>Lumo</v>
          </cell>
          <cell r="ITE96" t="str">
            <v>Tiolome</v>
          </cell>
          <cell r="ITF96" t="str">
            <v>Dokome</v>
          </cell>
          <cell r="ITG96" t="str">
            <v>Kalome</v>
          </cell>
          <cell r="ITH96" t="str">
            <v>Wonwi</v>
          </cell>
          <cell r="ITI96" t="str">
            <v>Amberiambut</v>
          </cell>
          <cell r="ITJ96" t="str">
            <v>Anggutare</v>
          </cell>
          <cell r="ITK96" t="str">
            <v>Nioga</v>
          </cell>
          <cell r="ITL96" t="str">
            <v>Gubume</v>
          </cell>
          <cell r="ITM96" t="str">
            <v>Guna</v>
          </cell>
          <cell r="ITN96" t="str">
            <v>Dagai</v>
          </cell>
          <cell r="ITO96" t="str">
            <v>Kiyage</v>
          </cell>
          <cell r="ITP96" t="str">
            <v>Enarotali</v>
          </cell>
          <cell r="ITQ96" t="str">
            <v>Obano</v>
          </cell>
          <cell r="ITR96" t="str">
            <v>Toyaimoti</v>
          </cell>
          <cell r="ITS96" t="str">
            <v>Bogobaida</v>
          </cell>
          <cell r="ITT96" t="str">
            <v>Bibida</v>
          </cell>
          <cell r="ITU96" t="str">
            <v>Duma</v>
          </cell>
          <cell r="ITV96" t="str">
            <v>Tadia /Ayaikebo</v>
          </cell>
          <cell r="ITW96" t="str">
            <v>Kebo II</v>
          </cell>
          <cell r="ITX96" t="str">
            <v>Wotai</v>
          </cell>
          <cell r="ITY96" t="str">
            <v>Pasir Putih</v>
          </cell>
          <cell r="ITZ96" t="str">
            <v>Badawo</v>
          </cell>
          <cell r="IUA96" t="str">
            <v>Dei</v>
          </cell>
          <cell r="IUB96" t="str">
            <v>Pugo</v>
          </cell>
          <cell r="IUC96" t="str">
            <v>Muyetadi</v>
          </cell>
          <cell r="IUD96" t="str">
            <v>Okeitadi</v>
          </cell>
          <cell r="IUE96" t="str">
            <v>Ukauwo</v>
          </cell>
          <cell r="IUF96" t="str">
            <v>Panibagata</v>
          </cell>
          <cell r="IUG96" t="str">
            <v>Youtadi</v>
          </cell>
          <cell r="IUH96" t="str">
            <v>Nomouwodide</v>
          </cell>
          <cell r="IUI96" t="str">
            <v>Uwebutu</v>
          </cell>
          <cell r="IUJ96" t="str">
            <v>Dogomo</v>
          </cell>
          <cell r="IUK96" t="str">
            <v>Deta</v>
          </cell>
          <cell r="IUL96" t="str">
            <v>Obaipugaida</v>
          </cell>
          <cell r="IUM96" t="str">
            <v>Koperapoka</v>
          </cell>
          <cell r="IUN96" t="str">
            <v>Kiliarma</v>
          </cell>
          <cell r="IUO96" t="str">
            <v>Wania</v>
          </cell>
          <cell r="IUP96" t="str">
            <v>Kokonao</v>
          </cell>
          <cell r="IUQ96" t="str">
            <v>Sempan Timur</v>
          </cell>
          <cell r="IUR96" t="str">
            <v>Jila</v>
          </cell>
          <cell r="IUS96" t="str">
            <v>Ayuka</v>
          </cell>
          <cell r="IUT96" t="str">
            <v>Atuka</v>
          </cell>
          <cell r="IUU96" t="str">
            <v>Kuala Kencana</v>
          </cell>
          <cell r="IUV96" t="str">
            <v>Tembagapura</v>
          </cell>
          <cell r="IUW96" t="str">
            <v>Potowai Buru</v>
          </cell>
          <cell r="IUX96" t="str">
            <v>Kapiraya</v>
          </cell>
          <cell r="IUY96" t="str">
            <v>Harapan</v>
          </cell>
          <cell r="IUZ96" t="str">
            <v>Hoya</v>
          </cell>
          <cell r="IVA96" t="str">
            <v>Limau Asri Timur</v>
          </cell>
          <cell r="IVB96" t="str">
            <v>Kamoro Jaya</v>
          </cell>
          <cell r="IVC96" t="str">
            <v>Amar</v>
          </cell>
          <cell r="IVD96" t="str">
            <v>Enggin</v>
          </cell>
          <cell r="IVE96" t="str">
            <v>Mararena</v>
          </cell>
          <cell r="IVF96" t="str">
            <v>Bota-Bora</v>
          </cell>
          <cell r="IVG96" t="str">
            <v>Mertewar</v>
          </cell>
          <cell r="IVH96" t="str">
            <v>Ansudu</v>
          </cell>
          <cell r="IVI96" t="str">
            <v>Armopa</v>
          </cell>
          <cell r="IVJ96" t="str">
            <v>Wamariri</v>
          </cell>
          <cell r="IVK96" t="str">
            <v>Amsira</v>
          </cell>
          <cell r="IVL96" t="str">
            <v>Holmafen</v>
          </cell>
          <cell r="IVM96" t="str">
            <v>Arare</v>
          </cell>
          <cell r="IVN96" t="str">
            <v>Gwinjaya</v>
          </cell>
          <cell r="IVO96" t="str">
            <v>Banda</v>
          </cell>
          <cell r="IVP96" t="str">
            <v>Arso Kota</v>
          </cell>
          <cell r="IVQ96" t="str">
            <v>Molof</v>
          </cell>
          <cell r="IVR96" t="str">
            <v>Dubu</v>
          </cell>
          <cell r="IVS96" t="str">
            <v>Skanto</v>
          </cell>
          <cell r="IVT96" t="str">
            <v>Yetti</v>
          </cell>
          <cell r="IVU96" t="str">
            <v>Towe Hitam</v>
          </cell>
          <cell r="IVV96" t="str">
            <v>Dukwia</v>
          </cell>
          <cell r="IVW96" t="str">
            <v>Yamara</v>
          </cell>
          <cell r="IVX96" t="str">
            <v>Yabanda</v>
          </cell>
          <cell r="IVY96" t="str">
            <v>Kaisenar</v>
          </cell>
          <cell r="IVZ96" t="str">
            <v>Kabiding</v>
          </cell>
          <cell r="IWA96" t="str">
            <v>Oknanggul</v>
          </cell>
          <cell r="IWB96" t="str">
            <v>Okbifisil</v>
          </cell>
          <cell r="IWC96" t="str">
            <v>Iwur</v>
          </cell>
          <cell r="IWD96" t="str">
            <v>Batom</v>
          </cell>
          <cell r="IWE96" t="str">
            <v>Borme</v>
          </cell>
          <cell r="IWF96" t="str">
            <v>Okyop</v>
          </cell>
          <cell r="IWG96" t="str">
            <v>Aboy</v>
          </cell>
          <cell r="IWH96" t="str">
            <v>Pepera</v>
          </cell>
          <cell r="IWI96" t="str">
            <v>Bime</v>
          </cell>
          <cell r="IWJ96" t="str">
            <v>Eraduman</v>
          </cell>
          <cell r="IWK96" t="str">
            <v>Bape</v>
          </cell>
          <cell r="IWL96" t="str">
            <v>Dabolding</v>
          </cell>
          <cell r="IWM96" t="str">
            <v>Oksop</v>
          </cell>
          <cell r="IWN96" t="str">
            <v>Yapimakot</v>
          </cell>
          <cell r="IWO96" t="str">
            <v>Kungulding</v>
          </cell>
          <cell r="IWP96" t="str">
            <v>Arintap</v>
          </cell>
          <cell r="IWQ96" t="str">
            <v>Awinbon</v>
          </cell>
          <cell r="IWR96" t="str">
            <v>Tarup</v>
          </cell>
          <cell r="IWS96" t="str">
            <v>Okelwel</v>
          </cell>
          <cell r="IWT96" t="str">
            <v>Okma</v>
          </cell>
          <cell r="IWU96" t="str">
            <v>Oklip</v>
          </cell>
          <cell r="IWV96" t="str">
            <v>Oktau</v>
          </cell>
          <cell r="IWW96" t="str">
            <v>Kubiphkop</v>
          </cell>
          <cell r="IWX96" t="str">
            <v>Sabin</v>
          </cell>
          <cell r="IWY96" t="str">
            <v>Karye</v>
          </cell>
          <cell r="IWZ96" t="str">
            <v>Merpasikne</v>
          </cell>
          <cell r="IXA96" t="str">
            <v>Bias</v>
          </cell>
          <cell r="IXB96" t="str">
            <v>Mot</v>
          </cell>
          <cell r="IXC96" t="str">
            <v>Jetfa</v>
          </cell>
          <cell r="IXD96" t="str">
            <v>Teiraplu</v>
          </cell>
          <cell r="IXE96" t="str">
            <v>Eipumek</v>
          </cell>
          <cell r="IXF96" t="str">
            <v>Marikla</v>
          </cell>
          <cell r="IXG96" t="str">
            <v>Nongme</v>
          </cell>
          <cell r="IXH96" t="str">
            <v>Obolma</v>
          </cell>
          <cell r="IXI96" t="str">
            <v>Yaholikma</v>
          </cell>
          <cell r="IXJ96" t="str">
            <v>Ninia</v>
          </cell>
          <cell r="IXK96" t="str">
            <v>Momnowok</v>
          </cell>
          <cell r="IXL96" t="str">
            <v>Samenage</v>
          </cell>
          <cell r="IXM96" t="str">
            <v>Nalca</v>
          </cell>
          <cell r="IXN96" t="str">
            <v>Dekai</v>
          </cell>
          <cell r="IXO96" t="str">
            <v>Munu</v>
          </cell>
          <cell r="IXP96" t="str">
            <v>Gofa</v>
          </cell>
          <cell r="IXQ96" t="str">
            <v>Apdagma</v>
          </cell>
          <cell r="IXR96" t="str">
            <v>Amuma</v>
          </cell>
          <cell r="IXS96" t="str">
            <v>Usaregeik</v>
          </cell>
          <cell r="IXT96" t="str">
            <v>Pasema</v>
          </cell>
          <cell r="IXU96" t="str">
            <v>Paima</v>
          </cell>
          <cell r="IXV96" t="str">
            <v>Kosihun</v>
          </cell>
          <cell r="IXW96" t="str">
            <v>Soba</v>
          </cell>
          <cell r="IXX96" t="str">
            <v>Lokon</v>
          </cell>
          <cell r="IXY96" t="str">
            <v>Tangma</v>
          </cell>
          <cell r="IXZ96" t="str">
            <v>Ukha</v>
          </cell>
          <cell r="IYA96" t="str">
            <v>Pontenikma</v>
          </cell>
          <cell r="IYB96" t="str">
            <v>Kosarek</v>
          </cell>
          <cell r="IYC96" t="str">
            <v>Nipsan</v>
          </cell>
          <cell r="IYD96" t="str">
            <v>Ubahak</v>
          </cell>
          <cell r="IYE96" t="str">
            <v>Siwikma</v>
          </cell>
          <cell r="IYF96" t="str">
            <v>Walma</v>
          </cell>
          <cell r="IYG96" t="str">
            <v>Subundalek</v>
          </cell>
          <cell r="IYH96" t="str">
            <v>Hereapini</v>
          </cell>
          <cell r="IYI96" t="str">
            <v>Wanam</v>
          </cell>
          <cell r="IYJ96" t="str">
            <v>Lelambo</v>
          </cell>
          <cell r="IYK96" t="str">
            <v>Puldama</v>
          </cell>
          <cell r="IYL96" t="str">
            <v>Endomen</v>
          </cell>
          <cell r="IYM96" t="str">
            <v>Kona</v>
          </cell>
          <cell r="IYN96" t="str">
            <v>Dirwemna</v>
          </cell>
          <cell r="IYO96" t="str">
            <v>Holuwon</v>
          </cell>
          <cell r="IYP96" t="str">
            <v>Wanim</v>
          </cell>
          <cell r="IYQ96" t="str">
            <v>Weawen</v>
          </cell>
          <cell r="IYR96" t="str">
            <v>Sela</v>
          </cell>
          <cell r="IYS96" t="str">
            <v>Koropun</v>
          </cell>
          <cell r="IYT96" t="str">
            <v>Langda</v>
          </cell>
          <cell r="IYU96" t="str">
            <v>Bomela</v>
          </cell>
          <cell r="IYV96" t="str">
            <v>Suntamon</v>
          </cell>
          <cell r="IYW96" t="str">
            <v>Seredala</v>
          </cell>
          <cell r="IYX96" t="str">
            <v>Yalisomon</v>
          </cell>
          <cell r="IYY96" t="str">
            <v>Kabianggama</v>
          </cell>
          <cell r="IYZ96" t="str">
            <v>Debula</v>
          </cell>
          <cell r="IZA96" t="str">
            <v>Silakma</v>
          </cell>
          <cell r="IZB96" t="str">
            <v>Hilipuk</v>
          </cell>
          <cell r="IZC96" t="str">
            <v>Duram</v>
          </cell>
          <cell r="IZD96" t="str">
            <v>Yogosem</v>
          </cell>
          <cell r="IZE96" t="str">
            <v>Kayo</v>
          </cell>
          <cell r="IZF96" t="str">
            <v>Sumo</v>
          </cell>
          <cell r="IZG96" t="str">
            <v>Karubaga</v>
          </cell>
          <cell r="IZH96" t="str">
            <v>Bokondini</v>
          </cell>
          <cell r="IZI96" t="str">
            <v>Kanggime</v>
          </cell>
          <cell r="IZJ96" t="str">
            <v>Kembu</v>
          </cell>
          <cell r="IZK96" t="str">
            <v>Goyage</v>
          </cell>
          <cell r="IZL96" t="str">
            <v>Wurineri</v>
          </cell>
          <cell r="IZM96" t="str">
            <v>Wina</v>
          </cell>
          <cell r="IZN96" t="str">
            <v>Umagi</v>
          </cell>
          <cell r="IZO96" t="str">
            <v>Panaga</v>
          </cell>
          <cell r="IZP96" t="str">
            <v>Lugwi</v>
          </cell>
          <cell r="IZQ96" t="str">
            <v>Aruku</v>
          </cell>
          <cell r="IZR96" t="str">
            <v>Konda</v>
          </cell>
          <cell r="IZS96" t="str">
            <v>Mondagul</v>
          </cell>
          <cell r="IZT96" t="str">
            <v>Kuari</v>
          </cell>
          <cell r="IZU96" t="str">
            <v>Bokoneri</v>
          </cell>
          <cell r="IZV96" t="str">
            <v>Abena</v>
          </cell>
          <cell r="IZW96" t="str">
            <v>Nabunage</v>
          </cell>
          <cell r="IZX96" t="str">
            <v>Tinggom</v>
          </cell>
          <cell r="IZY96" t="str">
            <v>Nunggawi</v>
          </cell>
          <cell r="IZZ96" t="str">
            <v>Wamolo</v>
          </cell>
          <cell r="JAA96" t="str">
            <v>Numba</v>
          </cell>
          <cell r="JAB96" t="str">
            <v>Bolubur</v>
          </cell>
          <cell r="JAC96" t="str">
            <v>Dundu</v>
          </cell>
          <cell r="JAD96" t="str">
            <v>Geya</v>
          </cell>
          <cell r="JAE96" t="str">
            <v>Egiam</v>
          </cell>
          <cell r="JAF96" t="str">
            <v>Gagulineri</v>
          </cell>
          <cell r="JAG96" t="str">
            <v>Berembanak</v>
          </cell>
          <cell r="JAH96" t="str">
            <v>Onggokme</v>
          </cell>
          <cell r="JAI96" t="str">
            <v>Yanora</v>
          </cell>
          <cell r="JAJ96" t="str">
            <v>Dow/Bijere</v>
          </cell>
          <cell r="JAK96" t="str">
            <v>Silo</v>
          </cell>
          <cell r="JAL96" t="str">
            <v>Yuneri</v>
          </cell>
          <cell r="JAM96" t="str">
            <v>Wama</v>
          </cell>
          <cell r="JAN96" t="str">
            <v>Geka</v>
          </cell>
          <cell r="JAO96" t="str">
            <v>Telenggeme</v>
          </cell>
          <cell r="JAP96" t="str">
            <v>Anawi</v>
          </cell>
          <cell r="JAQ96" t="str">
            <v>Banggeri</v>
          </cell>
          <cell r="JAR96" t="str">
            <v>Wugi</v>
          </cell>
          <cell r="JAS96" t="str">
            <v>Wania</v>
          </cell>
          <cell r="JAT96" t="str">
            <v>Peyola</v>
          </cell>
          <cell r="JAU96" t="str">
            <v>Kaiga</v>
          </cell>
          <cell r="JAV96" t="str">
            <v>Wuluk</v>
          </cell>
          <cell r="JAW96" t="str">
            <v>Bogonuk</v>
          </cell>
          <cell r="JAX96" t="str">
            <v>Wiyaluk</v>
          </cell>
          <cell r="JAY96" t="str">
            <v>Biuk</v>
          </cell>
          <cell r="JAZ96" t="str">
            <v>Pekaleme</v>
          </cell>
          <cell r="JBA96" t="str">
            <v>Waren I</v>
          </cell>
          <cell r="JBB96" t="str">
            <v>Saurisirami</v>
          </cell>
          <cell r="JBC96" t="str">
            <v>Fafado</v>
          </cell>
          <cell r="JBD96" t="str">
            <v>Ureifaisei I/Sanggae</v>
          </cell>
          <cell r="JBE96" t="str">
            <v>Somiangga</v>
          </cell>
          <cell r="JBF96" t="str">
            <v>Dairi</v>
          </cell>
          <cell r="JBG96" t="str">
            <v>Botawa</v>
          </cell>
          <cell r="JBH96" t="str">
            <v>Wapoga</v>
          </cell>
          <cell r="JBI96" t="str">
            <v>Urato</v>
          </cell>
          <cell r="JBJ96" t="str">
            <v>Odase</v>
          </cell>
          <cell r="JBK96" t="str">
            <v>Mambai</v>
          </cell>
          <cell r="JBL96" t="str">
            <v>Ampera</v>
          </cell>
          <cell r="JBM96" t="str">
            <v>Mindiptana</v>
          </cell>
          <cell r="JBN96" t="str">
            <v>Woropko</v>
          </cell>
          <cell r="JBO96" t="str">
            <v>Kouh</v>
          </cell>
          <cell r="JBP96" t="str">
            <v>Getentiri</v>
          </cell>
          <cell r="JBQ96" t="str">
            <v>Bomakia I</v>
          </cell>
          <cell r="JBR96" t="str">
            <v>Kombut</v>
          </cell>
          <cell r="JBS96" t="str">
            <v>Langgoan</v>
          </cell>
          <cell r="JBT96" t="str">
            <v>Maju</v>
          </cell>
          <cell r="JBU96" t="str">
            <v>Sadar</v>
          </cell>
          <cell r="JBV96" t="str">
            <v>Kuken</v>
          </cell>
          <cell r="JBW96" t="str">
            <v>Manggelum</v>
          </cell>
          <cell r="JBX96" t="str">
            <v>Firiwage</v>
          </cell>
          <cell r="JBY96" t="str">
            <v>Yaniruma</v>
          </cell>
          <cell r="JBZ96" t="str">
            <v>Subur</v>
          </cell>
          <cell r="JCA96" t="str">
            <v>Wanggemalo</v>
          </cell>
          <cell r="JCB96" t="str">
            <v>Ninati</v>
          </cell>
          <cell r="JCC96" t="str">
            <v>Sesnuk</v>
          </cell>
          <cell r="JCD96" t="str">
            <v>Metto</v>
          </cell>
          <cell r="JCE96" t="str">
            <v>Wanggom</v>
          </cell>
          <cell r="JCF96" t="str">
            <v>Kepi</v>
          </cell>
          <cell r="JCG96" t="str">
            <v>Mur</v>
          </cell>
          <cell r="JCH96" t="str">
            <v>Bidnew</v>
          </cell>
          <cell r="JCI96" t="str">
            <v>Bade</v>
          </cell>
          <cell r="JCJ96" t="str">
            <v>Yagatsu</v>
          </cell>
          <cell r="JCK96" t="str">
            <v>Sigare</v>
          </cell>
          <cell r="JCL96" t="str">
            <v>Amazu</v>
          </cell>
          <cell r="JCM96" t="str">
            <v>Sepoh</v>
          </cell>
          <cell r="JCN96" t="str">
            <v>Kabe</v>
          </cell>
          <cell r="JCO96" t="str">
            <v>Sien</v>
          </cell>
          <cell r="JCP96" t="str">
            <v>Homlikia</v>
          </cell>
          <cell r="JCQ96" t="str">
            <v>Amk</v>
          </cell>
          <cell r="JCR96" t="str">
            <v>Yeloba</v>
          </cell>
          <cell r="JCS96" t="str">
            <v>Wonggi</v>
          </cell>
          <cell r="JCT96" t="str">
            <v>Sagis</v>
          </cell>
          <cell r="JCU96" t="str">
            <v>Yomoth</v>
          </cell>
          <cell r="JCV96" t="str">
            <v>Atsy</v>
          </cell>
          <cell r="JCW96" t="str">
            <v>Sawa</v>
          </cell>
          <cell r="JCX96" t="str">
            <v>Ayam</v>
          </cell>
          <cell r="JCY96" t="str">
            <v>Basim</v>
          </cell>
          <cell r="JCZ96" t="str">
            <v>Kamur</v>
          </cell>
          <cell r="JDA96" t="str">
            <v>Binam</v>
          </cell>
          <cell r="JDB96" t="str">
            <v>Suru-suru</v>
          </cell>
          <cell r="JDC96" t="str">
            <v>Binamsain</v>
          </cell>
          <cell r="JDD96" t="str">
            <v>Komor</v>
          </cell>
          <cell r="JDE96" t="str">
            <v>Yamas</v>
          </cell>
          <cell r="JDF96" t="str">
            <v>Kapi</v>
          </cell>
          <cell r="JDG96" t="str">
            <v>Yetsy</v>
          </cell>
          <cell r="JDH96" t="str">
            <v>Yamkap</v>
          </cell>
          <cell r="JDI96" t="str">
            <v>Kawem</v>
          </cell>
          <cell r="JDJ96" t="str">
            <v>Primapun</v>
          </cell>
          <cell r="JDK96" t="str">
            <v>Yaosakor</v>
          </cell>
          <cell r="JDL96" t="str">
            <v>Comoro</v>
          </cell>
          <cell r="JDM96" t="str">
            <v>Biwar Laut</v>
          </cell>
          <cell r="JDN96" t="str">
            <v>Fanindi</v>
          </cell>
          <cell r="JDO96" t="str">
            <v>Warsa</v>
          </cell>
          <cell r="JDP96" t="str">
            <v>Yawerma</v>
          </cell>
          <cell r="JDQ96" t="str">
            <v>Rayori</v>
          </cell>
          <cell r="JDR96" t="str">
            <v>Waryei</v>
          </cell>
          <cell r="JDS96" t="str">
            <v>Burmeso</v>
          </cell>
          <cell r="JDT96" t="str">
            <v>Dabra</v>
          </cell>
          <cell r="JDU96" t="str">
            <v>Fona</v>
          </cell>
          <cell r="JDV96" t="str">
            <v>Kustra</v>
          </cell>
          <cell r="JDW96" t="str">
            <v>Baudi</v>
          </cell>
          <cell r="JDX96" t="str">
            <v>Nadofoai</v>
          </cell>
          <cell r="JDY96" t="str">
            <v>Kamai</v>
          </cell>
          <cell r="JDZ96" t="str">
            <v>Poiwai</v>
          </cell>
          <cell r="JEA96" t="str">
            <v>Kobagma</v>
          </cell>
          <cell r="JEB96" t="str">
            <v>Kelila</v>
          </cell>
          <cell r="JEC96" t="str">
            <v>Winima</v>
          </cell>
          <cell r="JED96" t="str">
            <v>Megambilis</v>
          </cell>
          <cell r="JEE96" t="str">
            <v>Kalarin</v>
          </cell>
          <cell r="JEF96" t="str">
            <v>Elelim</v>
          </cell>
          <cell r="JEG96" t="str">
            <v>Apalapsili</v>
          </cell>
          <cell r="JEH96" t="str">
            <v>Abenaho</v>
          </cell>
          <cell r="JEI96" t="str">
            <v>Gilika</v>
          </cell>
          <cell r="JEJ96" t="str">
            <v>Welarek</v>
          </cell>
          <cell r="JEK96" t="str">
            <v>Bokon</v>
          </cell>
          <cell r="JEL96" t="str">
            <v>Umbanume</v>
          </cell>
          <cell r="JEM96" t="str">
            <v>Kemiri</v>
          </cell>
          <cell r="JEN96" t="str">
            <v>Gamelia</v>
          </cell>
          <cell r="JEO96" t="str">
            <v>Dimba</v>
          </cell>
          <cell r="JEP96" t="str">
            <v>Malagai</v>
          </cell>
          <cell r="JEQ96" t="str">
            <v>Tima</v>
          </cell>
          <cell r="JER96" t="str">
            <v>Kuwobaga</v>
          </cell>
          <cell r="JES96" t="str">
            <v>Kuyawage</v>
          </cell>
          <cell r="JET96" t="str">
            <v>Megalunik</v>
          </cell>
          <cell r="JEU96" t="str">
            <v>Dugume</v>
          </cell>
          <cell r="JEV96" t="str">
            <v>Yirene</v>
          </cell>
          <cell r="JEW96" t="str">
            <v>Tepogi</v>
          </cell>
          <cell r="JEX96" t="str">
            <v>Kumuluk</v>
          </cell>
          <cell r="JEY96" t="str">
            <v>Konikme</v>
          </cell>
          <cell r="JEZ96" t="str">
            <v>Guninggame</v>
          </cell>
          <cell r="JFA96" t="str">
            <v>Tabukeker</v>
          </cell>
          <cell r="JFB96" t="str">
            <v>Milimbo</v>
          </cell>
          <cell r="JFC96" t="str">
            <v>Yiwili</v>
          </cell>
          <cell r="JFD96" t="str">
            <v>Golopura</v>
          </cell>
          <cell r="JFE96" t="str">
            <v>Nambume</v>
          </cell>
          <cell r="JFF96" t="str">
            <v>Anitila</v>
          </cell>
          <cell r="JFG96" t="str">
            <v>Wamiru</v>
          </cell>
          <cell r="JFH96" t="str">
            <v>Wamitu</v>
          </cell>
          <cell r="JFI96" t="str">
            <v>Bruyugu</v>
          </cell>
          <cell r="JFJ96" t="str">
            <v>Tinggipura</v>
          </cell>
          <cell r="JFK96" t="str">
            <v>Lelam</v>
          </cell>
          <cell r="JFL96" t="str">
            <v>Ambena</v>
          </cell>
          <cell r="JFM96" t="str">
            <v>Pirambor</v>
          </cell>
          <cell r="JFN96" t="str">
            <v>Indugu</v>
          </cell>
          <cell r="JFO96" t="str">
            <v>Bonom</v>
          </cell>
          <cell r="JFP96" t="str">
            <v>Ayafofa</v>
          </cell>
          <cell r="JFQ96" t="str">
            <v>Odika</v>
          </cell>
          <cell r="JFR96" t="str">
            <v>Guna</v>
          </cell>
          <cell r="JFS96" t="str">
            <v>Kelulome</v>
          </cell>
          <cell r="JFT96" t="str">
            <v>Wanggagome</v>
          </cell>
          <cell r="JFU96" t="str">
            <v>Muara</v>
          </cell>
          <cell r="JFV96" t="str">
            <v>Kabiga</v>
          </cell>
          <cell r="JFW96" t="str">
            <v>Wabiragi</v>
          </cell>
          <cell r="JFX96" t="str">
            <v>Kenyam</v>
          </cell>
          <cell r="JFY96" t="str">
            <v>Mapenduma</v>
          </cell>
          <cell r="JFZ96" t="str">
            <v>Yigi</v>
          </cell>
          <cell r="JGA96" t="str">
            <v>Pilini</v>
          </cell>
          <cell r="JGB96" t="str">
            <v>Geselma</v>
          </cell>
          <cell r="JGC96" t="str">
            <v>Mugi</v>
          </cell>
          <cell r="JGD96" t="str">
            <v>Mbuwa</v>
          </cell>
          <cell r="JGE96" t="str">
            <v>Tribid</v>
          </cell>
          <cell r="JGF96" t="str">
            <v>Kroptak</v>
          </cell>
          <cell r="JGG96" t="str">
            <v>Gilpid</v>
          </cell>
          <cell r="JGH96" t="str">
            <v>Paro</v>
          </cell>
          <cell r="JGI96" t="str">
            <v>Meborok</v>
          </cell>
          <cell r="JGJ96" t="str">
            <v>Yenggelo</v>
          </cell>
          <cell r="JGK96" t="str">
            <v>Gemam</v>
          </cell>
          <cell r="JGL96" t="str">
            <v>Alama</v>
          </cell>
          <cell r="JGM96" t="str">
            <v>Yal</v>
          </cell>
          <cell r="JGN96" t="str">
            <v>Mam</v>
          </cell>
          <cell r="JGO96" t="str">
            <v>Dal</v>
          </cell>
          <cell r="JGP96" t="str">
            <v>Nirkuri</v>
          </cell>
          <cell r="JGQ96" t="str">
            <v>Biripem</v>
          </cell>
          <cell r="JGR96" t="str">
            <v>Iniye</v>
          </cell>
          <cell r="JGS96" t="str">
            <v>Uburu</v>
          </cell>
          <cell r="JGT96" t="str">
            <v>Paris</v>
          </cell>
          <cell r="JGU96" t="str">
            <v>Wendama</v>
          </cell>
          <cell r="JGV96" t="str">
            <v>Kora</v>
          </cell>
          <cell r="JGW96" t="str">
            <v>Wusi</v>
          </cell>
          <cell r="JGX96" t="str">
            <v>Nganai</v>
          </cell>
          <cell r="JGY96" t="str">
            <v>Moba</v>
          </cell>
          <cell r="JGZ96" t="str">
            <v>Muli</v>
          </cell>
          <cell r="JHA96" t="str">
            <v>Neggea</v>
          </cell>
          <cell r="JHB96" t="str">
            <v>Krepkuri</v>
          </cell>
          <cell r="JHC96" t="str">
            <v>Mandala</v>
          </cell>
          <cell r="JHD96" t="str">
            <v>Kago</v>
          </cell>
          <cell r="JHE96" t="str">
            <v>Wangbe</v>
          </cell>
          <cell r="JHF96" t="str">
            <v>Yulukoma</v>
          </cell>
          <cell r="JHG96" t="str">
            <v>Doufo</v>
          </cell>
          <cell r="JHH96" t="str">
            <v>Pogoma</v>
          </cell>
          <cell r="JHI96" t="str">
            <v>Yauria</v>
          </cell>
          <cell r="JHJ96" t="str">
            <v>Agandugume</v>
          </cell>
          <cell r="JHK96" t="str">
            <v>Gome</v>
          </cell>
          <cell r="JHL96" t="str">
            <v>Tayai</v>
          </cell>
          <cell r="JHM96" t="str">
            <v>Babe</v>
          </cell>
          <cell r="JHN96" t="str">
            <v>Puluk</v>
          </cell>
          <cell r="JHO96" t="str">
            <v>Erong Berong</v>
          </cell>
          <cell r="JHP96" t="str">
            <v>Aguit</v>
          </cell>
          <cell r="JHQ96" t="str">
            <v>Golu</v>
          </cell>
          <cell r="JHR96" t="str">
            <v>Kilunggame</v>
          </cell>
          <cell r="JHS96" t="str">
            <v>Nigilome</v>
          </cell>
          <cell r="JHT96" t="str">
            <v>Pamebut</v>
          </cell>
          <cell r="JHU96" t="str">
            <v>Mayuberi</v>
          </cell>
          <cell r="JHV96" t="str">
            <v>Bubet</v>
          </cell>
          <cell r="JHW96" t="str">
            <v>Eromaga</v>
          </cell>
          <cell r="JHX96" t="str">
            <v>Tuput</v>
          </cell>
          <cell r="JHY96" t="str">
            <v>Jiwot</v>
          </cell>
          <cell r="JHZ96" t="str">
            <v>Amungkalpia</v>
          </cell>
          <cell r="JIA96" t="str">
            <v>Mundidok</v>
          </cell>
          <cell r="JIB96" t="str">
            <v>Erelmakawia</v>
          </cell>
          <cell r="JIC96" t="str">
            <v>Ikebo</v>
          </cell>
          <cell r="JID96" t="str">
            <v>Bobomani</v>
          </cell>
          <cell r="JIE96" t="str">
            <v>Apogomakida</v>
          </cell>
          <cell r="JIF96" t="str">
            <v>Idakebo</v>
          </cell>
          <cell r="JIG96" t="str">
            <v>Unito</v>
          </cell>
          <cell r="JIH96" t="str">
            <v>Abouyaga</v>
          </cell>
          <cell r="JII96" t="str">
            <v>Puweta I</v>
          </cell>
          <cell r="JIJ96" t="str">
            <v>Ugapuga</v>
          </cell>
          <cell r="JIK96" t="str">
            <v>Piyakunu</v>
          </cell>
          <cell r="JIL96" t="str">
            <v>Dogimani</v>
          </cell>
          <cell r="JIM96" t="str">
            <v>Emondi</v>
          </cell>
          <cell r="JIN96" t="str">
            <v>Mapa</v>
          </cell>
          <cell r="JIO96" t="str">
            <v>Sabisa</v>
          </cell>
          <cell r="JIP96" t="str">
            <v>Danggatadi</v>
          </cell>
          <cell r="JIQ96" t="str">
            <v>Agisiga</v>
          </cell>
          <cell r="JIR96" t="str">
            <v>Wabui</v>
          </cell>
          <cell r="JIS96" t="str">
            <v>Ugimba</v>
          </cell>
          <cell r="JIT96" t="str">
            <v>Tomosiga</v>
          </cell>
          <cell r="JIU96" t="str">
            <v>Waghete I</v>
          </cell>
          <cell r="JIV96" t="str">
            <v>Damabagata</v>
          </cell>
          <cell r="JIW96" t="str">
            <v>Kopai I</v>
          </cell>
          <cell r="JIX96" t="str">
            <v>Gakokebo</v>
          </cell>
          <cell r="JIY96" t="str">
            <v>Komauto/Kapiraya</v>
          </cell>
          <cell r="JIZ96" t="str">
            <v>Gurabesi</v>
          </cell>
          <cell r="JJA96" t="str">
            <v>Argapura</v>
          </cell>
          <cell r="JJB96" t="str">
            <v>Asano</v>
          </cell>
          <cell r="JJC96" t="str">
            <v>Koya Barat</v>
          </cell>
          <cell r="JJD96" t="str">
            <v>Hedam</v>
          </cell>
          <cell r="JJE96" t="str">
            <v>Makbon</v>
          </cell>
          <cell r="JJF96" t="str">
            <v>Klabra</v>
          </cell>
          <cell r="JJG96" t="str">
            <v>Katinim</v>
          </cell>
          <cell r="JJH96" t="str">
            <v>Seget</v>
          </cell>
          <cell r="JJI96" t="str">
            <v>Aimas</v>
          </cell>
          <cell r="JJJ96" t="str">
            <v>Klawana</v>
          </cell>
          <cell r="JJK96" t="str">
            <v>Sayosa</v>
          </cell>
          <cell r="JJL96" t="str">
            <v>Segun</v>
          </cell>
          <cell r="JJM96" t="str">
            <v>Makbusum</v>
          </cell>
          <cell r="JJN96" t="str">
            <v>Sailolof</v>
          </cell>
          <cell r="JJO96" t="str">
            <v>Indiwi</v>
          </cell>
          <cell r="JJP96" t="str">
            <v>Wilty</v>
          </cell>
          <cell r="JJQ96" t="str">
            <v>Luwelala</v>
          </cell>
          <cell r="JJR96" t="str">
            <v>Klamalu</v>
          </cell>
          <cell r="JJS96" t="str">
            <v>Klayili</v>
          </cell>
          <cell r="JJT96" t="str">
            <v>Siwis</v>
          </cell>
          <cell r="JJU96" t="str">
            <v>Klafdalim</v>
          </cell>
          <cell r="JJV96" t="str">
            <v>Maibo</v>
          </cell>
          <cell r="JJW96" t="str">
            <v>Disfra</v>
          </cell>
          <cell r="JJX96" t="str">
            <v>Saluk</v>
          </cell>
          <cell r="JJY96" t="str">
            <v>Dasri</v>
          </cell>
          <cell r="JJZ96" t="str">
            <v>Buk</v>
          </cell>
          <cell r="JKA96" t="str">
            <v>Saengkeduk</v>
          </cell>
          <cell r="JKB96" t="str">
            <v>Malasigit</v>
          </cell>
          <cell r="JKC96" t="str">
            <v>Tarsa</v>
          </cell>
          <cell r="JKD96" t="str">
            <v>Maladuk</v>
          </cell>
          <cell r="JKE96" t="str">
            <v>Hobard</v>
          </cell>
          <cell r="JKF96" t="str">
            <v>Waliam</v>
          </cell>
          <cell r="JKG96" t="str">
            <v>Klafluk</v>
          </cell>
          <cell r="JKH96" t="str">
            <v>Sailala</v>
          </cell>
          <cell r="JKI96" t="str">
            <v>Dindey</v>
          </cell>
          <cell r="JKJ96" t="str">
            <v>Prafi Mulya</v>
          </cell>
          <cell r="JKK96" t="str">
            <v>Masni</v>
          </cell>
          <cell r="JKL96" t="str">
            <v>Manokwari Barat</v>
          </cell>
          <cell r="JKM96" t="str">
            <v>Pasir Putih</v>
          </cell>
          <cell r="JKN96" t="str">
            <v>Yoom I</v>
          </cell>
          <cell r="JKO96" t="str">
            <v>Sowi</v>
          </cell>
          <cell r="JKP96" t="str">
            <v>Warkapi</v>
          </cell>
          <cell r="JKQ96" t="str">
            <v>Kaironi</v>
          </cell>
          <cell r="JKR96" t="str">
            <v>Fak Fak Selatan</v>
          </cell>
          <cell r="JKS96" t="str">
            <v>Werba</v>
          </cell>
          <cell r="JKT96" t="str">
            <v>Tunas Gain</v>
          </cell>
          <cell r="JKU96" t="str">
            <v>Kokas Kota</v>
          </cell>
          <cell r="JKV96" t="str">
            <v>Danaweria</v>
          </cell>
          <cell r="JKW96" t="str">
            <v>Malakuli</v>
          </cell>
          <cell r="JKX96" t="str">
            <v>Onimsari</v>
          </cell>
          <cell r="JKY96" t="str">
            <v>Kramongmongga</v>
          </cell>
          <cell r="JKZ96" t="str">
            <v>Puar</v>
          </cell>
          <cell r="JLA96" t="str">
            <v>Wagom</v>
          </cell>
          <cell r="JLB96" t="str">
            <v>Werpigan</v>
          </cell>
          <cell r="JLC96" t="str">
            <v>Waserat</v>
          </cell>
          <cell r="JLD96" t="str">
            <v>Andamata</v>
          </cell>
          <cell r="JLE96" t="str">
            <v>Darembang</v>
          </cell>
          <cell r="JLF96" t="str">
            <v>Kaburbur</v>
          </cell>
          <cell r="JLG96" t="str">
            <v>Salakiti</v>
          </cell>
          <cell r="JLH96" t="str">
            <v>Mbima Jaya</v>
          </cell>
          <cell r="JLI96" t="str">
            <v>Kaibus</v>
          </cell>
          <cell r="JLJ96" t="str">
            <v>Mate</v>
          </cell>
          <cell r="JLK96" t="str">
            <v>Sawiat</v>
          </cell>
          <cell r="JLL96" t="str">
            <v>Tarof</v>
          </cell>
          <cell r="JLM96" t="str">
            <v>Moswaren</v>
          </cell>
          <cell r="JLN96" t="str">
            <v>Haha</v>
          </cell>
          <cell r="JLO96" t="str">
            <v>Sungguer</v>
          </cell>
          <cell r="JLP96" t="str">
            <v>Kais</v>
          </cell>
          <cell r="JLQ96" t="str">
            <v>Konda</v>
          </cell>
          <cell r="JLR96" t="str">
            <v>Mugim</v>
          </cell>
          <cell r="JLS96" t="str">
            <v>Udagaga</v>
          </cell>
          <cell r="JLT96" t="str">
            <v>Manggroholo</v>
          </cell>
          <cell r="JLU96" t="str">
            <v>Pasir Putih</v>
          </cell>
          <cell r="JLV96" t="str">
            <v>Wenslolo</v>
          </cell>
          <cell r="JLW96" t="str">
            <v>Mukamat</v>
          </cell>
          <cell r="JLX96" t="str">
            <v>Waigama</v>
          </cell>
          <cell r="JLY96" t="str">
            <v>Kabare</v>
          </cell>
          <cell r="JLZ96" t="str">
            <v>Saonek</v>
          </cell>
          <cell r="JMA96" t="str">
            <v>Samate</v>
          </cell>
          <cell r="JMB96" t="str">
            <v>Dorehkar</v>
          </cell>
          <cell r="JMC96" t="str">
            <v>Folley</v>
          </cell>
          <cell r="JMD96" t="str">
            <v>Selpele</v>
          </cell>
          <cell r="JME96" t="str">
            <v>Puper</v>
          </cell>
          <cell r="JMF96" t="str">
            <v>Lopintol</v>
          </cell>
          <cell r="JMG96" t="str">
            <v>DibalaI</v>
          </cell>
          <cell r="JMH96" t="str">
            <v>Yenbekwan</v>
          </cell>
          <cell r="JMI96" t="str">
            <v>Fafanlap</v>
          </cell>
          <cell r="JMJ96" t="str">
            <v>Warmanai</v>
          </cell>
          <cell r="JMK96" t="str">
            <v>Manyaifun</v>
          </cell>
          <cell r="JML96" t="str">
            <v>Lilinta</v>
          </cell>
          <cell r="JMM96" t="str">
            <v>Wejim Barat</v>
          </cell>
          <cell r="JMN96" t="str">
            <v>Waisai</v>
          </cell>
          <cell r="JMO96" t="str">
            <v>Go</v>
          </cell>
          <cell r="JMP96" t="str">
            <v>Yensawai Timur</v>
          </cell>
          <cell r="JMQ96" t="str">
            <v>Waibon</v>
          </cell>
          <cell r="JMR96" t="str">
            <v>Kalobo</v>
          </cell>
          <cell r="JMS96" t="str">
            <v>Rauki</v>
          </cell>
          <cell r="JMT96" t="str">
            <v>Abidon</v>
          </cell>
          <cell r="JMU96" t="str">
            <v>Yenanas</v>
          </cell>
          <cell r="JMV96" t="str">
            <v>Bintuni Timur</v>
          </cell>
          <cell r="JMW96" t="str">
            <v>Merdey</v>
          </cell>
          <cell r="JMX96" t="str">
            <v>Irarutu III</v>
          </cell>
          <cell r="JMY96" t="str">
            <v>Aranday</v>
          </cell>
          <cell r="JMZ96" t="str">
            <v>Jagiro</v>
          </cell>
          <cell r="JNA96" t="str">
            <v>Moyeba</v>
          </cell>
          <cell r="JNB96" t="str">
            <v>Wamesa I / Idoor</v>
          </cell>
          <cell r="JNC96" t="str">
            <v>Fruata/Irowutu II</v>
          </cell>
          <cell r="JND96" t="str">
            <v>Tembuni</v>
          </cell>
          <cell r="JNE96" t="str">
            <v>Sarbe</v>
          </cell>
          <cell r="JNF96" t="str">
            <v>Bumi Saniari</v>
          </cell>
          <cell r="JNG96" t="str">
            <v>Tuhiba</v>
          </cell>
          <cell r="JNH96" t="str">
            <v>Horna</v>
          </cell>
          <cell r="JNI96" t="str">
            <v>Tofoi</v>
          </cell>
          <cell r="JNJ96" t="str">
            <v>Sara</v>
          </cell>
          <cell r="JNK96" t="str">
            <v>Aroba</v>
          </cell>
          <cell r="JNL96" t="str">
            <v>Masyeta</v>
          </cell>
          <cell r="JNM96" t="str">
            <v>Jahabra</v>
          </cell>
          <cell r="JNN96" t="str">
            <v>Sebyar Rejosasi</v>
          </cell>
          <cell r="JNO96" t="str">
            <v>Kalitami I</v>
          </cell>
          <cell r="JNP96" t="str">
            <v>Weriagar</v>
          </cell>
          <cell r="JNQ96" t="str">
            <v>Meyerga</v>
          </cell>
          <cell r="JNR96" t="str">
            <v>Meyado</v>
          </cell>
          <cell r="JNS96" t="str">
            <v>Igomu</v>
          </cell>
          <cell r="JNT96" t="str">
            <v>Wasior I</v>
          </cell>
          <cell r="JNU96" t="str">
            <v>Wamesa Tengah</v>
          </cell>
          <cell r="JNV96" t="str">
            <v>Aisandami</v>
          </cell>
          <cell r="JNW96" t="str">
            <v>Wondiboy</v>
          </cell>
          <cell r="JNX96" t="str">
            <v>Sabubar</v>
          </cell>
          <cell r="JNY96" t="str">
            <v>Yombekiri I</v>
          </cell>
          <cell r="JNZ96" t="str">
            <v>Wosimi</v>
          </cell>
          <cell r="JOA96" t="str">
            <v>Rasiei</v>
          </cell>
          <cell r="JOB96" t="str">
            <v>Ambumi</v>
          </cell>
          <cell r="JOC96" t="str">
            <v>Yende</v>
          </cell>
          <cell r="JOD96" t="str">
            <v>Waprak</v>
          </cell>
          <cell r="JOE96" t="str">
            <v>Werabur</v>
          </cell>
          <cell r="JOF96" t="str">
            <v>Kaprus</v>
          </cell>
          <cell r="JOG96" t="str">
            <v>Kaimana Kota</v>
          </cell>
          <cell r="JOH96" t="str">
            <v>Kambala</v>
          </cell>
          <cell r="JOI96" t="str">
            <v>Furnusu</v>
          </cell>
          <cell r="JOJ96" t="str">
            <v>Rurumo</v>
          </cell>
          <cell r="JOK96" t="str">
            <v>Rauna</v>
          </cell>
          <cell r="JOL96" t="str">
            <v>Jawera</v>
          </cell>
          <cell r="JOM96" t="str">
            <v>Ure</v>
          </cell>
          <cell r="JON96" t="str">
            <v>Fef</v>
          </cell>
          <cell r="JOO96" t="str">
            <v>Siakwa</v>
          </cell>
          <cell r="JOP96" t="str">
            <v>Baun</v>
          </cell>
          <cell r="JOQ96" t="str">
            <v>Kwoor</v>
          </cell>
          <cell r="JOR96" t="str">
            <v>Sausapor</v>
          </cell>
          <cell r="JOS96" t="str">
            <v>Wau</v>
          </cell>
          <cell r="JOT96" t="str">
            <v>Syujak</v>
          </cell>
          <cell r="JOU96" t="str">
            <v>Mega</v>
          </cell>
          <cell r="JOV96" t="str">
            <v>Injai</v>
          </cell>
          <cell r="JOW96" t="str">
            <v>Saukorem</v>
          </cell>
          <cell r="JOX96" t="str">
            <v>Senopi</v>
          </cell>
          <cell r="JOY96" t="str">
            <v>Arfu</v>
          </cell>
          <cell r="JOZ96" t="str">
            <v>Werur</v>
          </cell>
          <cell r="JPA96" t="str">
            <v>Bamusbama</v>
          </cell>
          <cell r="JPB96" t="str">
            <v>Ases</v>
          </cell>
          <cell r="JPC96" t="str">
            <v>Mawor</v>
          </cell>
          <cell r="JPD96" t="str">
            <v>Miri</v>
          </cell>
          <cell r="JPE96" t="str">
            <v>Syumbab</v>
          </cell>
          <cell r="JPF96" t="str">
            <v>Tabamsere</v>
          </cell>
          <cell r="JPG96" t="str">
            <v>Tinggouw</v>
          </cell>
          <cell r="JPH96" t="str">
            <v>Jokbujoker</v>
          </cell>
          <cell r="JPI96" t="str">
            <v>Wausin</v>
          </cell>
          <cell r="JPJ96" t="str">
            <v>Inam</v>
          </cell>
          <cell r="JPK96" t="str">
            <v>Nekori</v>
          </cell>
          <cell r="JPL96" t="str">
            <v>Atai</v>
          </cell>
          <cell r="JPM96" t="str">
            <v>Arupi</v>
          </cell>
          <cell r="JPN96" t="str">
            <v>Sasui</v>
          </cell>
          <cell r="JPO96" t="str">
            <v>Meserikweda</v>
          </cell>
          <cell r="JPP96" t="str">
            <v>Della</v>
          </cell>
          <cell r="JPQ96" t="str">
            <v>Kumurkek</v>
          </cell>
          <cell r="JPR96" t="str">
            <v>Ayawasi</v>
          </cell>
          <cell r="JPS96" t="str">
            <v>Aisa</v>
          </cell>
          <cell r="JPT96" t="str">
            <v>Kisor</v>
          </cell>
          <cell r="JPU96" t="str">
            <v>Kambufatem</v>
          </cell>
          <cell r="JPV96" t="str">
            <v>Aitinyo</v>
          </cell>
          <cell r="JPW96" t="str">
            <v>Fategomi</v>
          </cell>
          <cell r="JPX96" t="str">
            <v>Ayamaru</v>
          </cell>
          <cell r="JPY96" t="str">
            <v>Yubiah</v>
          </cell>
          <cell r="JPZ96" t="str">
            <v>Kambuaya</v>
          </cell>
          <cell r="JQA96" t="str">
            <v>Suswa</v>
          </cell>
          <cell r="JQB96" t="str">
            <v>Mupas</v>
          </cell>
          <cell r="JQC96" t="str">
            <v>Ainesra</v>
          </cell>
          <cell r="JQD96" t="str">
            <v>Wormu</v>
          </cell>
          <cell r="JQE96" t="str">
            <v>Sauf</v>
          </cell>
          <cell r="JQF96" t="str">
            <v>Adoh</v>
          </cell>
          <cell r="JQG96" t="str">
            <v>Faitsimar</v>
          </cell>
          <cell r="JQH96" t="str">
            <v>Kambuskato</v>
          </cell>
          <cell r="JQI96" t="str">
            <v>Mapura</v>
          </cell>
          <cell r="JQJ96" t="str">
            <v>Fiane</v>
          </cell>
          <cell r="JQK96" t="str">
            <v>Soroan</v>
          </cell>
          <cell r="JQL96" t="str">
            <v>Yaksoro</v>
          </cell>
          <cell r="JQM96" t="str">
            <v>Jitmau</v>
          </cell>
          <cell r="JQN96" t="str">
            <v>Seni</v>
          </cell>
          <cell r="JQO96" t="str">
            <v>Ransiki</v>
          </cell>
          <cell r="JQP96" t="str">
            <v>Oransbari</v>
          </cell>
          <cell r="JQQ96" t="str">
            <v>Wama</v>
          </cell>
          <cell r="JQR96" t="str">
            <v>Isim</v>
          </cell>
          <cell r="JQS96" t="str">
            <v>Dembek</v>
          </cell>
          <cell r="JQT96" t="str">
            <v>Yarmatum</v>
          </cell>
          <cell r="JQU96" t="str">
            <v>Iraiweri</v>
          </cell>
          <cell r="JQV96" t="str">
            <v>Sibiogud</v>
          </cell>
          <cell r="JQW96" t="str">
            <v>Inyebuow</v>
          </cell>
          <cell r="JQX96" t="str">
            <v>Sururey</v>
          </cell>
          <cell r="JQY96" t="str">
            <v>Iranmeba</v>
          </cell>
          <cell r="JQZ96" t="str">
            <v>Genyu</v>
          </cell>
          <cell r="JRA96" t="str">
            <v>Catubouw</v>
          </cell>
          <cell r="JRB96" t="str">
            <v>Testega</v>
          </cell>
          <cell r="JRC96" t="str">
            <v>Minyambouw</v>
          </cell>
          <cell r="JRD96" t="str">
            <v>Sopnyai</v>
          </cell>
          <cell r="JRE96" t="str">
            <v>Remu Utara</v>
          </cell>
          <cell r="JRF96" t="str">
            <v>Klawalu</v>
          </cell>
          <cell r="JRG96" t="str">
            <v>Rufei</v>
          </cell>
          <cell r="JRH96" t="str">
            <v>Dum Barat</v>
          </cell>
          <cell r="JRI96" t="str">
            <v>Malanu</v>
          </cell>
          <cell r="JRJ96" t="str">
            <v>Klaligi</v>
          </cell>
          <cell r="JRK96" t="str">
            <v>Kampung Baru</v>
          </cell>
          <cell r="JRL96" t="str">
            <v>Klasuat</v>
          </cell>
          <cell r="JRM96" t="str">
            <v>Klagete</v>
          </cell>
          <cell r="JRN96" t="str">
            <v>Suprau</v>
          </cell>
        </row>
      </sheetData>
      <sheetData sheetId="32"/>
    </sheetDataSet>
  </externalBook>
</externalLink>
</file>

<file path=xl/externalLinks/externalLink6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ol. T4 Sampah"/>
      <sheetName val="Vol.Selokan30.20.35"/>
      <sheetName val="Vol. Jalan"/>
      <sheetName val="Basic Price"/>
      <sheetName val="RAB Jalan RT1"/>
      <sheetName val="RAB Jalan RT2"/>
      <sheetName val="RAB Jalan RT3"/>
      <sheetName val="RAB Jalan RT4"/>
      <sheetName val="RAB Jalan RT 5"/>
      <sheetName val="RAB Rehab Jalan RT 6"/>
      <sheetName val="RAB Selokan RT1"/>
      <sheetName val="RAB Selokan RT3"/>
      <sheetName val="RAB Selokan RT4"/>
      <sheetName val="RAB Rehab Selokan RT6"/>
      <sheetName val="RAB T4 Sampah RT1"/>
      <sheetName val="No Code"/>
      <sheetName val="Daftar Kebutuhan"/>
      <sheetName val="List"/>
      <sheetName val="Canal malanu"/>
      <sheetName val="DEV.3 rawa"/>
    </sheetNames>
    <sheetDataSet>
      <sheetData sheetId="0" refreshError="1"/>
      <sheetData sheetId="1" refreshError="1"/>
      <sheetData sheetId="2"/>
      <sheetData sheetId="3">
        <row r="10">
          <cell r="E10">
            <v>15000</v>
          </cell>
        </row>
        <row r="11">
          <cell r="E11">
            <v>25000</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6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P"/>
      <sheetName val="Additional"/>
      <sheetName val="Gal_Cold Milling"/>
      <sheetName val="Gal_Jack Hammer"/>
    </sheetNames>
    <sheetDataSet>
      <sheetData sheetId="0" refreshError="1">
        <row r="841">
          <cell r="T841" t="str">
            <v>Analisa EI-322</v>
          </cell>
        </row>
        <row r="843">
          <cell r="L843" t="str">
            <v>FORMULIR STANDAR UNTUK</v>
          </cell>
        </row>
        <row r="844">
          <cell r="L844" t="str">
            <v>PEREKAMAN ANALISA MASING-MASING HARGA SATUAN</v>
          </cell>
        </row>
        <row r="845">
          <cell r="L845">
            <v>0</v>
          </cell>
        </row>
        <row r="848">
          <cell r="L848" t="str">
            <v>PROYEK</v>
          </cell>
          <cell r="O848" t="str">
            <v>: Proyek Pembangunan Jalan Pantai Utara  Jawa Barat</v>
          </cell>
        </row>
        <row r="849">
          <cell r="L849" t="str">
            <v>No. PAKET KONTRAK</v>
          </cell>
          <cell r="O849" t="str">
            <v xml:space="preserve">: </v>
          </cell>
        </row>
        <row r="850">
          <cell r="L850" t="str">
            <v>NAMA PAKET</v>
          </cell>
          <cell r="O850" t="str">
            <v>:  Flyover  Pamanukan</v>
          </cell>
        </row>
        <row r="851">
          <cell r="L851" t="str">
            <v>PROP / KAB / KODYA</v>
          </cell>
          <cell r="O851" t="str">
            <v>: Jawa Barat</v>
          </cell>
        </row>
        <row r="852">
          <cell r="L852" t="str">
            <v>ITEM PEMBAYARAN NO.</v>
          </cell>
          <cell r="O852" t="str">
            <v>:  3.2 (2)</v>
          </cell>
          <cell r="R852" t="str">
            <v>PERKIRAAN VOL. PEK.</v>
          </cell>
          <cell r="T852" t="str">
            <v>:</v>
          </cell>
          <cell r="U852">
            <v>6571.2013500000003</v>
          </cell>
        </row>
        <row r="853">
          <cell r="L853" t="str">
            <v>JENIS PEKERJAAN</v>
          </cell>
          <cell r="O853" t="str">
            <v>:  Timbunan Pilihan</v>
          </cell>
          <cell r="R853" t="str">
            <v>TOTAL HARGA (Rp.)</v>
          </cell>
          <cell r="T853" t="str">
            <v>:</v>
          </cell>
          <cell r="U853">
            <v>359628773.19481355</v>
          </cell>
        </row>
        <row r="854">
          <cell r="L854" t="str">
            <v>SATUAN PEMBAYARAN</v>
          </cell>
          <cell r="O854" t="str">
            <v>:  M3</v>
          </cell>
          <cell r="R854" t="str">
            <v>% THD. BIAYA PROYEK</v>
          </cell>
          <cell r="T854" t="str">
            <v>:</v>
          </cell>
          <cell r="U854">
            <v>0.70465720727372594</v>
          </cell>
        </row>
        <row r="857">
          <cell r="Q857" t="str">
            <v>PERKIRAAN</v>
          </cell>
          <cell r="R857" t="str">
            <v>HARGA</v>
          </cell>
          <cell r="S857" t="str">
            <v>JUMLAH</v>
          </cell>
        </row>
        <row r="858">
          <cell r="L858" t="str">
            <v>NO.</v>
          </cell>
          <cell r="N858" t="str">
            <v>KOMPONEN</v>
          </cell>
          <cell r="P858" t="str">
            <v>SATUAN</v>
          </cell>
          <cell r="Q858" t="str">
            <v>KUANTITAS</v>
          </cell>
          <cell r="R858" t="str">
            <v>SATUAN</v>
          </cell>
          <cell r="S858" t="str">
            <v>HARGA</v>
          </cell>
        </row>
        <row r="859">
          <cell r="R859" t="str">
            <v>(Rp.)</v>
          </cell>
          <cell r="S859" t="str">
            <v>(Rp.)</v>
          </cell>
        </row>
        <row r="862">
          <cell r="L862" t="str">
            <v>A.</v>
          </cell>
          <cell r="N862" t="str">
            <v>TENAGA</v>
          </cell>
        </row>
        <row r="864">
          <cell r="L864" t="str">
            <v>1.</v>
          </cell>
          <cell r="N864" t="str">
            <v>Pekerja</v>
          </cell>
          <cell r="O864" t="str">
            <v>(L01)</v>
          </cell>
          <cell r="P864" t="str">
            <v>Jam</v>
          </cell>
          <cell r="Q864">
            <v>7.1396697902721989E-2</v>
          </cell>
          <cell r="R864">
            <v>2750</v>
          </cell>
          <cell r="U864">
            <v>196.34091923248548</v>
          </cell>
        </row>
        <row r="865">
          <cell r="L865" t="str">
            <v>2.</v>
          </cell>
          <cell r="N865" t="str">
            <v>Mandor</v>
          </cell>
          <cell r="O865" t="str">
            <v>(L03)</v>
          </cell>
          <cell r="P865" t="str">
            <v>Jam</v>
          </cell>
          <cell r="Q865">
            <v>1.7849174475680497E-2</v>
          </cell>
          <cell r="R865">
            <v>4000</v>
          </cell>
          <cell r="U865">
            <v>71.396697902721996</v>
          </cell>
        </row>
        <row r="868">
          <cell r="Q868" t="str">
            <v xml:space="preserve">JUMLAH HARGA TENAGA   </v>
          </cell>
          <cell r="U868">
            <v>267.73761713520747</v>
          </cell>
        </row>
        <row r="870">
          <cell r="L870" t="str">
            <v>B.</v>
          </cell>
          <cell r="N870" t="str">
            <v>BAHAN</v>
          </cell>
        </row>
        <row r="872">
          <cell r="L872" t="str">
            <v>1.</v>
          </cell>
          <cell r="N872" t="str">
            <v>Bahan pilihan   (M09)</v>
          </cell>
          <cell r="O872" t="str">
            <v>(M09)</v>
          </cell>
          <cell r="P872" t="str">
            <v>M3</v>
          </cell>
          <cell r="Q872">
            <v>1.2</v>
          </cell>
          <cell r="R872">
            <v>21000</v>
          </cell>
          <cell r="U872">
            <v>25200</v>
          </cell>
        </row>
        <row r="878">
          <cell r="Q878" t="str">
            <v xml:space="preserve">JUMLAH HARGA BAHAN   </v>
          </cell>
          <cell r="U878">
            <v>25200</v>
          </cell>
        </row>
        <row r="880">
          <cell r="L880" t="str">
            <v>C.</v>
          </cell>
          <cell r="N880" t="str">
            <v>PERALATAN</v>
          </cell>
        </row>
        <row r="881">
          <cell r="L881" t="str">
            <v>1.</v>
          </cell>
          <cell r="N881" t="str">
            <v>Wheel  Loader</v>
          </cell>
          <cell r="O881" t="str">
            <v>(E15)</v>
          </cell>
          <cell r="P881" t="str">
            <v>Jam</v>
          </cell>
          <cell r="Q881">
            <v>1.7849174475680497E-2</v>
          </cell>
          <cell r="R881">
            <v>181182.97084330328</v>
          </cell>
          <cell r="U881">
            <v>3233.9664586042527</v>
          </cell>
        </row>
        <row r="882">
          <cell r="L882" t="str">
            <v>2.</v>
          </cell>
          <cell r="N882" t="str">
            <v>Dump Truck</v>
          </cell>
          <cell r="O882" t="str">
            <v>(E08)</v>
          </cell>
          <cell r="P882" t="str">
            <v>Jam</v>
          </cell>
          <cell r="Q882">
            <v>0.16265060240963855</v>
          </cell>
          <cell r="R882">
            <v>90902.327191025077</v>
          </cell>
          <cell r="U882">
            <v>14785.318278058296</v>
          </cell>
        </row>
        <row r="883">
          <cell r="L883" t="str">
            <v>3.</v>
          </cell>
          <cell r="N883" t="str">
            <v>Motor Grader</v>
          </cell>
          <cell r="O883" t="str">
            <v>(E13)</v>
          </cell>
          <cell r="P883" t="str">
            <v>Jam</v>
          </cell>
          <cell r="Q883">
            <v>1.5618027666220438E-2</v>
          </cell>
          <cell r="R883">
            <v>249349.23784774702</v>
          </cell>
          <cell r="U883">
            <v>3894.3432952570934</v>
          </cell>
        </row>
        <row r="884">
          <cell r="L884" t="str">
            <v>3.</v>
          </cell>
          <cell r="N884" t="str">
            <v>Vibro Roller</v>
          </cell>
          <cell r="O884" t="str">
            <v>(E19)</v>
          </cell>
          <cell r="P884" t="str">
            <v>Jam</v>
          </cell>
          <cell r="Q884">
            <v>1.6064257028112448E-2</v>
          </cell>
          <cell r="R884">
            <v>105030.97519263501</v>
          </cell>
          <cell r="U884">
            <v>1687.2445814077912</v>
          </cell>
        </row>
        <row r="885">
          <cell r="L885" t="str">
            <v>4.</v>
          </cell>
          <cell r="N885" t="str">
            <v>Water Tanker</v>
          </cell>
          <cell r="O885" t="str">
            <v>(E23)</v>
          </cell>
          <cell r="P885" t="str">
            <v>Jam</v>
          </cell>
          <cell r="Q885">
            <v>7.0281124497991983E-3</v>
          </cell>
          <cell r="R885">
            <v>85958.879632794691</v>
          </cell>
          <cell r="U885">
            <v>604.12867211803507</v>
          </cell>
        </row>
        <row r="886">
          <cell r="L886" t="str">
            <v>5.</v>
          </cell>
          <cell r="N886" t="str">
            <v>Alat  Bantu</v>
          </cell>
          <cell r="P886" t="str">
            <v>Ls</v>
          </cell>
          <cell r="Q886">
            <v>1</v>
          </cell>
          <cell r="R886">
            <v>80</v>
          </cell>
          <cell r="U886">
            <v>80</v>
          </cell>
        </row>
        <row r="890">
          <cell r="Q890" t="str">
            <v xml:space="preserve">JUMLAH HARGA PERALATAN   </v>
          </cell>
          <cell r="U890">
            <v>24285.001285445473</v>
          </cell>
        </row>
        <row r="892">
          <cell r="L892" t="str">
            <v>D.</v>
          </cell>
          <cell r="N892" t="str">
            <v>JUMLAH HARGA TENAGA, BAHAN DAN PERALATAN  ( A + B + C )</v>
          </cell>
          <cell r="U892">
            <v>49752.738902580677</v>
          </cell>
        </row>
        <row r="893">
          <cell r="L893" t="str">
            <v>E.</v>
          </cell>
          <cell r="N893" t="str">
            <v>OVERHEAD &amp; PROFIT</v>
          </cell>
          <cell r="P893">
            <v>10</v>
          </cell>
          <cell r="Q893" t="str">
            <v>%  x  D</v>
          </cell>
          <cell r="U893">
            <v>4975.2738902580677</v>
          </cell>
        </row>
        <row r="894">
          <cell r="L894" t="str">
            <v>F.</v>
          </cell>
          <cell r="N894" t="str">
            <v>HARGA SATUAN PEKERJAAN  ( D + E )</v>
          </cell>
          <cell r="U894">
            <v>54728.012792838745</v>
          </cell>
        </row>
        <row r="895">
          <cell r="L895" t="str">
            <v>Note: 1</v>
          </cell>
          <cell r="N895" t="str">
            <v>SATUAN dapat berdasarkan atas jam operasi untuk Tenaga Kerja dan Peralatan, volume dan/atau ukuran</v>
          </cell>
        </row>
        <row r="896">
          <cell r="N896" t="str">
            <v>berat untuk bahan-bahan.</v>
          </cell>
        </row>
        <row r="897">
          <cell r="L897">
            <v>2</v>
          </cell>
          <cell r="N897" t="str">
            <v>Kuantitas satuan adalah kuantitas setiap komponen untuk menyelesaikan satu satuan pekerjaan dari nomor</v>
          </cell>
        </row>
        <row r="898">
          <cell r="N898" t="str">
            <v>mata pembayaran.</v>
          </cell>
        </row>
        <row r="899">
          <cell r="L899">
            <v>3</v>
          </cell>
          <cell r="N899" t="str">
            <v>Biaya satuan untuk peralatan sudah termasuk bahan bakar, bahan habis dipakai dan operator.</v>
          </cell>
        </row>
        <row r="900">
          <cell r="L900">
            <v>4</v>
          </cell>
          <cell r="N900" t="str">
            <v>Biaya satuan sudah termasuk pengeluaran untuk seluruh pajak yang berkaitan (tetapi tidak termasuk PPN</v>
          </cell>
        </row>
        <row r="901">
          <cell r="N901" t="str">
            <v>yang dibayar dari kontrak) dan biaya-biaya lainnya.</v>
          </cell>
        </row>
      </sheetData>
      <sheetData sheetId="1" refreshError="1"/>
      <sheetData sheetId="2" refreshError="1"/>
      <sheetData sheetId="3" refreshError="1"/>
    </sheetDataSet>
  </externalBook>
</externalLink>
</file>

<file path=xl/externalLinks/externalLink6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erbilang"/>
      <sheetName val="Data"/>
      <sheetName val="Bayar"/>
      <sheetName val="kwi"/>
      <sheetName val="kwi (2)"/>
      <sheetName val="FP"/>
      <sheetName val="PPN"/>
      <sheetName val="PPH"/>
      <sheetName val="fak"/>
    </sheetNames>
    <sheetDataSet>
      <sheetData sheetId="0">
        <row r="45">
          <cell r="B45" t="str">
            <v>Dua Ratus Tiga Puluh  Juta Sembilan Ratus Empat Puluh Lima  Ribu  Rupiah</v>
          </cell>
        </row>
        <row r="69">
          <cell r="B69" t="str">
            <v>Dua Puluh  Juta Sembilan Ratus Sembilan Puluh Lima  Ribu  Rupiah</v>
          </cell>
        </row>
        <row r="92">
          <cell r="B92" t="str">
            <v>Delapan Juta Tiga Ratus Sembilan Puluh Delapan  Ribu  Rupiah</v>
          </cell>
        </row>
      </sheetData>
      <sheetData sheetId="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6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I.1.4 Jdwl pelaksanaan kgtn"/>
      <sheetName val="Canal malanu"/>
      <sheetName val="RKP Canal malanu . 1."/>
      <sheetName val="Canal KLAWALU"/>
      <sheetName val="RKP Canal KLAWALU"/>
      <sheetName val="Muara Klabala"/>
      <sheetName val="RKP Klabala..7."/>
      <sheetName val="Ps. batu Canal Klawuyuk"/>
      <sheetName val="P. Batu Canal SMP 6"/>
      <sheetName val="RKPP. Batu Canal SMP 6- .5."/>
      <sheetName val="RKP Ps. batu Canal Klawuyuk. 6"/>
      <sheetName val="Normal Klagison"/>
      <sheetName val="RKP Ps. batu Normal Klagison..2"/>
      <sheetName val="URD P GEO"/>
      <sheetName val="Jl Smp 5"/>
      <sheetName val="Basic Price"/>
      <sheetName val="Peralatan (2)"/>
      <sheetName val="Agregat Halus &amp; Kasar"/>
      <sheetName val="Mobilisasi"/>
      <sheetName val="DEI.2"/>
      <sheetName val="DEV.3"/>
      <sheetName val="DEV.3 rawa"/>
      <sheetName val="DEV.3 (2)"/>
      <sheetName val="DEV.5 "/>
      <sheetName val="DEV.6"/>
      <sheetName val="DEV.7"/>
      <sheetName val="DEVI 7"/>
      <sheetName val="DEVI 7 (2)"/>
      <sheetName val="TELFORD"/>
      <sheetName val="Rek. Mob"/>
      <sheetName val="harga satuan"/>
      <sheetName val="DU-5"/>
      <sheetName val="bd"/>
      <sheetName val="harda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row r="48">
          <cell r="W48">
            <v>30486.695707937466</v>
          </cell>
        </row>
      </sheetData>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6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formasi"/>
      <sheetName val="Surat Kuasa (2)"/>
      <sheetName val="Surat Penawaran"/>
      <sheetName val="Time Schedulle"/>
      <sheetName val="Rekap Biaya (2)"/>
      <sheetName val="Kuantitas &amp; Harga (2)"/>
      <sheetName val="Sheet1"/>
      <sheetName val="Pekerjaan Utama"/>
      <sheetName val="%"/>
      <sheetName val="Mobilisasi"/>
      <sheetName val="Lalu Lintas"/>
      <sheetName val="Jembatan Sementara"/>
      <sheetName val="DIV.2"/>
      <sheetName val="DIV.3"/>
      <sheetName val="DIV.4"/>
      <sheetName val="DIV.5"/>
      <sheetName val="DIV.6"/>
      <sheetName val="Asbuton"/>
      <sheetName val="DIV.7(a)"/>
      <sheetName val="DIV.7(b)"/>
      <sheetName val="DIV.8"/>
      <sheetName val="DIV.9"/>
      <sheetName val="LS-Rutin"/>
      <sheetName val="URAIAN ANAL"/>
      <sheetName val="Kuantitas"/>
      <sheetName val="Analisa HSP"/>
      <sheetName val="Basic Price"/>
      <sheetName val="Analisa Quarry"/>
      <sheetName val="Peralatan"/>
      <sheetName val="Peralatan (2)"/>
      <sheetName val="Agregat Halus &amp; Kasar"/>
      <sheetName val="Agregat Kelas A"/>
      <sheetName val="Agregat Kelas B"/>
      <sheetName val="Agregat Kelas C"/>
      <sheetName val="LAMP. 6"/>
      <sheetName val="LAMPIRAN 7"/>
      <sheetName val="Lamp.8"/>
      <sheetName val="Surat Kuasa"/>
      <sheetName val="Metode Pelaksanaan"/>
      <sheetName val="Sheet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ow r="180">
          <cell r="A180" t="str">
            <v>ITEM PEMBAYARAN NO.</v>
          </cell>
          <cell r="D180" t="str">
            <v>:  7.1 (3)</v>
          </cell>
          <cell r="J180" t="str">
            <v>Analisa EI-713</v>
          </cell>
        </row>
        <row r="181">
          <cell r="A181" t="str">
            <v>JENIS PEKERJAAN</v>
          </cell>
          <cell r="D181" t="str">
            <v>:  Beton K-300</v>
          </cell>
        </row>
        <row r="182">
          <cell r="A182" t="str">
            <v>SATUAN PEMBAYARAN</v>
          </cell>
          <cell r="D182" t="str">
            <v>:  M3</v>
          </cell>
          <cell r="H182" t="str">
            <v xml:space="preserve">        URAIAN ANALISA HARGA SATUAN</v>
          </cell>
        </row>
        <row r="185">
          <cell r="A185" t="str">
            <v>No.</v>
          </cell>
          <cell r="C185" t="str">
            <v>U R A I A N</v>
          </cell>
          <cell r="G185" t="str">
            <v>KODE</v>
          </cell>
          <cell r="H185" t="str">
            <v>KOEF.</v>
          </cell>
          <cell r="I185" t="str">
            <v>SATUAN</v>
          </cell>
          <cell r="J185" t="str">
            <v>KETERANGAN</v>
          </cell>
        </row>
        <row r="188">
          <cell r="A188" t="str">
            <v>I.</v>
          </cell>
          <cell r="C188" t="str">
            <v>ASUMSI</v>
          </cell>
        </row>
        <row r="189">
          <cell r="A189">
            <v>1</v>
          </cell>
          <cell r="C189" t="str">
            <v>Menggunakan alat (cara mekanik)</v>
          </cell>
        </row>
        <row r="190">
          <cell r="A190">
            <v>2</v>
          </cell>
          <cell r="C190" t="str">
            <v>Lokasi pekerjaan : sekitar lantai jembatan</v>
          </cell>
        </row>
        <row r="191">
          <cell r="A191">
            <v>3</v>
          </cell>
          <cell r="C191" t="str">
            <v>Bahan dasar (batu, pasir dan semen) diterima</v>
          </cell>
        </row>
        <row r="192">
          <cell r="C192" t="str">
            <v>seluruhnya di lokasi pekerjaan</v>
          </cell>
        </row>
        <row r="193">
          <cell r="A193">
            <v>4</v>
          </cell>
          <cell r="C193" t="str">
            <v>Jarak rata-rata Base camp ke lokasi pekerjaan</v>
          </cell>
          <cell r="G193" t="str">
            <v>L</v>
          </cell>
          <cell r="H193">
            <v>5.0462500128965715</v>
          </cell>
          <cell r="I193" t="str">
            <v>KM</v>
          </cell>
        </row>
        <row r="194">
          <cell r="A194">
            <v>5</v>
          </cell>
          <cell r="C194" t="str">
            <v>Jam kerja efektif per-hari</v>
          </cell>
          <cell r="G194" t="str">
            <v>Tk</v>
          </cell>
          <cell r="H194">
            <v>7</v>
          </cell>
          <cell r="I194" t="str">
            <v>jam</v>
          </cell>
        </row>
        <row r="195">
          <cell r="A195">
            <v>6</v>
          </cell>
          <cell r="C195" t="str">
            <v>Kadar Semen Minimum (Spesifikasi)</v>
          </cell>
          <cell r="G195" t="str">
            <v>Ks</v>
          </cell>
          <cell r="H195">
            <v>350</v>
          </cell>
          <cell r="I195" t="str">
            <v>Kg/M3</v>
          </cell>
        </row>
        <row r="196">
          <cell r="A196">
            <v>7</v>
          </cell>
          <cell r="C196" t="str">
            <v>Ukuran Agregat Maksimum</v>
          </cell>
          <cell r="G196" t="str">
            <v>Ag</v>
          </cell>
          <cell r="H196">
            <v>19</v>
          </cell>
          <cell r="I196" t="str">
            <v>mm</v>
          </cell>
        </row>
        <row r="197">
          <cell r="A197">
            <v>8</v>
          </cell>
          <cell r="C197" t="str">
            <v>Perbandingan Air/Semen Maksimum (Spesifikasi)</v>
          </cell>
          <cell r="G197" t="str">
            <v>Wcr</v>
          </cell>
          <cell r="H197">
            <v>0.45</v>
          </cell>
          <cell r="I197" t="str">
            <v>-</v>
          </cell>
        </row>
        <row r="198">
          <cell r="A198">
            <v>9</v>
          </cell>
          <cell r="C198" t="str">
            <v>Perbandingan Camp.</v>
          </cell>
          <cell r="D198">
            <v>1</v>
          </cell>
          <cell r="E198" t="str">
            <v>:  Semen</v>
          </cell>
          <cell r="G198" t="str">
            <v>Sm</v>
          </cell>
          <cell r="H198">
            <v>20</v>
          </cell>
          <cell r="I198" t="str">
            <v>%</v>
          </cell>
          <cell r="J198" t="str">
            <v xml:space="preserve"> Berdasarkan</v>
          </cell>
        </row>
        <row r="199">
          <cell r="D199">
            <v>1.5</v>
          </cell>
          <cell r="E199" t="str">
            <v>:  Pasir</v>
          </cell>
          <cell r="G199" t="str">
            <v>Ps</v>
          </cell>
          <cell r="H199">
            <v>30</v>
          </cell>
          <cell r="I199" t="str">
            <v>%</v>
          </cell>
          <cell r="J199" t="str">
            <v xml:space="preserve"> JMF &amp; sesuai</v>
          </cell>
        </row>
        <row r="200">
          <cell r="D200">
            <v>2.5</v>
          </cell>
          <cell r="E200" t="str">
            <v>:  Agregat Kasar</v>
          </cell>
          <cell r="G200" t="str">
            <v>Kr</v>
          </cell>
          <cell r="H200">
            <v>50</v>
          </cell>
          <cell r="I200" t="str">
            <v>%</v>
          </cell>
          <cell r="J200" t="str">
            <v xml:space="preserve"> dgn Spesifikasi</v>
          </cell>
        </row>
        <row r="201">
          <cell r="A201">
            <v>10</v>
          </cell>
          <cell r="C201" t="str">
            <v>Berat Jenis Material :</v>
          </cell>
        </row>
        <row r="202">
          <cell r="C202" t="str">
            <v>-  Beton</v>
          </cell>
          <cell r="G202" t="str">
            <v>D1</v>
          </cell>
          <cell r="H202">
            <v>2.25</v>
          </cell>
          <cell r="I202" t="str">
            <v>T/M3</v>
          </cell>
        </row>
        <row r="203">
          <cell r="C203" t="str">
            <v>-  Semen</v>
          </cell>
          <cell r="G203" t="str">
            <v>D2</v>
          </cell>
          <cell r="H203">
            <v>1.44</v>
          </cell>
          <cell r="I203" t="str">
            <v>T/M3</v>
          </cell>
        </row>
        <row r="204">
          <cell r="C204" t="str">
            <v>-  Pasir</v>
          </cell>
          <cell r="G204" t="str">
            <v>D3</v>
          </cell>
          <cell r="H204">
            <v>1.67</v>
          </cell>
          <cell r="I204" t="str">
            <v>T/M3</v>
          </cell>
        </row>
        <row r="205">
          <cell r="C205" t="str">
            <v>-  Agregat Kasar</v>
          </cell>
          <cell r="G205" t="str">
            <v>D4</v>
          </cell>
          <cell r="H205">
            <v>1.8</v>
          </cell>
          <cell r="I205" t="str">
            <v>T/M3</v>
          </cell>
        </row>
        <row r="207">
          <cell r="A207" t="str">
            <v>II.</v>
          </cell>
          <cell r="C207" t="str">
            <v>URUTAN KERJA</v>
          </cell>
        </row>
        <row r="209">
          <cell r="A209">
            <v>1</v>
          </cell>
          <cell r="C209" t="str">
            <v>Semen, pasir, batu kerikil dan air dicampur dan diaduk</v>
          </cell>
        </row>
        <row r="211">
          <cell r="C211" t="str">
            <v>menjadi beton dengan menggunakan Concrete Mixer</v>
          </cell>
        </row>
        <row r="212">
          <cell r="A212">
            <v>2</v>
          </cell>
          <cell r="C212" t="str">
            <v>Beton di-cor ke dalam bekisting yang telah disiapkan</v>
          </cell>
        </row>
        <row r="213">
          <cell r="A213">
            <v>3</v>
          </cell>
          <cell r="C213" t="str">
            <v>Penyelesaian dan perapihan setelah pemasangan</v>
          </cell>
        </row>
        <row r="215">
          <cell r="A215" t="str">
            <v>III.</v>
          </cell>
          <cell r="C215" t="str">
            <v>PEMAKAIAN BAHAN, ALAT DAN TENAGA</v>
          </cell>
        </row>
        <row r="217">
          <cell r="A217" t="str">
            <v xml:space="preserve">   1.</v>
          </cell>
          <cell r="C217" t="str">
            <v>BAHAN</v>
          </cell>
        </row>
        <row r="218">
          <cell r="A218" t="str">
            <v>1.a.</v>
          </cell>
          <cell r="C218" t="str">
            <v>Semen (PC)          =</v>
          </cell>
          <cell r="D218" t="str">
            <v>{Sm x D1 x 1000} x 1.05</v>
          </cell>
          <cell r="G218" t="str">
            <v>(M12)</v>
          </cell>
          <cell r="H218">
            <v>472.5</v>
          </cell>
          <cell r="I218" t="str">
            <v>Kg</v>
          </cell>
        </row>
        <row r="219">
          <cell r="A219" t="str">
            <v>1.b.</v>
          </cell>
          <cell r="C219" t="str">
            <v>Pasir Beton           =</v>
          </cell>
          <cell r="D219" t="str">
            <v>{(Ps x D1) : D3} x 1.05</v>
          </cell>
          <cell r="G219" t="str">
            <v>(M01)</v>
          </cell>
          <cell r="H219">
            <v>0.42440119760479039</v>
          </cell>
          <cell r="I219" t="str">
            <v>M3</v>
          </cell>
          <cell r="J219">
            <v>708.74999999999989</v>
          </cell>
        </row>
        <row r="220">
          <cell r="A220" t="str">
            <v>1.c.</v>
          </cell>
          <cell r="C220" t="str">
            <v>Agregat  Kasar      =</v>
          </cell>
          <cell r="D220" t="str">
            <v>{(Kr x D1) : D4} x 1.1</v>
          </cell>
          <cell r="G220" t="str">
            <v>(M03)</v>
          </cell>
          <cell r="H220">
            <v>0.6875</v>
          </cell>
          <cell r="I220" t="str">
            <v>M3</v>
          </cell>
          <cell r="J220">
            <v>1237.5</v>
          </cell>
        </row>
        <row r="221">
          <cell r="A221" t="str">
            <v>1.d.</v>
          </cell>
          <cell r="C221" t="str">
            <v>Kayu Perancah dan/atau Bekisting</v>
          </cell>
          <cell r="G221" t="str">
            <v>(M19)</v>
          </cell>
          <cell r="H221">
            <v>0.15</v>
          </cell>
          <cell r="I221" t="str">
            <v>M3</v>
          </cell>
        </row>
        <row r="222">
          <cell r="A222" t="str">
            <v>1.e.</v>
          </cell>
          <cell r="C222" t="str">
            <v>Paku</v>
          </cell>
          <cell r="G222" t="str">
            <v>(M18)</v>
          </cell>
          <cell r="H222">
            <v>1.5</v>
          </cell>
          <cell r="I222" t="str">
            <v>Kg</v>
          </cell>
        </row>
        <row r="224">
          <cell r="A224" t="str">
            <v>2.</v>
          </cell>
          <cell r="C224" t="str">
            <v>ALAT</v>
          </cell>
        </row>
        <row r="225">
          <cell r="A225" t="str">
            <v>2.a.</v>
          </cell>
          <cell r="C225" t="str">
            <v>CONCRETE MIXER</v>
          </cell>
          <cell r="G225" t="str">
            <v>(E06)</v>
          </cell>
        </row>
        <row r="226">
          <cell r="C226" t="str">
            <v>Kapasitas Alat</v>
          </cell>
          <cell r="G226" t="str">
            <v>V</v>
          </cell>
          <cell r="H226">
            <v>500</v>
          </cell>
          <cell r="I226" t="str">
            <v>liter</v>
          </cell>
        </row>
        <row r="227">
          <cell r="C227" t="str">
            <v>Faktor Efisiensi Alat</v>
          </cell>
          <cell r="G227" t="str">
            <v>Fa</v>
          </cell>
          <cell r="H227">
            <v>0.8</v>
          </cell>
          <cell r="I227" t="str">
            <v>-</v>
          </cell>
        </row>
        <row r="228">
          <cell r="C228" t="str">
            <v>Waktu siklus   :</v>
          </cell>
          <cell r="D228" t="str">
            <v>(T1 + T2 + T3 + T4)</v>
          </cell>
          <cell r="G228" t="str">
            <v>Ts</v>
          </cell>
        </row>
        <row r="229">
          <cell r="C229" t="str">
            <v>-  Memuat</v>
          </cell>
          <cell r="G229" t="str">
            <v>T1</v>
          </cell>
          <cell r="H229">
            <v>3</v>
          </cell>
          <cell r="I229" t="str">
            <v>menit</v>
          </cell>
        </row>
        <row r="230">
          <cell r="C230" t="str">
            <v>-  Mengaduk</v>
          </cell>
          <cell r="G230" t="str">
            <v>T2</v>
          </cell>
          <cell r="H230">
            <v>2</v>
          </cell>
          <cell r="I230" t="str">
            <v>menit</v>
          </cell>
        </row>
        <row r="231">
          <cell r="C231" t="str">
            <v>-  Menuang</v>
          </cell>
          <cell r="G231" t="str">
            <v>T3</v>
          </cell>
          <cell r="H231">
            <v>3</v>
          </cell>
          <cell r="I231" t="str">
            <v>menit</v>
          </cell>
        </row>
        <row r="232">
          <cell r="C232" t="str">
            <v>-  Tunggu, dll.</v>
          </cell>
          <cell r="G232" t="str">
            <v>T4</v>
          </cell>
          <cell r="H232">
            <v>2</v>
          </cell>
          <cell r="I232" t="str">
            <v>menit</v>
          </cell>
        </row>
        <row r="233">
          <cell r="G233" t="str">
            <v>Ts</v>
          </cell>
          <cell r="H233">
            <v>10</v>
          </cell>
          <cell r="I233" t="str">
            <v>menit</v>
          </cell>
        </row>
        <row r="235">
          <cell r="C235" t="str">
            <v>Kap. Prod. / jam  =</v>
          </cell>
          <cell r="D235" t="str">
            <v>V x Fa x 60</v>
          </cell>
          <cell r="G235" t="str">
            <v>Q1</v>
          </cell>
          <cell r="H235">
            <v>2.4</v>
          </cell>
          <cell r="I235" t="str">
            <v>M3/jam</v>
          </cell>
        </row>
        <row r="236">
          <cell r="D236" t="str">
            <v>1000 x Ts</v>
          </cell>
        </row>
        <row r="238">
          <cell r="C238" t="str">
            <v>Koefisien Alat / M3</v>
          </cell>
          <cell r="D238" t="str">
            <v xml:space="preserve">  =   1  :  Q1</v>
          </cell>
          <cell r="G238" t="str">
            <v>(E06)</v>
          </cell>
          <cell r="H238">
            <v>0.41666666666666669</v>
          </cell>
          <cell r="I238" t="str">
            <v>jam</v>
          </cell>
        </row>
        <row r="242">
          <cell r="J242" t="str">
            <v>Berlanjut ke hal. berikut.</v>
          </cell>
        </row>
        <row r="250">
          <cell r="A250" t="str">
            <v>ITEM PEMBAYARAN NO.</v>
          </cell>
          <cell r="D250" t="str">
            <v>:  7.1 (3)</v>
          </cell>
          <cell r="J250" t="str">
            <v>Analisa EI-713</v>
          </cell>
        </row>
        <row r="251">
          <cell r="A251" t="str">
            <v>JENIS PEKERJAAN</v>
          </cell>
          <cell r="D251" t="str">
            <v>:  Beton K-300</v>
          </cell>
        </row>
        <row r="252">
          <cell r="A252" t="str">
            <v>SATUAN PEMBAYARAN</v>
          </cell>
          <cell r="D252" t="str">
            <v>:  M3</v>
          </cell>
          <cell r="H252" t="str">
            <v xml:space="preserve">        URAIAN ANALISA HARGA SATUAN</v>
          </cell>
        </row>
        <row r="253">
          <cell r="J253" t="str">
            <v>Lanjutan</v>
          </cell>
        </row>
        <row r="255">
          <cell r="A255" t="str">
            <v>No.</v>
          </cell>
          <cell r="C255" t="str">
            <v>U R A I A N</v>
          </cell>
          <cell r="G255" t="str">
            <v>KODE</v>
          </cell>
          <cell r="H255" t="str">
            <v>KOEF.</v>
          </cell>
          <cell r="I255" t="str">
            <v>SATUAN</v>
          </cell>
          <cell r="J255" t="str">
            <v>KETERANGAN</v>
          </cell>
        </row>
        <row r="258">
          <cell r="A258" t="str">
            <v>2.b.</v>
          </cell>
          <cell r="C258" t="str">
            <v>WATER TANK TRUCK</v>
          </cell>
          <cell r="G258" t="str">
            <v>(E23)</v>
          </cell>
        </row>
        <row r="259">
          <cell r="C259" t="str">
            <v>Volume Tanki Air</v>
          </cell>
          <cell r="G259" t="str">
            <v>V</v>
          </cell>
          <cell r="H259">
            <v>4</v>
          </cell>
          <cell r="I259" t="str">
            <v>M3</v>
          </cell>
        </row>
        <row r="260">
          <cell r="C260" t="str">
            <v>Kebutuhan air / M3 beton</v>
          </cell>
          <cell r="G260" t="str">
            <v>Wc</v>
          </cell>
          <cell r="H260">
            <v>0.21262500000000001</v>
          </cell>
          <cell r="I260" t="str">
            <v>M3</v>
          </cell>
        </row>
        <row r="261">
          <cell r="C261" t="str">
            <v>Faktor Efiesiensi Alat</v>
          </cell>
          <cell r="G261" t="str">
            <v>Fa</v>
          </cell>
          <cell r="H261">
            <v>0.8</v>
          </cell>
          <cell r="I261" t="str">
            <v>-</v>
          </cell>
        </row>
        <row r="262">
          <cell r="C262" t="str">
            <v>Pengisian Tanki / jam</v>
          </cell>
          <cell r="G262" t="str">
            <v>n</v>
          </cell>
          <cell r="H262">
            <v>1</v>
          </cell>
          <cell r="I262" t="str">
            <v>kali</v>
          </cell>
        </row>
        <row r="264">
          <cell r="C264" t="str">
            <v>Kap. Prod. / jam  =</v>
          </cell>
          <cell r="D264" t="str">
            <v>V x Fa x n</v>
          </cell>
          <cell r="G264" t="str">
            <v>Q2</v>
          </cell>
          <cell r="H264">
            <v>15.049970605526161</v>
          </cell>
          <cell r="I264" t="str">
            <v>M3</v>
          </cell>
        </row>
        <row r="265">
          <cell r="D265" t="str">
            <v>Wc</v>
          </cell>
        </row>
        <row r="267">
          <cell r="C267" t="str">
            <v>Koefisien Alat / M3</v>
          </cell>
          <cell r="D267" t="str">
            <v xml:space="preserve">  =   1  :  Q2</v>
          </cell>
          <cell r="G267" t="str">
            <v>(E23)</v>
          </cell>
          <cell r="H267">
            <v>6.6445312500000006E-2</v>
          </cell>
          <cell r="I267" t="str">
            <v>jam</v>
          </cell>
        </row>
        <row r="269">
          <cell r="A269" t="str">
            <v>2.c.</v>
          </cell>
          <cell r="C269" t="str">
            <v>CONCRETE VIBRATOR</v>
          </cell>
          <cell r="G269" t="str">
            <v>(E20)</v>
          </cell>
        </row>
        <row r="270">
          <cell r="C270" t="str">
            <v>Kebutuhan Alat Penggetar Beton ini disesuaikan dgn</v>
          </cell>
        </row>
        <row r="271">
          <cell r="C271" t="str">
            <v>kapasitas produksi Alat Pencampur (Concrete Mixer)</v>
          </cell>
        </row>
        <row r="273">
          <cell r="C273" t="str">
            <v>Kap. Prod. / jam  =</v>
          </cell>
          <cell r="D273" t="str">
            <v>Kap. Prod./jam Concrete Mixer</v>
          </cell>
          <cell r="G273" t="str">
            <v>Q3</v>
          </cell>
          <cell r="H273">
            <v>2.4</v>
          </cell>
          <cell r="I273" t="str">
            <v>M3</v>
          </cell>
        </row>
        <row r="275">
          <cell r="C275" t="str">
            <v>Koefisien Alat / M3</v>
          </cell>
          <cell r="D275" t="str">
            <v xml:space="preserve">  =   1  :  Q3</v>
          </cell>
          <cell r="G275" t="str">
            <v>(E20)</v>
          </cell>
          <cell r="H275">
            <v>0.41666666666666669</v>
          </cell>
          <cell r="I275" t="str">
            <v>jam</v>
          </cell>
        </row>
        <row r="277">
          <cell r="A277" t="str">
            <v>2.d.</v>
          </cell>
          <cell r="C277" t="str">
            <v>CONCRETTE PUMP</v>
          </cell>
          <cell r="G277" t="str">
            <v>(E28)</v>
          </cell>
        </row>
        <row r="278">
          <cell r="C278" t="str">
            <v>Kapasitas Alat</v>
          </cell>
          <cell r="G278" t="str">
            <v>V</v>
          </cell>
          <cell r="H278">
            <v>8</v>
          </cell>
          <cell r="I278" t="str">
            <v>M3</v>
          </cell>
        </row>
        <row r="279">
          <cell r="C279" t="str">
            <v>Faktor Efisiensi Alat</v>
          </cell>
          <cell r="G279" t="str">
            <v>Fa</v>
          </cell>
          <cell r="H279">
            <v>0.8</v>
          </cell>
          <cell r="I279" t="str">
            <v>-</v>
          </cell>
        </row>
        <row r="281">
          <cell r="C281" t="str">
            <v>Kap. Prod. / jam  =</v>
          </cell>
          <cell r="D281" t="str">
            <v>Kap. Prod./jam Concrete Mixer</v>
          </cell>
          <cell r="G281" t="str">
            <v>Q2</v>
          </cell>
          <cell r="H281">
            <v>2.4</v>
          </cell>
          <cell r="I281" t="str">
            <v>M3</v>
          </cell>
        </row>
        <row r="283">
          <cell r="C283" t="str">
            <v>Koefisien Alat / M3</v>
          </cell>
          <cell r="D283" t="str">
            <v xml:space="preserve">  =   1  :  Q3</v>
          </cell>
          <cell r="G283" t="str">
            <v>(E28)</v>
          </cell>
          <cell r="H283">
            <v>0.41666666666666669</v>
          </cell>
          <cell r="I283" t="str">
            <v>jam</v>
          </cell>
        </row>
        <row r="285">
          <cell r="A285" t="str">
            <v>2.e.</v>
          </cell>
          <cell r="C285" t="str">
            <v>ALAT BANTU</v>
          </cell>
        </row>
        <row r="286">
          <cell r="C286" t="str">
            <v>Diperlukan  :</v>
          </cell>
        </row>
        <row r="287">
          <cell r="C287" t="str">
            <v>- Sekop</v>
          </cell>
          <cell r="D287" t="str">
            <v>=  2  buah</v>
          </cell>
        </row>
        <row r="288">
          <cell r="C288" t="str">
            <v>- Pacul</v>
          </cell>
          <cell r="D288" t="str">
            <v>=  2  buah</v>
          </cell>
        </row>
        <row r="289">
          <cell r="C289" t="str">
            <v>- Sendok Semen</v>
          </cell>
          <cell r="D289" t="str">
            <v>=  3  buah</v>
          </cell>
        </row>
        <row r="290">
          <cell r="C290" t="str">
            <v>- Ember Cor</v>
          </cell>
          <cell r="D290" t="str">
            <v>=  8  buah</v>
          </cell>
        </row>
        <row r="292">
          <cell r="A292" t="str">
            <v>3.</v>
          </cell>
          <cell r="C292" t="str">
            <v>TENAGA</v>
          </cell>
        </row>
        <row r="293">
          <cell r="C293" t="str">
            <v>Produksi Beton dalam 1 hari</v>
          </cell>
          <cell r="E293" t="str">
            <v>=  Tk x Q1</v>
          </cell>
          <cell r="G293" t="str">
            <v>Qt</v>
          </cell>
          <cell r="H293">
            <v>16.8</v>
          </cell>
          <cell r="I293" t="str">
            <v>M3</v>
          </cell>
          <cell r="J293">
            <v>2.4</v>
          </cell>
        </row>
        <row r="295">
          <cell r="C295" t="str">
            <v>Kebutuhan tenaga :</v>
          </cell>
          <cell r="D295" t="str">
            <v>- Mandor</v>
          </cell>
          <cell r="G295" t="str">
            <v>M</v>
          </cell>
          <cell r="H295">
            <v>1</v>
          </cell>
          <cell r="I295" t="str">
            <v>orang</v>
          </cell>
        </row>
        <row r="296">
          <cell r="D296" t="str">
            <v>- Tukang</v>
          </cell>
          <cell r="G296" t="str">
            <v>Tb</v>
          </cell>
          <cell r="H296">
            <v>4</v>
          </cell>
          <cell r="I296" t="str">
            <v>orang</v>
          </cell>
          <cell r="J296">
            <v>2095531</v>
          </cell>
        </row>
        <row r="297">
          <cell r="D297" t="str">
            <v>- Pekerja</v>
          </cell>
          <cell r="G297" t="str">
            <v>P</v>
          </cell>
          <cell r="H297">
            <v>13</v>
          </cell>
          <cell r="I297" t="str">
            <v>orang</v>
          </cell>
        </row>
        <row r="299">
          <cell r="C299" t="str">
            <v>Koefisien Tenaga / M3   :</v>
          </cell>
        </row>
        <row r="300">
          <cell r="D300" t="str">
            <v>-  Mandor</v>
          </cell>
          <cell r="E300" t="str">
            <v>= (Tk x M) : Qt</v>
          </cell>
          <cell r="G300" t="str">
            <v>(L03)</v>
          </cell>
          <cell r="H300">
            <v>0.41666666666666663</v>
          </cell>
          <cell r="I300" t="str">
            <v>jam</v>
          </cell>
        </row>
        <row r="301">
          <cell r="D301" t="str">
            <v>-  Tukang</v>
          </cell>
          <cell r="E301" t="str">
            <v>= (Tk x Tb) : Qt</v>
          </cell>
          <cell r="G301" t="str">
            <v>(L02)</v>
          </cell>
          <cell r="H301">
            <v>1.6666666666666665</v>
          </cell>
          <cell r="I301" t="str">
            <v>jam</v>
          </cell>
        </row>
        <row r="302">
          <cell r="D302" t="str">
            <v>-  Pekerja</v>
          </cell>
          <cell r="E302" t="str">
            <v>= (Tk x P) : Qt</v>
          </cell>
          <cell r="G302" t="str">
            <v>(L01)</v>
          </cell>
          <cell r="H302">
            <v>5.4166666666666661</v>
          </cell>
          <cell r="I302" t="str">
            <v>jam</v>
          </cell>
        </row>
        <row r="305">
          <cell r="A305" t="str">
            <v>4.</v>
          </cell>
          <cell r="C305" t="str">
            <v>HARGA DASAR SATUAN UPAH, BAHAN DAN ALAT</v>
          </cell>
        </row>
        <row r="306">
          <cell r="C306" t="str">
            <v>Lihat lampiran.</v>
          </cell>
        </row>
        <row r="308">
          <cell r="J308" t="str">
            <v>Berlanjut ke hal. berikut.</v>
          </cell>
        </row>
        <row r="319">
          <cell r="A319" t="str">
            <v>ITEM PEMBAYARAN NO.</v>
          </cell>
          <cell r="D319" t="str">
            <v>:  7.1 (3)</v>
          </cell>
          <cell r="J319" t="str">
            <v>Analisa EI-713</v>
          </cell>
        </row>
        <row r="320">
          <cell r="A320" t="str">
            <v>JENIS PEKERJAAN</v>
          </cell>
          <cell r="D320" t="str">
            <v>:  Beton K-300</v>
          </cell>
        </row>
        <row r="321">
          <cell r="A321" t="str">
            <v>SATUAN PEMBAYARAN</v>
          </cell>
          <cell r="D321" t="str">
            <v>:  M3</v>
          </cell>
          <cell r="H321" t="str">
            <v xml:space="preserve">        URAIAN ANALISA HARGA SATUAN</v>
          </cell>
        </row>
        <row r="322">
          <cell r="J322" t="str">
            <v>Lanjutan</v>
          </cell>
        </row>
        <row r="324">
          <cell r="A324" t="str">
            <v>No.</v>
          </cell>
          <cell r="C324" t="str">
            <v>U R A I A N</v>
          </cell>
          <cell r="G324" t="str">
            <v>KODE</v>
          </cell>
          <cell r="H324" t="str">
            <v>KOEF.</v>
          </cell>
          <cell r="I324" t="str">
            <v>SATUAN</v>
          </cell>
          <cell r="J324" t="str">
            <v>KETERANGAN</v>
          </cell>
        </row>
        <row r="327">
          <cell r="A327" t="str">
            <v>5.</v>
          </cell>
          <cell r="C327" t="str">
            <v>ANALISA HARGA SATUAN PEKERJAAN</v>
          </cell>
        </row>
        <row r="328">
          <cell r="C328" t="str">
            <v>Lihat perhitungan dalam FORMULIR STANDAR UNTUK</v>
          </cell>
        </row>
        <row r="329">
          <cell r="C329" t="str">
            <v>PEREKEMAN ANALISA MASING-MASING HARGA</v>
          </cell>
        </row>
        <row r="330">
          <cell r="C330" t="str">
            <v>SATUAN.</v>
          </cell>
        </row>
        <row r="331">
          <cell r="C331" t="str">
            <v>Didapat Harga Satuan Pekerjaan :</v>
          </cell>
        </row>
        <row r="333">
          <cell r="C333" t="str">
            <v xml:space="preserve">Rp.  </v>
          </cell>
          <cell r="D333" t="e">
            <v>#REF!</v>
          </cell>
          <cell r="E333" t="str">
            <v xml:space="preserve"> / M3</v>
          </cell>
        </row>
        <row r="336">
          <cell r="A336" t="str">
            <v>6.</v>
          </cell>
          <cell r="C336" t="str">
            <v>MASA PELAKSANAAN YANG DIPERLUKAN</v>
          </cell>
        </row>
        <row r="337">
          <cell r="C337" t="str">
            <v>Masa Pelaksanaan :</v>
          </cell>
          <cell r="D337" t="e">
            <v>#REF!</v>
          </cell>
          <cell r="E337" t="str">
            <v>bulan</v>
          </cell>
        </row>
        <row r="339">
          <cell r="A339" t="str">
            <v>7.</v>
          </cell>
          <cell r="C339" t="str">
            <v>VOLUME PEKERJAAN YANG DIPERLUKAN</v>
          </cell>
        </row>
        <row r="340">
          <cell r="C340" t="str">
            <v>Volume pekerjaan  :</v>
          </cell>
          <cell r="D340" t="e">
            <v>#REF!</v>
          </cell>
          <cell r="E340" t="str">
            <v>M3</v>
          </cell>
        </row>
      </sheetData>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6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CHEDULE OK"/>
      <sheetName val="BD siap"/>
      <sheetName val="Progres"/>
    </sheetNames>
    <sheetDataSet>
      <sheetData sheetId="0"/>
      <sheetData sheetId="1"/>
      <sheetData sheetId="2"/>
    </sheetDataSet>
  </externalBook>
</externalLink>
</file>

<file path=xl/externalLinks/externalLink6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AK"/>
      <sheetName val="rekap"/>
      <sheetName val="ren.bupati a"/>
      <sheetName val="rek-bup"/>
      <sheetName val="ren.hubbup"/>
      <sheetName val="rek-hub"/>
      <sheetName val="temu"/>
      <sheetName val="rek-temu"/>
      <sheetName val="1-8"/>
      <sheetName val="rek1-8"/>
      <sheetName val="ANAL"/>
      <sheetName val="SAT"/>
      <sheetName val="pond"/>
      <sheetName val="rek-pond"/>
      <sheetName val="landscp"/>
      <sheetName val="rek-landscp"/>
      <sheetName val="Sheet1"/>
    </sheetNames>
    <sheetDataSet>
      <sheetData sheetId="0">
        <row r="12">
          <cell r="B12" t="str">
            <v>Surabaya, 20 Juli 2001</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7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USEN"/>
      <sheetName val="Rekap ALL+ME  "/>
      <sheetName val="SCHEDUL"/>
      <sheetName val="F. Polyclinic"/>
      <sheetName val="rekap ME MB 15M"/>
      <sheetName val="ubal RAP"/>
      <sheetName val="BE-02"/>
      <sheetName val="MU"/>
      <sheetName val="RAB MEK 15 M MB "/>
      <sheetName val="RAB EL 15m MB"/>
      <sheetName val="REKAP_SUP"/>
      <sheetName val="ARS SUP"/>
      <sheetName val="REKAP_WARDS"/>
      <sheetName val="analisa"/>
      <sheetName val="ARS-WARDS"/>
      <sheetName val="rekap ME WARDS  15M "/>
      <sheetName val="RAB MEK WARDS"/>
      <sheetName val="RAB EL WARDS"/>
      <sheetName val="rekap ME"/>
      <sheetName val="an GIP medium"/>
      <sheetName val="PVC PRALON AW"/>
      <sheetName val="BS SCH 40"/>
      <sheetName val="MEKANIKAL MB (3)"/>
      <sheetName val="MEKANIKAL MB (2)"/>
      <sheetName val="MEKANIKAL MB"/>
      <sheetName val="RAB EL all MB Rofiq"/>
      <sheetName val="ELEKTRIKAL MB"/>
      <sheetName val="REK_ME_SUP"/>
      <sheetName val="MEK SUP"/>
      <sheetName val="REK_ME_SUP (2)"/>
      <sheetName val="MEK SUP all rofiq"/>
      <sheetName val="ELEK SUP"/>
      <sheetName val="upahbahan"/>
      <sheetName val="mau panitia"/>
      <sheetName val="RAB Arsitektural"/>
      <sheetName val="An.Kuse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ow r="23">
          <cell r="H23" t="str">
            <v>Hari</v>
          </cell>
        </row>
      </sheetData>
      <sheetData sheetId="33"/>
      <sheetData sheetId="34"/>
      <sheetData sheetId="35"/>
    </sheetDataSet>
  </externalBook>
</externalLink>
</file>

<file path=xl/externalLinks/externalLink7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AP"/>
      <sheetName val="Sheet1"/>
      <sheetName val="elektrikal"/>
      <sheetName val="LISTRIK"/>
      <sheetName val="Elec Dakwah"/>
      <sheetName val="Elec Ushuluddin"/>
      <sheetName val="Elec aDAB"/>
      <sheetName val="Elec Pasca"/>
      <sheetName val="Elec EKONOMI"/>
      <sheetName val="OUTROOM"/>
      <sheetName val="MEKANIKAL"/>
      <sheetName val="Elec PERPUS"/>
      <sheetName val="Elec SAINS LAB"/>
      <sheetName val="Elec BHS&amp;BDY"/>
      <sheetName val="Elec Rektorat"/>
      <sheetName val="Elec Psikologi"/>
      <sheetName val="Elec Syariah"/>
      <sheetName val="Elec Tarbiyah"/>
      <sheetName val="Elec Sains&amp;Tech"/>
      <sheetName val="Elec Layanan kampus"/>
      <sheetName val="Elec Multi purpose"/>
      <sheetName val="Elec Teatrikal"/>
      <sheetName val="Elec Dormitory"/>
      <sheetName val="DUCTING"/>
      <sheetName val="PIPA"/>
      <sheetName val="Mech-Dakwah"/>
      <sheetName val="Mech-Ushuluddin"/>
      <sheetName val="Mech-Syariah"/>
      <sheetName val="Mech-tARBIYAH"/>
      <sheetName val="Mech-Rektorat"/>
      <sheetName val="Mech-Psikologi (2)"/>
      <sheetName val="Mech-Psikologi"/>
      <sheetName val="Mech-Sains&amp;Tek"/>
      <sheetName val="Mech-PST LAYANAN KAMPUS"/>
      <sheetName val="Mech-SAINS-LAB"/>
      <sheetName val="Mech-Pascasar"/>
      <sheetName val="Mech-Adab"/>
      <sheetName val="Mech_Pusbaha&amp;Bud"/>
      <sheetName val="Mech-Economy"/>
      <sheetName val="Mech_Perpus"/>
      <sheetName val="Mech Teatrikal"/>
      <sheetName val="MECH DORMITORY"/>
      <sheetName val="Mech-multi purpose"/>
    </sheetNames>
    <sheetDataSet>
      <sheetData sheetId="0" refreshError="1"/>
      <sheetData sheetId="1" refreshError="1"/>
      <sheetData sheetId="2" refreshError="1">
        <row r="12">
          <cell r="X12">
            <v>9500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Set>
  </externalBook>
</externalLink>
</file>

<file path=xl/externalLinks/externalLink7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AP"/>
      <sheetName val="Sheet1"/>
      <sheetName val="elektrikal"/>
      <sheetName val="LISTRIK"/>
      <sheetName val="Elec Dakwah"/>
      <sheetName val="Elec Ushuluddin"/>
      <sheetName val="Elec aDAB"/>
      <sheetName val="Elec Pasca"/>
      <sheetName val="Elec EKONOMI"/>
      <sheetName val="OUTROOM"/>
      <sheetName val="MEKANIKAL"/>
      <sheetName val="Elec PERPUS"/>
      <sheetName val="Elec SAINS LAB"/>
      <sheetName val="Elec BHS&amp;BDY"/>
      <sheetName val="Elec Rektorat"/>
      <sheetName val="Elec Psikologi"/>
      <sheetName val="Elec Syariah"/>
      <sheetName val="Elec Tarbiyah"/>
      <sheetName val="Elec Sains&amp;Tech"/>
      <sheetName val="Elec Layanan kampus"/>
      <sheetName val="Elec Multi purpose"/>
      <sheetName val="Elec Teatrikal"/>
      <sheetName val="Elec Dormitory"/>
      <sheetName val="DUCTING"/>
      <sheetName val="PIPA"/>
      <sheetName val="Mech-Dakwah"/>
      <sheetName val="Mech-Ushuluddin"/>
      <sheetName val="Mech-Syariah"/>
      <sheetName val="Mech-tARBIYAH"/>
      <sheetName val="Mech-Rektorat"/>
      <sheetName val="Mech-Psikologi (2)"/>
      <sheetName val="Mech-Psikologi"/>
      <sheetName val="Mech-Sains&amp;Tek"/>
      <sheetName val="Mech-PST LAYANAN KAMPUS"/>
      <sheetName val="Mech-SAINS-LAB"/>
      <sheetName val="Mech-Pascasar"/>
      <sheetName val="Mech-Adab"/>
      <sheetName val="Mech_Pusbaha&amp;Bud"/>
      <sheetName val="Mech-Economy"/>
      <sheetName val="Mech_Perpus"/>
      <sheetName val="Mech Teatrikal"/>
      <sheetName val="MECH DORMITORY"/>
      <sheetName val="Mech-multi purpose"/>
    </sheetNames>
    <sheetDataSet>
      <sheetData sheetId="0" refreshError="1"/>
      <sheetData sheetId="1" refreshError="1"/>
      <sheetData sheetId="2" refreshError="1">
        <row r="12">
          <cell r="X12">
            <v>9500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Set>
  </externalBook>
</externalLink>
</file>

<file path=xl/externalLinks/externalLink7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Base_01"/>
      <sheetName val="Base_02"/>
      <sheetName val="Cover PB"/>
      <sheetName val="Checklist PB"/>
      <sheetName val="II-19"/>
      <sheetName val="II-20"/>
      <sheetName val="II-21"/>
      <sheetName val="Pernyataan"/>
      <sheetName val="II-22"/>
      <sheetName val="II-12"/>
      <sheetName val="II-2"/>
      <sheetName val="II-27"/>
      <sheetName val="II-7"/>
      <sheetName val="Cover KCPB"/>
      <sheetName val="Checklist KCPB"/>
      <sheetName val="II-23"/>
      <sheetName val="II-25"/>
      <sheetName val="II-4"/>
      <sheetName val="UND Sosialisasi"/>
      <sheetName val="II-6"/>
      <sheetName val="II-8"/>
      <sheetName val="PI Kades"/>
      <sheetName val="II-9"/>
      <sheetName val="II-10"/>
      <sheetName val="Absen"/>
      <sheetName val="KTP Tukang"/>
      <sheetName val="Dokumentasi"/>
      <sheetName val="II-28"/>
      <sheetName val="Survey"/>
      <sheetName val="II-15"/>
      <sheetName val="II-16"/>
      <sheetName val="Lampiran"/>
    </sheetNames>
    <sheetDataSet>
      <sheetData sheetId="0">
        <row r="2">
          <cell r="B2" t="str">
            <v>Kelurahan</v>
          </cell>
          <cell r="C2" t="str">
            <v>Klasabi</v>
          </cell>
          <cell r="G2" t="str">
            <v>….....................</v>
          </cell>
        </row>
        <row r="3">
          <cell r="B3" t="str">
            <v>Distrik</v>
          </cell>
          <cell r="C3" t="str">
            <v>Sorong Manoi</v>
          </cell>
          <cell r="G3" t="str">
            <v>….....................</v>
          </cell>
        </row>
        <row r="4">
          <cell r="B4" t="str">
            <v>Kota</v>
          </cell>
          <cell r="C4" t="str">
            <v>Sorong</v>
          </cell>
          <cell r="F4" t="str">
            <v>Kelurahan</v>
          </cell>
          <cell r="G4" t="str">
            <v>….....................</v>
          </cell>
        </row>
        <row r="5">
          <cell r="B5" t="str">
            <v>Provinsi</v>
          </cell>
          <cell r="C5" t="str">
            <v>Papua Barat Daya</v>
          </cell>
          <cell r="F5" t="str">
            <v>Distrik</v>
          </cell>
          <cell r="G5" t="str">
            <v>….....................</v>
          </cell>
        </row>
        <row r="6">
          <cell r="F6" t="str">
            <v>Kota</v>
          </cell>
          <cell r="G6" t="str">
            <v>….....................</v>
          </cell>
        </row>
        <row r="7">
          <cell r="F7" t="str">
            <v xml:space="preserve">Provinsi </v>
          </cell>
          <cell r="G7" t="str">
            <v>….....................</v>
          </cell>
          <cell r="L7" t="str">
            <v>M. Fachrul Bachmid, S.T.</v>
          </cell>
        </row>
        <row r="10">
          <cell r="G10" t="str">
            <v>Surya Permana</v>
          </cell>
        </row>
        <row r="11">
          <cell r="G11" t="str">
            <v>NIK …………………………..</v>
          </cell>
        </row>
        <row r="12">
          <cell r="G12" t="str">
            <v xml:space="preserve"> …………………</v>
          </cell>
        </row>
        <row r="13">
          <cell r="G13" t="str">
            <v>Mandiri</v>
          </cell>
        </row>
        <row r="14">
          <cell r="C14" t="str">
            <v xml:space="preserve">Pawiro Utomo </v>
          </cell>
          <cell r="G14" t="str">
            <v xml:space="preserve"> …………………</v>
          </cell>
        </row>
        <row r="15">
          <cell r="C15" t="str">
            <v>NIP ….......................................</v>
          </cell>
          <cell r="G15" t="str">
            <v xml:space="preserve"> …………………</v>
          </cell>
        </row>
        <row r="17">
          <cell r="F17" t="str">
            <v>Tim Pendamping Provinsi</v>
          </cell>
        </row>
        <row r="19">
          <cell r="G19" t="str">
            <v>M. Fachrul Bachmid, S.T.</v>
          </cell>
        </row>
        <row r="27">
          <cell r="F27" t="str">
            <v>Kelurahan</v>
          </cell>
        </row>
        <row r="28">
          <cell r="C28" t="str">
            <v>Second M. S. Maria E. Worabai, S.T.</v>
          </cell>
          <cell r="F28" t="str">
            <v>Kota</v>
          </cell>
        </row>
        <row r="29">
          <cell r="C29" t="str">
            <v>NIP 199211302019032007</v>
          </cell>
          <cell r="F29" t="str">
            <v>Koordinator Kota</v>
          </cell>
        </row>
        <row r="30">
          <cell r="F30" t="str">
            <v>Kepala Kelurahan</v>
          </cell>
        </row>
        <row r="31">
          <cell r="C31" t="str">
            <v>AfrIandi Yudhistira, S.T.</v>
          </cell>
        </row>
        <row r="34">
          <cell r="C34" t="str">
            <v>…...............         …...............</v>
          </cell>
        </row>
      </sheetData>
      <sheetData sheetId="1">
        <row r="5">
          <cell r="C5" t="str">
            <v>Andi</v>
          </cell>
          <cell r="D5" t="str">
            <v>L</v>
          </cell>
          <cell r="E5" t="str">
            <v>Lokasi</v>
          </cell>
          <cell r="F5">
            <v>36526</v>
          </cell>
          <cell r="G5">
            <v>26</v>
          </cell>
          <cell r="H5" t="str">
            <v>Mengurus Rumah Tangga</v>
          </cell>
          <cell r="I5" t="str">
            <v>1.800.000</v>
          </cell>
          <cell r="J5" t="str">
            <v>Karanganyar</v>
          </cell>
          <cell r="K5">
            <v>1</v>
          </cell>
          <cell r="L5">
            <v>1</v>
          </cell>
          <cell r="M5" t="str">
            <v>3310080902970001</v>
          </cell>
        </row>
        <row r="6">
          <cell r="C6" t="str">
            <v>Bahrun</v>
          </cell>
          <cell r="D6" t="str">
            <v>L</v>
          </cell>
          <cell r="E6" t="str">
            <v>Lokasi</v>
          </cell>
          <cell r="F6">
            <v>36526</v>
          </cell>
          <cell r="G6">
            <v>26</v>
          </cell>
          <cell r="H6" t="str">
            <v>Petani</v>
          </cell>
          <cell r="I6" t="str">
            <v>2.000.000</v>
          </cell>
          <cell r="J6" t="str">
            <v>Karanganyar</v>
          </cell>
          <cell r="K6">
            <v>1</v>
          </cell>
          <cell r="L6">
            <v>1</v>
          </cell>
          <cell r="M6" t="str">
            <v>3304160101810004</v>
          </cell>
        </row>
        <row r="7">
          <cell r="C7" t="str">
            <v>Rajab</v>
          </cell>
          <cell r="D7" t="str">
            <v>L</v>
          </cell>
          <cell r="E7" t="str">
            <v>Lokasi</v>
          </cell>
          <cell r="F7">
            <v>36526</v>
          </cell>
          <cell r="G7">
            <v>26</v>
          </cell>
          <cell r="H7" t="str">
            <v>Buruh</v>
          </cell>
          <cell r="I7" t="str">
            <v>1.800.000</v>
          </cell>
          <cell r="J7" t="str">
            <v>Karanganyar</v>
          </cell>
          <cell r="K7">
            <v>1</v>
          </cell>
          <cell r="L7">
            <v>1</v>
          </cell>
          <cell r="M7" t="str">
            <v>3304160101820004</v>
          </cell>
        </row>
        <row r="8">
          <cell r="C8" t="str">
            <v>Fachrul</v>
          </cell>
          <cell r="D8" t="str">
            <v>L</v>
          </cell>
          <cell r="E8" t="str">
            <v>Lokasi</v>
          </cell>
          <cell r="F8">
            <v>36526</v>
          </cell>
          <cell r="G8">
            <v>26</v>
          </cell>
          <cell r="H8" t="str">
            <v>Wiraswasta</v>
          </cell>
          <cell r="I8" t="str">
            <v>1.800.000</v>
          </cell>
          <cell r="J8" t="str">
            <v>Karanganyar</v>
          </cell>
          <cell r="K8">
            <v>1</v>
          </cell>
          <cell r="L8">
            <v>1</v>
          </cell>
          <cell r="M8" t="str">
            <v>3304160101830004</v>
          </cell>
        </row>
        <row r="9">
          <cell r="C9" t="str">
            <v>Budi</v>
          </cell>
          <cell r="D9" t="str">
            <v>L</v>
          </cell>
          <cell r="E9" t="str">
            <v>Lokasi</v>
          </cell>
          <cell r="F9">
            <v>36526</v>
          </cell>
          <cell r="G9">
            <v>26</v>
          </cell>
          <cell r="H9" t="str">
            <v>Buruh Harian Lepas</v>
          </cell>
          <cell r="I9" t="str">
            <v>1.800.000</v>
          </cell>
          <cell r="J9" t="str">
            <v>Karanganyar</v>
          </cell>
          <cell r="K9">
            <v>1</v>
          </cell>
          <cell r="L9">
            <v>1</v>
          </cell>
          <cell r="M9" t="str">
            <v>3304160101840004</v>
          </cell>
        </row>
        <row r="10">
          <cell r="C10" t="str">
            <v>Rijal</v>
          </cell>
          <cell r="D10" t="str">
            <v>L</v>
          </cell>
          <cell r="E10" t="str">
            <v>Lokasi</v>
          </cell>
          <cell r="F10">
            <v>36526</v>
          </cell>
          <cell r="G10">
            <v>26</v>
          </cell>
          <cell r="H10" t="str">
            <v>Buruh Harian Lepas</v>
          </cell>
          <cell r="I10" t="str">
            <v>1.800.000</v>
          </cell>
          <cell r="J10" t="str">
            <v>Karanganyar</v>
          </cell>
          <cell r="K10">
            <v>1</v>
          </cell>
          <cell r="L10">
            <v>1</v>
          </cell>
          <cell r="M10" t="str">
            <v>3304160101850004</v>
          </cell>
        </row>
        <row r="11">
          <cell r="C11" t="str">
            <v>Brandon</v>
          </cell>
          <cell r="D11" t="str">
            <v>L</v>
          </cell>
          <cell r="E11" t="str">
            <v>Lokasi</v>
          </cell>
          <cell r="F11">
            <v>36526</v>
          </cell>
          <cell r="G11">
            <v>26</v>
          </cell>
          <cell r="H11" t="str">
            <v>Wiraswasta</v>
          </cell>
          <cell r="I11" t="str">
            <v>1.800.000</v>
          </cell>
          <cell r="J11" t="str">
            <v>Karanganyar</v>
          </cell>
          <cell r="K11">
            <v>1</v>
          </cell>
          <cell r="L11">
            <v>1</v>
          </cell>
          <cell r="M11" t="str">
            <v>3304160101860004</v>
          </cell>
        </row>
        <row r="12">
          <cell r="C12" t="str">
            <v>Faisal</v>
          </cell>
          <cell r="D12"/>
          <cell r="E12"/>
          <cell r="F12"/>
          <cell r="G12"/>
          <cell r="H12"/>
          <cell r="I12"/>
          <cell r="J12"/>
          <cell r="K12"/>
          <cell r="L12"/>
          <cell r="M12"/>
        </row>
        <row r="13">
          <cell r="C13" t="str">
            <v>rendi</v>
          </cell>
          <cell r="D13"/>
          <cell r="E13"/>
          <cell r="F13"/>
          <cell r="G13"/>
          <cell r="H13"/>
          <cell r="I13"/>
          <cell r="J13"/>
          <cell r="K13"/>
          <cell r="L13"/>
          <cell r="M13"/>
        </row>
        <row r="14">
          <cell r="C14">
            <v>3</v>
          </cell>
          <cell r="D14"/>
          <cell r="E14"/>
          <cell r="F14"/>
          <cell r="G14"/>
          <cell r="H14"/>
          <cell r="I14"/>
          <cell r="J14"/>
          <cell r="K14"/>
          <cell r="L14"/>
          <cell r="M14"/>
        </row>
        <row r="15">
          <cell r="C15">
            <v>4</v>
          </cell>
          <cell r="D15"/>
          <cell r="E15"/>
          <cell r="F15"/>
          <cell r="G15"/>
          <cell r="H15"/>
          <cell r="I15"/>
          <cell r="J15"/>
          <cell r="K15"/>
          <cell r="L15"/>
          <cell r="M15"/>
          <cell r="X15"/>
        </row>
        <row r="16">
          <cell r="C16">
            <v>5</v>
          </cell>
          <cell r="D16"/>
          <cell r="E16"/>
          <cell r="F16"/>
          <cell r="G16"/>
          <cell r="H16"/>
          <cell r="I16"/>
          <cell r="J16"/>
          <cell r="K16"/>
          <cell r="L16"/>
          <cell r="M16"/>
        </row>
        <row r="17">
          <cell r="C17">
            <v>6</v>
          </cell>
          <cell r="D17"/>
          <cell r="E17"/>
          <cell r="F17"/>
          <cell r="G17"/>
          <cell r="H17"/>
          <cell r="I17"/>
          <cell r="J17"/>
          <cell r="K17"/>
          <cell r="L17"/>
          <cell r="M17"/>
        </row>
        <row r="18">
          <cell r="C18">
            <v>7</v>
          </cell>
          <cell r="D18"/>
          <cell r="E18"/>
          <cell r="F18"/>
          <cell r="G18"/>
          <cell r="H18"/>
          <cell r="I18"/>
          <cell r="J18"/>
          <cell r="K18"/>
          <cell r="L18"/>
          <cell r="M18"/>
        </row>
        <row r="19">
          <cell r="C19">
            <v>8</v>
          </cell>
          <cell r="D19"/>
          <cell r="E19"/>
          <cell r="F19"/>
          <cell r="G19"/>
          <cell r="H19"/>
          <cell r="I19"/>
          <cell r="J19"/>
          <cell r="K19"/>
          <cell r="L19"/>
          <cell r="M19"/>
        </row>
        <row r="20">
          <cell r="C20">
            <v>9</v>
          </cell>
          <cell r="D20"/>
          <cell r="E20"/>
          <cell r="F20"/>
          <cell r="G20"/>
          <cell r="H20"/>
          <cell r="I20"/>
          <cell r="J20"/>
          <cell r="K20"/>
          <cell r="L20"/>
          <cell r="M20"/>
        </row>
        <row r="21">
          <cell r="C21">
            <v>90</v>
          </cell>
          <cell r="D21"/>
          <cell r="E21"/>
          <cell r="F21"/>
          <cell r="G21"/>
          <cell r="H21"/>
          <cell r="I21"/>
          <cell r="J21"/>
          <cell r="K21"/>
          <cell r="L21"/>
          <cell r="M21"/>
        </row>
        <row r="22">
          <cell r="C22">
            <v>11</v>
          </cell>
          <cell r="D22"/>
          <cell r="E22"/>
          <cell r="F22"/>
          <cell r="G22"/>
          <cell r="H22"/>
          <cell r="I22"/>
          <cell r="J22"/>
          <cell r="K22"/>
          <cell r="L22"/>
          <cell r="M22"/>
        </row>
        <row r="23">
          <cell r="C23">
            <v>12</v>
          </cell>
          <cell r="D23"/>
          <cell r="E23"/>
          <cell r="F23"/>
          <cell r="G23"/>
          <cell r="H23"/>
          <cell r="I23"/>
          <cell r="J23"/>
          <cell r="K23"/>
          <cell r="L23"/>
          <cell r="M23"/>
        </row>
        <row r="24">
          <cell r="C24">
            <v>13</v>
          </cell>
          <cell r="D24"/>
          <cell r="E24"/>
          <cell r="F24"/>
          <cell r="G24"/>
          <cell r="H24"/>
          <cell r="I24"/>
          <cell r="J24"/>
          <cell r="K24"/>
          <cell r="L24"/>
          <cell r="M24"/>
        </row>
        <row r="27">
          <cell r="C27" t="str">
            <v>Mawar Berduri</v>
          </cell>
        </row>
        <row r="28">
          <cell r="C28" t="str">
            <v>Andi</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ow r="6">
          <cell r="B6" t="str">
            <v>BANTUAN STIMULAN PERUMAHAN SWADAYA</v>
          </cell>
          <cell r="C6"/>
          <cell r="D6"/>
          <cell r="E6"/>
          <cell r="F6"/>
          <cell r="G6"/>
          <cell r="H6"/>
          <cell r="I6"/>
          <cell r="J6"/>
          <cell r="K6"/>
          <cell r="L6"/>
          <cell r="M6"/>
          <cell r="N6"/>
          <cell r="O6"/>
          <cell r="P6"/>
          <cell r="Q6"/>
          <cell r="R6"/>
          <cell r="S6"/>
          <cell r="T6"/>
          <cell r="U6"/>
          <cell r="V6"/>
          <cell r="W6"/>
          <cell r="X6"/>
          <cell r="Y6"/>
          <cell r="Z6"/>
          <cell r="AA6"/>
          <cell r="AB6"/>
          <cell r="AC6"/>
          <cell r="AD6"/>
          <cell r="AE6"/>
          <cell r="AF6"/>
          <cell r="AG6"/>
        </row>
        <row r="7">
          <cell r="B7" t="str">
            <v>TAHUN 2026</v>
          </cell>
          <cell r="C7"/>
          <cell r="D7"/>
          <cell r="E7"/>
          <cell r="F7"/>
          <cell r="G7"/>
          <cell r="H7"/>
          <cell r="I7"/>
          <cell r="J7"/>
          <cell r="K7"/>
          <cell r="L7"/>
          <cell r="M7"/>
          <cell r="N7"/>
          <cell r="O7"/>
          <cell r="P7"/>
          <cell r="Q7"/>
          <cell r="R7"/>
          <cell r="S7"/>
          <cell r="T7"/>
          <cell r="U7"/>
          <cell r="V7"/>
          <cell r="W7"/>
          <cell r="X7"/>
          <cell r="Y7"/>
          <cell r="Z7"/>
          <cell r="AA7"/>
          <cell r="AB7"/>
          <cell r="AC7"/>
          <cell r="AD7"/>
          <cell r="AE7"/>
          <cell r="AF7"/>
          <cell r="AG7"/>
        </row>
        <row r="9">
          <cell r="I9" t="str">
            <v>Klasabi</v>
          </cell>
        </row>
        <row r="10">
          <cell r="I10" t="str">
            <v>Sorong Manoi</v>
          </cell>
        </row>
        <row r="11">
          <cell r="I11" t="str">
            <v>Sorong</v>
          </cell>
        </row>
        <row r="12">
          <cell r="I12" t="str">
            <v>Papua Barat Daya</v>
          </cell>
        </row>
      </sheetData>
      <sheetData sheetId="24"/>
      <sheetData sheetId="25"/>
      <sheetData sheetId="26"/>
      <sheetData sheetId="27"/>
      <sheetData sheetId="28"/>
      <sheetData sheetId="29"/>
      <sheetData sheetId="30"/>
      <sheetData sheetId="31"/>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200FA-FDFB-7D41-8121-E9F442C9C12F}">
  <sheetPr>
    <tabColor rgb="FFFFFF00"/>
  </sheetPr>
  <dimension ref="A1:C31"/>
  <sheetViews>
    <sheetView zoomScale="164" workbookViewId="0">
      <selection activeCell="B18" sqref="B18"/>
    </sheetView>
  </sheetViews>
  <sheetFormatPr baseColWidth="10" defaultRowHeight="14" x14ac:dyDescent="0.15"/>
  <cols>
    <col min="1" max="1" width="15" style="39" customWidth="1"/>
    <col min="2" max="2" width="37.33203125" style="39" customWidth="1"/>
    <col min="3" max="16384" width="10.83203125" style="39"/>
  </cols>
  <sheetData>
    <row r="1" spans="1:3" x14ac:dyDescent="0.15">
      <c r="A1" s="333" t="s">
        <v>324</v>
      </c>
      <c r="B1" s="333"/>
    </row>
    <row r="2" spans="1:3" x14ac:dyDescent="0.15">
      <c r="A2" s="119" t="s">
        <v>147</v>
      </c>
      <c r="B2" s="39" t="s">
        <v>351</v>
      </c>
    </row>
    <row r="3" spans="1:3" x14ac:dyDescent="0.15">
      <c r="A3" s="119" t="s">
        <v>325</v>
      </c>
      <c r="B3" s="39" t="s">
        <v>351</v>
      </c>
    </row>
    <row r="4" spans="1:3" x14ac:dyDescent="0.15">
      <c r="A4" s="119" t="s">
        <v>326</v>
      </c>
      <c r="B4" s="39" t="s">
        <v>351</v>
      </c>
    </row>
    <row r="5" spans="1:3" x14ac:dyDescent="0.15">
      <c r="A5" s="119" t="s">
        <v>353</v>
      </c>
      <c r="B5" s="39" t="s">
        <v>351</v>
      </c>
    </row>
    <row r="7" spans="1:3" x14ac:dyDescent="0.15">
      <c r="A7" s="332" t="s">
        <v>347</v>
      </c>
      <c r="B7" s="332"/>
    </row>
    <row r="8" spans="1:3" x14ac:dyDescent="0.15">
      <c r="A8" s="75" t="str">
        <f>"Tim Verifikasi dan Pengawasan "&amp;[73]Base_01!$B$4&amp;" "&amp;[73]Base_01!$C$4</f>
        <v>Tim Verifikasi dan Pengawasan Kota Sorong</v>
      </c>
    </row>
    <row r="9" spans="1:3" x14ac:dyDescent="0.15">
      <c r="A9" s="75" t="str">
        <f>"Kepala Distrik "&amp;[73]Base_01!$C$3</f>
        <v>Kepala Distrik Sorong Manoi</v>
      </c>
    </row>
    <row r="10" spans="1:3" x14ac:dyDescent="0.15">
      <c r="A10" s="75" t="s">
        <v>348</v>
      </c>
    </row>
    <row r="11" spans="1:3" x14ac:dyDescent="0.15">
      <c r="A11" s="75" t="s">
        <v>329</v>
      </c>
    </row>
    <row r="12" spans="1:3" x14ac:dyDescent="0.15">
      <c r="A12" s="75" t="s">
        <v>350</v>
      </c>
    </row>
    <row r="13" spans="1:3" x14ac:dyDescent="0.15">
      <c r="A13" s="75" t="s">
        <v>349</v>
      </c>
    </row>
    <row r="15" spans="1:3" x14ac:dyDescent="0.15">
      <c r="A15" s="332" t="s">
        <v>357</v>
      </c>
      <c r="B15" s="332"/>
    </row>
    <row r="16" spans="1:3" x14ac:dyDescent="0.15">
      <c r="A16" s="119" t="s">
        <v>354</v>
      </c>
      <c r="B16" s="39">
        <v>17</v>
      </c>
      <c r="C16" s="39" t="str">
        <f>" ("&amp;PROPER(IF(B16=0,"nol",IF(B16&lt;0,"minus ","")&amp; SUBSTITUTE(TRIM(SUBSTITUTE(SUBSTITUTE(SUBSTITUTE(SUBSTITUTE(SUBSTITUTE(SUBSTITUTE(SUBSTITUTE(SUBSTITUTE(SUBSTITUTE(SUBSTITUTE(SUBSTITUTE(SUBSTITUTE(SUBSTITUTE(SUBSTITUTE(SUBSTITUTE(SUBSTITUTE(SUBSTITUTE(SUBSTITUTE(SUBSTITUTE(SUBSTITUTE(SUBSTITUTE(SUBSTITUTE(SUBSTITUTE(SUBSTITUTE( IF(--MID(TEXT(ABS(B16),"000000000000000"),1,3)=0,"",MID(TEXT(ABS(B16),"000000000000000"),1,1)&amp;" ratus "&amp;MID(TEXT(ABS(B16),"000000000000000"),2,1)&amp;" puluh "&amp;MID(TEXT(ABS(B16),"000000000000000"),3,1)&amp;" trilyun ")&amp; IF(--MID(TEXT(ABS(B16),"000000000000000"),4,3)=0,"",MID(TEXT(ABS(B16),"000000000000000"),4,1)&amp;" ratus "&amp;MID(TEXT(ABS(B16),"000000000000000"),5,1)&amp;" puluh "&amp;MID(TEXT(ABS(B16),"000000000000000"),6,1)&amp;" milyar ")&amp; IF(--MID(TEXT(ABS(B16),"000000000000000"),7,3)=0,"",MID(TEXT(ABS(B16),"000000000000000"),7,1)&amp;" ratus "&amp;MID(TEXT(ABS(B16),"000000000000000"),8,1)&amp;" puluh "&amp;MID(TEXT(ABS(B16),"000000000000000"),9,1)&amp;" juta ")&amp; IF(--MID(TEXT(ABS(B16),"000000000000000"),10,3)=0,"",IF(--MID(TEXT(ABS(B16),"000000000000000"),10,3)=1,"*",MID(TEXT(ABS(B16),"000000000000000"),10,1)&amp;" ratus "&amp;MID(TEXT(ABS(B16),"000000000000000"),11,1)&amp;" puluh ")&amp;MID(TEXT(ABS(B16),"000000000000000"),12,1)&amp;" ribu ")&amp; IF(--MID(TEXT(ABS(B16),"000000000000000"),13,3)=0,"",MID(TEXT(ABS(B16),"000000000000000"),13,1)&amp;" ratus "&amp;MID(TEXT(ABS(B16),"000000000000000"),14,1)&amp;" puluh "&amp;MID(TEXT(ABS(B16),"000000000000000"),15,1)),1,"satu"),2,"dua"),3,"tiga"),4,"empat"),5,"lima"),6,"enam"),7,"tujuh"),8,"delapan"),9,"sembilan"),"0 ratus",""),"0 puluh",""),"satu puluh 0","sepuluh"),"satu puluh satu","se belas"),"satu puluh dua","dua belas"),"satu puluh tiga","tiga belas"),"satu puluh empat","empat belas"),"satu puluh lima","lima belas"),"satu puluh enam","enam belas"),"satu puluh tujuh","tujuh belas"),"satu puluh delapan","delapan belas"),"satu puluh sembilan","sembilan belas"),"satu ratus","seratus"),"*satu ribu","seribu"),0,""))," "," ")))&amp;")"</f>
        <v xml:space="preserve"> (Tujuh Belas)</v>
      </c>
    </row>
    <row r="17" spans="1:3" x14ac:dyDescent="0.15">
      <c r="A17" s="119" t="s">
        <v>356</v>
      </c>
      <c r="B17" s="125">
        <v>35000000</v>
      </c>
      <c r="C17" s="39" t="str">
        <f>" ("&amp;PROPER(IF(B17=0,"nol",IF(B17&lt;0,"minus ","")&amp; SUBSTITUTE(TRIM(SUBSTITUTE(SUBSTITUTE(SUBSTITUTE(SUBSTITUTE(SUBSTITUTE(SUBSTITUTE(SUBSTITUTE(SUBSTITUTE(SUBSTITUTE(SUBSTITUTE(SUBSTITUTE(SUBSTITUTE(SUBSTITUTE(SUBSTITUTE(SUBSTITUTE(SUBSTITUTE(SUBSTITUTE(SUBSTITUTE(SUBSTITUTE(SUBSTITUTE(SUBSTITUTE(SUBSTITUTE(SUBSTITUTE(SUBSTITUTE( IF(--MID(TEXT(ABS(B17),"000000000000000"),1,3)=0,"",MID(TEXT(ABS(B17),"000000000000000"),1,1)&amp;" ratus "&amp;MID(TEXT(ABS(B17),"000000000000000"),2,1)&amp;" puluh "&amp;MID(TEXT(ABS(B17),"000000000000000"),3,1)&amp;" trilyun ")&amp; IF(--MID(TEXT(ABS(B17),"000000000000000"),4,3)=0,"",MID(TEXT(ABS(B17),"000000000000000"),4,1)&amp;" ratus "&amp;MID(TEXT(ABS(B17),"000000000000000"),5,1)&amp;" puluh "&amp;MID(TEXT(ABS(B17),"000000000000000"),6,1)&amp;" milyar ")&amp; IF(--MID(TEXT(ABS(B17),"000000000000000"),7,3)=0,"",MID(TEXT(ABS(B17),"000000000000000"),7,1)&amp;" ratus "&amp;MID(TEXT(ABS(B17),"000000000000000"),8,1)&amp;" puluh "&amp;MID(TEXT(ABS(B17),"000000000000000"),9,1)&amp;" juta ")&amp; IF(--MID(TEXT(ABS(B17),"000000000000000"),10,3)=0,"",IF(--MID(TEXT(ABS(B17),"000000000000000"),10,3)=1,"*",MID(TEXT(ABS(B17),"000000000000000"),10,1)&amp;" ratus "&amp;MID(TEXT(ABS(B17),"000000000000000"),11,1)&amp;" puluh ")&amp;MID(TEXT(ABS(B17),"000000000000000"),12,1)&amp;" ribu ")&amp; IF(--MID(TEXT(ABS(B17),"000000000000000"),13,3)=0,"",MID(TEXT(ABS(B17),"000000000000000"),13,1)&amp;" ratus "&amp;MID(TEXT(ABS(B17),"000000000000000"),14,1)&amp;" puluh "&amp;MID(TEXT(ABS(B17),"000000000000000"),15,1)),1,"satu"),2,"dua"),3,"tiga"),4,"empat"),5,"lima"),6,"enam"),7,"tujuh"),8,"delapan"),9,"sembilan"),"0 ratus",""),"0 puluh",""),"satu puluh 0","sepuluh"),"satu puluh satu","se belas"),"satu puluh dua","dua belas"),"satu puluh tiga","tiga belas"),"satu puluh empat","empat belas"),"satu puluh lima","lima belas"),"satu puluh enam","enam belas"),"satu puluh tujuh","tujuh belas"),"satu puluh delapan","delapan belas"),"satu puluh sembilan","sembilan belas"),"satu ratus","seratus"),"*satu ribu","seribu"),0,""))," "," "))&amp;" Rupiah")&amp;")"</f>
        <v xml:space="preserve"> (Tiga Puluh Lima Juta Rupiah)</v>
      </c>
    </row>
    <row r="18" spans="1:3" x14ac:dyDescent="0.15">
      <c r="A18" s="119" t="s">
        <v>355</v>
      </c>
      <c r="B18" s="125">
        <f>B17*B16</f>
        <v>595000000</v>
      </c>
      <c r="C18" s="39" t="str">
        <f>" ("&amp;PROPER(IF(B18=0,"nol",IF(B18&lt;0,"minus ","")&amp; SUBSTITUTE(TRIM(SUBSTITUTE(SUBSTITUTE(SUBSTITUTE(SUBSTITUTE(SUBSTITUTE(SUBSTITUTE(SUBSTITUTE(SUBSTITUTE(SUBSTITUTE(SUBSTITUTE(SUBSTITUTE(SUBSTITUTE(SUBSTITUTE(SUBSTITUTE(SUBSTITUTE(SUBSTITUTE(SUBSTITUTE(SUBSTITUTE(SUBSTITUTE(SUBSTITUTE(SUBSTITUTE(SUBSTITUTE(SUBSTITUTE(SUBSTITUTE( IF(--MID(TEXT(ABS(B18),"000000000000000"),1,3)=0,"",MID(TEXT(ABS(B18),"000000000000000"),1,1)&amp;" ratus "&amp;MID(TEXT(ABS(B18),"000000000000000"),2,1)&amp;" puluh "&amp;MID(TEXT(ABS(B18),"000000000000000"),3,1)&amp;" trilyun ")&amp; IF(--MID(TEXT(ABS(B18),"000000000000000"),4,3)=0,"",MID(TEXT(ABS(B18),"000000000000000"),4,1)&amp;" ratus "&amp;MID(TEXT(ABS(B18),"000000000000000"),5,1)&amp;" puluh "&amp;MID(TEXT(ABS(B18),"000000000000000"),6,1)&amp;" milyar ")&amp; IF(--MID(TEXT(ABS(B18),"000000000000000"),7,3)=0,"",MID(TEXT(ABS(B18),"000000000000000"),7,1)&amp;" ratus "&amp;MID(TEXT(ABS(B18),"000000000000000"),8,1)&amp;" puluh "&amp;MID(TEXT(ABS(B18),"000000000000000"),9,1)&amp;" juta ")&amp; IF(--MID(TEXT(ABS(B18),"000000000000000"),10,3)=0,"",IF(--MID(TEXT(ABS(B18),"000000000000000"),10,3)=1,"*",MID(TEXT(ABS(B18),"000000000000000"),10,1)&amp;" ratus "&amp;MID(TEXT(ABS(B18),"000000000000000"),11,1)&amp;" puluh ")&amp;MID(TEXT(ABS(B18),"000000000000000"),12,1)&amp;" ribu ")&amp; IF(--MID(TEXT(ABS(B18),"000000000000000"),13,3)=0,"",MID(TEXT(ABS(B18),"000000000000000"),13,1)&amp;" ratus "&amp;MID(TEXT(ABS(B18),"000000000000000"),14,1)&amp;" puluh "&amp;MID(TEXT(ABS(B18),"000000000000000"),15,1)),1,"satu"),2,"dua"),3,"tiga"),4,"empat"),5,"lima"),6,"enam"),7,"tujuh"),8,"delapan"),9,"sembilan"),"0 ratus",""),"0 puluh",""),"satu puluh 0","sepuluh"),"satu puluh satu","se belas"),"satu puluh dua","dua belas"),"satu puluh tiga","tiga belas"),"satu puluh empat","empat belas"),"satu puluh lima","lima belas"),"satu puluh enam","enam belas"),"satu puluh tujuh","tujuh belas"),"satu puluh delapan","delapan belas"),"satu puluh sembilan","sembilan belas"),"satu ratus","seratus"),"*satu ribu","seribu"),0,""))," "," "))&amp;" Rupiah")&amp;")."</f>
        <v xml:space="preserve"> (Lima Ratus Sembilan Puluh Lima Juta Rupiah).</v>
      </c>
    </row>
    <row r="20" spans="1:3" x14ac:dyDescent="0.15">
      <c r="A20" s="333" t="s">
        <v>370</v>
      </c>
      <c r="B20" s="333"/>
    </row>
    <row r="21" spans="1:3" x14ac:dyDescent="0.15">
      <c r="A21" s="119" t="s">
        <v>330</v>
      </c>
    </row>
    <row r="22" spans="1:3" x14ac:dyDescent="0.15">
      <c r="A22" s="119" t="s">
        <v>7</v>
      </c>
    </row>
    <row r="23" spans="1:3" x14ac:dyDescent="0.15">
      <c r="A23" s="119" t="s">
        <v>4</v>
      </c>
    </row>
    <row r="25" spans="1:3" x14ac:dyDescent="0.15">
      <c r="A25" s="333" t="s">
        <v>475</v>
      </c>
      <c r="B25" s="333"/>
    </row>
    <row r="26" spans="1:3" x14ac:dyDescent="0.15">
      <c r="A26" s="119" t="s">
        <v>476</v>
      </c>
      <c r="B26" s="39" t="s">
        <v>479</v>
      </c>
    </row>
    <row r="27" spans="1:3" x14ac:dyDescent="0.15">
      <c r="A27" s="119" t="s">
        <v>477</v>
      </c>
      <c r="B27" s="39" t="s">
        <v>479</v>
      </c>
    </row>
    <row r="28" spans="1:3" x14ac:dyDescent="0.15">
      <c r="A28" s="119" t="s">
        <v>478</v>
      </c>
      <c r="B28" s="39" t="s">
        <v>479</v>
      </c>
    </row>
    <row r="29" spans="1:3" x14ac:dyDescent="0.15">
      <c r="A29" s="119" t="s">
        <v>483</v>
      </c>
      <c r="B29" s="39" t="s">
        <v>479</v>
      </c>
    </row>
    <row r="30" spans="1:3" x14ac:dyDescent="0.15">
      <c r="A30" s="119" t="s">
        <v>484</v>
      </c>
      <c r="B30" s="39" t="s">
        <v>479</v>
      </c>
    </row>
    <row r="31" spans="1:3" x14ac:dyDescent="0.15">
      <c r="A31" s="119" t="s">
        <v>125</v>
      </c>
      <c r="B31" s="39">
        <v>2</v>
      </c>
      <c r="C31" s="39" t="str">
        <f>" ("&amp;PROPER(IF(B31=0,"nol",IF(B31&lt;0,"minus ","")&amp; SUBSTITUTE(TRIM(SUBSTITUTE(SUBSTITUTE(SUBSTITUTE(SUBSTITUTE(SUBSTITUTE(SUBSTITUTE(SUBSTITUTE(SUBSTITUTE(SUBSTITUTE(SUBSTITUTE(SUBSTITUTE(SUBSTITUTE(SUBSTITUTE(SUBSTITUTE(SUBSTITUTE(SUBSTITUTE(SUBSTITUTE(SUBSTITUTE(SUBSTITUTE(SUBSTITUTE(SUBSTITUTE(SUBSTITUTE(SUBSTITUTE(SUBSTITUTE( IF(--MID(TEXT(ABS(B31),"000000000000000"),1,3)=0,"",MID(TEXT(ABS(B31),"000000000000000"),1,1)&amp;" ratus "&amp;MID(TEXT(ABS(B31),"000000000000000"),2,1)&amp;" puluh "&amp;MID(TEXT(ABS(B31),"000000000000000"),3,1)&amp;" trilyun ")&amp; IF(--MID(TEXT(ABS(B31),"000000000000000"),4,3)=0,"",MID(TEXT(ABS(B31),"000000000000000"),4,1)&amp;" ratus "&amp;MID(TEXT(ABS(B31),"000000000000000"),5,1)&amp;" puluh "&amp;MID(TEXT(ABS(B31),"000000000000000"),6,1)&amp;" milyar ")&amp; IF(--MID(TEXT(ABS(B31),"000000000000000"),7,3)=0,"",MID(TEXT(ABS(B31),"000000000000000"),7,1)&amp;" ratus "&amp;MID(TEXT(ABS(B31),"000000000000000"),8,1)&amp;" puluh "&amp;MID(TEXT(ABS(B31),"000000000000000"),9,1)&amp;" juta ")&amp; IF(--MID(TEXT(ABS(B31),"000000000000000"),10,3)=0,"",IF(--MID(TEXT(ABS(B31),"000000000000000"),10,3)=1,"*",MID(TEXT(ABS(B31),"000000000000000"),10,1)&amp;" ratus "&amp;MID(TEXT(ABS(B31),"000000000000000"),11,1)&amp;" puluh ")&amp;MID(TEXT(ABS(B31),"000000000000000"),12,1)&amp;" ribu ")&amp; IF(--MID(TEXT(ABS(B31),"000000000000000"),13,3)=0,"",MID(TEXT(ABS(B31),"000000000000000"),13,1)&amp;" ratus "&amp;MID(TEXT(ABS(B31),"000000000000000"),14,1)&amp;" puluh "&amp;MID(TEXT(ABS(B31),"000000000000000"),15,1)),1,"satu"),2,"dua"),3,"tiga"),4,"empat"),5,"lima"),6,"enam"),7,"tujuh"),8,"delapan"),9,"sembilan"),"0 ratus",""),"0 puluh",""),"satu puluh 0","sepuluh"),"satu puluh satu","se belas"),"satu puluh dua","dua belas"),"satu puluh tiga","tiga belas"),"satu puluh empat","empat belas"),"satu puluh lima","lima belas"),"satu puluh enam","enam belas"),"satu puluh tujuh","tujuh belas"),"satu puluh delapan","delapan belas"),"satu puluh sembilan","sembilan belas"),"satu ratus","seratus"),"*satu ribu","seribu"),0,""))," "," ")))&amp;")"</f>
        <v xml:space="preserve"> (Dua)</v>
      </c>
    </row>
  </sheetData>
  <mergeCells count="5">
    <mergeCell ref="A7:B7"/>
    <mergeCell ref="A1:B1"/>
    <mergeCell ref="A15:B15"/>
    <mergeCell ref="A20:B20"/>
    <mergeCell ref="A25:B25"/>
  </mergeCells>
  <dataValidations count="1">
    <dataValidation type="list" allowBlank="1" showInputMessage="1" showErrorMessage="1" sqref="B17" xr:uid="{F66CF85D-FB74-DA41-980F-8B8FDEBA0541}">
      <formula1>"21500000, 35000000"</formula1>
    </dataValidation>
  </dataValidations>
  <pageMargins left="0.7" right="0.7" top="0.75" bottom="0.75" header="0.3" footer="0.3"/>
  <pageSetup paperSize="9"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2A246-F4F1-2D44-8875-E61DB524A7FE}">
  <sheetPr>
    <tabColor rgb="FFC00000"/>
  </sheetPr>
  <dimension ref="A2:M37"/>
  <sheetViews>
    <sheetView view="pageBreakPreview" zoomScale="111" zoomScaleNormal="100" zoomScaleSheetLayoutView="192" workbookViewId="0">
      <selection activeCell="G31" sqref="G31"/>
    </sheetView>
  </sheetViews>
  <sheetFormatPr baseColWidth="10" defaultRowHeight="14" x14ac:dyDescent="0.15"/>
  <cols>
    <col min="1" max="1" width="3.83203125" style="75" customWidth="1"/>
    <col min="2" max="2" width="4.6640625" style="75" customWidth="1"/>
    <col min="3" max="3" width="5.6640625" style="75" customWidth="1"/>
    <col min="4" max="4" width="6.5" style="75" customWidth="1"/>
    <col min="5" max="5" width="10.83203125" style="75"/>
    <col min="6" max="6" width="2.6640625" style="75" customWidth="1"/>
    <col min="7" max="8" width="10.83203125" style="75"/>
    <col min="9" max="9" width="7.5" style="75" customWidth="1"/>
    <col min="10" max="10" width="4.6640625" style="75" customWidth="1"/>
    <col min="11" max="11" width="3.83203125" style="75" customWidth="1"/>
    <col min="12" max="16384" width="10.83203125" style="75"/>
  </cols>
  <sheetData>
    <row r="2" spans="2:13" ht="18" x14ac:dyDescent="0.2">
      <c r="B2" s="335" t="s">
        <v>236</v>
      </c>
      <c r="C2" s="335"/>
      <c r="D2" s="335"/>
      <c r="E2" s="335"/>
      <c r="F2" s="335"/>
      <c r="G2" s="335"/>
      <c r="H2" s="335"/>
      <c r="I2" s="335"/>
      <c r="J2" s="335"/>
    </row>
    <row r="3" spans="2:13" ht="19" thickBot="1" x14ac:dyDescent="0.25">
      <c r="B3" s="335" t="s">
        <v>235</v>
      </c>
      <c r="C3" s="335"/>
      <c r="D3" s="335"/>
      <c r="E3" s="335"/>
      <c r="F3" s="335"/>
      <c r="G3" s="335"/>
      <c r="H3" s="335"/>
      <c r="I3" s="335"/>
      <c r="J3" s="335"/>
    </row>
    <row r="4" spans="2:13" ht="19" thickBot="1" x14ac:dyDescent="0.25">
      <c r="B4" s="335" t="s">
        <v>234</v>
      </c>
      <c r="C4" s="335"/>
      <c r="D4" s="335"/>
      <c r="E4" s="335"/>
      <c r="F4" s="335"/>
      <c r="G4" s="335"/>
      <c r="H4" s="335"/>
      <c r="I4" s="335"/>
      <c r="J4" s="335"/>
      <c r="M4" s="89">
        <v>1</v>
      </c>
    </row>
    <row r="6" spans="2:13" ht="25" customHeight="1" x14ac:dyDescent="0.15">
      <c r="B6" s="336" t="s">
        <v>233</v>
      </c>
      <c r="C6" s="336"/>
      <c r="D6" s="336"/>
      <c r="E6" s="336"/>
      <c r="F6" s="336"/>
      <c r="G6" s="336"/>
      <c r="H6" s="336"/>
      <c r="I6" s="336"/>
      <c r="J6" s="336"/>
    </row>
    <row r="7" spans="2:13" x14ac:dyDescent="0.15">
      <c r="B7" s="336"/>
      <c r="C7" s="336"/>
      <c r="D7" s="336"/>
      <c r="E7" s="336"/>
      <c r="F7" s="336"/>
      <c r="G7" s="336"/>
      <c r="H7" s="336"/>
      <c r="I7" s="336"/>
      <c r="J7" s="336"/>
    </row>
    <row r="8" spans="2:13" x14ac:dyDescent="0.15">
      <c r="B8" s="336"/>
      <c r="C8" s="336"/>
      <c r="D8" s="336"/>
      <c r="E8" s="336"/>
      <c r="F8" s="336"/>
      <c r="G8" s="336"/>
      <c r="H8" s="336"/>
      <c r="I8" s="336"/>
      <c r="J8" s="336"/>
    </row>
    <row r="27" spans="2:12" s="76" customFormat="1" ht="19" customHeight="1" thickBot="1" x14ac:dyDescent="0.25"/>
    <row r="28" spans="2:12" s="76" customFormat="1" ht="19" customHeight="1" x14ac:dyDescent="0.2">
      <c r="B28" s="81"/>
      <c r="C28" s="88"/>
      <c r="D28" s="87" t="s">
        <v>232</v>
      </c>
      <c r="E28" s="86"/>
      <c r="F28" s="86" t="s">
        <v>102</v>
      </c>
      <c r="G28" s="86" t="str">
        <f>[73]Base_02!$C$27</f>
        <v>Mawar Berduri</v>
      </c>
      <c r="H28" s="86"/>
      <c r="I28" s="85"/>
    </row>
    <row r="29" spans="2:12" s="76" customFormat="1" ht="19" customHeight="1" x14ac:dyDescent="0.2">
      <c r="B29" s="81"/>
      <c r="C29" s="83"/>
      <c r="D29" s="81" t="str">
        <f>[73]Base_01!$B$2</f>
        <v>Kelurahan</v>
      </c>
      <c r="F29" s="76" t="s">
        <v>102</v>
      </c>
      <c r="I29" s="82"/>
      <c r="L29" s="84" t="s">
        <v>231</v>
      </c>
    </row>
    <row r="30" spans="2:12" s="76" customFormat="1" ht="19" customHeight="1" x14ac:dyDescent="0.2">
      <c r="B30" s="81"/>
      <c r="C30" s="83"/>
      <c r="D30" s="81" t="str">
        <f>[73]Base_01!$B$3</f>
        <v>Distrik</v>
      </c>
      <c r="F30" s="76" t="s">
        <v>102</v>
      </c>
      <c r="G30" s="76" t="str">
        <f>[73]Base_01!$C$3</f>
        <v>Sorong Manoi</v>
      </c>
      <c r="I30" s="82"/>
    </row>
    <row r="31" spans="2:12" s="76" customFormat="1" ht="19" customHeight="1" thickBot="1" x14ac:dyDescent="0.25">
      <c r="B31" s="81"/>
      <c r="C31" s="80"/>
      <c r="D31" s="79" t="str">
        <f>[73]Base_01!$B$4</f>
        <v>Kota</v>
      </c>
      <c r="E31" s="78"/>
      <c r="F31" s="78" t="s">
        <v>102</v>
      </c>
      <c r="G31" s="78" t="str">
        <f>[73]Base_01!$C$4</f>
        <v>Sorong</v>
      </c>
      <c r="H31" s="78"/>
      <c r="I31" s="77"/>
    </row>
    <row r="32" spans="2:12" s="76" customFormat="1" ht="19" customHeight="1" x14ac:dyDescent="0.2"/>
    <row r="33" spans="1:11" s="76" customFormat="1" ht="19" customHeight="1" x14ac:dyDescent="0.2"/>
    <row r="34" spans="1:11" s="76" customFormat="1" ht="19" customHeight="1" x14ac:dyDescent="0.2"/>
    <row r="35" spans="1:11" s="76" customFormat="1" ht="18" customHeight="1" x14ac:dyDescent="0.2">
      <c r="A35" s="334" t="str">
        <f>UPPER([73]Base_01!$B$4&amp;" "&amp;[73]Base_01!$C$4)</f>
        <v>KOTA SORONG</v>
      </c>
      <c r="B35" s="334"/>
      <c r="C35" s="334"/>
      <c r="D35" s="334"/>
      <c r="E35" s="334"/>
      <c r="F35" s="334"/>
      <c r="G35" s="334"/>
      <c r="H35" s="334"/>
      <c r="I35" s="334"/>
      <c r="J35" s="334"/>
      <c r="K35" s="334"/>
    </row>
    <row r="36" spans="1:11" s="76" customFormat="1" ht="18" customHeight="1" x14ac:dyDescent="0.2">
      <c r="A36" s="334" t="str">
        <f>UPPER([73]Base_01!$B$5&amp;" "&amp;[73]Base_01!$C$5)</f>
        <v>PROVINSI PAPUA BARAT DAYA</v>
      </c>
      <c r="B36" s="334"/>
      <c r="C36" s="334"/>
      <c r="D36" s="334"/>
      <c r="E36" s="334"/>
      <c r="F36" s="334"/>
      <c r="G36" s="334"/>
      <c r="H36" s="334"/>
      <c r="I36" s="334"/>
      <c r="J36" s="334"/>
      <c r="K36" s="334"/>
    </row>
    <row r="37" spans="1:11" s="76" customFormat="1" ht="18" customHeight="1" x14ac:dyDescent="0.2">
      <c r="A37" s="334" t="s">
        <v>230</v>
      </c>
      <c r="B37" s="334"/>
      <c r="C37" s="334"/>
      <c r="D37" s="334"/>
      <c r="E37" s="334"/>
      <c r="F37" s="334"/>
      <c r="G37" s="334"/>
      <c r="H37" s="334"/>
      <c r="I37" s="334"/>
      <c r="J37" s="334"/>
      <c r="K37" s="334"/>
    </row>
  </sheetData>
  <mergeCells count="7">
    <mergeCell ref="A37:K37"/>
    <mergeCell ref="B2:J2"/>
    <mergeCell ref="B3:J3"/>
    <mergeCell ref="B4:J4"/>
    <mergeCell ref="B6:J8"/>
    <mergeCell ref="A35:K35"/>
    <mergeCell ref="A36:K36"/>
  </mergeCells>
  <printOptions horizontalCentered="1" verticalCentered="1"/>
  <pageMargins left="0.23622047244094491" right="0.23622047244094491" top="0.74803149606299213" bottom="0.74803149606299213" header="0.31496062992125984" footer="0.31496062992125984"/>
  <pageSetup paperSize="9" orientation="portrait" horizontalDpi="0" verticalDpi="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FB6EB-41C4-2341-82BC-DAA8074BC720}">
  <sheetPr>
    <tabColor theme="8" tint="0.59999389629810485"/>
  </sheetPr>
  <dimension ref="A1:E21"/>
  <sheetViews>
    <sheetView view="pageBreakPreview" topLeftCell="A7" zoomScale="125" zoomScaleNormal="100" workbookViewId="0">
      <selection activeCell="B19" sqref="B19"/>
    </sheetView>
  </sheetViews>
  <sheetFormatPr baseColWidth="10" defaultRowHeight="15" x14ac:dyDescent="0.2"/>
  <cols>
    <col min="1" max="1" width="5" style="90" customWidth="1"/>
    <col min="2" max="2" width="51.1640625" style="90" customWidth="1"/>
    <col min="3" max="16384" width="10.83203125" style="90"/>
  </cols>
  <sheetData>
    <row r="1" spans="1:5" x14ac:dyDescent="0.2">
      <c r="A1" s="340" t="s">
        <v>14</v>
      </c>
      <c r="B1" s="341" t="s">
        <v>241</v>
      </c>
      <c r="C1" s="340" t="s">
        <v>240</v>
      </c>
      <c r="D1" s="341" t="s">
        <v>239</v>
      </c>
    </row>
    <row r="2" spans="1:5" x14ac:dyDescent="0.2">
      <c r="A2" s="340"/>
      <c r="B2" s="341"/>
      <c r="C2" s="340"/>
      <c r="D2" s="341"/>
    </row>
    <row r="3" spans="1:5" x14ac:dyDescent="0.2">
      <c r="A3" s="337" t="s">
        <v>389</v>
      </c>
      <c r="B3" s="338"/>
      <c r="C3" s="338"/>
      <c r="D3" s="339"/>
    </row>
    <row r="4" spans="1:5" ht="34" customHeight="1" x14ac:dyDescent="0.2">
      <c r="A4" s="95">
        <v>1</v>
      </c>
      <c r="B4" s="92" t="s">
        <v>386</v>
      </c>
      <c r="C4" s="91"/>
      <c r="D4" s="94"/>
      <c r="E4" s="93" t="s">
        <v>238</v>
      </c>
    </row>
    <row r="5" spans="1:5" ht="34" customHeight="1" x14ac:dyDescent="0.2">
      <c r="A5" s="95">
        <v>2</v>
      </c>
      <c r="B5" s="92" t="s">
        <v>385</v>
      </c>
      <c r="C5" s="91"/>
      <c r="D5" s="94"/>
      <c r="E5" s="93" t="s">
        <v>238</v>
      </c>
    </row>
    <row r="6" spans="1:5" ht="34" customHeight="1" x14ac:dyDescent="0.2">
      <c r="A6" s="95">
        <v>3</v>
      </c>
      <c r="B6" s="92" t="s">
        <v>387</v>
      </c>
      <c r="C6" s="91"/>
      <c r="D6" s="94"/>
      <c r="E6" s="93" t="s">
        <v>238</v>
      </c>
    </row>
    <row r="7" spans="1:5" ht="34" customHeight="1" x14ac:dyDescent="0.2">
      <c r="A7" s="95">
        <v>4</v>
      </c>
      <c r="B7" s="92" t="s">
        <v>388</v>
      </c>
      <c r="C7" s="91"/>
      <c r="D7" s="94"/>
      <c r="E7" s="93" t="s">
        <v>237</v>
      </c>
    </row>
    <row r="8" spans="1:5" ht="34" customHeight="1" x14ac:dyDescent="0.2">
      <c r="A8" s="95">
        <v>5</v>
      </c>
      <c r="B8" s="92" t="s">
        <v>392</v>
      </c>
      <c r="C8" s="91"/>
      <c r="D8" s="94"/>
      <c r="E8" s="93" t="s">
        <v>237</v>
      </c>
    </row>
    <row r="9" spans="1:5" ht="34" customHeight="1" x14ac:dyDescent="0.2">
      <c r="A9" s="95">
        <v>6</v>
      </c>
      <c r="B9" s="92" t="s">
        <v>404</v>
      </c>
      <c r="C9" s="94"/>
      <c r="D9" s="94"/>
      <c r="E9" s="93" t="s">
        <v>238</v>
      </c>
    </row>
    <row r="10" spans="1:5" ht="34" customHeight="1" x14ac:dyDescent="0.2">
      <c r="A10" s="95">
        <v>7</v>
      </c>
      <c r="B10" s="92" t="s">
        <v>383</v>
      </c>
      <c r="C10" s="91"/>
      <c r="D10" s="94"/>
      <c r="E10" s="93" t="s">
        <v>237</v>
      </c>
    </row>
    <row r="11" spans="1:5" x14ac:dyDescent="0.2">
      <c r="A11" s="337" t="s">
        <v>393</v>
      </c>
      <c r="B11" s="338"/>
      <c r="C11" s="338"/>
      <c r="D11" s="339"/>
    </row>
    <row r="12" spans="1:5" ht="34" customHeight="1" x14ac:dyDescent="0.2">
      <c r="A12" s="95">
        <v>1</v>
      </c>
      <c r="B12" s="152" t="s">
        <v>401</v>
      </c>
      <c r="C12" s="151" t="s">
        <v>394</v>
      </c>
      <c r="D12" s="94"/>
      <c r="E12" s="93"/>
    </row>
    <row r="13" spans="1:5" ht="34" customHeight="1" x14ac:dyDescent="0.2">
      <c r="A13" s="95">
        <v>2</v>
      </c>
      <c r="B13" s="152" t="s">
        <v>485</v>
      </c>
      <c r="C13" s="151"/>
      <c r="D13" s="94"/>
      <c r="E13" s="93"/>
    </row>
    <row r="14" spans="1:5" ht="34" customHeight="1" x14ac:dyDescent="0.2">
      <c r="A14" s="95">
        <v>3</v>
      </c>
      <c r="B14" s="150" t="s">
        <v>395</v>
      </c>
      <c r="C14" s="151" t="s">
        <v>396</v>
      </c>
      <c r="D14" s="153"/>
    </row>
    <row r="15" spans="1:5" ht="34" customHeight="1" x14ac:dyDescent="0.2">
      <c r="A15" s="95">
        <v>4</v>
      </c>
      <c r="B15" s="150" t="s">
        <v>397</v>
      </c>
      <c r="C15" s="151" t="s">
        <v>398</v>
      </c>
      <c r="D15" s="153"/>
    </row>
    <row r="16" spans="1:5" ht="34" customHeight="1" x14ac:dyDescent="0.2">
      <c r="A16" s="95">
        <v>5</v>
      </c>
      <c r="B16" s="156" t="s">
        <v>412</v>
      </c>
      <c r="C16" s="155" t="s">
        <v>415</v>
      </c>
      <c r="D16" s="153"/>
    </row>
    <row r="17" spans="1:4" ht="34" customHeight="1" x14ac:dyDescent="0.2">
      <c r="A17" s="95">
        <v>6</v>
      </c>
      <c r="B17" s="154" t="s">
        <v>413</v>
      </c>
      <c r="C17" s="155" t="s">
        <v>416</v>
      </c>
      <c r="D17" s="153"/>
    </row>
    <row r="18" spans="1:4" ht="34" customHeight="1" x14ac:dyDescent="0.2">
      <c r="A18" s="95">
        <v>7</v>
      </c>
      <c r="B18" s="150" t="s">
        <v>414</v>
      </c>
      <c r="C18" s="155" t="s">
        <v>417</v>
      </c>
      <c r="D18" s="153"/>
    </row>
    <row r="19" spans="1:4" ht="34" customHeight="1" x14ac:dyDescent="0.2">
      <c r="A19" s="95">
        <v>8</v>
      </c>
      <c r="B19" s="152" t="s">
        <v>400</v>
      </c>
      <c r="C19" s="151" t="s">
        <v>399</v>
      </c>
      <c r="D19" s="153"/>
    </row>
    <row r="20" spans="1:4" ht="34" customHeight="1" x14ac:dyDescent="0.2">
      <c r="A20" s="95">
        <v>9</v>
      </c>
      <c r="B20" s="150" t="s">
        <v>403</v>
      </c>
      <c r="C20" s="151" t="s">
        <v>402</v>
      </c>
      <c r="D20" s="153"/>
    </row>
    <row r="21" spans="1:4" ht="34" customHeight="1" x14ac:dyDescent="0.2">
      <c r="A21" s="95">
        <v>10</v>
      </c>
      <c r="B21" s="154" t="s">
        <v>405</v>
      </c>
      <c r="C21" s="155"/>
      <c r="D21" s="153"/>
    </row>
  </sheetData>
  <mergeCells count="6">
    <mergeCell ref="A11:D11"/>
    <mergeCell ref="A1:A2"/>
    <mergeCell ref="B1:B2"/>
    <mergeCell ref="C1:C2"/>
    <mergeCell ref="D1:D2"/>
    <mergeCell ref="A3:D3"/>
  </mergeCells>
  <printOptions horizontalCentered="1"/>
  <pageMargins left="0.70866141732283472" right="0.70866141732283472" top="0.74803149606299213" bottom="0.74803149606299213" header="0.31496062992125984" footer="0.31496062992125984"/>
  <pageSetup paperSize="9"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701738-0473-C74D-A2A9-B4B043812320}">
  <sheetPr>
    <tabColor theme="9" tint="0.59999389629810485"/>
    <pageSetUpPr fitToPage="1"/>
  </sheetPr>
  <dimension ref="A1:Y56"/>
  <sheetViews>
    <sheetView view="pageBreakPreview" topLeftCell="A14" zoomScale="110" zoomScaleNormal="100" zoomScaleSheetLayoutView="110" workbookViewId="0">
      <selection activeCell="A2" sqref="A2:O2"/>
    </sheetView>
  </sheetViews>
  <sheetFormatPr baseColWidth="10" defaultColWidth="8.83203125" defaultRowHeight="14" x14ac:dyDescent="0.15"/>
  <cols>
    <col min="1" max="1" width="2.6640625" style="75" customWidth="1"/>
    <col min="2" max="2" width="15.33203125" style="75" customWidth="1"/>
    <col min="3" max="3" width="1.83203125" style="112" customWidth="1"/>
    <col min="4" max="4" width="2.1640625" style="112" customWidth="1"/>
    <col min="5" max="5" width="0.83203125" style="112" customWidth="1"/>
    <col min="6" max="6" width="3.1640625" style="75" customWidth="1"/>
    <col min="7" max="7" width="2.6640625" style="75" customWidth="1"/>
    <col min="8" max="9" width="8.83203125" style="75"/>
    <col min="10" max="10" width="9.6640625" style="75" customWidth="1"/>
    <col min="11" max="11" width="8.83203125" style="75"/>
    <col min="12" max="12" width="9.5" style="75" bestFit="1" customWidth="1"/>
    <col min="13" max="13" width="11.33203125" style="75" bestFit="1" customWidth="1"/>
    <col min="14" max="14" width="8.83203125" style="75"/>
    <col min="15" max="15" width="7.1640625" style="75" customWidth="1"/>
    <col min="16" max="16" width="8.83203125" style="75"/>
    <col min="17" max="17" width="28.83203125" style="75" bestFit="1" customWidth="1"/>
    <col min="18" max="19" width="8.83203125" style="75"/>
    <col min="20" max="20" width="1.6640625" style="75" bestFit="1" customWidth="1"/>
    <col min="21" max="21" width="8.83203125" style="75"/>
    <col min="22" max="22" width="15.33203125" style="75" bestFit="1" customWidth="1"/>
    <col min="23" max="16384" width="8.83203125" style="75"/>
  </cols>
  <sheetData>
    <row r="1" spans="1:17" ht="26" customHeight="1" x14ac:dyDescent="0.15">
      <c r="A1" s="343" t="str">
        <f>UPPER("KELOMPOK CALON PENERIMA BANTUAN "&amp;P1&amp;[73]Base_02!$C$27&amp;P1)</f>
        <v>KELOMPOK CALON PENERIMA BANTUAN "MAWAR BERDURI"</v>
      </c>
      <c r="B1" s="343"/>
      <c r="C1" s="343"/>
      <c r="D1" s="343"/>
      <c r="E1" s="343"/>
      <c r="F1" s="343"/>
      <c r="G1" s="343"/>
      <c r="H1" s="343"/>
      <c r="I1" s="343"/>
      <c r="J1" s="343"/>
      <c r="K1" s="343"/>
      <c r="L1" s="343"/>
      <c r="M1" s="343"/>
      <c r="N1" s="343"/>
      <c r="O1" s="343"/>
      <c r="P1" s="75" t="s">
        <v>352</v>
      </c>
    </row>
    <row r="2" spans="1:17" ht="16.25" customHeight="1" thickBot="1" x14ac:dyDescent="0.2">
      <c r="A2" s="344" t="str">
        <f>"Alamat : "&amp;Base!$B$5</f>
        <v>Alamat : ….................</v>
      </c>
      <c r="B2" s="344"/>
      <c r="C2" s="344"/>
      <c r="D2" s="344"/>
      <c r="E2" s="344"/>
      <c r="F2" s="344"/>
      <c r="G2" s="344"/>
      <c r="H2" s="344"/>
      <c r="I2" s="344"/>
      <c r="J2" s="344"/>
      <c r="K2" s="344"/>
      <c r="L2" s="344"/>
      <c r="M2" s="344"/>
      <c r="N2" s="344"/>
      <c r="O2" s="344"/>
    </row>
    <row r="3" spans="1:17" ht="11.5" customHeight="1" thickTop="1" x14ac:dyDescent="0.15"/>
    <row r="4" spans="1:17" ht="11.5" customHeight="1" x14ac:dyDescent="0.15"/>
    <row r="5" spans="1:17" ht="15.5" customHeight="1" x14ac:dyDescent="0.15">
      <c r="L5" s="345" t="str">
        <f>[73]Base_01!$C$4&amp;", …..     …............................ 2026"</f>
        <v>Sorong, …..     …............................ 2026</v>
      </c>
      <c r="M5" s="345"/>
      <c r="N5" s="345"/>
      <c r="O5" s="345"/>
    </row>
    <row r="6" spans="1:17" x14ac:dyDescent="0.15">
      <c r="A6" s="75" t="s">
        <v>14</v>
      </c>
      <c r="C6" s="112" t="s">
        <v>102</v>
      </c>
      <c r="F6" s="315"/>
      <c r="G6" s="315"/>
      <c r="H6" s="315"/>
      <c r="I6" s="315"/>
      <c r="J6" s="315"/>
      <c r="K6" s="315"/>
      <c r="L6" s="315"/>
      <c r="M6" s="315"/>
      <c r="N6" s="315"/>
      <c r="O6" s="315"/>
    </row>
    <row r="7" spans="1:17" ht="14" customHeight="1" x14ac:dyDescent="0.15">
      <c r="A7" s="75" t="s">
        <v>1</v>
      </c>
      <c r="C7" s="112" t="s">
        <v>102</v>
      </c>
      <c r="F7" s="315" t="s">
        <v>90</v>
      </c>
      <c r="G7" s="315"/>
      <c r="H7" s="315"/>
      <c r="I7" s="315"/>
      <c r="J7" s="315"/>
      <c r="K7" s="315"/>
      <c r="L7" s="315"/>
      <c r="M7" s="315"/>
      <c r="N7" s="315"/>
      <c r="O7" s="315"/>
    </row>
    <row r="8" spans="1:17" ht="14" customHeight="1" x14ac:dyDescent="0.15">
      <c r="A8" s="75" t="s">
        <v>3</v>
      </c>
      <c r="C8" s="112" t="s">
        <v>102</v>
      </c>
      <c r="F8" s="342" t="str">
        <f>"Undangan Pemilihan Toko Terbuka BSPS TA 2026 KCPB "&amp;[73]Base_02!$C$27</f>
        <v>Undangan Pemilihan Toko Terbuka BSPS TA 2026 KCPB Mawar Berduri</v>
      </c>
      <c r="G8" s="342"/>
      <c r="H8" s="342"/>
      <c r="I8" s="342"/>
      <c r="J8" s="342"/>
      <c r="K8" s="342"/>
      <c r="L8" s="342"/>
      <c r="M8" s="342"/>
      <c r="N8" s="342"/>
      <c r="O8" s="342"/>
    </row>
    <row r="9" spans="1:17" ht="14" customHeight="1" x14ac:dyDescent="0.15"/>
    <row r="10" spans="1:17" ht="14" customHeight="1" x14ac:dyDescent="0.15">
      <c r="A10" s="75" t="s">
        <v>374</v>
      </c>
      <c r="B10" s="112"/>
      <c r="E10" s="75"/>
      <c r="Q10" s="75" t="s">
        <v>360</v>
      </c>
    </row>
    <row r="11" spans="1:17" ht="14" customHeight="1" x14ac:dyDescent="0.15">
      <c r="A11" s="127" t="s">
        <v>6</v>
      </c>
      <c r="B11" s="120" t="str">
        <f>Base!A8</f>
        <v>Tim Verifikasi dan Pengawasan Kota Sorong</v>
      </c>
      <c r="C11" s="120"/>
      <c r="D11" s="120"/>
      <c r="E11" s="120"/>
      <c r="F11" s="120"/>
      <c r="G11" s="120"/>
      <c r="H11" s="120"/>
      <c r="I11" s="120"/>
      <c r="J11" s="120"/>
      <c r="K11" s="120"/>
      <c r="L11" s="120"/>
      <c r="M11" s="120"/>
      <c r="N11" s="120"/>
      <c r="Q11" s="75" t="s">
        <v>363</v>
      </c>
    </row>
    <row r="12" spans="1:17" ht="14" customHeight="1" x14ac:dyDescent="0.15">
      <c r="A12" s="127" t="s">
        <v>8</v>
      </c>
      <c r="B12" s="120" t="str">
        <f>Base!A9</f>
        <v>Kepala Distrik Sorong Manoi</v>
      </c>
      <c r="C12" s="120"/>
      <c r="D12" s="120"/>
      <c r="E12" s="120"/>
      <c r="F12" s="120"/>
      <c r="G12" s="120"/>
      <c r="H12" s="120"/>
      <c r="I12" s="120"/>
      <c r="J12" s="120"/>
      <c r="K12" s="120"/>
      <c r="L12" s="120"/>
      <c r="M12" s="120"/>
      <c r="N12" s="120"/>
    </row>
    <row r="13" spans="1:17" ht="14" customHeight="1" x14ac:dyDescent="0.15">
      <c r="A13" s="127" t="s">
        <v>9</v>
      </c>
      <c r="B13" s="120" t="str">
        <f>Base!A10</f>
        <v>Tokoh Masyarakat Kelurahan/Kampung …..........</v>
      </c>
      <c r="C13" s="120"/>
      <c r="D13" s="120"/>
      <c r="E13" s="120"/>
      <c r="F13" s="120"/>
      <c r="G13" s="120"/>
      <c r="H13" s="120"/>
      <c r="I13" s="120"/>
      <c r="J13" s="120"/>
      <c r="K13" s="120"/>
      <c r="L13" s="120"/>
      <c r="M13" s="120"/>
      <c r="N13" s="120"/>
    </row>
    <row r="14" spans="1:17" ht="14" customHeight="1" x14ac:dyDescent="0.15">
      <c r="A14" s="127" t="s">
        <v>10</v>
      </c>
      <c r="B14" s="120" t="str">
        <f>Base!A11</f>
        <v>Kepala Badan Perwakilan Kampung</v>
      </c>
      <c r="C14" s="120"/>
      <c r="D14" s="120"/>
      <c r="E14" s="120"/>
      <c r="F14" s="120"/>
      <c r="G14" s="120"/>
      <c r="H14" s="120"/>
      <c r="I14" s="120"/>
      <c r="J14" s="120"/>
      <c r="K14" s="120"/>
      <c r="L14" s="120"/>
      <c r="M14" s="120"/>
      <c r="N14" s="120"/>
    </row>
    <row r="15" spans="1:17" ht="14" customHeight="1" x14ac:dyDescent="0.15">
      <c r="A15" s="127" t="s">
        <v>47</v>
      </c>
      <c r="B15" s="120" t="str">
        <f>Base!A12</f>
        <v>Bhabinkamtibmas Kelurahan/Kampung….........</v>
      </c>
      <c r="C15" s="120"/>
      <c r="D15" s="120"/>
      <c r="E15" s="120"/>
      <c r="F15" s="120"/>
      <c r="G15" s="120"/>
      <c r="H15" s="120"/>
      <c r="I15" s="120"/>
      <c r="J15" s="120"/>
      <c r="K15" s="120"/>
      <c r="L15" s="120"/>
      <c r="M15" s="120"/>
      <c r="N15" s="120"/>
    </row>
    <row r="16" spans="1:17" ht="14" customHeight="1" x14ac:dyDescent="0.15">
      <c r="A16" s="127" t="s">
        <v>49</v>
      </c>
      <c r="B16" s="120" t="str">
        <f>Base!A13</f>
        <v>Babinsa Kelurahan/Kampung…......</v>
      </c>
      <c r="C16" s="120"/>
      <c r="D16" s="120"/>
      <c r="E16" s="120"/>
      <c r="F16" s="120"/>
      <c r="G16" s="120"/>
      <c r="H16" s="120"/>
      <c r="I16" s="120"/>
      <c r="J16" s="120"/>
      <c r="K16" s="120"/>
      <c r="L16" s="120"/>
      <c r="M16" s="120"/>
      <c r="N16" s="120"/>
    </row>
    <row r="17" spans="1:25" ht="14" customHeight="1" x14ac:dyDescent="0.15">
      <c r="A17" s="75" t="s">
        <v>31</v>
      </c>
      <c r="B17" s="121"/>
      <c r="C17" s="121"/>
      <c r="D17" s="121"/>
      <c r="E17" s="75"/>
      <c r="Q17" s="75" t="s">
        <v>361</v>
      </c>
    </row>
    <row r="18" spans="1:25" ht="14" customHeight="1" x14ac:dyDescent="0.15">
      <c r="B18" s="115" t="s">
        <v>4</v>
      </c>
    </row>
    <row r="19" spans="1:25" ht="11.5" customHeight="1" x14ac:dyDescent="0.15"/>
    <row r="20" spans="1:25" ht="44" customHeight="1" x14ac:dyDescent="0.15">
      <c r="A20" s="321" t="str">
        <f>Q22&amp;R22&amp;" "&amp;S22&amp;T22&amp;U22&amp;" "&amp;V22&amp;W22&amp;X22&amp;" "&amp;Y22&amp;Q23&amp;Q24&amp;R24&amp;T24</f>
        <v xml:space="preserve">       Sehubungan dengan Keputusan Kepala Kelurahan Klasabi, Distrik Sorong Manoi, Kota Sorong Tentang Pembentukan Kelompok Penerima Bantuan (KPB) pada Program Bantuan Stimulan Perumahan Swadaya (BSPS) Tahun 2026, yang selanjutnya disebut KCPB "Mawar Berduri".</v>
      </c>
      <c r="B20" s="321"/>
      <c r="C20" s="321"/>
      <c r="D20" s="321"/>
      <c r="E20" s="321"/>
      <c r="F20" s="321"/>
      <c r="G20" s="321"/>
      <c r="H20" s="321"/>
      <c r="I20" s="321"/>
      <c r="J20" s="321"/>
      <c r="K20" s="321"/>
      <c r="L20" s="321"/>
      <c r="M20" s="321"/>
      <c r="N20" s="321"/>
      <c r="O20" s="321"/>
    </row>
    <row r="21" spans="1:25" ht="58" customHeight="1" x14ac:dyDescent="0.15">
      <c r="A21" s="321" t="str">
        <f>Q25&amp;Base!B16&amp;" "&amp;Base!C16&amp;Q26</f>
        <v xml:space="preserve">       Berikutnya dalam upaya pelaksanaan pembangunan Rumah Tidak Layak Huni menjadi Rumah Layak Huni, perlu dilaksanakan pemilihan toko yang akan menyalurkan bahan bangunan kepada 17  (Tujuh Belas) Penerima Bantuan. Sehubungan dengan acara tersebut, kami mengharapkan kehadiran Bapak/Ibu pada kegiatan Pemilihan Toko Terbuka yang akan dilaksanakan pada:</v>
      </c>
      <c r="B21" s="321"/>
      <c r="C21" s="321"/>
      <c r="D21" s="321"/>
      <c r="E21" s="321"/>
      <c r="F21" s="321"/>
      <c r="G21" s="321"/>
      <c r="H21" s="321"/>
      <c r="I21" s="321"/>
      <c r="J21" s="321"/>
      <c r="K21" s="321"/>
      <c r="L21" s="321"/>
      <c r="M21" s="321"/>
      <c r="N21" s="321"/>
      <c r="O21" s="321"/>
    </row>
    <row r="22" spans="1:25" ht="18" customHeight="1" x14ac:dyDescent="0.15">
      <c r="B22" s="124" t="s">
        <v>330</v>
      </c>
      <c r="C22" s="124" t="s">
        <v>102</v>
      </c>
      <c r="D22" s="346">
        <f>Base!B21</f>
        <v>0</v>
      </c>
      <c r="E22" s="346"/>
      <c r="F22" s="346"/>
      <c r="G22" s="346"/>
      <c r="H22" s="346"/>
      <c r="I22" s="346"/>
      <c r="J22" s="346"/>
      <c r="K22" s="346"/>
      <c r="L22" s="346"/>
      <c r="M22" s="346"/>
      <c r="N22" s="346"/>
      <c r="O22" s="346"/>
      <c r="Q22" s="126" t="s">
        <v>368</v>
      </c>
      <c r="R22" s="75" t="str">
        <f>[73]Base_01!$F$30</f>
        <v>Kepala Kelurahan</v>
      </c>
      <c r="S22" s="75" t="str">
        <f>[73]Base_01!$C$2</f>
        <v>Klasabi</v>
      </c>
      <c r="T22" s="75" t="s">
        <v>362</v>
      </c>
      <c r="U22" s="75" t="str">
        <f>[73]Base_01!$B$3</f>
        <v>Distrik</v>
      </c>
      <c r="V22" s="75" t="str">
        <f>[73]Base_01!$C$3</f>
        <v>Sorong Manoi</v>
      </c>
      <c r="W22" s="75" t="s">
        <v>362</v>
      </c>
      <c r="X22" s="75" t="str">
        <f>[73]Base_01!$F$28</f>
        <v>Kota</v>
      </c>
      <c r="Y22" s="75" t="str">
        <f>[73]Base_01!$C$4</f>
        <v>Sorong</v>
      </c>
    </row>
    <row r="23" spans="1:25" ht="18" customHeight="1" x14ac:dyDescent="0.15">
      <c r="B23" s="124" t="s">
        <v>7</v>
      </c>
      <c r="C23" s="124" t="s">
        <v>102</v>
      </c>
      <c r="D23" s="346">
        <f>Base!B22</f>
        <v>0</v>
      </c>
      <c r="E23" s="346"/>
      <c r="F23" s="346"/>
      <c r="G23" s="346"/>
      <c r="H23" s="346"/>
      <c r="I23" s="346"/>
      <c r="J23" s="346"/>
      <c r="K23" s="346"/>
      <c r="L23" s="346"/>
      <c r="M23" s="346"/>
      <c r="N23" s="346"/>
      <c r="O23" s="346"/>
      <c r="Q23" s="75" t="s">
        <v>358</v>
      </c>
    </row>
    <row r="24" spans="1:25" ht="18" customHeight="1" x14ac:dyDescent="0.15">
      <c r="B24" s="124" t="s">
        <v>4</v>
      </c>
      <c r="C24" s="124" t="s">
        <v>102</v>
      </c>
      <c r="D24" s="346">
        <v>0</v>
      </c>
      <c r="E24" s="346"/>
      <c r="F24" s="346"/>
      <c r="G24" s="346"/>
      <c r="H24" s="346"/>
      <c r="I24" s="346"/>
      <c r="J24" s="346"/>
      <c r="K24" s="346"/>
      <c r="L24" s="346"/>
      <c r="M24" s="346"/>
      <c r="N24" s="346"/>
      <c r="O24" s="346"/>
      <c r="Q24" s="75" t="s">
        <v>365</v>
      </c>
      <c r="R24" s="75" t="str">
        <f>[73]Base_02!$C$27</f>
        <v>Mawar Berduri</v>
      </c>
      <c r="T24" s="75" t="s">
        <v>359</v>
      </c>
    </row>
    <row r="25" spans="1:25" ht="30" customHeight="1" x14ac:dyDescent="0.15">
      <c r="B25" s="124" t="s">
        <v>331</v>
      </c>
      <c r="C25" s="124" t="s">
        <v>102</v>
      </c>
      <c r="D25" s="123">
        <v>1</v>
      </c>
      <c r="E25" s="123" t="s">
        <v>332</v>
      </c>
      <c r="F25" s="321" t="s">
        <v>333</v>
      </c>
      <c r="G25" s="321"/>
      <c r="H25" s="321"/>
      <c r="I25" s="321"/>
      <c r="J25" s="321"/>
      <c r="K25" s="321"/>
      <c r="L25" s="321"/>
      <c r="M25" s="321"/>
      <c r="N25" s="321"/>
      <c r="O25" s="321"/>
      <c r="Q25" s="75" t="s">
        <v>377</v>
      </c>
    </row>
    <row r="26" spans="1:25" ht="45" customHeight="1" x14ac:dyDescent="0.15">
      <c r="B26" s="124"/>
      <c r="C26" s="124"/>
      <c r="D26" s="123">
        <v>2</v>
      </c>
      <c r="E26" s="123" t="s">
        <v>332</v>
      </c>
      <c r="F26" s="321" t="s">
        <v>334</v>
      </c>
      <c r="G26" s="321"/>
      <c r="H26" s="321"/>
      <c r="I26" s="321"/>
      <c r="J26" s="321"/>
      <c r="K26" s="321"/>
      <c r="L26" s="321"/>
      <c r="M26" s="321"/>
      <c r="N26" s="321"/>
      <c r="O26" s="321"/>
      <c r="Q26" s="75" t="s">
        <v>376</v>
      </c>
      <c r="U26" s="75" t="str">
        <f>TEXT(Base!B17,"Rp #.##0")</f>
        <v>Rp 35.000.000</v>
      </c>
      <c r="V26" s="75" t="str">
        <f>Base!C17</f>
        <v xml:space="preserve"> (Tiga Puluh Lima Juta Rupiah)</v>
      </c>
    </row>
    <row r="27" spans="1:25" ht="30" customHeight="1" x14ac:dyDescent="0.15">
      <c r="B27" s="124"/>
      <c r="C27" s="124"/>
      <c r="D27" s="123">
        <v>3</v>
      </c>
      <c r="E27" s="123" t="s">
        <v>332</v>
      </c>
      <c r="F27" s="348" t="s">
        <v>335</v>
      </c>
      <c r="G27" s="348"/>
      <c r="H27" s="348"/>
      <c r="I27" s="348"/>
      <c r="J27" s="348"/>
      <c r="K27" s="348"/>
      <c r="L27" s="348"/>
      <c r="M27" s="348"/>
      <c r="N27" s="348"/>
      <c r="O27" s="348"/>
      <c r="Q27" s="75" t="s">
        <v>366</v>
      </c>
      <c r="R27" s="75" t="str">
        <f>[73]Base_02!$C$27</f>
        <v>Mawar Berduri</v>
      </c>
      <c r="T27" s="75" t="s">
        <v>352</v>
      </c>
      <c r="U27" s="75" t="s">
        <v>367</v>
      </c>
      <c r="V27" s="75" t="str">
        <f>TEXT(Base!B18,"Rp #.##0")</f>
        <v>Rp 595.000.000</v>
      </c>
      <c r="W27" s="75" t="str">
        <f>Base!C18</f>
        <v xml:space="preserve"> (Lima Ratus Sembilan Puluh Lima Juta Rupiah).</v>
      </c>
    </row>
    <row r="28" spans="1:25" ht="30" customHeight="1" x14ac:dyDescent="0.15">
      <c r="B28" s="124"/>
      <c r="C28" s="124"/>
      <c r="D28" s="123">
        <v>4</v>
      </c>
      <c r="E28" s="123" t="s">
        <v>332</v>
      </c>
      <c r="F28" s="349" t="s">
        <v>336</v>
      </c>
      <c r="G28" s="349"/>
      <c r="H28" s="349"/>
      <c r="I28" s="349"/>
      <c r="J28" s="349"/>
      <c r="K28" s="349"/>
      <c r="L28" s="349"/>
      <c r="M28" s="349"/>
      <c r="N28" s="349"/>
      <c r="O28" s="349"/>
    </row>
    <row r="29" spans="1:25" ht="15" customHeight="1" x14ac:dyDescent="0.15">
      <c r="B29" s="124"/>
      <c r="C29" s="124"/>
      <c r="D29" s="123">
        <v>5</v>
      </c>
      <c r="E29" s="123" t="s">
        <v>332</v>
      </c>
      <c r="F29" s="321" t="s">
        <v>337</v>
      </c>
      <c r="G29" s="321"/>
      <c r="H29" s="321"/>
      <c r="I29" s="321"/>
      <c r="J29" s="321"/>
      <c r="K29" s="321"/>
      <c r="L29" s="321"/>
      <c r="M29" s="321"/>
      <c r="N29" s="321"/>
      <c r="O29" s="321"/>
    </row>
    <row r="30" spans="1:25" ht="30" customHeight="1" x14ac:dyDescent="0.15">
      <c r="D30" s="123">
        <v>6</v>
      </c>
      <c r="E30" s="123" t="s">
        <v>332</v>
      </c>
      <c r="F30" s="349" t="s">
        <v>371</v>
      </c>
      <c r="G30" s="349"/>
      <c r="H30" s="349"/>
      <c r="I30" s="349"/>
      <c r="J30" s="349"/>
      <c r="K30" s="349"/>
      <c r="L30" s="349"/>
      <c r="M30" s="349"/>
      <c r="N30" s="349"/>
      <c r="O30" s="349"/>
    </row>
    <row r="31" spans="1:25" ht="11.5" customHeight="1" x14ac:dyDescent="0.15">
      <c r="D31" s="124"/>
      <c r="E31" s="124"/>
      <c r="F31" s="113"/>
      <c r="G31" s="113"/>
      <c r="H31" s="113"/>
      <c r="I31" s="113"/>
      <c r="J31" s="113"/>
      <c r="K31" s="113"/>
      <c r="L31" s="113"/>
      <c r="M31" s="113"/>
      <c r="N31" s="113"/>
      <c r="O31" s="113"/>
    </row>
    <row r="32" spans="1:25" ht="18" customHeight="1" x14ac:dyDescent="0.15">
      <c r="D32" s="124"/>
      <c r="E32" s="124"/>
      <c r="F32" s="113"/>
      <c r="G32" s="113"/>
      <c r="H32" s="350" t="s">
        <v>372</v>
      </c>
      <c r="I32" s="350"/>
      <c r="J32" s="350"/>
      <c r="K32" s="350"/>
      <c r="L32" s="350"/>
      <c r="M32" s="113"/>
      <c r="N32" s="113"/>
      <c r="O32" s="113"/>
    </row>
    <row r="33" spans="1:15" ht="11.5" customHeight="1" x14ac:dyDescent="0.15">
      <c r="B33" s="122"/>
      <c r="F33" s="122"/>
      <c r="G33" s="122"/>
      <c r="H33" s="122"/>
      <c r="I33" s="122"/>
      <c r="J33" s="122"/>
      <c r="K33" s="122"/>
      <c r="L33" s="122"/>
      <c r="M33" s="122"/>
      <c r="N33" s="122"/>
      <c r="O33" s="122"/>
    </row>
    <row r="34" spans="1:15" ht="11.5" customHeight="1" x14ac:dyDescent="0.15">
      <c r="B34" s="351" t="s">
        <v>147</v>
      </c>
      <c r="C34" s="351"/>
      <c r="D34" s="351"/>
      <c r="E34" s="351"/>
      <c r="F34" s="351"/>
      <c r="G34" s="351"/>
      <c r="H34" s="351"/>
      <c r="I34" s="351"/>
      <c r="J34" s="76"/>
      <c r="L34" s="351" t="s">
        <v>325</v>
      </c>
      <c r="M34" s="351"/>
      <c r="N34" s="351"/>
      <c r="O34" s="351"/>
    </row>
    <row r="35" spans="1:15" ht="14.5" customHeight="1" x14ac:dyDescent="0.15"/>
    <row r="36" spans="1:15" ht="14.5" customHeight="1" x14ac:dyDescent="0.15"/>
    <row r="37" spans="1:15" ht="14.5" customHeight="1" x14ac:dyDescent="0.15"/>
    <row r="38" spans="1:15" ht="14" customHeight="1" x14ac:dyDescent="0.15">
      <c r="B38" s="352" t="str">
        <f>Base!B2</f>
        <v>….................</v>
      </c>
      <c r="C38" s="352"/>
      <c r="D38" s="352"/>
      <c r="E38" s="352"/>
      <c r="F38" s="352"/>
      <c r="G38" s="352"/>
      <c r="H38" s="352"/>
      <c r="I38" s="352"/>
      <c r="J38" s="116"/>
      <c r="L38" s="352" t="str">
        <f>Base!B3</f>
        <v>….................</v>
      </c>
      <c r="M38" s="352"/>
      <c r="N38" s="352"/>
      <c r="O38" s="352"/>
    </row>
    <row r="39" spans="1:15" ht="11.5" customHeight="1" x14ac:dyDescent="0.15">
      <c r="B39" s="347"/>
      <c r="C39" s="347"/>
      <c r="D39" s="347"/>
      <c r="E39" s="347"/>
      <c r="F39" s="347"/>
      <c r="G39" s="347"/>
      <c r="M39" s="347"/>
      <c r="N39" s="347"/>
      <c r="O39" s="347"/>
    </row>
    <row r="40" spans="1:15" x14ac:dyDescent="0.15">
      <c r="B40" s="351"/>
      <c r="C40" s="351"/>
      <c r="D40" s="351"/>
      <c r="E40" s="351"/>
      <c r="F40" s="351"/>
      <c r="I40" s="351" t="s">
        <v>338</v>
      </c>
      <c r="J40" s="351"/>
      <c r="K40" s="351"/>
      <c r="M40" s="351"/>
      <c r="N40" s="351"/>
      <c r="O40" s="351"/>
    </row>
    <row r="41" spans="1:15" x14ac:dyDescent="0.15">
      <c r="B41" s="351"/>
      <c r="C41" s="351"/>
      <c r="D41" s="76"/>
      <c r="E41" s="76"/>
      <c r="I41" s="351" t="str">
        <f>[73]Base_01!$F$30</f>
        <v>Kepala Kelurahan</v>
      </c>
      <c r="J41" s="351"/>
      <c r="K41" s="351"/>
      <c r="L41" s="76"/>
      <c r="M41" s="351"/>
      <c r="N41" s="351"/>
      <c r="O41" s="351"/>
    </row>
    <row r="42" spans="1:15" x14ac:dyDescent="0.15">
      <c r="C42" s="75"/>
      <c r="D42" s="75"/>
      <c r="E42" s="75"/>
    </row>
    <row r="43" spans="1:15" x14ac:dyDescent="0.15">
      <c r="C43" s="75"/>
      <c r="D43" s="75"/>
      <c r="E43" s="75"/>
    </row>
    <row r="44" spans="1:15" x14ac:dyDescent="0.15">
      <c r="C44" s="75"/>
      <c r="D44" s="75"/>
      <c r="E44" s="75"/>
    </row>
    <row r="45" spans="1:15" x14ac:dyDescent="0.15">
      <c r="B45" s="354"/>
      <c r="C45" s="354"/>
      <c r="D45" s="354"/>
      <c r="E45" s="354"/>
      <c r="F45" s="354"/>
      <c r="G45" s="354"/>
      <c r="I45" s="334" t="str">
        <f>[73]Base_01!$C$14</f>
        <v xml:space="preserve">Pawiro Utomo </v>
      </c>
      <c r="J45" s="334"/>
      <c r="K45" s="334"/>
      <c r="M45" s="354"/>
      <c r="N45" s="354"/>
      <c r="O45" s="354"/>
    </row>
    <row r="46" spans="1:15" x14ac:dyDescent="0.15">
      <c r="I46" s="355" t="str">
        <f>[73]Base_01!$C$15</f>
        <v>NIP ….......................................</v>
      </c>
      <c r="J46" s="355"/>
      <c r="K46" s="355"/>
    </row>
    <row r="47" spans="1:15" x14ac:dyDescent="0.15">
      <c r="A47" s="356"/>
      <c r="B47" s="356"/>
    </row>
    <row r="48" spans="1:15" ht="30" customHeight="1" x14ac:dyDescent="0.15">
      <c r="A48" s="114"/>
      <c r="B48" s="321"/>
      <c r="C48" s="321"/>
      <c r="D48" s="321"/>
      <c r="E48" s="321"/>
      <c r="F48" s="321"/>
      <c r="G48" s="321"/>
      <c r="H48" s="321"/>
      <c r="I48" s="321"/>
      <c r="J48" s="321"/>
      <c r="K48" s="321"/>
      <c r="L48" s="321"/>
      <c r="M48" s="321"/>
      <c r="N48" s="321"/>
      <c r="O48" s="321"/>
    </row>
    <row r="49" spans="1:15" ht="30" customHeight="1" x14ac:dyDescent="0.15">
      <c r="A49" s="114"/>
      <c r="B49" s="321"/>
      <c r="C49" s="321"/>
      <c r="D49" s="321"/>
      <c r="E49" s="321"/>
      <c r="F49" s="321"/>
      <c r="G49" s="321"/>
      <c r="H49" s="321"/>
      <c r="I49" s="321"/>
      <c r="J49" s="321"/>
      <c r="K49" s="321"/>
      <c r="L49" s="321"/>
      <c r="M49" s="321"/>
      <c r="N49" s="321"/>
      <c r="O49" s="321"/>
    </row>
    <row r="50" spans="1:15" ht="30" customHeight="1" x14ac:dyDescent="0.15">
      <c r="A50" s="114"/>
      <c r="B50" s="321"/>
      <c r="C50" s="321"/>
      <c r="D50" s="321"/>
      <c r="E50" s="321"/>
      <c r="F50" s="321"/>
      <c r="G50" s="321"/>
      <c r="H50" s="321"/>
      <c r="I50" s="321"/>
      <c r="J50" s="321"/>
      <c r="K50" s="321"/>
      <c r="L50" s="321"/>
      <c r="M50" s="321"/>
      <c r="N50" s="321"/>
      <c r="O50" s="321"/>
    </row>
    <row r="52" spans="1:15" x14ac:dyDescent="0.15">
      <c r="B52" s="122" t="s">
        <v>342</v>
      </c>
      <c r="C52" s="112" t="s">
        <v>102</v>
      </c>
    </row>
    <row r="53" spans="1:15" x14ac:dyDescent="0.15">
      <c r="C53" s="112">
        <v>1</v>
      </c>
      <c r="D53" s="353" t="s">
        <v>343</v>
      </c>
      <c r="E53" s="353"/>
      <c r="F53" s="353"/>
      <c r="G53" s="353"/>
    </row>
    <row r="54" spans="1:15" x14ac:dyDescent="0.15">
      <c r="C54" s="112">
        <v>2</v>
      </c>
      <c r="D54" s="76" t="s">
        <v>344</v>
      </c>
      <c r="E54" s="76"/>
      <c r="F54" s="76"/>
      <c r="G54" s="76"/>
      <c r="H54" s="76"/>
      <c r="I54" s="76"/>
      <c r="J54" s="76"/>
    </row>
    <row r="55" spans="1:15" x14ac:dyDescent="0.15">
      <c r="C55" s="112">
        <v>3</v>
      </c>
      <c r="D55" s="76" t="s">
        <v>345</v>
      </c>
      <c r="E55" s="76"/>
      <c r="F55" s="76"/>
      <c r="G55" s="76"/>
      <c r="H55" s="76"/>
      <c r="I55" s="76"/>
    </row>
    <row r="56" spans="1:15" x14ac:dyDescent="0.15">
      <c r="C56" s="112">
        <v>4</v>
      </c>
      <c r="D56" s="353" t="s">
        <v>346</v>
      </c>
      <c r="E56" s="353"/>
      <c r="F56" s="353"/>
      <c r="G56" s="353"/>
    </row>
  </sheetData>
  <mergeCells count="40">
    <mergeCell ref="B49:O49"/>
    <mergeCell ref="B50:O50"/>
    <mergeCell ref="D53:G53"/>
    <mergeCell ref="D56:G56"/>
    <mergeCell ref="B45:G45"/>
    <mergeCell ref="I45:K45"/>
    <mergeCell ref="M45:O45"/>
    <mergeCell ref="I46:K46"/>
    <mergeCell ref="A47:B47"/>
    <mergeCell ref="B48:O48"/>
    <mergeCell ref="B40:F40"/>
    <mergeCell ref="I40:K40"/>
    <mergeCell ref="M40:O40"/>
    <mergeCell ref="B41:C41"/>
    <mergeCell ref="I41:K41"/>
    <mergeCell ref="M41:O41"/>
    <mergeCell ref="B39:G39"/>
    <mergeCell ref="M39:O39"/>
    <mergeCell ref="F25:O25"/>
    <mergeCell ref="F26:O26"/>
    <mergeCell ref="F27:O27"/>
    <mergeCell ref="F28:O28"/>
    <mergeCell ref="F29:O29"/>
    <mergeCell ref="F30:O30"/>
    <mergeCell ref="H32:L32"/>
    <mergeCell ref="B34:I34"/>
    <mergeCell ref="L34:O34"/>
    <mergeCell ref="B38:I38"/>
    <mergeCell ref="L38:O38"/>
    <mergeCell ref="A20:O20"/>
    <mergeCell ref="A21:O21"/>
    <mergeCell ref="D22:O22"/>
    <mergeCell ref="D23:O23"/>
    <mergeCell ref="D24:O24"/>
    <mergeCell ref="F8:O8"/>
    <mergeCell ref="A1:O1"/>
    <mergeCell ref="A2:O2"/>
    <mergeCell ref="L5:O5"/>
    <mergeCell ref="F6:O6"/>
    <mergeCell ref="F7:O7"/>
  </mergeCells>
  <pageMargins left="0.70866141732283472" right="0.70866141732283472" top="0.74803149606299213" bottom="0.74803149606299213" header="0.31496062992125984" footer="0.31496062992125984"/>
  <pageSetup paperSize="9" scale="80"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31C2C-1505-714C-A982-86B6DB1AD296}">
  <sheetPr>
    <tabColor theme="9" tint="0.59999389629810485"/>
    <pageSetUpPr fitToPage="1"/>
  </sheetPr>
  <dimension ref="A1:Y53"/>
  <sheetViews>
    <sheetView view="pageBreakPreview" zoomScale="110" zoomScaleNormal="100" zoomScaleSheetLayoutView="110" workbookViewId="0">
      <selection activeCell="B54" sqref="B54"/>
    </sheetView>
  </sheetViews>
  <sheetFormatPr baseColWidth="10" defaultColWidth="8.83203125" defaultRowHeight="14" x14ac:dyDescent="0.15"/>
  <cols>
    <col min="1" max="1" width="2.6640625" style="75" customWidth="1"/>
    <col min="2" max="2" width="15.33203125" style="75" customWidth="1"/>
    <col min="3" max="3" width="1.83203125" style="112" customWidth="1"/>
    <col min="4" max="4" width="2.1640625" style="112" customWidth="1"/>
    <col min="5" max="5" width="0.83203125" style="112" customWidth="1"/>
    <col min="6" max="6" width="3.1640625" style="75" customWidth="1"/>
    <col min="7" max="7" width="2.6640625" style="75" customWidth="1"/>
    <col min="8" max="9" width="8.83203125" style="75"/>
    <col min="10" max="10" width="9.6640625" style="75" customWidth="1"/>
    <col min="11" max="11" width="8.83203125" style="75"/>
    <col min="12" max="12" width="9.5" style="75" bestFit="1" customWidth="1"/>
    <col min="13" max="13" width="11.33203125" style="75" bestFit="1" customWidth="1"/>
    <col min="14" max="14" width="8.83203125" style="75"/>
    <col min="15" max="15" width="7.1640625" style="75" customWidth="1"/>
    <col min="16" max="16" width="8.83203125" style="75"/>
    <col min="17" max="17" width="28.83203125" style="75" bestFit="1" customWidth="1"/>
    <col min="18" max="19" width="8.83203125" style="75"/>
    <col min="20" max="20" width="1.6640625" style="75" bestFit="1" customWidth="1"/>
    <col min="21" max="21" width="8.83203125" style="75"/>
    <col min="22" max="22" width="15.33203125" style="75" bestFit="1" customWidth="1"/>
    <col min="23" max="16384" width="8.83203125" style="75"/>
  </cols>
  <sheetData>
    <row r="1" spans="1:17" ht="26" customHeight="1" x14ac:dyDescent="0.15">
      <c r="A1" s="343" t="str">
        <f>UPPER("KELOMPOK CALON PENERIMA BANTUAN "&amp;P1&amp;[73]Base_02!$C$27&amp;P1)</f>
        <v>KELOMPOK CALON PENERIMA BANTUAN "MAWAR BERDURI"</v>
      </c>
      <c r="B1" s="343"/>
      <c r="C1" s="343"/>
      <c r="D1" s="343"/>
      <c r="E1" s="343"/>
      <c r="F1" s="343"/>
      <c r="G1" s="343"/>
      <c r="H1" s="343"/>
      <c r="I1" s="343"/>
      <c r="J1" s="343"/>
      <c r="K1" s="343"/>
      <c r="L1" s="343"/>
      <c r="M1" s="343"/>
      <c r="N1" s="343"/>
      <c r="O1" s="343"/>
      <c r="P1" s="75" t="s">
        <v>352</v>
      </c>
    </row>
    <row r="2" spans="1:17" ht="16.25" customHeight="1" thickBot="1" x14ac:dyDescent="0.2">
      <c r="A2" s="344" t="str">
        <f>"Alamat : "&amp;Base!$B$5</f>
        <v>Alamat : ….................</v>
      </c>
      <c r="B2" s="344"/>
      <c r="C2" s="344"/>
      <c r="D2" s="344"/>
      <c r="E2" s="344"/>
      <c r="F2" s="344"/>
      <c r="G2" s="344"/>
      <c r="H2" s="344"/>
      <c r="I2" s="344"/>
      <c r="J2" s="344"/>
      <c r="K2" s="344"/>
      <c r="L2" s="344"/>
      <c r="M2" s="344"/>
      <c r="N2" s="344"/>
      <c r="O2" s="344"/>
    </row>
    <row r="3" spans="1:17" ht="11.5" customHeight="1" thickTop="1" x14ac:dyDescent="0.15"/>
    <row r="4" spans="1:17" ht="11.5" customHeight="1" x14ac:dyDescent="0.15"/>
    <row r="5" spans="1:17" ht="15.5" customHeight="1" x14ac:dyDescent="0.15">
      <c r="L5" s="345" t="str">
        <f>[73]Base_01!$C$4&amp;", …..     …............................ 2026"</f>
        <v>Sorong, …..     …............................ 2026</v>
      </c>
      <c r="M5" s="345"/>
      <c r="N5" s="345"/>
      <c r="O5" s="345"/>
    </row>
    <row r="6" spans="1:17" x14ac:dyDescent="0.15">
      <c r="A6" s="75" t="s">
        <v>14</v>
      </c>
      <c r="C6" s="112" t="s">
        <v>102</v>
      </c>
      <c r="F6" s="315"/>
      <c r="G6" s="315"/>
      <c r="H6" s="315"/>
      <c r="I6" s="315"/>
      <c r="J6" s="315"/>
      <c r="K6" s="315"/>
      <c r="L6" s="315"/>
      <c r="M6" s="315"/>
      <c r="N6" s="315"/>
      <c r="O6" s="315"/>
    </row>
    <row r="7" spans="1:17" ht="14" customHeight="1" x14ac:dyDescent="0.15">
      <c r="A7" s="75" t="s">
        <v>1</v>
      </c>
      <c r="C7" s="112" t="s">
        <v>102</v>
      </c>
      <c r="F7" s="315" t="s">
        <v>327</v>
      </c>
      <c r="G7" s="315"/>
      <c r="H7" s="315"/>
      <c r="I7" s="315"/>
      <c r="J7" s="315"/>
      <c r="K7" s="315"/>
      <c r="L7" s="315"/>
      <c r="M7" s="315"/>
      <c r="N7" s="315"/>
      <c r="O7" s="315"/>
    </row>
    <row r="8" spans="1:17" ht="14" customHeight="1" x14ac:dyDescent="0.15">
      <c r="A8" s="75" t="s">
        <v>3</v>
      </c>
      <c r="C8" s="112" t="s">
        <v>102</v>
      </c>
      <c r="F8" s="342" t="str">
        <f>"Undangan Pemilihan Toko Terbuka BSPS TA 2026 KCPB "&amp;[73]Base_02!$C$27</f>
        <v>Undangan Pemilihan Toko Terbuka BSPS TA 2026 KCPB Mawar Berduri</v>
      </c>
      <c r="G8" s="342"/>
      <c r="H8" s="342"/>
      <c r="I8" s="342"/>
      <c r="J8" s="342"/>
      <c r="K8" s="342"/>
      <c r="L8" s="342"/>
      <c r="M8" s="342"/>
      <c r="N8" s="342"/>
      <c r="O8" s="342"/>
    </row>
    <row r="9" spans="1:17" ht="14" customHeight="1" x14ac:dyDescent="0.15"/>
    <row r="10" spans="1:17" ht="14" customHeight="1" x14ac:dyDescent="0.15">
      <c r="A10" s="75" t="s">
        <v>374</v>
      </c>
      <c r="B10" s="112"/>
      <c r="E10" s="75"/>
      <c r="Q10" s="75" t="s">
        <v>360</v>
      </c>
    </row>
    <row r="11" spans="1:17" ht="14" customHeight="1" x14ac:dyDescent="0.15">
      <c r="A11" s="120" t="s">
        <v>328</v>
      </c>
      <c r="B11" s="120"/>
      <c r="C11" s="120"/>
      <c r="D11" s="120"/>
      <c r="E11" s="120"/>
      <c r="F11" s="120"/>
      <c r="G11" s="120"/>
      <c r="H11" s="120"/>
      <c r="I11" s="120"/>
      <c r="J11" s="120"/>
      <c r="K11" s="120"/>
      <c r="L11" s="120"/>
      <c r="M11" s="120"/>
      <c r="N11" s="120"/>
      <c r="Q11" s="75" t="s">
        <v>363</v>
      </c>
    </row>
    <row r="12" spans="1:17" ht="14" customHeight="1" x14ac:dyDescent="0.15">
      <c r="A12" s="75" t="s">
        <v>31</v>
      </c>
      <c r="B12" s="121"/>
      <c r="C12" s="121"/>
      <c r="D12" s="121"/>
      <c r="E12" s="75"/>
      <c r="Q12" s="75" t="s">
        <v>361</v>
      </c>
    </row>
    <row r="13" spans="1:17" ht="14" customHeight="1" x14ac:dyDescent="0.15">
      <c r="B13" s="115" t="s">
        <v>4</v>
      </c>
    </row>
    <row r="14" spans="1:17" ht="11.5" customHeight="1" x14ac:dyDescent="0.15"/>
    <row r="15" spans="1:17" ht="44" customHeight="1" x14ac:dyDescent="0.15">
      <c r="A15" s="321" t="str">
        <f>Q18&amp;R18&amp;" "&amp;S18&amp;T18&amp;U18&amp;" "&amp;V18&amp;W18&amp;X18&amp;" "&amp;Y18&amp;Q19&amp;Q20&amp;R20&amp;T20</f>
        <v xml:space="preserve">       Sehubungan dengan Keputusan Kepala Kelurahan Klasabi, Distrik Sorong Manoi, Kota Sorong Tentang Pembentukan Kelompok Penerima Bantuan (KPB) pada Program Bantuan Stimulan Perumahan Swadaya (BSPS) Tahun 2026, yang selanjutnya disebut KCPB "Mawar Berduri".</v>
      </c>
      <c r="B15" s="321"/>
      <c r="C15" s="321"/>
      <c r="D15" s="321"/>
      <c r="E15" s="321"/>
      <c r="F15" s="321"/>
      <c r="G15" s="321"/>
      <c r="H15" s="321"/>
      <c r="I15" s="321"/>
      <c r="J15" s="321"/>
      <c r="K15" s="321"/>
      <c r="L15" s="321"/>
      <c r="M15" s="321"/>
      <c r="N15" s="321"/>
      <c r="O15" s="321"/>
    </row>
    <row r="16" spans="1:17" ht="58" customHeight="1" x14ac:dyDescent="0.15">
      <c r="A16" s="321" t="str">
        <f>Q21&amp;Base!B16&amp;" "&amp;Base!C16&amp;Q22&amp;U22&amp;V22&amp;Q23&amp;R23&amp;T23&amp;U23&amp;V23&amp;W23</f>
        <v xml:space="preserve">       Berikutnya dalam upaya pelaksanaan pembangunan Rumah Tidak Layak Huni menjadi Rumah Layak Huni, kami membutuhkan bahan bangunan (terlampir) untuk 17  (Tujuh Belas) Penerima Bantuan dengan nilai bantuan untuk bahan bangunan per orang senilai @ Rp Rp 35.000.000 (Tiga Puluh Lima Juta Rupiah)dengan total nilai bantuan KCPB "Mawar Berduri" senilai Rp 595.000.000 (Lima Ratus Sembilan Puluh Lima Juta Rupiah).</v>
      </c>
      <c r="B16" s="321"/>
      <c r="C16" s="321"/>
      <c r="D16" s="321"/>
      <c r="E16" s="321"/>
      <c r="F16" s="321"/>
      <c r="G16" s="321"/>
      <c r="H16" s="321"/>
      <c r="I16" s="321"/>
      <c r="J16" s="321"/>
      <c r="K16" s="321"/>
      <c r="L16" s="321"/>
      <c r="M16" s="321"/>
      <c r="N16" s="321"/>
      <c r="O16" s="321"/>
    </row>
    <row r="17" spans="1:25" ht="33" customHeight="1" x14ac:dyDescent="0.15">
      <c r="A17" s="321" t="s">
        <v>369</v>
      </c>
      <c r="B17" s="321"/>
      <c r="C17" s="321"/>
      <c r="D17" s="321"/>
      <c r="E17" s="321"/>
      <c r="F17" s="321"/>
      <c r="G17" s="321"/>
      <c r="H17" s="321"/>
      <c r="I17" s="321"/>
      <c r="J17" s="321"/>
      <c r="K17" s="321"/>
      <c r="L17" s="321"/>
      <c r="M17" s="321"/>
      <c r="N17" s="321"/>
      <c r="O17" s="321"/>
    </row>
    <row r="18" spans="1:25" ht="18" customHeight="1" x14ac:dyDescent="0.15">
      <c r="B18" s="124" t="s">
        <v>330</v>
      </c>
      <c r="C18" s="124" t="s">
        <v>102</v>
      </c>
      <c r="D18" s="346">
        <f>Base!B21</f>
        <v>0</v>
      </c>
      <c r="E18" s="346"/>
      <c r="F18" s="346"/>
      <c r="G18" s="346"/>
      <c r="H18" s="346"/>
      <c r="I18" s="346"/>
      <c r="J18" s="346"/>
      <c r="K18" s="346"/>
      <c r="L18" s="346"/>
      <c r="M18" s="346"/>
      <c r="N18" s="346"/>
      <c r="O18" s="346"/>
      <c r="Q18" s="126" t="s">
        <v>368</v>
      </c>
      <c r="R18" s="75" t="str">
        <f>[73]Base_01!$F$30</f>
        <v>Kepala Kelurahan</v>
      </c>
      <c r="S18" s="75" t="str">
        <f>[73]Base_01!$C$2</f>
        <v>Klasabi</v>
      </c>
      <c r="T18" s="75" t="s">
        <v>362</v>
      </c>
      <c r="U18" s="75" t="str">
        <f>[73]Base_01!$B$3</f>
        <v>Distrik</v>
      </c>
      <c r="V18" s="75" t="str">
        <f>[73]Base_01!$C$3</f>
        <v>Sorong Manoi</v>
      </c>
      <c r="W18" s="75" t="s">
        <v>362</v>
      </c>
      <c r="X18" s="75" t="str">
        <f>[73]Base_01!$F$28</f>
        <v>Kota</v>
      </c>
      <c r="Y18" s="75" t="str">
        <f>[73]Base_01!$C$4</f>
        <v>Sorong</v>
      </c>
    </row>
    <row r="19" spans="1:25" ht="18" customHeight="1" x14ac:dyDescent="0.15">
      <c r="B19" s="124" t="s">
        <v>7</v>
      </c>
      <c r="C19" s="124" t="s">
        <v>102</v>
      </c>
      <c r="D19" s="346">
        <f>Base!B22</f>
        <v>0</v>
      </c>
      <c r="E19" s="346"/>
      <c r="F19" s="346"/>
      <c r="G19" s="346"/>
      <c r="H19" s="346"/>
      <c r="I19" s="346"/>
      <c r="J19" s="346"/>
      <c r="K19" s="346"/>
      <c r="L19" s="346"/>
      <c r="M19" s="346"/>
      <c r="N19" s="346"/>
      <c r="O19" s="346"/>
      <c r="Q19" s="75" t="s">
        <v>358</v>
      </c>
    </row>
    <row r="20" spans="1:25" ht="18" customHeight="1" x14ac:dyDescent="0.15">
      <c r="B20" s="124" t="s">
        <v>4</v>
      </c>
      <c r="C20" s="124" t="s">
        <v>102</v>
      </c>
      <c r="D20" s="346">
        <v>0</v>
      </c>
      <c r="E20" s="346"/>
      <c r="F20" s="346"/>
      <c r="G20" s="346"/>
      <c r="H20" s="346"/>
      <c r="I20" s="346"/>
      <c r="J20" s="346"/>
      <c r="K20" s="346"/>
      <c r="L20" s="346"/>
      <c r="M20" s="346"/>
      <c r="N20" s="346"/>
      <c r="O20" s="346"/>
      <c r="Q20" s="75" t="s">
        <v>365</v>
      </c>
      <c r="R20" s="75" t="str">
        <f>[73]Base_02!$C$27</f>
        <v>Mawar Berduri</v>
      </c>
      <c r="T20" s="75" t="s">
        <v>359</v>
      </c>
    </row>
    <row r="21" spans="1:25" ht="30" customHeight="1" x14ac:dyDescent="0.15">
      <c r="B21" s="124" t="s">
        <v>331</v>
      </c>
      <c r="C21" s="124" t="s">
        <v>102</v>
      </c>
      <c r="D21" s="123">
        <v>1</v>
      </c>
      <c r="E21" s="123" t="s">
        <v>332</v>
      </c>
      <c r="F21" s="321" t="s">
        <v>333</v>
      </c>
      <c r="G21" s="321"/>
      <c r="H21" s="321"/>
      <c r="I21" s="321"/>
      <c r="J21" s="321"/>
      <c r="K21" s="321"/>
      <c r="L21" s="321"/>
      <c r="M21" s="321"/>
      <c r="N21" s="321"/>
      <c r="O21" s="321"/>
      <c r="Q21" s="75" t="s">
        <v>375</v>
      </c>
    </row>
    <row r="22" spans="1:25" ht="45" customHeight="1" x14ac:dyDescent="0.15">
      <c r="B22" s="124"/>
      <c r="C22" s="124"/>
      <c r="D22" s="123">
        <v>2</v>
      </c>
      <c r="E22" s="123" t="s">
        <v>332</v>
      </c>
      <c r="F22" s="321" t="s">
        <v>334</v>
      </c>
      <c r="G22" s="321"/>
      <c r="H22" s="321"/>
      <c r="I22" s="321"/>
      <c r="J22" s="321"/>
      <c r="K22" s="321"/>
      <c r="L22" s="321"/>
      <c r="M22" s="321"/>
      <c r="N22" s="321"/>
      <c r="O22" s="321"/>
      <c r="Q22" s="75" t="s">
        <v>364</v>
      </c>
      <c r="U22" s="75" t="str">
        <f>TEXT(Base!B17,"Rp #.##0")</f>
        <v>Rp 35.000.000</v>
      </c>
      <c r="V22" s="75" t="str">
        <f>Base!C17</f>
        <v xml:space="preserve"> (Tiga Puluh Lima Juta Rupiah)</v>
      </c>
    </row>
    <row r="23" spans="1:25" ht="30" customHeight="1" x14ac:dyDescent="0.15">
      <c r="B23" s="124"/>
      <c r="C23" s="124"/>
      <c r="D23" s="123">
        <v>3</v>
      </c>
      <c r="E23" s="123" t="s">
        <v>332</v>
      </c>
      <c r="F23" s="348" t="s">
        <v>335</v>
      </c>
      <c r="G23" s="348"/>
      <c r="H23" s="348"/>
      <c r="I23" s="348"/>
      <c r="J23" s="348"/>
      <c r="K23" s="348"/>
      <c r="L23" s="348"/>
      <c r="M23" s="348"/>
      <c r="N23" s="348"/>
      <c r="O23" s="348"/>
      <c r="Q23" s="75" t="s">
        <v>366</v>
      </c>
      <c r="R23" s="75" t="str">
        <f>[73]Base_02!$C$27</f>
        <v>Mawar Berduri</v>
      </c>
      <c r="T23" s="75" t="s">
        <v>352</v>
      </c>
      <c r="U23" s="75" t="s">
        <v>367</v>
      </c>
      <c r="V23" s="75" t="str">
        <f>TEXT(Base!B18,"Rp #.##0")</f>
        <v>Rp 595.000.000</v>
      </c>
      <c r="W23" s="75" t="str">
        <f>Base!C18</f>
        <v xml:space="preserve"> (Lima Ratus Sembilan Puluh Lima Juta Rupiah).</v>
      </c>
    </row>
    <row r="24" spans="1:25" ht="30" customHeight="1" x14ac:dyDescent="0.15">
      <c r="B24" s="124"/>
      <c r="C24" s="124"/>
      <c r="D24" s="123">
        <v>4</v>
      </c>
      <c r="E24" s="123" t="s">
        <v>332</v>
      </c>
      <c r="F24" s="349" t="s">
        <v>336</v>
      </c>
      <c r="G24" s="349"/>
      <c r="H24" s="349"/>
      <c r="I24" s="349"/>
      <c r="J24" s="349"/>
      <c r="K24" s="349"/>
      <c r="L24" s="349"/>
      <c r="M24" s="349"/>
      <c r="N24" s="349"/>
      <c r="O24" s="349"/>
    </row>
    <row r="25" spans="1:25" ht="15" customHeight="1" x14ac:dyDescent="0.15">
      <c r="B25" s="124"/>
      <c r="C25" s="124"/>
      <c r="D25" s="123">
        <v>5</v>
      </c>
      <c r="E25" s="123" t="s">
        <v>332</v>
      </c>
      <c r="F25" s="321" t="s">
        <v>337</v>
      </c>
      <c r="G25" s="321"/>
      <c r="H25" s="321"/>
      <c r="I25" s="321"/>
      <c r="J25" s="321"/>
      <c r="K25" s="321"/>
      <c r="L25" s="321"/>
      <c r="M25" s="321"/>
      <c r="N25" s="321"/>
      <c r="O25" s="321"/>
    </row>
    <row r="26" spans="1:25" ht="30" customHeight="1" x14ac:dyDescent="0.15">
      <c r="D26" s="123">
        <v>6</v>
      </c>
      <c r="E26" s="123" t="s">
        <v>332</v>
      </c>
      <c r="F26" s="349" t="s">
        <v>371</v>
      </c>
      <c r="G26" s="349"/>
      <c r="H26" s="349"/>
      <c r="I26" s="349"/>
      <c r="J26" s="349"/>
      <c r="K26" s="349"/>
      <c r="L26" s="349"/>
      <c r="M26" s="349"/>
      <c r="N26" s="349"/>
      <c r="O26" s="349"/>
    </row>
    <row r="27" spans="1:25" ht="11.5" customHeight="1" x14ac:dyDescent="0.15">
      <c r="D27" s="124"/>
      <c r="E27" s="124"/>
      <c r="F27" s="113"/>
      <c r="G27" s="113"/>
      <c r="H27" s="113"/>
      <c r="I27" s="113"/>
      <c r="J27" s="113"/>
      <c r="K27" s="113"/>
      <c r="L27" s="113"/>
      <c r="M27" s="113"/>
      <c r="N27" s="113"/>
      <c r="O27" s="113"/>
    </row>
    <row r="28" spans="1:25" ht="18" customHeight="1" x14ac:dyDescent="0.15">
      <c r="D28" s="124"/>
      <c r="E28" s="124"/>
      <c r="F28" s="113"/>
      <c r="G28" s="113"/>
      <c r="H28" s="350" t="s">
        <v>372</v>
      </c>
      <c r="I28" s="350"/>
      <c r="J28" s="350"/>
      <c r="K28" s="350"/>
      <c r="L28" s="350"/>
      <c r="M28" s="113"/>
      <c r="N28" s="113"/>
      <c r="O28" s="113"/>
    </row>
    <row r="29" spans="1:25" ht="11.5" customHeight="1" x14ac:dyDescent="0.15">
      <c r="B29" s="122"/>
      <c r="F29" s="122"/>
      <c r="G29" s="122"/>
      <c r="H29" s="122"/>
      <c r="I29" s="122"/>
      <c r="J29" s="122"/>
      <c r="K29" s="122"/>
      <c r="L29" s="122"/>
      <c r="M29" s="122"/>
      <c r="N29" s="122"/>
      <c r="O29" s="122"/>
    </row>
    <row r="30" spans="1:25" ht="11.5" customHeight="1" x14ac:dyDescent="0.15">
      <c r="B30" s="351" t="s">
        <v>147</v>
      </c>
      <c r="C30" s="351"/>
      <c r="D30" s="351"/>
      <c r="E30" s="351"/>
      <c r="F30" s="351"/>
      <c r="G30" s="351"/>
      <c r="H30" s="351"/>
      <c r="I30" s="351"/>
      <c r="J30" s="76"/>
      <c r="L30" s="351" t="s">
        <v>325</v>
      </c>
      <c r="M30" s="351"/>
      <c r="N30" s="351"/>
      <c r="O30" s="351"/>
    </row>
    <row r="31" spans="1:25" ht="14.5" customHeight="1" x14ac:dyDescent="0.15"/>
    <row r="32" spans="1:25" ht="14.5" customHeight="1" x14ac:dyDescent="0.15"/>
    <row r="33" spans="1:15" ht="14.5" customHeight="1" x14ac:dyDescent="0.15"/>
    <row r="34" spans="1:15" ht="14" customHeight="1" x14ac:dyDescent="0.15">
      <c r="B34" s="352" t="str">
        <f>Base!B2</f>
        <v>….................</v>
      </c>
      <c r="C34" s="352"/>
      <c r="D34" s="352"/>
      <c r="E34" s="352"/>
      <c r="F34" s="352"/>
      <c r="G34" s="352"/>
      <c r="H34" s="352"/>
      <c r="I34" s="352"/>
      <c r="J34" s="116"/>
      <c r="L34" s="352" t="str">
        <f>Base!B3</f>
        <v>….................</v>
      </c>
      <c r="M34" s="352"/>
      <c r="N34" s="352"/>
      <c r="O34" s="352"/>
    </row>
    <row r="35" spans="1:15" ht="11.5" customHeight="1" x14ac:dyDescent="0.15">
      <c r="B35" s="347"/>
      <c r="C35" s="347"/>
      <c r="D35" s="347"/>
      <c r="E35" s="347"/>
      <c r="F35" s="347"/>
      <c r="G35" s="347"/>
      <c r="M35" s="347"/>
      <c r="N35" s="347"/>
      <c r="O35" s="347"/>
    </row>
    <row r="36" spans="1:15" x14ac:dyDescent="0.15">
      <c r="B36" s="351"/>
      <c r="C36" s="351"/>
      <c r="D36" s="351"/>
      <c r="E36" s="351"/>
      <c r="F36" s="351"/>
      <c r="I36" s="351" t="s">
        <v>338</v>
      </c>
      <c r="J36" s="351"/>
      <c r="K36" s="351"/>
      <c r="M36" s="351"/>
      <c r="N36" s="351"/>
      <c r="O36" s="351"/>
    </row>
    <row r="37" spans="1:15" x14ac:dyDescent="0.15">
      <c r="B37" s="351"/>
      <c r="C37" s="351"/>
      <c r="D37" s="76"/>
      <c r="E37" s="76"/>
      <c r="I37" s="351" t="str">
        <f>[73]Base_01!$F$30</f>
        <v>Kepala Kelurahan</v>
      </c>
      <c r="J37" s="351"/>
      <c r="K37" s="351"/>
      <c r="L37" s="76"/>
      <c r="M37" s="351"/>
      <c r="N37" s="351"/>
      <c r="O37" s="351"/>
    </row>
    <row r="38" spans="1:15" x14ac:dyDescent="0.15">
      <c r="C38" s="75"/>
      <c r="D38" s="75"/>
      <c r="E38" s="75"/>
    </row>
    <row r="39" spans="1:15" x14ac:dyDescent="0.15">
      <c r="C39" s="75"/>
      <c r="D39" s="75"/>
      <c r="E39" s="75"/>
    </row>
    <row r="40" spans="1:15" x14ac:dyDescent="0.15">
      <c r="C40" s="75"/>
      <c r="D40" s="75"/>
      <c r="E40" s="75"/>
    </row>
    <row r="41" spans="1:15" x14ac:dyDescent="0.15">
      <c r="B41" s="354"/>
      <c r="C41" s="354"/>
      <c r="D41" s="354"/>
      <c r="E41" s="354"/>
      <c r="F41" s="354"/>
      <c r="G41" s="354"/>
      <c r="I41" s="334" t="str">
        <f>[73]Base_01!$C$14</f>
        <v xml:space="preserve">Pawiro Utomo </v>
      </c>
      <c r="J41" s="334"/>
      <c r="K41" s="334"/>
      <c r="M41" s="354"/>
      <c r="N41" s="354"/>
      <c r="O41" s="354"/>
    </row>
    <row r="42" spans="1:15" x14ac:dyDescent="0.15">
      <c r="I42" s="355" t="str">
        <f>[73]Base_01!$C$15</f>
        <v>NIP ….......................................</v>
      </c>
      <c r="J42" s="355"/>
      <c r="K42" s="355"/>
    </row>
    <row r="43" spans="1:15" x14ac:dyDescent="0.15">
      <c r="A43" s="356" t="s">
        <v>339</v>
      </c>
      <c r="B43" s="356"/>
      <c r="C43" s="112" t="s">
        <v>102</v>
      </c>
    </row>
    <row r="44" spans="1:15" ht="30" customHeight="1" x14ac:dyDescent="0.15">
      <c r="A44" s="114">
        <v>1</v>
      </c>
      <c r="B44" s="321" t="s">
        <v>340</v>
      </c>
      <c r="C44" s="321"/>
      <c r="D44" s="321"/>
      <c r="E44" s="321"/>
      <c r="F44" s="321"/>
      <c r="G44" s="321"/>
      <c r="H44" s="321"/>
      <c r="I44" s="321"/>
      <c r="J44" s="321"/>
      <c r="K44" s="321"/>
      <c r="L44" s="321"/>
      <c r="M44" s="321"/>
      <c r="N44" s="321"/>
      <c r="O44" s="321"/>
    </row>
    <row r="45" spans="1:15" ht="30" customHeight="1" x14ac:dyDescent="0.15">
      <c r="A45" s="114">
        <v>2</v>
      </c>
      <c r="B45" s="321" t="s">
        <v>341</v>
      </c>
      <c r="C45" s="321"/>
      <c r="D45" s="321"/>
      <c r="E45" s="321"/>
      <c r="F45" s="321"/>
      <c r="G45" s="321"/>
      <c r="H45" s="321"/>
      <c r="I45" s="321"/>
      <c r="J45" s="321"/>
      <c r="K45" s="321"/>
      <c r="L45" s="321"/>
      <c r="M45" s="321"/>
      <c r="N45" s="321"/>
      <c r="O45" s="321"/>
    </row>
    <row r="46" spans="1:15" ht="30" customHeight="1" x14ac:dyDescent="0.15">
      <c r="A46" s="114">
        <v>3</v>
      </c>
      <c r="B46" s="321" t="s">
        <v>373</v>
      </c>
      <c r="C46" s="321"/>
      <c r="D46" s="321"/>
      <c r="E46" s="321"/>
      <c r="F46" s="321"/>
      <c r="G46" s="321"/>
      <c r="H46" s="321"/>
      <c r="I46" s="321"/>
      <c r="J46" s="321"/>
      <c r="K46" s="321"/>
      <c r="L46" s="321"/>
      <c r="M46" s="321"/>
      <c r="N46" s="321"/>
      <c r="O46" s="321"/>
    </row>
    <row r="48" spans="1:15" x14ac:dyDescent="0.15">
      <c r="A48" s="356" t="s">
        <v>1</v>
      </c>
      <c r="B48" s="356"/>
      <c r="C48" s="112" t="s">
        <v>102</v>
      </c>
    </row>
    <row r="49" spans="1:15" x14ac:dyDescent="0.15">
      <c r="A49" s="75">
        <v>1</v>
      </c>
      <c r="B49" s="356" t="s">
        <v>391</v>
      </c>
      <c r="C49" s="356"/>
      <c r="D49" s="356"/>
      <c r="E49" s="356"/>
      <c r="F49" s="356"/>
      <c r="G49" s="356"/>
      <c r="H49" s="356"/>
      <c r="I49" s="356"/>
      <c r="J49" s="356"/>
      <c r="K49" s="356"/>
      <c r="L49" s="356"/>
      <c r="M49" s="356"/>
      <c r="N49" s="356"/>
      <c r="O49" s="356"/>
    </row>
    <row r="50" spans="1:15" x14ac:dyDescent="0.15">
      <c r="A50" s="75">
        <v>2</v>
      </c>
      <c r="B50" s="356" t="s">
        <v>390</v>
      </c>
      <c r="C50" s="356"/>
      <c r="D50" s="356"/>
      <c r="E50" s="356"/>
      <c r="F50" s="356"/>
      <c r="G50" s="356"/>
      <c r="H50" s="356"/>
      <c r="I50" s="356"/>
      <c r="J50" s="356"/>
      <c r="K50" s="356"/>
      <c r="L50" s="356"/>
      <c r="M50" s="356"/>
      <c r="N50" s="356"/>
      <c r="O50" s="356"/>
    </row>
    <row r="51" spans="1:15" x14ac:dyDescent="0.15">
      <c r="A51" s="75">
        <v>3</v>
      </c>
      <c r="B51" s="115" t="s">
        <v>382</v>
      </c>
      <c r="C51" s="115"/>
      <c r="D51" s="115"/>
      <c r="E51" s="115"/>
      <c r="F51" s="115"/>
      <c r="G51" s="115"/>
      <c r="H51" s="115"/>
      <c r="I51" s="115"/>
      <c r="J51" s="115"/>
      <c r="K51" s="115"/>
      <c r="L51" s="115"/>
      <c r="M51" s="115"/>
      <c r="N51" s="115"/>
      <c r="O51" s="115"/>
    </row>
    <row r="52" spans="1:15" x14ac:dyDescent="0.15">
      <c r="A52" s="75">
        <v>4</v>
      </c>
      <c r="B52" s="115" t="s">
        <v>384</v>
      </c>
      <c r="C52" s="115"/>
      <c r="D52" s="115"/>
      <c r="E52" s="115"/>
      <c r="F52" s="115"/>
      <c r="G52" s="115"/>
      <c r="H52" s="115"/>
      <c r="I52" s="115"/>
      <c r="J52" s="115"/>
      <c r="K52" s="115"/>
      <c r="L52" s="115"/>
      <c r="M52" s="115"/>
      <c r="N52" s="115"/>
      <c r="O52" s="115"/>
    </row>
    <row r="53" spans="1:15" x14ac:dyDescent="0.15">
      <c r="A53" s="75">
        <v>5</v>
      </c>
      <c r="B53" s="115" t="s">
        <v>559</v>
      </c>
      <c r="C53" s="115"/>
      <c r="D53" s="115"/>
      <c r="E53" s="115"/>
      <c r="F53" s="115"/>
      <c r="G53" s="115"/>
      <c r="H53" s="115"/>
      <c r="I53" s="115"/>
      <c r="J53" s="115"/>
      <c r="K53" s="115"/>
      <c r="L53" s="115"/>
      <c r="M53" s="115"/>
      <c r="N53" s="115"/>
      <c r="O53" s="115"/>
    </row>
  </sheetData>
  <mergeCells count="42">
    <mergeCell ref="B49:O49"/>
    <mergeCell ref="B50:O50"/>
    <mergeCell ref="A15:O15"/>
    <mergeCell ref="A16:O16"/>
    <mergeCell ref="A17:O17"/>
    <mergeCell ref="B44:O44"/>
    <mergeCell ref="B45:O45"/>
    <mergeCell ref="B46:O46"/>
    <mergeCell ref="A48:B48"/>
    <mergeCell ref="M35:O35"/>
    <mergeCell ref="B36:F36"/>
    <mergeCell ref="I36:K36"/>
    <mergeCell ref="M36:O36"/>
    <mergeCell ref="F24:O24"/>
    <mergeCell ref="F25:O25"/>
    <mergeCell ref="F26:O26"/>
    <mergeCell ref="A2:O2"/>
    <mergeCell ref="A1:O1"/>
    <mergeCell ref="A43:B43"/>
    <mergeCell ref="B30:I30"/>
    <mergeCell ref="B34:I34"/>
    <mergeCell ref="D20:O20"/>
    <mergeCell ref="L30:O30"/>
    <mergeCell ref="L34:O34"/>
    <mergeCell ref="I42:K42"/>
    <mergeCell ref="B37:C37"/>
    <mergeCell ref="I37:K37"/>
    <mergeCell ref="M37:O37"/>
    <mergeCell ref="B41:G41"/>
    <mergeCell ref="I41:K41"/>
    <mergeCell ref="M41:O41"/>
    <mergeCell ref="B35:G35"/>
    <mergeCell ref="F6:O6"/>
    <mergeCell ref="F7:O7"/>
    <mergeCell ref="F8:O8"/>
    <mergeCell ref="L5:O5"/>
    <mergeCell ref="H28:L28"/>
    <mergeCell ref="F21:O21"/>
    <mergeCell ref="F22:O22"/>
    <mergeCell ref="F23:O23"/>
    <mergeCell ref="D18:O18"/>
    <mergeCell ref="D19:O19"/>
  </mergeCells>
  <pageMargins left="0.70866141732283472" right="0.70866141732283472" top="0.74803149606299213" bottom="0.74803149606299213" header="0.31496062992125984" footer="0.31496062992125984"/>
  <pageSetup paperSize="9" scale="80"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9" tint="0.59999389629810485"/>
    <pageSetUpPr fitToPage="1"/>
  </sheetPr>
  <dimension ref="A1:Z1000"/>
  <sheetViews>
    <sheetView workbookViewId="0">
      <selection activeCell="I29" sqref="I29"/>
    </sheetView>
  </sheetViews>
  <sheetFormatPr baseColWidth="10" defaultColWidth="14.5" defaultRowHeight="15" customHeight="1" x14ac:dyDescent="0.2"/>
  <cols>
    <col min="1" max="1" width="4.5" customWidth="1"/>
    <col min="2" max="2" width="30.5" customWidth="1"/>
    <col min="3" max="3" width="32" customWidth="1"/>
    <col min="4" max="4" width="27.5" customWidth="1"/>
    <col min="5" max="5" width="24" customWidth="1"/>
    <col min="6" max="23" width="8.6640625" customWidth="1"/>
  </cols>
  <sheetData>
    <row r="1" spans="1:26" ht="18" customHeight="1" x14ac:dyDescent="0.2">
      <c r="A1" s="357" t="s">
        <v>12</v>
      </c>
      <c r="B1" s="358"/>
      <c r="C1" s="358"/>
      <c r="D1" s="358"/>
      <c r="E1" s="358"/>
      <c r="F1" s="3"/>
      <c r="G1" s="4"/>
      <c r="H1" s="4"/>
      <c r="I1" s="4"/>
      <c r="J1" s="4"/>
      <c r="K1" s="4"/>
      <c r="L1" s="4"/>
      <c r="M1" s="4"/>
      <c r="N1" s="4"/>
      <c r="O1" s="4"/>
      <c r="P1" s="4"/>
      <c r="Q1" s="4"/>
      <c r="R1" s="4"/>
      <c r="S1" s="4"/>
      <c r="T1" s="4"/>
      <c r="U1" s="4"/>
      <c r="V1" s="4"/>
      <c r="W1" s="4"/>
      <c r="X1" s="4"/>
      <c r="Y1" s="4"/>
      <c r="Z1" s="4"/>
    </row>
    <row r="2" spans="1:26" ht="18" customHeight="1" x14ac:dyDescent="0.25">
      <c r="A2" s="359" t="str">
        <f>UPPER("PEMILIHAN TOKO TERBUKA KELOMPOK CALON PENERIMA BANTUAN (KCPB) "&amp;[73]Base_02!$C$27)</f>
        <v>PEMILIHAN TOKO TERBUKA KELOMPOK CALON PENERIMA BANTUAN (KCPB) MAWAR BERDURI</v>
      </c>
      <c r="B2" s="358"/>
      <c r="C2" s="358"/>
      <c r="D2" s="358"/>
      <c r="E2" s="358"/>
      <c r="F2" s="4"/>
      <c r="G2" s="4"/>
      <c r="H2" s="4"/>
      <c r="I2" s="4"/>
      <c r="J2" s="4"/>
      <c r="K2" s="4"/>
      <c r="L2" s="4"/>
      <c r="M2" s="4"/>
      <c r="N2" s="4"/>
      <c r="O2" s="4"/>
      <c r="P2" s="4"/>
      <c r="Q2" s="4"/>
      <c r="R2" s="4"/>
      <c r="S2" s="4"/>
      <c r="T2" s="4"/>
      <c r="U2" s="4"/>
      <c r="V2" s="4"/>
      <c r="W2" s="4"/>
      <c r="X2" s="4"/>
      <c r="Y2" s="4"/>
      <c r="Z2" s="4"/>
    </row>
    <row r="3" spans="1:26" ht="18" customHeight="1" x14ac:dyDescent="0.25">
      <c r="A3" s="359" t="s">
        <v>13</v>
      </c>
      <c r="B3" s="358"/>
      <c r="C3" s="358"/>
      <c r="D3" s="358"/>
      <c r="E3" s="358"/>
      <c r="F3" s="4"/>
      <c r="G3" s="4"/>
      <c r="H3" s="4"/>
      <c r="I3" s="4"/>
      <c r="J3" s="4"/>
      <c r="K3" s="4"/>
      <c r="L3" s="4"/>
      <c r="M3" s="4"/>
      <c r="N3" s="4"/>
      <c r="O3" s="4"/>
      <c r="P3" s="4"/>
      <c r="Q3" s="4"/>
      <c r="R3" s="4"/>
      <c r="S3" s="4"/>
      <c r="T3" s="4"/>
      <c r="U3" s="4"/>
      <c r="V3" s="4"/>
      <c r="W3" s="4"/>
      <c r="X3" s="4"/>
      <c r="Y3" s="4"/>
      <c r="Z3" s="4"/>
    </row>
    <row r="4" spans="1:26" ht="18" customHeight="1" x14ac:dyDescent="0.2"/>
    <row r="5" spans="1:26" ht="18" customHeight="1" x14ac:dyDescent="0.2"/>
    <row r="6" spans="1:26" ht="42" customHeight="1" x14ac:dyDescent="0.2">
      <c r="A6" s="5" t="s">
        <v>14</v>
      </c>
      <c r="B6" s="6" t="s">
        <v>378</v>
      </c>
      <c r="C6" s="5" t="s">
        <v>15</v>
      </c>
      <c r="D6" s="6" t="s">
        <v>16</v>
      </c>
      <c r="E6" s="6" t="s">
        <v>17</v>
      </c>
      <c r="F6" s="7"/>
      <c r="G6" s="7"/>
      <c r="H6" s="7"/>
      <c r="I6" s="7"/>
      <c r="J6" s="7"/>
      <c r="K6" s="7"/>
      <c r="L6" s="7"/>
      <c r="M6" s="7"/>
      <c r="N6" s="7"/>
      <c r="O6" s="7"/>
      <c r="P6" s="7"/>
      <c r="Q6" s="7"/>
      <c r="R6" s="7"/>
      <c r="S6" s="7"/>
      <c r="T6" s="7"/>
      <c r="U6" s="7"/>
      <c r="V6" s="7"/>
      <c r="W6" s="7"/>
      <c r="X6" s="7"/>
      <c r="Y6" s="7"/>
      <c r="Z6" s="7"/>
    </row>
    <row r="7" spans="1:26" ht="99.75" customHeight="1" x14ac:dyDescent="0.2">
      <c r="A7" s="8">
        <v>1</v>
      </c>
      <c r="B7" s="9"/>
      <c r="C7" s="9"/>
      <c r="D7" s="128" t="s">
        <v>379</v>
      </c>
      <c r="E7" s="9"/>
    </row>
    <row r="8" spans="1:26" ht="99.75" customHeight="1" x14ac:dyDescent="0.2">
      <c r="A8" s="8">
        <v>2</v>
      </c>
      <c r="B8" s="9"/>
      <c r="C8" s="9"/>
      <c r="D8" s="128" t="s">
        <v>379</v>
      </c>
      <c r="E8" s="9"/>
    </row>
    <row r="9" spans="1:26" ht="99.75" customHeight="1" x14ac:dyDescent="0.2">
      <c r="A9" s="8">
        <v>3</v>
      </c>
      <c r="B9" s="9"/>
      <c r="C9" s="9"/>
      <c r="D9" s="128" t="s">
        <v>379</v>
      </c>
      <c r="E9" s="9"/>
    </row>
    <row r="10" spans="1:26" ht="99.75" customHeight="1" x14ac:dyDescent="0.2">
      <c r="A10" s="8">
        <v>4</v>
      </c>
      <c r="B10" s="9"/>
      <c r="C10" s="9"/>
      <c r="D10" s="128" t="s">
        <v>379</v>
      </c>
      <c r="E10" s="9"/>
    </row>
    <row r="11" spans="1:26" ht="99.75" customHeight="1" x14ac:dyDescent="0.2">
      <c r="A11" s="8">
        <v>5</v>
      </c>
      <c r="B11" s="9"/>
      <c r="C11" s="9"/>
      <c r="D11" s="128" t="s">
        <v>379</v>
      </c>
      <c r="E11" s="9"/>
    </row>
    <row r="12" spans="1:26" ht="99.75" customHeight="1" x14ac:dyDescent="0.2">
      <c r="A12" s="8">
        <v>6</v>
      </c>
      <c r="B12" s="9"/>
      <c r="C12" s="9"/>
      <c r="D12" s="128" t="s">
        <v>379</v>
      </c>
      <c r="E12" s="9"/>
    </row>
    <row r="13" spans="1:26" ht="14.25" customHeight="1" x14ac:dyDescent="0.2"/>
    <row r="14" spans="1:26" ht="14.25" customHeight="1" x14ac:dyDescent="0.2"/>
    <row r="15" spans="1:26" ht="14.25" customHeight="1" x14ac:dyDescent="0.2"/>
    <row r="16" spans="1:26" ht="14.25" customHeight="1" x14ac:dyDescent="0.2"/>
    <row r="17" ht="14.25" customHeight="1" x14ac:dyDescent="0.2"/>
    <row r="18" ht="14.25" customHeight="1" x14ac:dyDescent="0.2"/>
    <row r="19" ht="14.25" customHeight="1" x14ac:dyDescent="0.2"/>
    <row r="20" ht="14.25" customHeight="1" x14ac:dyDescent="0.2"/>
    <row r="21" ht="14.25" customHeight="1" x14ac:dyDescent="0.2"/>
    <row r="22" ht="14.25" customHeight="1" x14ac:dyDescent="0.2"/>
    <row r="23" ht="14.25" customHeight="1" x14ac:dyDescent="0.2"/>
    <row r="24" ht="14.25" customHeight="1" x14ac:dyDescent="0.2"/>
    <row r="25" ht="14.25" customHeight="1" x14ac:dyDescent="0.2"/>
    <row r="26" ht="14.25" customHeight="1" x14ac:dyDescent="0.2"/>
    <row r="27" ht="14.25" customHeight="1" x14ac:dyDescent="0.2"/>
    <row r="28" ht="14.25" customHeight="1" x14ac:dyDescent="0.2"/>
    <row r="29" ht="14.25" customHeight="1" x14ac:dyDescent="0.2"/>
    <row r="30" ht="14.25" customHeight="1" x14ac:dyDescent="0.2"/>
    <row r="31" ht="14.25" customHeight="1" x14ac:dyDescent="0.2"/>
    <row r="32" ht="14.25" customHeight="1" x14ac:dyDescent="0.2"/>
    <row r="33" ht="14.25" customHeight="1" x14ac:dyDescent="0.2"/>
    <row r="34" ht="14.25" customHeight="1" x14ac:dyDescent="0.2"/>
    <row r="35" ht="14.25" customHeight="1" x14ac:dyDescent="0.2"/>
    <row r="36" ht="14.25" customHeight="1" x14ac:dyDescent="0.2"/>
    <row r="37" ht="14.25" customHeight="1" x14ac:dyDescent="0.2"/>
    <row r="38" ht="14.25" customHeight="1" x14ac:dyDescent="0.2"/>
    <row r="39" ht="14.25" customHeight="1" x14ac:dyDescent="0.2"/>
    <row r="40" ht="14.25" customHeight="1" x14ac:dyDescent="0.2"/>
    <row r="41" ht="14.25" customHeight="1" x14ac:dyDescent="0.2"/>
    <row r="42" ht="14.25" customHeight="1" x14ac:dyDescent="0.2"/>
    <row r="43" ht="14.25" customHeight="1" x14ac:dyDescent="0.2"/>
    <row r="44" ht="14.25" customHeight="1" x14ac:dyDescent="0.2"/>
    <row r="45" ht="14.25" customHeight="1" x14ac:dyDescent="0.2"/>
    <row r="46" ht="14.25" customHeight="1" x14ac:dyDescent="0.2"/>
    <row r="47" ht="14.25" customHeight="1" x14ac:dyDescent="0.2"/>
    <row r="48" ht="14.25" customHeight="1" x14ac:dyDescent="0.2"/>
    <row r="49" ht="14.25" customHeight="1" x14ac:dyDescent="0.2"/>
    <row r="50" ht="14.25" customHeight="1" x14ac:dyDescent="0.2"/>
    <row r="51" ht="14.25" customHeight="1" x14ac:dyDescent="0.2"/>
    <row r="52" ht="14.25" customHeight="1" x14ac:dyDescent="0.2"/>
    <row r="53" ht="14.25" customHeight="1" x14ac:dyDescent="0.2"/>
    <row r="54" ht="14.25" customHeight="1" x14ac:dyDescent="0.2"/>
    <row r="55" ht="14.25" customHeight="1" x14ac:dyDescent="0.2"/>
    <row r="56" ht="14.25" customHeight="1" x14ac:dyDescent="0.2"/>
    <row r="57" ht="14.25" customHeight="1" x14ac:dyDescent="0.2"/>
    <row r="58" ht="14.25" customHeight="1" x14ac:dyDescent="0.2"/>
    <row r="59" ht="14.25" customHeight="1" x14ac:dyDescent="0.2"/>
    <row r="60" ht="14.25" customHeight="1" x14ac:dyDescent="0.2"/>
    <row r="61" ht="14.25" customHeight="1" x14ac:dyDescent="0.2"/>
    <row r="62" ht="14.25" customHeight="1" x14ac:dyDescent="0.2"/>
    <row r="63" ht="14.25" customHeight="1" x14ac:dyDescent="0.2"/>
    <row r="64" ht="14.25" customHeight="1" x14ac:dyDescent="0.2"/>
    <row r="65" ht="14.25" customHeight="1" x14ac:dyDescent="0.2"/>
    <row r="66" ht="14.25" customHeight="1" x14ac:dyDescent="0.2"/>
    <row r="67" ht="14.25" customHeight="1" x14ac:dyDescent="0.2"/>
    <row r="68" ht="14.25" customHeight="1" x14ac:dyDescent="0.2"/>
    <row r="69" ht="14.25" customHeight="1" x14ac:dyDescent="0.2"/>
    <row r="70" ht="14.25" customHeight="1" x14ac:dyDescent="0.2"/>
    <row r="71" ht="14.25" customHeight="1" x14ac:dyDescent="0.2"/>
    <row r="72" ht="14.25" customHeight="1" x14ac:dyDescent="0.2"/>
    <row r="73" ht="14.25" customHeight="1" x14ac:dyDescent="0.2"/>
    <row r="74" ht="14.25" customHeight="1" x14ac:dyDescent="0.2"/>
    <row r="75" ht="14.25" customHeight="1" x14ac:dyDescent="0.2"/>
    <row r="76" ht="14.25" customHeight="1" x14ac:dyDescent="0.2"/>
    <row r="77" ht="14.25" customHeight="1" x14ac:dyDescent="0.2"/>
    <row r="78" ht="14.25" customHeight="1" x14ac:dyDescent="0.2"/>
    <row r="79" ht="14.25" customHeight="1" x14ac:dyDescent="0.2"/>
    <row r="80" ht="14.25" customHeight="1" x14ac:dyDescent="0.2"/>
    <row r="81" ht="14.25" customHeight="1" x14ac:dyDescent="0.2"/>
    <row r="82" ht="14.25" customHeight="1" x14ac:dyDescent="0.2"/>
    <row r="83" ht="14.25" customHeight="1" x14ac:dyDescent="0.2"/>
    <row r="84" ht="14.25" customHeight="1" x14ac:dyDescent="0.2"/>
    <row r="85" ht="14.25" customHeight="1" x14ac:dyDescent="0.2"/>
    <row r="86" ht="14.25" customHeight="1" x14ac:dyDescent="0.2"/>
    <row r="87" ht="14.25" customHeight="1" x14ac:dyDescent="0.2"/>
    <row r="88" ht="14.25" customHeight="1" x14ac:dyDescent="0.2"/>
    <row r="89" ht="14.25" customHeight="1" x14ac:dyDescent="0.2"/>
    <row r="90" ht="14.25" customHeight="1" x14ac:dyDescent="0.2"/>
    <row r="91" ht="14.25" customHeight="1" x14ac:dyDescent="0.2"/>
    <row r="92" ht="14.25" customHeight="1" x14ac:dyDescent="0.2"/>
    <row r="93" ht="14.25" customHeight="1" x14ac:dyDescent="0.2"/>
    <row r="94" ht="14.25" customHeight="1" x14ac:dyDescent="0.2"/>
    <row r="95" ht="14.25" customHeight="1" x14ac:dyDescent="0.2"/>
    <row r="96" ht="14.25" customHeight="1" x14ac:dyDescent="0.2"/>
    <row r="97" ht="14.25" customHeight="1" x14ac:dyDescent="0.2"/>
    <row r="98" ht="14.25" customHeight="1" x14ac:dyDescent="0.2"/>
    <row r="99" ht="14.25" customHeight="1" x14ac:dyDescent="0.2"/>
    <row r="100" ht="14.25" customHeight="1" x14ac:dyDescent="0.2"/>
    <row r="101" ht="14.25" customHeight="1" x14ac:dyDescent="0.2"/>
    <row r="102" ht="14.25" customHeight="1" x14ac:dyDescent="0.2"/>
    <row r="103" ht="14.25" customHeight="1" x14ac:dyDescent="0.2"/>
    <row r="104" ht="14.25" customHeight="1" x14ac:dyDescent="0.2"/>
    <row r="105" ht="14.25" customHeight="1" x14ac:dyDescent="0.2"/>
    <row r="106" ht="14.25" customHeight="1" x14ac:dyDescent="0.2"/>
    <row r="107" ht="14.25" customHeight="1" x14ac:dyDescent="0.2"/>
    <row r="108" ht="14.25" customHeight="1" x14ac:dyDescent="0.2"/>
    <row r="109" ht="14.25" customHeight="1" x14ac:dyDescent="0.2"/>
    <row r="110" ht="14.25" customHeight="1" x14ac:dyDescent="0.2"/>
    <row r="111" ht="14.25" customHeight="1" x14ac:dyDescent="0.2"/>
    <row r="112" ht="14.25" customHeight="1" x14ac:dyDescent="0.2"/>
    <row r="113" ht="14.25" customHeight="1" x14ac:dyDescent="0.2"/>
    <row r="114" ht="14.25" customHeight="1" x14ac:dyDescent="0.2"/>
    <row r="115" ht="14.25" customHeight="1" x14ac:dyDescent="0.2"/>
    <row r="116" ht="14.25" customHeight="1" x14ac:dyDescent="0.2"/>
    <row r="117" ht="14.25" customHeight="1" x14ac:dyDescent="0.2"/>
    <row r="118" ht="14.25" customHeight="1" x14ac:dyDescent="0.2"/>
    <row r="119" ht="14.25" customHeight="1" x14ac:dyDescent="0.2"/>
    <row r="120" ht="14.25" customHeight="1" x14ac:dyDescent="0.2"/>
    <row r="121" ht="14.25" customHeight="1" x14ac:dyDescent="0.2"/>
    <row r="122" ht="14.25" customHeight="1" x14ac:dyDescent="0.2"/>
    <row r="123" ht="14.25" customHeight="1" x14ac:dyDescent="0.2"/>
    <row r="124" ht="14.25" customHeight="1" x14ac:dyDescent="0.2"/>
    <row r="125" ht="14.25" customHeight="1" x14ac:dyDescent="0.2"/>
    <row r="126" ht="14.25" customHeight="1" x14ac:dyDescent="0.2"/>
    <row r="127" ht="14.25" customHeight="1" x14ac:dyDescent="0.2"/>
    <row r="128" ht="14.25" customHeight="1" x14ac:dyDescent="0.2"/>
    <row r="129" ht="14.25" customHeight="1" x14ac:dyDescent="0.2"/>
    <row r="130" ht="14.25" customHeight="1" x14ac:dyDescent="0.2"/>
    <row r="131" ht="14.25" customHeight="1" x14ac:dyDescent="0.2"/>
    <row r="132" ht="14.25" customHeight="1" x14ac:dyDescent="0.2"/>
    <row r="133" ht="14.25" customHeight="1" x14ac:dyDescent="0.2"/>
    <row r="134" ht="14.25" customHeight="1" x14ac:dyDescent="0.2"/>
    <row r="135" ht="14.25" customHeight="1" x14ac:dyDescent="0.2"/>
    <row r="136" ht="14.25" customHeight="1" x14ac:dyDescent="0.2"/>
    <row r="137" ht="14.25" customHeight="1" x14ac:dyDescent="0.2"/>
    <row r="138" ht="14.25" customHeight="1" x14ac:dyDescent="0.2"/>
    <row r="139" ht="14.25" customHeight="1" x14ac:dyDescent="0.2"/>
    <row r="140" ht="14.25" customHeight="1" x14ac:dyDescent="0.2"/>
    <row r="141" ht="14.25" customHeight="1" x14ac:dyDescent="0.2"/>
    <row r="142" ht="14.25" customHeight="1" x14ac:dyDescent="0.2"/>
    <row r="143" ht="14.25" customHeight="1" x14ac:dyDescent="0.2"/>
    <row r="144" ht="14.25" customHeight="1" x14ac:dyDescent="0.2"/>
    <row r="145" ht="14.25" customHeight="1" x14ac:dyDescent="0.2"/>
    <row r="146" ht="14.25" customHeight="1" x14ac:dyDescent="0.2"/>
    <row r="147" ht="14.25" customHeight="1" x14ac:dyDescent="0.2"/>
    <row r="148" ht="14.25" customHeight="1" x14ac:dyDescent="0.2"/>
    <row r="149" ht="14.25" customHeight="1" x14ac:dyDescent="0.2"/>
    <row r="150" ht="14.25" customHeight="1" x14ac:dyDescent="0.2"/>
    <row r="151" ht="14.25" customHeight="1" x14ac:dyDescent="0.2"/>
    <row r="152" ht="14.25" customHeight="1" x14ac:dyDescent="0.2"/>
    <row r="153" ht="14.25" customHeight="1" x14ac:dyDescent="0.2"/>
    <row r="154" ht="14.25" customHeight="1" x14ac:dyDescent="0.2"/>
    <row r="155" ht="14.25" customHeight="1" x14ac:dyDescent="0.2"/>
    <row r="156" ht="14.25" customHeight="1" x14ac:dyDescent="0.2"/>
    <row r="157" ht="14.25" customHeight="1" x14ac:dyDescent="0.2"/>
    <row r="158" ht="14.25" customHeight="1" x14ac:dyDescent="0.2"/>
    <row r="159" ht="14.25" customHeight="1" x14ac:dyDescent="0.2"/>
    <row r="160" ht="14.25" customHeight="1" x14ac:dyDescent="0.2"/>
    <row r="161" ht="14.25" customHeight="1" x14ac:dyDescent="0.2"/>
    <row r="162" ht="14.25" customHeight="1" x14ac:dyDescent="0.2"/>
    <row r="163" ht="14.25" customHeight="1" x14ac:dyDescent="0.2"/>
    <row r="164" ht="14.25" customHeight="1" x14ac:dyDescent="0.2"/>
    <row r="165" ht="14.25" customHeight="1" x14ac:dyDescent="0.2"/>
    <row r="166" ht="14.25" customHeight="1" x14ac:dyDescent="0.2"/>
    <row r="167" ht="14.25" customHeight="1" x14ac:dyDescent="0.2"/>
    <row r="168" ht="14.25" customHeight="1" x14ac:dyDescent="0.2"/>
    <row r="169" ht="14.25" customHeight="1" x14ac:dyDescent="0.2"/>
    <row r="170" ht="14.25" customHeight="1" x14ac:dyDescent="0.2"/>
    <row r="171" ht="14.25" customHeight="1" x14ac:dyDescent="0.2"/>
    <row r="172" ht="14.25" customHeight="1" x14ac:dyDescent="0.2"/>
    <row r="173" ht="14.25" customHeight="1" x14ac:dyDescent="0.2"/>
    <row r="174" ht="14.25" customHeight="1" x14ac:dyDescent="0.2"/>
    <row r="175" ht="14.25" customHeight="1" x14ac:dyDescent="0.2"/>
    <row r="176" ht="14.25" customHeight="1" x14ac:dyDescent="0.2"/>
    <row r="177" ht="14.25" customHeight="1" x14ac:dyDescent="0.2"/>
    <row r="178" ht="14.25" customHeight="1" x14ac:dyDescent="0.2"/>
    <row r="179" ht="14.25" customHeight="1" x14ac:dyDescent="0.2"/>
    <row r="180" ht="14.25" customHeight="1" x14ac:dyDescent="0.2"/>
    <row r="181" ht="14.25" customHeight="1" x14ac:dyDescent="0.2"/>
    <row r="182" ht="14.25" customHeight="1" x14ac:dyDescent="0.2"/>
    <row r="183" ht="14.25" customHeight="1" x14ac:dyDescent="0.2"/>
    <row r="184" ht="14.25" customHeight="1" x14ac:dyDescent="0.2"/>
    <row r="185" ht="14.25" customHeight="1" x14ac:dyDescent="0.2"/>
    <row r="186" ht="14.25" customHeight="1" x14ac:dyDescent="0.2"/>
    <row r="187" ht="14.25" customHeight="1" x14ac:dyDescent="0.2"/>
    <row r="188" ht="14.25" customHeight="1" x14ac:dyDescent="0.2"/>
    <row r="189" ht="14.25" customHeight="1" x14ac:dyDescent="0.2"/>
    <row r="190" ht="14.25" customHeight="1" x14ac:dyDescent="0.2"/>
    <row r="191" ht="14.25" customHeight="1" x14ac:dyDescent="0.2"/>
    <row r="192" ht="14.25" customHeight="1" x14ac:dyDescent="0.2"/>
    <row r="193" ht="14.25" customHeight="1" x14ac:dyDescent="0.2"/>
    <row r="194" ht="14.25" customHeight="1" x14ac:dyDescent="0.2"/>
    <row r="195" ht="14.25" customHeight="1" x14ac:dyDescent="0.2"/>
    <row r="196" ht="14.25" customHeight="1" x14ac:dyDescent="0.2"/>
    <row r="197" ht="14.25" customHeight="1" x14ac:dyDescent="0.2"/>
    <row r="198" ht="14.25" customHeight="1" x14ac:dyDescent="0.2"/>
    <row r="199" ht="14.25" customHeight="1" x14ac:dyDescent="0.2"/>
    <row r="200" ht="14.25" customHeight="1" x14ac:dyDescent="0.2"/>
    <row r="201" ht="14.25" customHeight="1" x14ac:dyDescent="0.2"/>
    <row r="202" ht="14.25" customHeight="1" x14ac:dyDescent="0.2"/>
    <row r="203" ht="14.25" customHeight="1" x14ac:dyDescent="0.2"/>
    <row r="204" ht="14.25" customHeight="1" x14ac:dyDescent="0.2"/>
    <row r="205" ht="14.25" customHeight="1" x14ac:dyDescent="0.2"/>
    <row r="206" ht="14.25" customHeight="1" x14ac:dyDescent="0.2"/>
    <row r="207" ht="14.25" customHeight="1" x14ac:dyDescent="0.2"/>
    <row r="208" ht="14.25" customHeight="1" x14ac:dyDescent="0.2"/>
    <row r="209" ht="14.25" customHeight="1" x14ac:dyDescent="0.2"/>
    <row r="210" ht="14.25" customHeight="1" x14ac:dyDescent="0.2"/>
    <row r="211" ht="14.25" customHeight="1" x14ac:dyDescent="0.2"/>
    <row r="212" ht="14.25" customHeight="1" x14ac:dyDescent="0.2"/>
    <row r="213" ht="14.25" customHeight="1" x14ac:dyDescent="0.2"/>
    <row r="214" ht="14.25" customHeight="1" x14ac:dyDescent="0.2"/>
    <row r="215" ht="14.25" customHeight="1" x14ac:dyDescent="0.2"/>
    <row r="216" ht="14.2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mergeCells count="3">
    <mergeCell ref="A1:E1"/>
    <mergeCell ref="A2:E2"/>
    <mergeCell ref="A3:E3"/>
  </mergeCells>
  <pageMargins left="0.70866141732283472" right="0.70866141732283472" top="0.74803149606299213" bottom="0.74803149606299213" header="0" footer="0"/>
  <pageSetup paperSize="9" scale="69"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9" tint="0.59999389629810485"/>
    <pageSetUpPr fitToPage="1"/>
  </sheetPr>
  <dimension ref="A1:AA1023"/>
  <sheetViews>
    <sheetView view="pageBreakPreview" zoomScale="125" zoomScaleNormal="100" workbookViewId="0">
      <selection activeCell="B18" sqref="B18"/>
    </sheetView>
  </sheetViews>
  <sheetFormatPr baseColWidth="10" defaultColWidth="14.5" defaultRowHeight="15" customHeight="1" x14ac:dyDescent="0.15"/>
  <cols>
    <col min="1" max="1" width="6" style="39" customWidth="1"/>
    <col min="2" max="2" width="18.33203125" style="39" customWidth="1"/>
    <col min="3" max="3" width="23.1640625" style="39" customWidth="1"/>
    <col min="4" max="5" width="9.6640625" style="39" customWidth="1"/>
    <col min="6" max="6" width="18.33203125" style="39" customWidth="1"/>
    <col min="7" max="7" width="22.6640625" style="39" customWidth="1"/>
    <col min="8" max="27" width="8.6640625" style="39" customWidth="1"/>
    <col min="28" max="16384" width="14.5" style="39"/>
  </cols>
  <sheetData>
    <row r="1" spans="1:9" ht="14.25" customHeight="1" x14ac:dyDescent="0.15"/>
    <row r="2" spans="1:9" ht="20" customHeight="1" x14ac:dyDescent="0.15">
      <c r="A2" s="381" t="s">
        <v>27</v>
      </c>
      <c r="B2" s="381"/>
      <c r="C2" s="382"/>
      <c r="D2" s="382"/>
      <c r="E2" s="382"/>
      <c r="F2" s="382"/>
      <c r="G2" s="382"/>
    </row>
    <row r="3" spans="1:9" ht="14.25" customHeight="1" x14ac:dyDescent="0.15"/>
    <row r="4" spans="1:9" ht="14.25" customHeight="1" x14ac:dyDescent="0.15">
      <c r="A4" s="383" t="s">
        <v>582</v>
      </c>
      <c r="B4" s="383"/>
      <c r="C4" s="383"/>
    </row>
    <row r="5" spans="1:9" ht="14.25" customHeight="1" x14ac:dyDescent="0.15">
      <c r="A5" s="383" t="s">
        <v>28</v>
      </c>
      <c r="B5" s="383"/>
      <c r="C5" s="383"/>
    </row>
    <row r="6" spans="1:9" ht="14.25" customHeight="1" x14ac:dyDescent="0.15">
      <c r="A6" s="383" t="s">
        <v>29</v>
      </c>
      <c r="B6" s="383"/>
      <c r="C6" s="383"/>
    </row>
    <row r="7" spans="1:9" ht="14.25" customHeight="1" x14ac:dyDescent="0.15"/>
    <row r="8" spans="1:9" ht="14.25" customHeight="1" x14ac:dyDescent="0.15">
      <c r="A8" s="129" t="s">
        <v>2</v>
      </c>
      <c r="B8" s="129"/>
    </row>
    <row r="9" spans="1:9" ht="14.25" customHeight="1" x14ac:dyDescent="0.15">
      <c r="A9" s="168" t="s">
        <v>30</v>
      </c>
      <c r="B9" s="168"/>
    </row>
    <row r="10" spans="1:9" ht="14.25" customHeight="1" x14ac:dyDescent="0.15">
      <c r="A10" s="131" t="str">
        <f>"Kelompok Calon Penerima Bantuan (KPB) "&amp;'Total II-15'!D7</f>
        <v>Kelompok Calon Penerima Bantuan (KPB) Mawar Berduri</v>
      </c>
      <c r="B10" s="131"/>
    </row>
    <row r="11" spans="1:9" ht="14.25" customHeight="1" x14ac:dyDescent="0.15">
      <c r="A11" s="131" t="s">
        <v>581</v>
      </c>
      <c r="B11" s="131"/>
    </row>
    <row r="12" spans="1:9" ht="14.25" customHeight="1" x14ac:dyDescent="0.15">
      <c r="A12" s="39" t="s">
        <v>31</v>
      </c>
    </row>
    <row r="13" spans="1:9" ht="14.25" customHeight="1" x14ac:dyDescent="0.15">
      <c r="A13" s="39" t="s">
        <v>4</v>
      </c>
    </row>
    <row r="14" spans="1:9" ht="14.25" customHeight="1" x14ac:dyDescent="0.15"/>
    <row r="15" spans="1:9" ht="14.25" customHeight="1" x14ac:dyDescent="0.15">
      <c r="A15" s="39" t="s">
        <v>5</v>
      </c>
    </row>
    <row r="16" spans="1:9" ht="57" customHeight="1" x14ac:dyDescent="0.15">
      <c r="A16" s="369" t="str">
        <f>"Berdasarkan Undangan Pemilihan Terbuka Toko untuk pengadaan bahan bangunan/Material Kelompok Penerima Bantuan (KPB) "&amp;'Total II-15'!D7&amp;" dalam pelaksanaan Program BSPS Tahun 2026. Setelah mempelajari dan mencermati undangan Pemilihan Terbuka Toko termasuk penjelasan dan persyaratan umum, kami bermaksud mengikuti dan mengajukan penawaran berikut :"</f>
        <v>Berdasarkan Undangan Pemilihan Terbuka Toko untuk pengadaan bahan bangunan/Material Kelompok Penerima Bantuan (KPB) Mawar Berduri dalam pelaksanaan Program BSPS Tahun 2026. Setelah mempelajari dan mencermati undangan Pemilihan Terbuka Toko termasuk penjelasan dan persyaratan umum, kami bermaksud mengikuti dan mengajukan penawaran berikut :</v>
      </c>
      <c r="B16" s="369"/>
      <c r="C16" s="368"/>
      <c r="D16" s="368"/>
      <c r="E16" s="368"/>
      <c r="F16" s="368"/>
      <c r="G16" s="368"/>
      <c r="H16" s="130"/>
      <c r="I16" s="130"/>
    </row>
    <row r="17" spans="1:27" ht="14" customHeight="1" x14ac:dyDescent="0.15">
      <c r="A17" s="311"/>
      <c r="B17" s="561" t="s">
        <v>354</v>
      </c>
      <c r="C17" s="562">
        <f>Base!B16</f>
        <v>17</v>
      </c>
      <c r="D17" s="312"/>
      <c r="E17" s="312"/>
      <c r="F17" s="312"/>
      <c r="G17" s="312"/>
      <c r="H17" s="130"/>
      <c r="I17" s="130"/>
    </row>
    <row r="18" spans="1:27" ht="14" customHeight="1" x14ac:dyDescent="0.15">
      <c r="A18" s="311"/>
      <c r="B18" s="561" t="s">
        <v>356</v>
      </c>
      <c r="C18" s="158">
        <f>Base!B17</f>
        <v>35000000</v>
      </c>
      <c r="D18" s="312"/>
      <c r="E18" s="312"/>
      <c r="F18" s="312"/>
      <c r="G18" s="312"/>
      <c r="H18" s="130"/>
      <c r="I18" s="130"/>
    </row>
    <row r="19" spans="1:27" ht="14" customHeight="1" x14ac:dyDescent="0.15">
      <c r="A19" s="311"/>
      <c r="B19" s="561" t="s">
        <v>123</v>
      </c>
      <c r="C19" s="158">
        <f>Base!B18</f>
        <v>595000000</v>
      </c>
      <c r="D19" s="312"/>
      <c r="E19" s="312"/>
      <c r="F19" s="312"/>
      <c r="G19" s="312"/>
      <c r="H19" s="130"/>
      <c r="I19" s="130"/>
    </row>
    <row r="20" spans="1:27" ht="14" customHeight="1" x14ac:dyDescent="0.15">
      <c r="A20" s="311"/>
      <c r="B20" s="311"/>
      <c r="C20" s="312"/>
      <c r="D20" s="312"/>
      <c r="E20" s="312"/>
      <c r="F20" s="312"/>
      <c r="G20" s="312"/>
      <c r="H20" s="130"/>
      <c r="I20" s="130"/>
    </row>
    <row r="21" spans="1:27" ht="14.25" customHeight="1" thickBot="1" x14ac:dyDescent="0.2">
      <c r="A21" s="131" t="s">
        <v>580</v>
      </c>
      <c r="B21" s="131"/>
    </row>
    <row r="22" spans="1:27" ht="14.25" customHeight="1" x14ac:dyDescent="0.2">
      <c r="A22" s="375" t="s">
        <v>32</v>
      </c>
      <c r="B22" s="380" t="s">
        <v>33</v>
      </c>
      <c r="C22" s="556"/>
      <c r="D22" s="377" t="s">
        <v>34</v>
      </c>
      <c r="E22" s="380" t="s">
        <v>35</v>
      </c>
      <c r="F22" s="378" t="s">
        <v>36</v>
      </c>
      <c r="G22" s="379"/>
      <c r="H22" s="132"/>
      <c r="I22" s="360" t="s">
        <v>432</v>
      </c>
      <c r="J22" s="361"/>
      <c r="K22" s="131"/>
      <c r="L22" s="131"/>
      <c r="M22" s="131"/>
      <c r="N22" s="131"/>
      <c r="O22" s="131"/>
      <c r="P22" s="131"/>
      <c r="Q22" s="131"/>
      <c r="R22" s="131"/>
      <c r="S22" s="131"/>
      <c r="T22" s="131"/>
      <c r="U22" s="131"/>
      <c r="V22" s="131"/>
      <c r="W22" s="131"/>
      <c r="X22" s="131"/>
      <c r="Y22" s="131"/>
      <c r="Z22" s="131"/>
      <c r="AA22" s="131"/>
    </row>
    <row r="23" spans="1:27" ht="14.25" customHeight="1" x14ac:dyDescent="0.2">
      <c r="A23" s="376"/>
      <c r="B23" s="557"/>
      <c r="C23" s="558"/>
      <c r="D23" s="376"/>
      <c r="E23" s="376"/>
      <c r="F23" s="209" t="s">
        <v>37</v>
      </c>
      <c r="G23" s="209" t="s">
        <v>38</v>
      </c>
      <c r="H23" s="132"/>
      <c r="I23" s="362"/>
      <c r="J23" s="363"/>
      <c r="K23" s="131"/>
      <c r="L23" s="131"/>
      <c r="M23" s="131"/>
      <c r="N23" s="131"/>
      <c r="O23" s="131"/>
      <c r="P23" s="131"/>
      <c r="Q23" s="131"/>
      <c r="R23" s="131"/>
      <c r="S23" s="131"/>
      <c r="T23" s="131"/>
      <c r="U23" s="131"/>
      <c r="V23" s="131"/>
      <c r="W23" s="131"/>
      <c r="X23" s="131"/>
      <c r="Y23" s="131"/>
      <c r="Z23" s="131"/>
      <c r="AA23" s="131"/>
    </row>
    <row r="24" spans="1:27" ht="14.25" customHeight="1" x14ac:dyDescent="0.15">
      <c r="A24" s="133">
        <v>1</v>
      </c>
      <c r="B24" s="559">
        <v>2</v>
      </c>
      <c r="C24" s="560"/>
      <c r="D24" s="134">
        <v>3</v>
      </c>
      <c r="E24" s="134">
        <v>4</v>
      </c>
      <c r="F24" s="135">
        <v>5</v>
      </c>
      <c r="G24" s="135" t="s">
        <v>39</v>
      </c>
      <c r="H24" s="136"/>
      <c r="I24" s="362"/>
      <c r="J24" s="363"/>
      <c r="K24" s="136"/>
      <c r="L24" s="136"/>
      <c r="M24" s="136"/>
      <c r="N24" s="136"/>
      <c r="O24" s="136"/>
      <c r="P24" s="136"/>
      <c r="Q24" s="136"/>
      <c r="R24" s="136"/>
      <c r="S24" s="136"/>
      <c r="T24" s="136"/>
      <c r="U24" s="136"/>
      <c r="V24" s="136"/>
      <c r="W24" s="136"/>
      <c r="X24" s="136"/>
      <c r="Y24" s="136"/>
      <c r="Z24" s="136"/>
      <c r="AA24" s="136"/>
    </row>
    <row r="25" spans="1:27" ht="14.25" customHeight="1" x14ac:dyDescent="0.2">
      <c r="A25" s="44">
        <v>1</v>
      </c>
      <c r="B25" s="454"/>
      <c r="C25" s="456"/>
      <c r="D25" s="137"/>
      <c r="E25" s="138"/>
      <c r="F25" s="139"/>
      <c r="G25" s="140"/>
      <c r="H25" s="141"/>
      <c r="I25" s="362"/>
      <c r="J25" s="363"/>
    </row>
    <row r="26" spans="1:27" ht="14.25" customHeight="1" x14ac:dyDescent="0.2">
      <c r="A26" s="44">
        <v>2</v>
      </c>
      <c r="B26" s="454"/>
      <c r="C26" s="456"/>
      <c r="D26" s="137"/>
      <c r="E26" s="138"/>
      <c r="F26" s="139"/>
      <c r="G26" s="140"/>
      <c r="H26" s="141"/>
      <c r="I26" s="362"/>
      <c r="J26" s="363"/>
    </row>
    <row r="27" spans="1:27" ht="14.25" customHeight="1" thickBot="1" x14ac:dyDescent="0.25">
      <c r="A27" s="44">
        <v>3</v>
      </c>
      <c r="B27" s="454"/>
      <c r="C27" s="456"/>
      <c r="D27" s="137"/>
      <c r="E27" s="138"/>
      <c r="F27" s="139"/>
      <c r="G27" s="140"/>
      <c r="H27" s="141"/>
      <c r="I27" s="364"/>
      <c r="J27" s="365"/>
    </row>
    <row r="28" spans="1:27" ht="14.25" customHeight="1" x14ac:dyDescent="0.2">
      <c r="A28" s="44">
        <v>4</v>
      </c>
      <c r="B28" s="454"/>
      <c r="C28" s="456"/>
      <c r="D28" s="137"/>
      <c r="E28" s="138"/>
      <c r="F28" s="139"/>
      <c r="G28" s="140"/>
      <c r="H28" s="141"/>
    </row>
    <row r="29" spans="1:27" ht="14.25" customHeight="1" x14ac:dyDescent="0.2">
      <c r="A29" s="44">
        <v>5</v>
      </c>
      <c r="B29" s="454"/>
      <c r="C29" s="456"/>
      <c r="D29" s="137"/>
      <c r="E29" s="138"/>
      <c r="F29" s="139"/>
      <c r="G29" s="140"/>
      <c r="H29" s="141"/>
    </row>
    <row r="30" spans="1:27" ht="14.25" customHeight="1" x14ac:dyDescent="0.2">
      <c r="A30" s="44">
        <v>6</v>
      </c>
      <c r="B30" s="454"/>
      <c r="C30" s="456"/>
      <c r="D30" s="137"/>
      <c r="E30" s="138"/>
      <c r="F30" s="139"/>
      <c r="G30" s="140"/>
      <c r="H30" s="141"/>
    </row>
    <row r="31" spans="1:27" ht="14.25" customHeight="1" x14ac:dyDescent="0.2">
      <c r="A31" s="44">
        <v>7</v>
      </c>
      <c r="B31" s="454"/>
      <c r="C31" s="456"/>
      <c r="D31" s="137"/>
      <c r="E31" s="138"/>
      <c r="F31" s="139"/>
      <c r="G31" s="140"/>
      <c r="H31" s="141"/>
    </row>
    <row r="32" spans="1:27" ht="14.25" customHeight="1" x14ac:dyDescent="0.2">
      <c r="A32" s="44">
        <v>8</v>
      </c>
      <c r="B32" s="454"/>
      <c r="C32" s="456"/>
      <c r="D32" s="137"/>
      <c r="E32" s="138"/>
      <c r="F32" s="139"/>
      <c r="G32" s="140"/>
      <c r="H32" s="141"/>
    </row>
    <row r="33" spans="1:8" ht="14.25" customHeight="1" x14ac:dyDescent="0.2">
      <c r="A33" s="44">
        <v>9</v>
      </c>
      <c r="B33" s="454"/>
      <c r="C33" s="456"/>
      <c r="D33" s="137"/>
      <c r="E33" s="138"/>
      <c r="F33" s="139"/>
      <c r="G33" s="140"/>
      <c r="H33" s="141"/>
    </row>
    <row r="34" spans="1:8" ht="14.25" customHeight="1" x14ac:dyDescent="0.2">
      <c r="A34" s="44">
        <v>10</v>
      </c>
      <c r="B34" s="454"/>
      <c r="C34" s="456"/>
      <c r="D34" s="137"/>
      <c r="E34" s="138"/>
      <c r="F34" s="139"/>
      <c r="G34" s="140"/>
      <c r="H34" s="141"/>
    </row>
    <row r="35" spans="1:8" ht="14.25" customHeight="1" x14ac:dyDescent="0.2">
      <c r="A35" s="44">
        <v>11</v>
      </c>
      <c r="B35" s="454"/>
      <c r="C35" s="456"/>
      <c r="D35" s="137"/>
      <c r="E35" s="138"/>
      <c r="F35" s="139"/>
      <c r="G35" s="140"/>
      <c r="H35" s="141"/>
    </row>
    <row r="36" spans="1:8" ht="14.25" customHeight="1" x14ac:dyDescent="0.2">
      <c r="A36" s="44">
        <v>12</v>
      </c>
      <c r="B36" s="454"/>
      <c r="C36" s="456"/>
      <c r="D36" s="137"/>
      <c r="E36" s="138"/>
      <c r="F36" s="139"/>
      <c r="G36" s="140"/>
      <c r="H36" s="141"/>
    </row>
    <row r="37" spans="1:8" ht="14.25" customHeight="1" x14ac:dyDescent="0.2">
      <c r="A37" s="44">
        <v>13</v>
      </c>
      <c r="B37" s="454"/>
      <c r="C37" s="456"/>
      <c r="D37" s="137"/>
      <c r="E37" s="138"/>
      <c r="F37" s="139"/>
      <c r="G37" s="140"/>
      <c r="H37" s="141"/>
    </row>
    <row r="38" spans="1:8" ht="14.25" customHeight="1" x14ac:dyDescent="0.2">
      <c r="A38" s="44">
        <v>14</v>
      </c>
      <c r="B38" s="454"/>
      <c r="C38" s="456"/>
      <c r="D38" s="137"/>
      <c r="E38" s="138"/>
      <c r="F38" s="139"/>
      <c r="G38" s="140"/>
      <c r="H38" s="141"/>
    </row>
    <row r="39" spans="1:8" ht="14.25" customHeight="1" x14ac:dyDescent="0.2">
      <c r="A39" s="44">
        <v>15</v>
      </c>
      <c r="B39" s="454"/>
      <c r="C39" s="456"/>
      <c r="D39" s="137"/>
      <c r="E39" s="138"/>
      <c r="F39" s="139"/>
      <c r="G39" s="140"/>
      <c r="H39" s="141"/>
    </row>
    <row r="40" spans="1:8" ht="14.25" customHeight="1" x14ac:dyDescent="0.2">
      <c r="A40" s="44">
        <v>16</v>
      </c>
      <c r="B40" s="454"/>
      <c r="C40" s="456"/>
      <c r="D40" s="137"/>
      <c r="E40" s="138"/>
      <c r="F40" s="139"/>
      <c r="G40" s="140"/>
      <c r="H40" s="141"/>
    </row>
    <row r="41" spans="1:8" ht="14.25" customHeight="1" x14ac:dyDescent="0.2">
      <c r="A41" s="44">
        <v>17</v>
      </c>
      <c r="B41" s="454"/>
      <c r="C41" s="456"/>
      <c r="D41" s="137"/>
      <c r="E41" s="138"/>
      <c r="F41" s="139"/>
      <c r="G41" s="140"/>
      <c r="H41" s="141"/>
    </row>
    <row r="42" spans="1:8" ht="14.25" customHeight="1" x14ac:dyDescent="0.2">
      <c r="A42" s="44">
        <v>18</v>
      </c>
      <c r="B42" s="454"/>
      <c r="C42" s="456"/>
      <c r="D42" s="137"/>
      <c r="E42" s="138"/>
      <c r="F42" s="139"/>
      <c r="G42" s="140"/>
      <c r="H42" s="141"/>
    </row>
    <row r="43" spans="1:8" ht="14.25" customHeight="1" x14ac:dyDescent="0.2">
      <c r="A43" s="44">
        <v>19</v>
      </c>
      <c r="B43" s="454"/>
      <c r="C43" s="456"/>
      <c r="D43" s="137"/>
      <c r="E43" s="138"/>
      <c r="F43" s="139"/>
      <c r="G43" s="140"/>
      <c r="H43" s="141"/>
    </row>
    <row r="44" spans="1:8" ht="14.25" customHeight="1" x14ac:dyDescent="0.2">
      <c r="A44" s="44">
        <v>20</v>
      </c>
      <c r="B44" s="454"/>
      <c r="C44" s="456"/>
      <c r="D44" s="137"/>
      <c r="E44" s="138"/>
      <c r="F44" s="139"/>
      <c r="G44" s="140"/>
      <c r="H44" s="141"/>
    </row>
    <row r="45" spans="1:8" ht="14.25" customHeight="1" x14ac:dyDescent="0.2">
      <c r="A45" s="44">
        <v>21</v>
      </c>
      <c r="B45" s="454"/>
      <c r="C45" s="456"/>
      <c r="D45" s="137"/>
      <c r="E45" s="138"/>
      <c r="F45" s="139"/>
      <c r="G45" s="140"/>
      <c r="H45" s="141"/>
    </row>
    <row r="46" spans="1:8" ht="14.25" customHeight="1" x14ac:dyDescent="0.2">
      <c r="A46" s="44">
        <v>22</v>
      </c>
      <c r="B46" s="454"/>
      <c r="C46" s="456"/>
      <c r="D46" s="137"/>
      <c r="E46" s="138"/>
      <c r="F46" s="139"/>
      <c r="G46" s="140"/>
      <c r="H46" s="141"/>
    </row>
    <row r="47" spans="1:8" ht="14.25" customHeight="1" x14ac:dyDescent="0.2">
      <c r="A47" s="44">
        <v>23</v>
      </c>
      <c r="B47" s="454"/>
      <c r="C47" s="456"/>
      <c r="D47" s="137"/>
      <c r="E47" s="138"/>
      <c r="F47" s="139"/>
      <c r="G47" s="140"/>
      <c r="H47" s="141"/>
    </row>
    <row r="48" spans="1:8" ht="14.25" customHeight="1" x14ac:dyDescent="0.2">
      <c r="A48" s="44">
        <v>24</v>
      </c>
      <c r="B48" s="454"/>
      <c r="C48" s="456"/>
      <c r="D48" s="137"/>
      <c r="E48" s="138"/>
      <c r="F48" s="139"/>
      <c r="G48" s="140"/>
      <c r="H48" s="141"/>
    </row>
    <row r="49" spans="1:8" ht="14.25" customHeight="1" x14ac:dyDescent="0.2">
      <c r="A49" s="44">
        <v>25</v>
      </c>
      <c r="B49" s="454"/>
      <c r="C49" s="456"/>
      <c r="D49" s="137"/>
      <c r="E49" s="138"/>
      <c r="F49" s="139"/>
      <c r="G49" s="140"/>
      <c r="H49" s="141"/>
    </row>
    <row r="50" spans="1:8" ht="14.25" customHeight="1" x14ac:dyDescent="0.2">
      <c r="A50" s="44">
        <v>26</v>
      </c>
      <c r="B50" s="454"/>
      <c r="C50" s="456"/>
      <c r="D50" s="137"/>
      <c r="E50" s="138"/>
      <c r="F50" s="139"/>
      <c r="G50" s="140"/>
      <c r="H50" s="141"/>
    </row>
    <row r="51" spans="1:8" ht="14.25" customHeight="1" x14ac:dyDescent="0.2">
      <c r="A51" s="44">
        <v>27</v>
      </c>
      <c r="B51" s="454"/>
      <c r="C51" s="456"/>
      <c r="D51" s="137"/>
      <c r="E51" s="138"/>
      <c r="F51" s="139"/>
      <c r="G51" s="140"/>
      <c r="H51" s="141"/>
    </row>
    <row r="52" spans="1:8" ht="14.25" customHeight="1" x14ac:dyDescent="0.2">
      <c r="A52" s="44">
        <v>28</v>
      </c>
      <c r="B52" s="454"/>
      <c r="C52" s="456"/>
      <c r="D52" s="137"/>
      <c r="E52" s="138"/>
      <c r="F52" s="139"/>
      <c r="G52" s="140"/>
      <c r="H52" s="141"/>
    </row>
    <row r="53" spans="1:8" ht="14.25" customHeight="1" x14ac:dyDescent="0.2">
      <c r="A53" s="44">
        <v>29</v>
      </c>
      <c r="B53" s="454"/>
      <c r="C53" s="456"/>
      <c r="D53" s="137"/>
      <c r="E53" s="138"/>
      <c r="F53" s="139"/>
      <c r="G53" s="140"/>
      <c r="H53" s="141"/>
    </row>
    <row r="54" spans="1:8" ht="14.25" customHeight="1" x14ac:dyDescent="0.2">
      <c r="A54" s="44">
        <v>30</v>
      </c>
      <c r="B54" s="454"/>
      <c r="C54" s="456"/>
      <c r="D54" s="137"/>
      <c r="E54" s="138"/>
      <c r="F54" s="139"/>
      <c r="G54" s="140"/>
      <c r="H54" s="141"/>
    </row>
    <row r="55" spans="1:8" ht="14.25" customHeight="1" x14ac:dyDescent="0.2">
      <c r="A55" s="44">
        <v>31</v>
      </c>
      <c r="B55" s="454"/>
      <c r="C55" s="456"/>
      <c r="D55" s="137"/>
      <c r="E55" s="138"/>
      <c r="F55" s="139"/>
      <c r="G55" s="140"/>
      <c r="H55" s="141"/>
    </row>
    <row r="56" spans="1:8" ht="14.25" customHeight="1" x14ac:dyDescent="0.2">
      <c r="A56" s="44">
        <v>32</v>
      </c>
      <c r="B56" s="454"/>
      <c r="C56" s="456"/>
      <c r="D56" s="137"/>
      <c r="E56" s="138"/>
      <c r="F56" s="139"/>
      <c r="G56" s="140"/>
      <c r="H56" s="141"/>
    </row>
    <row r="57" spans="1:8" ht="14.25" customHeight="1" x14ac:dyDescent="0.2">
      <c r="A57" s="44">
        <v>33</v>
      </c>
      <c r="B57" s="454"/>
      <c r="C57" s="456"/>
      <c r="D57" s="137"/>
      <c r="E57" s="138"/>
      <c r="F57" s="139"/>
      <c r="G57" s="140"/>
      <c r="H57" s="141"/>
    </row>
    <row r="58" spans="1:8" ht="14.25" customHeight="1" x14ac:dyDescent="0.2">
      <c r="A58" s="44">
        <v>34</v>
      </c>
      <c r="B58" s="454"/>
      <c r="C58" s="456"/>
      <c r="D58" s="137"/>
      <c r="E58" s="138"/>
      <c r="F58" s="139"/>
      <c r="G58" s="140"/>
      <c r="H58" s="141"/>
    </row>
    <row r="59" spans="1:8" ht="14.25" customHeight="1" x14ac:dyDescent="0.2">
      <c r="A59" s="44">
        <v>35</v>
      </c>
      <c r="B59" s="454"/>
      <c r="C59" s="456"/>
      <c r="D59" s="137"/>
      <c r="E59" s="138"/>
      <c r="F59" s="139"/>
      <c r="G59" s="140"/>
      <c r="H59" s="141"/>
    </row>
    <row r="60" spans="1:8" ht="14.25" customHeight="1" x14ac:dyDescent="0.2">
      <c r="A60" s="44">
        <v>36</v>
      </c>
      <c r="B60" s="454"/>
      <c r="C60" s="456"/>
      <c r="D60" s="137"/>
      <c r="E60" s="138"/>
      <c r="F60" s="139"/>
      <c r="G60" s="140"/>
      <c r="H60" s="141"/>
    </row>
    <row r="61" spans="1:8" ht="14.25" customHeight="1" x14ac:dyDescent="0.2">
      <c r="A61" s="44">
        <v>37</v>
      </c>
      <c r="B61" s="454"/>
      <c r="C61" s="456"/>
      <c r="D61" s="137"/>
      <c r="E61" s="138"/>
      <c r="F61" s="139"/>
      <c r="G61" s="140"/>
      <c r="H61" s="141"/>
    </row>
    <row r="62" spans="1:8" ht="14.25" customHeight="1" x14ac:dyDescent="0.2">
      <c r="A62" s="44">
        <v>38</v>
      </c>
      <c r="B62" s="454"/>
      <c r="C62" s="456"/>
      <c r="D62" s="137"/>
      <c r="E62" s="138"/>
      <c r="F62" s="139"/>
      <c r="G62" s="140"/>
      <c r="H62" s="141"/>
    </row>
    <row r="63" spans="1:8" ht="14.25" customHeight="1" x14ac:dyDescent="0.2">
      <c r="A63" s="44">
        <v>39</v>
      </c>
      <c r="B63" s="454"/>
      <c r="C63" s="456"/>
      <c r="D63" s="137"/>
      <c r="E63" s="138"/>
      <c r="F63" s="139"/>
      <c r="G63" s="140"/>
      <c r="H63" s="141"/>
    </row>
    <row r="64" spans="1:8" ht="14.25" customHeight="1" x14ac:dyDescent="0.2">
      <c r="A64" s="44">
        <v>40</v>
      </c>
      <c r="B64" s="454"/>
      <c r="C64" s="456"/>
      <c r="D64" s="137"/>
      <c r="E64" s="138"/>
      <c r="F64" s="139"/>
      <c r="G64" s="140"/>
      <c r="H64" s="141"/>
    </row>
    <row r="65" spans="1:8" ht="14.25" customHeight="1" x14ac:dyDescent="0.2">
      <c r="A65" s="371" t="s">
        <v>40</v>
      </c>
      <c r="B65" s="554"/>
      <c r="C65" s="372"/>
      <c r="D65" s="372"/>
      <c r="E65" s="372"/>
      <c r="F65" s="373"/>
      <c r="G65" s="140"/>
      <c r="H65" s="141"/>
    </row>
    <row r="66" spans="1:8" ht="14.25" customHeight="1" x14ac:dyDescent="0.2">
      <c r="A66" s="374" t="s">
        <v>41</v>
      </c>
      <c r="B66" s="555"/>
      <c r="C66" s="372"/>
      <c r="D66" s="372"/>
      <c r="E66" s="372"/>
      <c r="F66" s="372"/>
      <c r="G66" s="373"/>
      <c r="H66" s="141"/>
    </row>
    <row r="67" spans="1:8" ht="14.25" customHeight="1" x14ac:dyDescent="0.15"/>
    <row r="68" spans="1:8" ht="14.25" customHeight="1" x14ac:dyDescent="0.15">
      <c r="A68" s="39" t="s">
        <v>42</v>
      </c>
    </row>
    <row r="69" spans="1:8" ht="14.25" customHeight="1" x14ac:dyDescent="0.15">
      <c r="A69" s="142" t="s">
        <v>6</v>
      </c>
      <c r="B69" s="563" t="s">
        <v>43</v>
      </c>
      <c r="C69" s="563"/>
      <c r="D69" s="563"/>
      <c r="E69" s="563"/>
      <c r="F69" s="563"/>
      <c r="G69" s="563"/>
    </row>
    <row r="70" spans="1:8" ht="14.25" customHeight="1" x14ac:dyDescent="0.15">
      <c r="A70" s="142" t="s">
        <v>8</v>
      </c>
      <c r="B70" s="563" t="s">
        <v>44</v>
      </c>
      <c r="C70" s="563"/>
      <c r="D70" s="563"/>
      <c r="E70" s="563"/>
      <c r="F70" s="563"/>
      <c r="G70" s="563"/>
    </row>
    <row r="71" spans="1:8" ht="14.25" customHeight="1" x14ac:dyDescent="0.15">
      <c r="A71" s="142" t="s">
        <v>9</v>
      </c>
      <c r="B71" s="563" t="s">
        <v>45</v>
      </c>
      <c r="C71" s="563"/>
      <c r="D71" s="563"/>
      <c r="E71" s="563"/>
      <c r="F71" s="563"/>
      <c r="G71" s="563"/>
    </row>
    <row r="72" spans="1:8" ht="14.25" customHeight="1" x14ac:dyDescent="0.15">
      <c r="A72" s="142" t="s">
        <v>10</v>
      </c>
      <c r="B72" s="563" t="s">
        <v>46</v>
      </c>
      <c r="C72" s="563"/>
      <c r="D72" s="563"/>
      <c r="E72" s="563"/>
      <c r="F72" s="563"/>
      <c r="G72" s="563"/>
    </row>
    <row r="73" spans="1:8" ht="33.75" customHeight="1" x14ac:dyDescent="0.15">
      <c r="A73" s="142" t="s">
        <v>47</v>
      </c>
      <c r="B73" s="564" t="s">
        <v>48</v>
      </c>
      <c r="C73" s="564"/>
      <c r="D73" s="564"/>
      <c r="E73" s="564"/>
      <c r="F73" s="564"/>
      <c r="G73" s="564"/>
    </row>
    <row r="74" spans="1:8" ht="29.25" customHeight="1" x14ac:dyDescent="0.15">
      <c r="A74" s="142" t="s">
        <v>49</v>
      </c>
      <c r="B74" s="564" t="s">
        <v>50</v>
      </c>
      <c r="C74" s="564"/>
      <c r="D74" s="564"/>
      <c r="E74" s="564"/>
      <c r="F74" s="564"/>
      <c r="G74" s="564"/>
    </row>
    <row r="75" spans="1:8" ht="45" customHeight="1" x14ac:dyDescent="0.15">
      <c r="A75" s="142" t="s">
        <v>51</v>
      </c>
      <c r="B75" s="564" t="s">
        <v>52</v>
      </c>
      <c r="C75" s="564"/>
      <c r="D75" s="564"/>
      <c r="E75" s="564"/>
      <c r="F75" s="564"/>
      <c r="G75" s="564"/>
    </row>
    <row r="76" spans="1:8" ht="14.25" customHeight="1" x14ac:dyDescent="0.15">
      <c r="A76" s="142" t="s">
        <v>53</v>
      </c>
      <c r="B76" s="563" t="s">
        <v>54</v>
      </c>
      <c r="C76" s="563"/>
      <c r="D76" s="563"/>
      <c r="E76" s="563"/>
      <c r="F76" s="563"/>
      <c r="G76" s="563"/>
    </row>
    <row r="77" spans="1:8" ht="14.25" customHeight="1" x14ac:dyDescent="0.15"/>
    <row r="78" spans="1:8" ht="14.25" customHeight="1" x14ac:dyDescent="0.15">
      <c r="A78" s="131" t="s">
        <v>55</v>
      </c>
      <c r="B78" s="131"/>
    </row>
    <row r="79" spans="1:8" ht="14.25" customHeight="1" x14ac:dyDescent="0.15">
      <c r="A79" s="39" t="s">
        <v>56</v>
      </c>
    </row>
    <row r="80" spans="1:8" ht="14.25" customHeight="1" x14ac:dyDescent="0.15">
      <c r="A80" s="143" t="s">
        <v>6</v>
      </c>
      <c r="B80" s="563" t="s">
        <v>57</v>
      </c>
      <c r="C80" s="563"/>
      <c r="D80" s="563"/>
      <c r="E80" s="563"/>
      <c r="F80" s="563"/>
      <c r="G80" s="563"/>
    </row>
    <row r="81" spans="1:7" ht="14.25" customHeight="1" x14ac:dyDescent="0.15">
      <c r="A81" s="148" t="s">
        <v>8</v>
      </c>
      <c r="B81" s="563" t="s">
        <v>58</v>
      </c>
      <c r="C81" s="563"/>
      <c r="D81" s="563"/>
      <c r="E81" s="563"/>
      <c r="F81" s="563"/>
      <c r="G81" s="563"/>
    </row>
    <row r="82" spans="1:7" ht="14.25" customHeight="1" x14ac:dyDescent="0.15">
      <c r="A82" s="148" t="s">
        <v>9</v>
      </c>
      <c r="B82" s="563" t="s">
        <v>59</v>
      </c>
      <c r="C82" s="563"/>
      <c r="D82" s="563"/>
      <c r="E82" s="563"/>
      <c r="F82" s="563"/>
      <c r="G82" s="563"/>
    </row>
    <row r="83" spans="1:7" ht="14.25" customHeight="1" x14ac:dyDescent="0.15">
      <c r="A83" s="148" t="s">
        <v>10</v>
      </c>
      <c r="B83" s="563" t="s">
        <v>60</v>
      </c>
      <c r="C83" s="563"/>
      <c r="D83" s="563"/>
      <c r="E83" s="563"/>
      <c r="F83" s="563"/>
      <c r="G83" s="563"/>
    </row>
    <row r="84" spans="1:7" ht="14.25" customHeight="1" x14ac:dyDescent="0.15"/>
    <row r="85" spans="1:7" ht="15" customHeight="1" x14ac:dyDescent="0.15">
      <c r="A85" s="370" t="s">
        <v>61</v>
      </c>
      <c r="B85" s="370"/>
      <c r="C85" s="367"/>
      <c r="D85" s="367"/>
      <c r="E85" s="367"/>
      <c r="F85" s="367"/>
      <c r="G85" s="367"/>
    </row>
    <row r="86" spans="1:7" ht="15" customHeight="1" x14ac:dyDescent="0.15">
      <c r="A86" s="144"/>
      <c r="B86" s="144"/>
      <c r="C86" s="144"/>
      <c r="D86" s="144"/>
      <c r="E86" s="144"/>
      <c r="F86" s="144"/>
      <c r="G86" s="144"/>
    </row>
    <row r="87" spans="1:7" ht="14.25" customHeight="1" x14ac:dyDescent="0.2">
      <c r="A87" s="143"/>
      <c r="B87" s="143"/>
      <c r="F87" s="366" t="s">
        <v>0</v>
      </c>
      <c r="G87" s="367"/>
    </row>
    <row r="88" spans="1:7" ht="14.25" customHeight="1" x14ac:dyDescent="0.2">
      <c r="A88" s="143"/>
      <c r="B88" s="143"/>
      <c r="F88" s="145"/>
      <c r="G88" s="145"/>
    </row>
    <row r="89" spans="1:7" ht="14.25" customHeight="1" x14ac:dyDescent="0.2">
      <c r="F89" s="366" t="s">
        <v>62</v>
      </c>
      <c r="G89" s="367"/>
    </row>
    <row r="90" spans="1:7" ht="14.25" customHeight="1" x14ac:dyDescent="0.2">
      <c r="F90" s="366" t="s">
        <v>63</v>
      </c>
      <c r="G90" s="367"/>
    </row>
    <row r="91" spans="1:7" ht="14.25" customHeight="1" x14ac:dyDescent="0.15"/>
    <row r="92" spans="1:7" ht="14.25" customHeight="1" x14ac:dyDescent="0.15">
      <c r="F92" s="146" t="s">
        <v>64</v>
      </c>
      <c r="G92" s="39" t="s">
        <v>65</v>
      </c>
    </row>
    <row r="93" spans="1:7" ht="14.25" customHeight="1" x14ac:dyDescent="0.15"/>
    <row r="94" spans="1:7" ht="14.25" customHeight="1" x14ac:dyDescent="0.15"/>
    <row r="95" spans="1:7" ht="14.25" customHeight="1" x14ac:dyDescent="0.2">
      <c r="F95" s="366" t="s">
        <v>66</v>
      </c>
      <c r="G95" s="367"/>
    </row>
    <row r="96" spans="1:7" ht="14.25" customHeight="1" x14ac:dyDescent="0.15">
      <c r="A96" s="39" t="s">
        <v>11</v>
      </c>
    </row>
    <row r="97" spans="1:2" ht="14.25" customHeight="1" x14ac:dyDescent="0.15">
      <c r="A97" s="143" t="s">
        <v>6</v>
      </c>
      <c r="B97" s="39" t="s">
        <v>67</v>
      </c>
    </row>
    <row r="98" spans="1:2" ht="14.25" customHeight="1" x14ac:dyDescent="0.15">
      <c r="A98" s="143" t="s">
        <v>8</v>
      </c>
      <c r="B98" s="39" t="s">
        <v>68</v>
      </c>
    </row>
    <row r="99" spans="1:2" ht="14.25" customHeight="1" x14ac:dyDescent="0.15">
      <c r="A99" s="143" t="s">
        <v>9</v>
      </c>
      <c r="B99" s="39" t="s">
        <v>69</v>
      </c>
    </row>
    <row r="100" spans="1:2" ht="14.25" customHeight="1" x14ac:dyDescent="0.15"/>
    <row r="101" spans="1:2" ht="14.25" customHeight="1" x14ac:dyDescent="0.15"/>
    <row r="102" spans="1:2" ht="14.25" customHeight="1" x14ac:dyDescent="0.15"/>
    <row r="103" spans="1:2" ht="14.25" customHeight="1" x14ac:dyDescent="0.15"/>
    <row r="104" spans="1:2" ht="14.25" customHeight="1" x14ac:dyDescent="0.15"/>
    <row r="105" spans="1:2" ht="14.25" customHeight="1" x14ac:dyDescent="0.15"/>
    <row r="106" spans="1:2" ht="14.25" customHeight="1" x14ac:dyDescent="0.15"/>
    <row r="107" spans="1:2" ht="14.25" customHeight="1" x14ac:dyDescent="0.15"/>
    <row r="108" spans="1:2" ht="14.25" customHeight="1" x14ac:dyDescent="0.15"/>
    <row r="109" spans="1:2" ht="14.25" customHeight="1" x14ac:dyDescent="0.15"/>
    <row r="110" spans="1:2" ht="14.25" customHeight="1" x14ac:dyDescent="0.15"/>
    <row r="111" spans="1:2" ht="14.25" customHeight="1" x14ac:dyDescent="0.15"/>
    <row r="112" spans="1:2" ht="14.25" customHeight="1" x14ac:dyDescent="0.15"/>
    <row r="113" ht="14.25" customHeight="1" x14ac:dyDescent="0.15"/>
    <row r="114" ht="14.25" customHeight="1" x14ac:dyDescent="0.15"/>
    <row r="115" ht="14.25" customHeight="1" x14ac:dyDescent="0.15"/>
    <row r="116" ht="14.25" customHeight="1" x14ac:dyDescent="0.15"/>
    <row r="117" ht="14.25" customHeight="1" x14ac:dyDescent="0.15"/>
    <row r="118" ht="14.25" customHeight="1" x14ac:dyDescent="0.15"/>
    <row r="119" ht="14.25" customHeight="1" x14ac:dyDescent="0.15"/>
    <row r="120" ht="14.25" customHeight="1" x14ac:dyDescent="0.15"/>
    <row r="121" ht="14.25" customHeight="1" x14ac:dyDescent="0.15"/>
    <row r="122" ht="14.25" customHeight="1" x14ac:dyDescent="0.15"/>
    <row r="123" ht="14.25" customHeight="1" x14ac:dyDescent="0.15"/>
    <row r="124" ht="14.25" customHeight="1" x14ac:dyDescent="0.15"/>
    <row r="125" ht="14.25" customHeight="1" x14ac:dyDescent="0.15"/>
    <row r="126" ht="14.25" customHeight="1" x14ac:dyDescent="0.15"/>
    <row r="127" ht="14.25" customHeight="1" x14ac:dyDescent="0.15"/>
    <row r="128" ht="14.25" customHeight="1" x14ac:dyDescent="0.15"/>
    <row r="129" ht="14.25" customHeight="1" x14ac:dyDescent="0.15"/>
    <row r="130" ht="14.25" customHeight="1" x14ac:dyDescent="0.15"/>
    <row r="131" ht="14.25" customHeight="1" x14ac:dyDescent="0.15"/>
    <row r="132" ht="14.25" customHeight="1" x14ac:dyDescent="0.15"/>
    <row r="133" ht="14.25" customHeight="1" x14ac:dyDescent="0.15"/>
    <row r="134" ht="14.25" customHeight="1" x14ac:dyDescent="0.15"/>
    <row r="135" ht="14.25" customHeight="1" x14ac:dyDescent="0.15"/>
    <row r="136" ht="14.25" customHeight="1" x14ac:dyDescent="0.15"/>
    <row r="137" ht="14.25" customHeight="1" x14ac:dyDescent="0.15"/>
    <row r="138" ht="14.25" customHeight="1" x14ac:dyDescent="0.15"/>
    <row r="139" ht="14.25" customHeight="1" x14ac:dyDescent="0.15"/>
    <row r="140" ht="14.25" customHeight="1" x14ac:dyDescent="0.15"/>
    <row r="141" ht="14.25" customHeight="1" x14ac:dyDescent="0.15"/>
    <row r="142" ht="14.25" customHeight="1" x14ac:dyDescent="0.15"/>
    <row r="143" ht="14.25" customHeight="1" x14ac:dyDescent="0.15"/>
    <row r="144" ht="14.25" customHeight="1" x14ac:dyDescent="0.15"/>
    <row r="145" ht="14.25" customHeight="1" x14ac:dyDescent="0.15"/>
    <row r="146" ht="14.25" customHeight="1" x14ac:dyDescent="0.15"/>
    <row r="147" ht="14.25" customHeight="1" x14ac:dyDescent="0.15"/>
    <row r="148" ht="14.25" customHeight="1" x14ac:dyDescent="0.15"/>
    <row r="149" ht="14.25" customHeight="1" x14ac:dyDescent="0.15"/>
    <row r="150" ht="14.25" customHeight="1" x14ac:dyDescent="0.15"/>
    <row r="151" ht="14.25" customHeight="1" x14ac:dyDescent="0.15"/>
    <row r="152" ht="14.25" customHeight="1" x14ac:dyDescent="0.15"/>
    <row r="153" ht="14.25" customHeight="1" x14ac:dyDescent="0.15"/>
    <row r="154" ht="14.25" customHeight="1" x14ac:dyDescent="0.15"/>
    <row r="155" ht="14.25" customHeight="1" x14ac:dyDescent="0.15"/>
    <row r="156" ht="14.25" customHeight="1" x14ac:dyDescent="0.15"/>
    <row r="157" ht="14.25" customHeight="1" x14ac:dyDescent="0.15"/>
    <row r="158" ht="14.25" customHeight="1" x14ac:dyDescent="0.15"/>
    <row r="159" ht="14.25" customHeight="1" x14ac:dyDescent="0.15"/>
    <row r="160" ht="14.25" customHeight="1" x14ac:dyDescent="0.15"/>
    <row r="161" ht="14.25" customHeight="1" x14ac:dyDescent="0.15"/>
    <row r="162" ht="14.25" customHeight="1" x14ac:dyDescent="0.15"/>
    <row r="163" ht="14.25" customHeight="1" x14ac:dyDescent="0.15"/>
    <row r="164" ht="14.25" customHeight="1" x14ac:dyDescent="0.15"/>
    <row r="165" ht="14.25" customHeight="1" x14ac:dyDescent="0.15"/>
    <row r="166" ht="14.25" customHeight="1" x14ac:dyDescent="0.15"/>
    <row r="167" ht="14.25" customHeight="1" x14ac:dyDescent="0.15"/>
    <row r="168" ht="14.25" customHeight="1" x14ac:dyDescent="0.15"/>
    <row r="169" ht="14.25" customHeight="1" x14ac:dyDescent="0.15"/>
    <row r="170" ht="14.25" customHeight="1" x14ac:dyDescent="0.15"/>
    <row r="171" ht="14.25" customHeight="1" x14ac:dyDescent="0.15"/>
    <row r="172" ht="14.25" customHeight="1" x14ac:dyDescent="0.15"/>
    <row r="173" ht="14.25" customHeight="1" x14ac:dyDescent="0.15"/>
    <row r="174" ht="14.25" customHeight="1" x14ac:dyDescent="0.15"/>
    <row r="175" ht="14.25" customHeight="1" x14ac:dyDescent="0.15"/>
    <row r="176" ht="14.25" customHeight="1" x14ac:dyDescent="0.15"/>
    <row r="177" ht="14.25" customHeight="1" x14ac:dyDescent="0.15"/>
    <row r="178" ht="14.25" customHeight="1" x14ac:dyDescent="0.15"/>
    <row r="179" ht="14.25" customHeight="1" x14ac:dyDescent="0.15"/>
    <row r="180" ht="14.25" customHeight="1" x14ac:dyDescent="0.15"/>
    <row r="181" ht="14.25" customHeight="1" x14ac:dyDescent="0.15"/>
    <row r="182" ht="14.25" customHeight="1" x14ac:dyDescent="0.15"/>
    <row r="183" ht="14.25" customHeight="1" x14ac:dyDescent="0.15"/>
    <row r="184" ht="14.25" customHeight="1" x14ac:dyDescent="0.15"/>
    <row r="185" ht="14.25" customHeight="1" x14ac:dyDescent="0.15"/>
    <row r="186" ht="14.25" customHeight="1" x14ac:dyDescent="0.15"/>
    <row r="187" ht="14.25" customHeight="1" x14ac:dyDescent="0.15"/>
    <row r="188" ht="14.25" customHeight="1" x14ac:dyDescent="0.15"/>
    <row r="189" ht="14.25" customHeight="1" x14ac:dyDescent="0.15"/>
    <row r="190" ht="14.25" customHeight="1" x14ac:dyDescent="0.15"/>
    <row r="191" ht="14.25" customHeight="1" x14ac:dyDescent="0.15"/>
    <row r="192" ht="14.25" customHeight="1" x14ac:dyDescent="0.15"/>
    <row r="193" ht="14.25" customHeight="1" x14ac:dyDescent="0.15"/>
    <row r="194" ht="14.25" customHeight="1" x14ac:dyDescent="0.15"/>
    <row r="195" ht="14.25" customHeight="1" x14ac:dyDescent="0.15"/>
    <row r="196" ht="14.25" customHeight="1" x14ac:dyDescent="0.15"/>
    <row r="197" ht="14.25" customHeight="1" x14ac:dyDescent="0.15"/>
    <row r="198" ht="14.25" customHeight="1" x14ac:dyDescent="0.15"/>
    <row r="199" ht="14.25" customHeight="1" x14ac:dyDescent="0.15"/>
    <row r="200" ht="14.25" customHeight="1" x14ac:dyDescent="0.15"/>
    <row r="201" ht="14.25" customHeight="1" x14ac:dyDescent="0.15"/>
    <row r="202" ht="14.25" customHeight="1" x14ac:dyDescent="0.15"/>
    <row r="203" ht="14.25" customHeight="1" x14ac:dyDescent="0.15"/>
    <row r="204" ht="14.25" customHeight="1" x14ac:dyDescent="0.15"/>
    <row r="205" ht="14.25" customHeight="1" x14ac:dyDescent="0.15"/>
    <row r="206" ht="14.25" customHeight="1" x14ac:dyDescent="0.15"/>
    <row r="207" ht="14.25" customHeight="1" x14ac:dyDescent="0.15"/>
    <row r="208" ht="14.25" customHeight="1" x14ac:dyDescent="0.15"/>
    <row r="209" ht="14.25" customHeight="1" x14ac:dyDescent="0.15"/>
    <row r="210" ht="14.25" customHeight="1" x14ac:dyDescent="0.15"/>
    <row r="211" ht="14.25" customHeight="1" x14ac:dyDescent="0.15"/>
    <row r="212" ht="14.25" customHeight="1" x14ac:dyDescent="0.15"/>
    <row r="213" ht="14.25" customHeight="1" x14ac:dyDescent="0.15"/>
    <row r="214" ht="14.25" customHeight="1" x14ac:dyDescent="0.15"/>
    <row r="215" ht="14.25" customHeight="1" x14ac:dyDescent="0.15"/>
    <row r="216" ht="14.25" customHeight="1" x14ac:dyDescent="0.15"/>
    <row r="217" ht="14.25" customHeight="1" x14ac:dyDescent="0.15"/>
    <row r="218" ht="14.25" customHeight="1" x14ac:dyDescent="0.15"/>
    <row r="219" ht="14.25" customHeight="1" x14ac:dyDescent="0.15"/>
    <row r="220" ht="14.25" customHeight="1" x14ac:dyDescent="0.15"/>
    <row r="221" ht="14.25" customHeight="1" x14ac:dyDescent="0.15"/>
    <row r="222" ht="14.25" customHeight="1" x14ac:dyDescent="0.15"/>
    <row r="223" ht="14.25" customHeight="1" x14ac:dyDescent="0.15"/>
    <row r="224" ht="14.25" customHeight="1" x14ac:dyDescent="0.15"/>
    <row r="225" ht="14.25" customHeight="1" x14ac:dyDescent="0.15"/>
    <row r="226" ht="14.25" customHeight="1" x14ac:dyDescent="0.15"/>
    <row r="227" ht="14.25" customHeight="1" x14ac:dyDescent="0.15"/>
    <row r="228" ht="14.25" customHeight="1" x14ac:dyDescent="0.15"/>
    <row r="229" ht="14.25" customHeight="1" x14ac:dyDescent="0.15"/>
    <row r="230" ht="14.25" customHeight="1" x14ac:dyDescent="0.15"/>
    <row r="231" ht="14.25" customHeight="1" x14ac:dyDescent="0.15"/>
    <row r="232" ht="14.25" customHeight="1" x14ac:dyDescent="0.15"/>
    <row r="233" ht="14.25" customHeight="1" x14ac:dyDescent="0.15"/>
    <row r="234" ht="14.25" customHeight="1" x14ac:dyDescent="0.15"/>
    <row r="235" ht="14.25" customHeight="1" x14ac:dyDescent="0.15"/>
    <row r="236" ht="14.25" customHeight="1" x14ac:dyDescent="0.15"/>
    <row r="237" ht="14.25" customHeight="1" x14ac:dyDescent="0.15"/>
    <row r="238" ht="14.25" customHeight="1" x14ac:dyDescent="0.15"/>
    <row r="239" ht="14.25" customHeight="1" x14ac:dyDescent="0.15"/>
    <row r="240" ht="14.25" customHeight="1" x14ac:dyDescent="0.15"/>
    <row r="241" ht="14.25" customHeight="1" x14ac:dyDescent="0.15"/>
    <row r="242" ht="14.25" customHeight="1" x14ac:dyDescent="0.15"/>
    <row r="243" ht="14.25" customHeight="1" x14ac:dyDescent="0.15"/>
    <row r="244" ht="14.25" customHeight="1" x14ac:dyDescent="0.15"/>
    <row r="245" ht="14.25" customHeight="1" x14ac:dyDescent="0.15"/>
    <row r="246" ht="14.25" customHeight="1" x14ac:dyDescent="0.15"/>
    <row r="247" ht="14.25" customHeight="1" x14ac:dyDescent="0.15"/>
    <row r="248" ht="14.25" customHeight="1" x14ac:dyDescent="0.15"/>
    <row r="249" ht="14.25" customHeight="1" x14ac:dyDescent="0.15"/>
    <row r="250" ht="14.25" customHeight="1" x14ac:dyDescent="0.15"/>
    <row r="251" ht="14.25" customHeight="1" x14ac:dyDescent="0.15"/>
    <row r="252" ht="14.25" customHeight="1" x14ac:dyDescent="0.15"/>
    <row r="253" ht="14.25" customHeight="1" x14ac:dyDescent="0.15"/>
    <row r="254" ht="14.25" customHeight="1" x14ac:dyDescent="0.15"/>
    <row r="255" ht="14.25" customHeight="1" x14ac:dyDescent="0.15"/>
    <row r="256" ht="14.25" customHeight="1" x14ac:dyDescent="0.15"/>
    <row r="257" ht="14.25" customHeight="1" x14ac:dyDescent="0.15"/>
    <row r="258" ht="14.25" customHeight="1" x14ac:dyDescent="0.15"/>
    <row r="259" ht="14.25" customHeight="1" x14ac:dyDescent="0.15"/>
    <row r="260" ht="14.25" customHeight="1" x14ac:dyDescent="0.15"/>
    <row r="261" ht="14.25" customHeight="1" x14ac:dyDescent="0.15"/>
    <row r="262" ht="14.25" customHeight="1" x14ac:dyDescent="0.15"/>
    <row r="263" ht="14.25" customHeight="1" x14ac:dyDescent="0.15"/>
    <row r="264" ht="14.25" customHeight="1" x14ac:dyDescent="0.15"/>
    <row r="265" ht="14.25" customHeight="1" x14ac:dyDescent="0.15"/>
    <row r="266" ht="14.25" customHeight="1" x14ac:dyDescent="0.15"/>
    <row r="267" ht="14.25" customHeight="1" x14ac:dyDescent="0.15"/>
    <row r="268" ht="14.25" customHeight="1" x14ac:dyDescent="0.15"/>
    <row r="269" ht="14.25" customHeight="1" x14ac:dyDescent="0.15"/>
    <row r="270" ht="14.25" customHeight="1" x14ac:dyDescent="0.15"/>
    <row r="271" ht="14.25" customHeight="1" x14ac:dyDescent="0.15"/>
    <row r="272" ht="14.25" customHeight="1" x14ac:dyDescent="0.15"/>
    <row r="273" ht="14.25" customHeight="1" x14ac:dyDescent="0.15"/>
    <row r="274" ht="14.25" customHeight="1" x14ac:dyDescent="0.15"/>
    <row r="275" ht="14.25" customHeight="1" x14ac:dyDescent="0.15"/>
    <row r="276" ht="14.25" customHeight="1" x14ac:dyDescent="0.15"/>
    <row r="277" ht="14.25" customHeight="1" x14ac:dyDescent="0.15"/>
    <row r="278" ht="14.25" customHeight="1" x14ac:dyDescent="0.15"/>
    <row r="279" ht="14.25" customHeight="1" x14ac:dyDescent="0.15"/>
    <row r="280" ht="14.25" customHeight="1" x14ac:dyDescent="0.15"/>
    <row r="281" ht="14.25" customHeight="1" x14ac:dyDescent="0.15"/>
    <row r="282" ht="14.25" customHeight="1" x14ac:dyDescent="0.15"/>
    <row r="283" ht="14.25" customHeight="1" x14ac:dyDescent="0.15"/>
    <row r="284" ht="14.25" customHeight="1" x14ac:dyDescent="0.15"/>
    <row r="285" ht="14.25" customHeight="1" x14ac:dyDescent="0.15"/>
    <row r="286" ht="14.25" customHeight="1" x14ac:dyDescent="0.15"/>
    <row r="287" ht="14.25" customHeight="1" x14ac:dyDescent="0.15"/>
    <row r="288" ht="14.25" customHeight="1" x14ac:dyDescent="0.15"/>
    <row r="289" ht="14.25" customHeight="1" x14ac:dyDescent="0.15"/>
    <row r="290" ht="14.25" customHeight="1" x14ac:dyDescent="0.15"/>
    <row r="291" ht="14.25" customHeight="1" x14ac:dyDescent="0.15"/>
    <row r="292" ht="14.25" customHeight="1" x14ac:dyDescent="0.15"/>
    <row r="293" ht="14.25" customHeight="1" x14ac:dyDescent="0.15"/>
    <row r="294" ht="14.25" customHeight="1" x14ac:dyDescent="0.15"/>
    <row r="295" ht="14.25" customHeight="1" x14ac:dyDescent="0.15"/>
    <row r="296" ht="14.25" customHeight="1" x14ac:dyDescent="0.15"/>
    <row r="297" ht="14.25" customHeight="1" x14ac:dyDescent="0.15"/>
    <row r="298" ht="14.25" customHeight="1" x14ac:dyDescent="0.15"/>
    <row r="299" ht="14.25" customHeight="1" x14ac:dyDescent="0.15"/>
    <row r="300" ht="15.75" customHeight="1" x14ac:dyDescent="0.15"/>
    <row r="301" ht="15.75" customHeight="1" x14ac:dyDescent="0.15"/>
    <row r="302" ht="15.75" customHeight="1" x14ac:dyDescent="0.15"/>
    <row r="303" ht="15.75" customHeight="1" x14ac:dyDescent="0.15"/>
    <row r="304" ht="15.75" customHeight="1" x14ac:dyDescent="0.15"/>
    <row r="305" ht="15.75" customHeight="1" x14ac:dyDescent="0.15"/>
    <row r="306" ht="15.75" customHeight="1" x14ac:dyDescent="0.15"/>
    <row r="307" ht="15.75" customHeight="1" x14ac:dyDescent="0.15"/>
    <row r="308" ht="15.75" customHeight="1" x14ac:dyDescent="0.15"/>
    <row r="309" ht="15.75" customHeight="1" x14ac:dyDescent="0.15"/>
    <row r="310" ht="15.75" customHeight="1" x14ac:dyDescent="0.15"/>
    <row r="311" ht="15.75" customHeight="1" x14ac:dyDescent="0.15"/>
    <row r="312" ht="15.75" customHeight="1" x14ac:dyDescent="0.15"/>
    <row r="313" ht="15.75" customHeight="1" x14ac:dyDescent="0.15"/>
    <row r="314" ht="15.75" customHeight="1" x14ac:dyDescent="0.15"/>
    <row r="315" ht="15.75" customHeight="1" x14ac:dyDescent="0.15"/>
    <row r="316" ht="15.75" customHeight="1" x14ac:dyDescent="0.15"/>
    <row r="317" ht="15.75" customHeight="1" x14ac:dyDescent="0.15"/>
    <row r="318" ht="15.75" customHeight="1" x14ac:dyDescent="0.15"/>
    <row r="319" ht="15.75" customHeight="1" x14ac:dyDescent="0.15"/>
    <row r="320" ht="15.75" customHeight="1" x14ac:dyDescent="0.15"/>
    <row r="321" ht="15.75" customHeight="1" x14ac:dyDescent="0.15"/>
    <row r="322" ht="15.75" customHeight="1" x14ac:dyDescent="0.15"/>
    <row r="323" ht="15.75" customHeight="1" x14ac:dyDescent="0.15"/>
    <row r="324" ht="15.75" customHeight="1" x14ac:dyDescent="0.15"/>
    <row r="325" ht="15.75" customHeight="1" x14ac:dyDescent="0.15"/>
    <row r="326" ht="15.75" customHeight="1" x14ac:dyDescent="0.15"/>
    <row r="327" ht="15.75" customHeight="1" x14ac:dyDescent="0.15"/>
    <row r="328" ht="15.75" customHeight="1" x14ac:dyDescent="0.15"/>
    <row r="329" ht="15.75" customHeight="1" x14ac:dyDescent="0.15"/>
    <row r="330" ht="15.75" customHeight="1" x14ac:dyDescent="0.15"/>
    <row r="331" ht="15.75" customHeight="1" x14ac:dyDescent="0.15"/>
    <row r="332" ht="15.75" customHeight="1" x14ac:dyDescent="0.15"/>
    <row r="333" ht="15.75" customHeight="1" x14ac:dyDescent="0.15"/>
    <row r="334" ht="15.75" customHeight="1" x14ac:dyDescent="0.15"/>
    <row r="335" ht="15.75" customHeight="1" x14ac:dyDescent="0.15"/>
    <row r="336" ht="15.75" customHeight="1" x14ac:dyDescent="0.15"/>
    <row r="337" ht="15.75" customHeight="1" x14ac:dyDescent="0.15"/>
    <row r="338" ht="15.75" customHeight="1" x14ac:dyDescent="0.15"/>
    <row r="339" ht="15.75" customHeight="1" x14ac:dyDescent="0.15"/>
    <row r="340" ht="15.75" customHeight="1" x14ac:dyDescent="0.15"/>
    <row r="341" ht="15.75" customHeight="1" x14ac:dyDescent="0.15"/>
    <row r="342" ht="15.75" customHeight="1" x14ac:dyDescent="0.15"/>
    <row r="343" ht="15.75" customHeight="1" x14ac:dyDescent="0.15"/>
    <row r="344" ht="15.75" customHeight="1" x14ac:dyDescent="0.15"/>
    <row r="345" ht="15.75" customHeight="1" x14ac:dyDescent="0.15"/>
    <row r="346" ht="15.75" customHeight="1" x14ac:dyDescent="0.15"/>
    <row r="347" ht="15.75" customHeight="1" x14ac:dyDescent="0.15"/>
    <row r="348" ht="15.75" customHeight="1" x14ac:dyDescent="0.15"/>
    <row r="349" ht="15.75" customHeight="1" x14ac:dyDescent="0.15"/>
    <row r="350" ht="15.75" customHeight="1" x14ac:dyDescent="0.15"/>
    <row r="351" ht="15.75" customHeight="1" x14ac:dyDescent="0.15"/>
    <row r="352" ht="15.75" customHeight="1" x14ac:dyDescent="0.15"/>
    <row r="353" ht="15.75" customHeight="1" x14ac:dyDescent="0.15"/>
    <row r="354" ht="15.75" customHeight="1" x14ac:dyDescent="0.15"/>
    <row r="355" ht="15.75" customHeight="1" x14ac:dyDescent="0.15"/>
    <row r="356" ht="15.75" customHeight="1" x14ac:dyDescent="0.15"/>
    <row r="357" ht="15.75" customHeight="1" x14ac:dyDescent="0.15"/>
    <row r="358" ht="15.75" customHeight="1" x14ac:dyDescent="0.15"/>
    <row r="359" ht="15.75" customHeight="1" x14ac:dyDescent="0.15"/>
    <row r="360" ht="15.75" customHeight="1" x14ac:dyDescent="0.15"/>
    <row r="361" ht="15.75" customHeight="1" x14ac:dyDescent="0.15"/>
    <row r="362" ht="15.75" customHeight="1" x14ac:dyDescent="0.15"/>
    <row r="363" ht="15.75" customHeight="1" x14ac:dyDescent="0.15"/>
    <row r="364" ht="15.75" customHeight="1" x14ac:dyDescent="0.15"/>
    <row r="365" ht="15.75" customHeight="1" x14ac:dyDescent="0.15"/>
    <row r="366" ht="15.75" customHeight="1" x14ac:dyDescent="0.15"/>
    <row r="367" ht="15.75" customHeight="1" x14ac:dyDescent="0.15"/>
    <row r="368" ht="15.75" customHeight="1" x14ac:dyDescent="0.15"/>
    <row r="369" ht="15.75" customHeight="1" x14ac:dyDescent="0.15"/>
    <row r="370" ht="15.75" customHeight="1" x14ac:dyDescent="0.15"/>
    <row r="371" ht="15.75" customHeight="1" x14ac:dyDescent="0.15"/>
    <row r="372" ht="15.75" customHeight="1" x14ac:dyDescent="0.15"/>
    <row r="373" ht="15.75" customHeight="1" x14ac:dyDescent="0.15"/>
    <row r="374" ht="15.75" customHeight="1" x14ac:dyDescent="0.15"/>
    <row r="375" ht="15.75" customHeight="1" x14ac:dyDescent="0.15"/>
    <row r="376" ht="15.75" customHeight="1" x14ac:dyDescent="0.15"/>
    <row r="377" ht="15.75" customHeight="1" x14ac:dyDescent="0.15"/>
    <row r="378" ht="15.75" customHeight="1" x14ac:dyDescent="0.15"/>
    <row r="379" ht="15.75" customHeight="1" x14ac:dyDescent="0.15"/>
    <row r="380" ht="15.75" customHeight="1" x14ac:dyDescent="0.15"/>
    <row r="381" ht="15.75" customHeight="1" x14ac:dyDescent="0.15"/>
    <row r="382" ht="15.75" customHeight="1" x14ac:dyDescent="0.15"/>
    <row r="383" ht="15.75" customHeight="1" x14ac:dyDescent="0.15"/>
    <row r="384" ht="15.75" customHeight="1" x14ac:dyDescent="0.15"/>
    <row r="385" ht="15.75" customHeight="1" x14ac:dyDescent="0.15"/>
    <row r="386" ht="15.75" customHeight="1" x14ac:dyDescent="0.15"/>
    <row r="387" ht="15.75" customHeight="1" x14ac:dyDescent="0.15"/>
    <row r="388" ht="15.75" customHeight="1" x14ac:dyDescent="0.15"/>
    <row r="389" ht="15.75" customHeight="1" x14ac:dyDescent="0.15"/>
    <row r="390" ht="15.75" customHeight="1" x14ac:dyDescent="0.15"/>
    <row r="391" ht="15.75" customHeight="1" x14ac:dyDescent="0.15"/>
    <row r="392" ht="15.75" customHeight="1" x14ac:dyDescent="0.15"/>
    <row r="393" ht="15.75" customHeight="1" x14ac:dyDescent="0.15"/>
    <row r="394" ht="15.75" customHeight="1" x14ac:dyDescent="0.15"/>
    <row r="395" ht="15.75" customHeight="1" x14ac:dyDescent="0.15"/>
    <row r="396" ht="15.75" customHeight="1" x14ac:dyDescent="0.15"/>
    <row r="397" ht="15.75" customHeight="1" x14ac:dyDescent="0.15"/>
    <row r="398" ht="15.75" customHeight="1" x14ac:dyDescent="0.15"/>
    <row r="399" ht="15.75" customHeight="1" x14ac:dyDescent="0.15"/>
    <row r="400" ht="15.75" customHeight="1" x14ac:dyDescent="0.15"/>
    <row r="401" ht="15.75" customHeight="1" x14ac:dyDescent="0.15"/>
    <row r="402" ht="15.75" customHeight="1" x14ac:dyDescent="0.15"/>
    <row r="403" ht="15.75" customHeight="1" x14ac:dyDescent="0.15"/>
    <row r="404" ht="15.75" customHeight="1" x14ac:dyDescent="0.15"/>
    <row r="405" ht="15.75" customHeight="1" x14ac:dyDescent="0.15"/>
    <row r="406" ht="15.75" customHeight="1" x14ac:dyDescent="0.15"/>
    <row r="407" ht="15.75" customHeight="1" x14ac:dyDescent="0.15"/>
    <row r="408" ht="15.75" customHeight="1" x14ac:dyDescent="0.15"/>
    <row r="409" ht="15.75" customHeight="1" x14ac:dyDescent="0.15"/>
    <row r="410" ht="15.75" customHeight="1" x14ac:dyDescent="0.15"/>
    <row r="411" ht="15.75" customHeight="1" x14ac:dyDescent="0.15"/>
    <row r="412" ht="15.75" customHeight="1" x14ac:dyDescent="0.15"/>
    <row r="413" ht="15.75" customHeight="1" x14ac:dyDescent="0.15"/>
    <row r="414" ht="15.75" customHeight="1" x14ac:dyDescent="0.15"/>
    <row r="415" ht="15.75" customHeight="1" x14ac:dyDescent="0.15"/>
    <row r="416" ht="15.75" customHeight="1" x14ac:dyDescent="0.15"/>
    <row r="417" ht="15.75" customHeight="1" x14ac:dyDescent="0.15"/>
    <row r="418" ht="15.75" customHeight="1" x14ac:dyDescent="0.15"/>
    <row r="419" ht="15.75" customHeight="1" x14ac:dyDescent="0.15"/>
    <row r="420" ht="15.75" customHeight="1" x14ac:dyDescent="0.15"/>
    <row r="421" ht="15.75" customHeight="1" x14ac:dyDescent="0.15"/>
    <row r="422" ht="15.75" customHeight="1" x14ac:dyDescent="0.15"/>
    <row r="423" ht="15.75" customHeight="1" x14ac:dyDescent="0.15"/>
    <row r="424" ht="15.75" customHeight="1" x14ac:dyDescent="0.15"/>
    <row r="425" ht="15.75" customHeight="1" x14ac:dyDescent="0.15"/>
    <row r="426" ht="15.75" customHeight="1" x14ac:dyDescent="0.15"/>
    <row r="427" ht="15.75" customHeight="1" x14ac:dyDescent="0.15"/>
    <row r="428" ht="15.75" customHeight="1" x14ac:dyDescent="0.15"/>
    <row r="429" ht="15.75" customHeight="1" x14ac:dyDescent="0.15"/>
    <row r="430" ht="15.75" customHeight="1" x14ac:dyDescent="0.15"/>
    <row r="431" ht="15.75" customHeight="1" x14ac:dyDescent="0.15"/>
    <row r="432" ht="15.75" customHeight="1" x14ac:dyDescent="0.15"/>
    <row r="433" ht="15.75" customHeight="1" x14ac:dyDescent="0.15"/>
    <row r="434" ht="15.75" customHeight="1" x14ac:dyDescent="0.15"/>
    <row r="435" ht="15.75" customHeight="1" x14ac:dyDescent="0.15"/>
    <row r="436" ht="15.75" customHeight="1" x14ac:dyDescent="0.15"/>
    <row r="437" ht="15.75" customHeight="1" x14ac:dyDescent="0.15"/>
    <row r="438" ht="15.75" customHeight="1" x14ac:dyDescent="0.15"/>
    <row r="439" ht="15.75" customHeight="1" x14ac:dyDescent="0.15"/>
    <row r="440" ht="15.75" customHeight="1" x14ac:dyDescent="0.15"/>
    <row r="441" ht="15.75" customHeight="1" x14ac:dyDescent="0.15"/>
    <row r="442" ht="15.75" customHeight="1" x14ac:dyDescent="0.15"/>
    <row r="443" ht="15.75" customHeight="1" x14ac:dyDescent="0.15"/>
    <row r="444" ht="15.75" customHeight="1" x14ac:dyDescent="0.15"/>
    <row r="445" ht="15.75" customHeight="1" x14ac:dyDescent="0.15"/>
    <row r="446" ht="15.75" customHeight="1" x14ac:dyDescent="0.15"/>
    <row r="447" ht="15.75" customHeight="1" x14ac:dyDescent="0.15"/>
    <row r="448" ht="15.75" customHeight="1" x14ac:dyDescent="0.15"/>
    <row r="449" ht="15.75" customHeight="1" x14ac:dyDescent="0.15"/>
    <row r="450" ht="15.75" customHeight="1" x14ac:dyDescent="0.15"/>
    <row r="451" ht="15.75" customHeight="1" x14ac:dyDescent="0.15"/>
    <row r="452" ht="15.75" customHeight="1" x14ac:dyDescent="0.15"/>
    <row r="453" ht="15.75" customHeight="1" x14ac:dyDescent="0.15"/>
    <row r="454" ht="15.75" customHeight="1" x14ac:dyDescent="0.15"/>
    <row r="455" ht="15.75" customHeight="1" x14ac:dyDescent="0.15"/>
    <row r="456" ht="15.75" customHeight="1" x14ac:dyDescent="0.15"/>
    <row r="457" ht="15.75" customHeight="1" x14ac:dyDescent="0.15"/>
    <row r="458" ht="15.75" customHeight="1" x14ac:dyDescent="0.15"/>
    <row r="459" ht="15.75" customHeight="1" x14ac:dyDescent="0.15"/>
    <row r="460" ht="15.75" customHeight="1" x14ac:dyDescent="0.15"/>
    <row r="461" ht="15.75" customHeight="1" x14ac:dyDescent="0.15"/>
    <row r="462" ht="15.75" customHeight="1" x14ac:dyDescent="0.15"/>
    <row r="463" ht="15.75" customHeight="1" x14ac:dyDescent="0.15"/>
    <row r="464" ht="15.75" customHeight="1" x14ac:dyDescent="0.15"/>
    <row r="465" ht="15.75" customHeight="1" x14ac:dyDescent="0.15"/>
    <row r="466" ht="15.75" customHeight="1" x14ac:dyDescent="0.15"/>
    <row r="467" ht="15.75" customHeight="1" x14ac:dyDescent="0.15"/>
    <row r="468" ht="15.75" customHeight="1" x14ac:dyDescent="0.15"/>
    <row r="469" ht="15.75" customHeight="1" x14ac:dyDescent="0.15"/>
    <row r="470" ht="15.75" customHeight="1" x14ac:dyDescent="0.15"/>
    <row r="471" ht="15.75" customHeight="1" x14ac:dyDescent="0.15"/>
    <row r="472" ht="15.75" customHeight="1" x14ac:dyDescent="0.15"/>
    <row r="473" ht="15.75" customHeight="1" x14ac:dyDescent="0.15"/>
    <row r="474" ht="15.75" customHeight="1" x14ac:dyDescent="0.15"/>
    <row r="475" ht="15.75" customHeight="1" x14ac:dyDescent="0.15"/>
    <row r="476" ht="15.75" customHeight="1" x14ac:dyDescent="0.15"/>
    <row r="477" ht="15.75" customHeight="1" x14ac:dyDescent="0.15"/>
    <row r="478" ht="15.75" customHeight="1" x14ac:dyDescent="0.15"/>
    <row r="479" ht="15.75" customHeight="1" x14ac:dyDescent="0.15"/>
    <row r="480" ht="15.75" customHeight="1" x14ac:dyDescent="0.15"/>
    <row r="481" ht="15.75" customHeight="1" x14ac:dyDescent="0.15"/>
    <row r="482" ht="15.75" customHeight="1" x14ac:dyDescent="0.15"/>
    <row r="483" ht="15.75" customHeight="1" x14ac:dyDescent="0.15"/>
    <row r="484" ht="15.75" customHeight="1" x14ac:dyDescent="0.15"/>
    <row r="485" ht="15.75" customHeight="1" x14ac:dyDescent="0.15"/>
    <row r="486" ht="15.75" customHeight="1" x14ac:dyDescent="0.15"/>
    <row r="487" ht="15.75" customHeight="1" x14ac:dyDescent="0.15"/>
    <row r="488" ht="15.75" customHeight="1" x14ac:dyDescent="0.15"/>
    <row r="489" ht="15.75" customHeight="1" x14ac:dyDescent="0.15"/>
    <row r="490" ht="15.75" customHeight="1" x14ac:dyDescent="0.15"/>
    <row r="491" ht="15.75" customHeight="1" x14ac:dyDescent="0.15"/>
    <row r="492" ht="15.75" customHeight="1" x14ac:dyDescent="0.15"/>
    <row r="493" ht="15.75" customHeight="1" x14ac:dyDescent="0.15"/>
    <row r="494" ht="15.75" customHeight="1" x14ac:dyDescent="0.15"/>
    <row r="495" ht="15.75" customHeight="1" x14ac:dyDescent="0.15"/>
    <row r="496" ht="15.75" customHeight="1" x14ac:dyDescent="0.15"/>
    <row r="497" ht="15.75" customHeight="1" x14ac:dyDescent="0.15"/>
    <row r="498" ht="15.75" customHeight="1" x14ac:dyDescent="0.15"/>
    <row r="499" ht="15.75" customHeight="1" x14ac:dyDescent="0.15"/>
    <row r="500" ht="15.75" customHeight="1" x14ac:dyDescent="0.15"/>
    <row r="501" ht="15.75" customHeight="1" x14ac:dyDescent="0.15"/>
    <row r="502" ht="15.75" customHeight="1" x14ac:dyDescent="0.15"/>
    <row r="503" ht="15.75" customHeight="1" x14ac:dyDescent="0.15"/>
    <row r="504" ht="15.75" customHeight="1" x14ac:dyDescent="0.15"/>
    <row r="505" ht="15.75" customHeight="1" x14ac:dyDescent="0.15"/>
    <row r="506" ht="15.75" customHeight="1" x14ac:dyDescent="0.15"/>
    <row r="507" ht="15.75" customHeight="1" x14ac:dyDescent="0.15"/>
    <row r="508" ht="15.75" customHeight="1" x14ac:dyDescent="0.15"/>
    <row r="509" ht="15.75" customHeight="1" x14ac:dyDescent="0.15"/>
    <row r="510" ht="15.75" customHeight="1" x14ac:dyDescent="0.15"/>
    <row r="511" ht="15.75" customHeight="1" x14ac:dyDescent="0.15"/>
    <row r="512" ht="15.75" customHeight="1" x14ac:dyDescent="0.15"/>
    <row r="513" ht="15.75" customHeight="1" x14ac:dyDescent="0.15"/>
    <row r="514" ht="15.75" customHeight="1" x14ac:dyDescent="0.15"/>
    <row r="515" ht="15.75" customHeight="1" x14ac:dyDescent="0.15"/>
    <row r="516" ht="15.75" customHeight="1" x14ac:dyDescent="0.15"/>
    <row r="517" ht="15.75" customHeight="1" x14ac:dyDescent="0.15"/>
    <row r="518" ht="15.75" customHeight="1" x14ac:dyDescent="0.15"/>
    <row r="519" ht="15.75" customHeight="1" x14ac:dyDescent="0.15"/>
    <row r="520" ht="15.75" customHeight="1" x14ac:dyDescent="0.15"/>
    <row r="521" ht="15.75" customHeight="1" x14ac:dyDescent="0.15"/>
    <row r="522" ht="15.75" customHeight="1" x14ac:dyDescent="0.15"/>
    <row r="523" ht="15.75" customHeight="1" x14ac:dyDescent="0.15"/>
    <row r="524" ht="15.75" customHeight="1" x14ac:dyDescent="0.15"/>
    <row r="525" ht="15.75" customHeight="1" x14ac:dyDescent="0.15"/>
    <row r="526" ht="15.75" customHeight="1" x14ac:dyDescent="0.15"/>
    <row r="527" ht="15.75" customHeight="1" x14ac:dyDescent="0.15"/>
    <row r="528" ht="15.75" customHeight="1" x14ac:dyDescent="0.15"/>
    <row r="529" ht="15.75" customHeight="1" x14ac:dyDescent="0.15"/>
    <row r="530" ht="15.75" customHeight="1" x14ac:dyDescent="0.15"/>
    <row r="531" ht="15.75" customHeight="1" x14ac:dyDescent="0.15"/>
    <row r="532" ht="15.75" customHeight="1" x14ac:dyDescent="0.15"/>
    <row r="533" ht="15.75" customHeight="1" x14ac:dyDescent="0.15"/>
    <row r="534" ht="15.75" customHeight="1" x14ac:dyDescent="0.15"/>
    <row r="535" ht="15.75" customHeight="1" x14ac:dyDescent="0.15"/>
    <row r="536" ht="15.75" customHeight="1" x14ac:dyDescent="0.15"/>
    <row r="537" ht="15.75" customHeight="1" x14ac:dyDescent="0.15"/>
    <row r="538" ht="15.75" customHeight="1" x14ac:dyDescent="0.15"/>
    <row r="539" ht="15.75" customHeight="1" x14ac:dyDescent="0.15"/>
    <row r="540" ht="15.75" customHeight="1" x14ac:dyDescent="0.15"/>
    <row r="541" ht="15.75" customHeight="1" x14ac:dyDescent="0.15"/>
    <row r="542" ht="15.75" customHeight="1" x14ac:dyDescent="0.15"/>
    <row r="543" ht="15.75" customHeight="1" x14ac:dyDescent="0.15"/>
    <row r="544" ht="15.75" customHeight="1" x14ac:dyDescent="0.15"/>
    <row r="545" ht="15.75" customHeight="1" x14ac:dyDescent="0.15"/>
    <row r="546" ht="15.75" customHeight="1" x14ac:dyDescent="0.15"/>
    <row r="547" ht="15.75" customHeight="1" x14ac:dyDescent="0.15"/>
    <row r="548" ht="15.75" customHeight="1" x14ac:dyDescent="0.15"/>
    <row r="549" ht="15.75" customHeight="1" x14ac:dyDescent="0.15"/>
    <row r="550" ht="15.75" customHeight="1" x14ac:dyDescent="0.15"/>
    <row r="551" ht="15.75" customHeight="1" x14ac:dyDescent="0.15"/>
    <row r="552" ht="15.75" customHeight="1" x14ac:dyDescent="0.15"/>
    <row r="553" ht="15.75" customHeight="1" x14ac:dyDescent="0.15"/>
    <row r="554" ht="15.75" customHeight="1" x14ac:dyDescent="0.15"/>
    <row r="555" ht="15.75" customHeight="1" x14ac:dyDescent="0.15"/>
    <row r="556" ht="15.75" customHeight="1" x14ac:dyDescent="0.15"/>
    <row r="557" ht="15.75" customHeight="1" x14ac:dyDescent="0.15"/>
    <row r="558" ht="15.75" customHeight="1" x14ac:dyDescent="0.15"/>
    <row r="559" ht="15.75" customHeight="1" x14ac:dyDescent="0.15"/>
    <row r="560" ht="15.75" customHeight="1" x14ac:dyDescent="0.15"/>
    <row r="561" ht="15.75" customHeight="1" x14ac:dyDescent="0.15"/>
    <row r="562" ht="15.75" customHeight="1" x14ac:dyDescent="0.15"/>
    <row r="563" ht="15.75" customHeight="1" x14ac:dyDescent="0.15"/>
    <row r="564" ht="15.75" customHeight="1" x14ac:dyDescent="0.15"/>
    <row r="565" ht="15.75" customHeight="1" x14ac:dyDescent="0.15"/>
    <row r="566" ht="15.75" customHeight="1" x14ac:dyDescent="0.15"/>
    <row r="567" ht="15.75" customHeight="1" x14ac:dyDescent="0.15"/>
    <row r="568" ht="15.75" customHeight="1" x14ac:dyDescent="0.15"/>
    <row r="569" ht="15.75" customHeight="1" x14ac:dyDescent="0.15"/>
    <row r="570" ht="15.75" customHeight="1" x14ac:dyDescent="0.15"/>
    <row r="571" ht="15.75" customHeight="1" x14ac:dyDescent="0.15"/>
    <row r="572" ht="15.75" customHeight="1" x14ac:dyDescent="0.15"/>
    <row r="573" ht="15.75" customHeight="1" x14ac:dyDescent="0.15"/>
    <row r="574" ht="15.75" customHeight="1" x14ac:dyDescent="0.15"/>
    <row r="575" ht="15.75" customHeight="1" x14ac:dyDescent="0.15"/>
    <row r="576" ht="15.75" customHeight="1" x14ac:dyDescent="0.15"/>
    <row r="577" ht="15.75" customHeight="1" x14ac:dyDescent="0.15"/>
    <row r="578" ht="15.75" customHeight="1" x14ac:dyDescent="0.15"/>
    <row r="579" ht="15.75" customHeight="1" x14ac:dyDescent="0.15"/>
    <row r="580" ht="15.75" customHeight="1" x14ac:dyDescent="0.15"/>
    <row r="581" ht="15.75" customHeight="1" x14ac:dyDescent="0.15"/>
    <row r="582" ht="15.75" customHeight="1" x14ac:dyDescent="0.15"/>
    <row r="583" ht="15.75" customHeight="1" x14ac:dyDescent="0.15"/>
    <row r="584" ht="15.75" customHeight="1" x14ac:dyDescent="0.15"/>
    <row r="585" ht="15.75" customHeight="1" x14ac:dyDescent="0.15"/>
    <row r="586" ht="15.75" customHeight="1" x14ac:dyDescent="0.15"/>
    <row r="587" ht="15.75" customHeight="1" x14ac:dyDescent="0.15"/>
    <row r="588" ht="15.75" customHeight="1" x14ac:dyDescent="0.15"/>
    <row r="589" ht="15.75" customHeight="1" x14ac:dyDescent="0.15"/>
    <row r="590" ht="15.75" customHeight="1" x14ac:dyDescent="0.15"/>
    <row r="591" ht="15.75" customHeight="1" x14ac:dyDescent="0.15"/>
    <row r="592" ht="15.75" customHeight="1" x14ac:dyDescent="0.15"/>
    <row r="593" ht="15.75" customHeight="1" x14ac:dyDescent="0.15"/>
    <row r="594" ht="15.75" customHeight="1" x14ac:dyDescent="0.15"/>
    <row r="595" ht="15.75" customHeight="1" x14ac:dyDescent="0.15"/>
    <row r="596" ht="15.75" customHeight="1" x14ac:dyDescent="0.15"/>
    <row r="597" ht="15.75" customHeight="1" x14ac:dyDescent="0.15"/>
    <row r="598" ht="15.75" customHeight="1" x14ac:dyDescent="0.15"/>
    <row r="599" ht="15.75" customHeight="1" x14ac:dyDescent="0.15"/>
    <row r="600" ht="15.75" customHeight="1" x14ac:dyDescent="0.15"/>
    <row r="601" ht="15.75" customHeight="1" x14ac:dyDescent="0.15"/>
    <row r="602" ht="15.75" customHeight="1" x14ac:dyDescent="0.15"/>
    <row r="603" ht="15.75" customHeight="1" x14ac:dyDescent="0.15"/>
    <row r="604" ht="15.75" customHeight="1" x14ac:dyDescent="0.15"/>
    <row r="605" ht="15.75" customHeight="1" x14ac:dyDescent="0.15"/>
    <row r="606" ht="15.75" customHeight="1" x14ac:dyDescent="0.15"/>
    <row r="607" ht="15.75" customHeight="1" x14ac:dyDescent="0.15"/>
    <row r="608" ht="15.75" customHeight="1" x14ac:dyDescent="0.15"/>
    <row r="609" ht="15.75" customHeight="1" x14ac:dyDescent="0.15"/>
    <row r="610" ht="15.75" customHeight="1" x14ac:dyDescent="0.15"/>
    <row r="611" ht="15.75" customHeight="1" x14ac:dyDescent="0.15"/>
    <row r="612" ht="15.75" customHeight="1" x14ac:dyDescent="0.15"/>
    <row r="613" ht="15.75" customHeight="1" x14ac:dyDescent="0.15"/>
    <row r="614" ht="15.75" customHeight="1" x14ac:dyDescent="0.15"/>
    <row r="615" ht="15.75" customHeight="1" x14ac:dyDescent="0.15"/>
    <row r="616" ht="15.75" customHeight="1" x14ac:dyDescent="0.15"/>
    <row r="617" ht="15.75" customHeight="1" x14ac:dyDescent="0.15"/>
    <row r="618" ht="15.75" customHeight="1" x14ac:dyDescent="0.15"/>
    <row r="619" ht="15.75" customHeight="1" x14ac:dyDescent="0.15"/>
    <row r="620" ht="15.75" customHeight="1" x14ac:dyDescent="0.15"/>
    <row r="621" ht="15.75" customHeight="1" x14ac:dyDescent="0.15"/>
    <row r="622" ht="15.75" customHeight="1" x14ac:dyDescent="0.15"/>
    <row r="623" ht="15.75" customHeight="1" x14ac:dyDescent="0.15"/>
    <row r="624" ht="15.75" customHeight="1" x14ac:dyDescent="0.15"/>
    <row r="625" ht="15.75" customHeight="1" x14ac:dyDescent="0.15"/>
    <row r="626" ht="15.75" customHeight="1" x14ac:dyDescent="0.15"/>
    <row r="627" ht="15.75" customHeight="1" x14ac:dyDescent="0.15"/>
    <row r="628" ht="15.75" customHeight="1" x14ac:dyDescent="0.15"/>
    <row r="629" ht="15.75" customHeight="1" x14ac:dyDescent="0.15"/>
    <row r="630" ht="15.75" customHeight="1" x14ac:dyDescent="0.15"/>
    <row r="631" ht="15.75" customHeight="1" x14ac:dyDescent="0.15"/>
    <row r="632" ht="15.75" customHeight="1" x14ac:dyDescent="0.15"/>
    <row r="633" ht="15.75" customHeight="1" x14ac:dyDescent="0.15"/>
    <row r="634" ht="15.75" customHeight="1" x14ac:dyDescent="0.15"/>
    <row r="635" ht="15.75" customHeight="1" x14ac:dyDescent="0.15"/>
    <row r="636" ht="15.75" customHeight="1" x14ac:dyDescent="0.15"/>
    <row r="637" ht="15.75" customHeight="1" x14ac:dyDescent="0.15"/>
    <row r="638" ht="15.75" customHeight="1" x14ac:dyDescent="0.15"/>
    <row r="639" ht="15.75" customHeight="1" x14ac:dyDescent="0.15"/>
    <row r="640" ht="15.75" customHeight="1" x14ac:dyDescent="0.15"/>
    <row r="641" ht="15.75" customHeight="1" x14ac:dyDescent="0.15"/>
    <row r="642" ht="15.75" customHeight="1" x14ac:dyDescent="0.15"/>
    <row r="643" ht="15.75" customHeight="1" x14ac:dyDescent="0.15"/>
    <row r="644" ht="15.75" customHeight="1" x14ac:dyDescent="0.15"/>
    <row r="645" ht="15.75" customHeight="1" x14ac:dyDescent="0.15"/>
    <row r="646" ht="15.75" customHeight="1" x14ac:dyDescent="0.15"/>
    <row r="647" ht="15.75" customHeight="1" x14ac:dyDescent="0.15"/>
    <row r="648" ht="15.75" customHeight="1" x14ac:dyDescent="0.15"/>
    <row r="649" ht="15.75" customHeight="1" x14ac:dyDescent="0.15"/>
    <row r="650" ht="15.75" customHeight="1" x14ac:dyDescent="0.15"/>
    <row r="651" ht="15.75" customHeight="1" x14ac:dyDescent="0.15"/>
    <row r="652" ht="15.75" customHeight="1" x14ac:dyDescent="0.15"/>
    <row r="653" ht="15.75" customHeight="1" x14ac:dyDescent="0.15"/>
    <row r="654" ht="15.75" customHeight="1" x14ac:dyDescent="0.15"/>
    <row r="655" ht="15.75" customHeight="1" x14ac:dyDescent="0.15"/>
    <row r="656" ht="15.75" customHeight="1" x14ac:dyDescent="0.15"/>
    <row r="657" ht="15.75" customHeight="1" x14ac:dyDescent="0.15"/>
    <row r="658" ht="15.75" customHeight="1" x14ac:dyDescent="0.15"/>
    <row r="659" ht="15.75" customHeight="1" x14ac:dyDescent="0.15"/>
    <row r="660" ht="15.75" customHeight="1" x14ac:dyDescent="0.15"/>
    <row r="661" ht="15.75" customHeight="1" x14ac:dyDescent="0.15"/>
    <row r="662" ht="15.75" customHeight="1" x14ac:dyDescent="0.15"/>
    <row r="663" ht="15.75" customHeight="1" x14ac:dyDescent="0.15"/>
    <row r="664" ht="15.75" customHeight="1" x14ac:dyDescent="0.15"/>
    <row r="665" ht="15.75" customHeight="1" x14ac:dyDescent="0.15"/>
    <row r="666" ht="15.75" customHeight="1" x14ac:dyDescent="0.15"/>
    <row r="667" ht="15.75" customHeight="1" x14ac:dyDescent="0.15"/>
    <row r="668" ht="15.75" customHeight="1" x14ac:dyDescent="0.15"/>
    <row r="669" ht="15.75" customHeight="1" x14ac:dyDescent="0.15"/>
    <row r="670" ht="15.75" customHeight="1" x14ac:dyDescent="0.15"/>
    <row r="671" ht="15.75" customHeight="1" x14ac:dyDescent="0.15"/>
    <row r="672" ht="15.75" customHeight="1" x14ac:dyDescent="0.15"/>
    <row r="673" ht="15.75" customHeight="1" x14ac:dyDescent="0.15"/>
    <row r="674" ht="15.75" customHeight="1" x14ac:dyDescent="0.15"/>
    <row r="675" ht="15.75" customHeight="1" x14ac:dyDescent="0.15"/>
    <row r="676" ht="15.75" customHeight="1" x14ac:dyDescent="0.15"/>
    <row r="677" ht="15.75" customHeight="1" x14ac:dyDescent="0.15"/>
    <row r="678" ht="15.75" customHeight="1" x14ac:dyDescent="0.15"/>
    <row r="679" ht="15.75" customHeight="1" x14ac:dyDescent="0.15"/>
    <row r="680" ht="15.75" customHeight="1" x14ac:dyDescent="0.15"/>
    <row r="681" ht="15.75" customHeight="1" x14ac:dyDescent="0.15"/>
    <row r="682" ht="15.75" customHeight="1" x14ac:dyDescent="0.15"/>
    <row r="683" ht="15.75" customHeight="1" x14ac:dyDescent="0.15"/>
    <row r="684" ht="15.75" customHeight="1" x14ac:dyDescent="0.15"/>
    <row r="685" ht="15.75" customHeight="1" x14ac:dyDescent="0.15"/>
    <row r="686" ht="15.75" customHeight="1" x14ac:dyDescent="0.15"/>
    <row r="687" ht="15.75" customHeight="1" x14ac:dyDescent="0.15"/>
    <row r="688" ht="15.75" customHeight="1" x14ac:dyDescent="0.15"/>
    <row r="689" ht="15.75" customHeight="1" x14ac:dyDescent="0.15"/>
    <row r="690" ht="15.75" customHeight="1" x14ac:dyDescent="0.15"/>
    <row r="691" ht="15.75" customHeight="1" x14ac:dyDescent="0.15"/>
    <row r="692" ht="15.75" customHeight="1" x14ac:dyDescent="0.15"/>
    <row r="693" ht="15.75" customHeight="1" x14ac:dyDescent="0.15"/>
    <row r="694" ht="15.75" customHeight="1" x14ac:dyDescent="0.15"/>
    <row r="695" ht="15.75" customHeight="1" x14ac:dyDescent="0.15"/>
    <row r="696" ht="15.75" customHeight="1" x14ac:dyDescent="0.15"/>
    <row r="697" ht="15.75" customHeight="1" x14ac:dyDescent="0.15"/>
    <row r="698" ht="15.75" customHeight="1" x14ac:dyDescent="0.15"/>
    <row r="699" ht="15.75" customHeight="1" x14ac:dyDescent="0.15"/>
    <row r="700" ht="15.75" customHeight="1" x14ac:dyDescent="0.15"/>
    <row r="701" ht="15.75" customHeight="1" x14ac:dyDescent="0.15"/>
    <row r="702" ht="15.75" customHeight="1" x14ac:dyDescent="0.15"/>
    <row r="703" ht="15.75" customHeight="1" x14ac:dyDescent="0.15"/>
    <row r="704" ht="15.75" customHeight="1" x14ac:dyDescent="0.15"/>
    <row r="705" ht="15.75" customHeight="1" x14ac:dyDescent="0.15"/>
    <row r="706" ht="15.75" customHeight="1" x14ac:dyDescent="0.15"/>
    <row r="707" ht="15.75" customHeight="1" x14ac:dyDescent="0.15"/>
    <row r="708" ht="15.75" customHeight="1" x14ac:dyDescent="0.15"/>
    <row r="709" ht="15.75" customHeight="1" x14ac:dyDescent="0.15"/>
    <row r="710" ht="15.75" customHeight="1" x14ac:dyDescent="0.15"/>
    <row r="711" ht="15.75" customHeight="1" x14ac:dyDescent="0.15"/>
    <row r="712" ht="15.75" customHeight="1" x14ac:dyDescent="0.15"/>
    <row r="713" ht="15.75" customHeight="1" x14ac:dyDescent="0.15"/>
    <row r="714" ht="15.75" customHeight="1" x14ac:dyDescent="0.15"/>
    <row r="715" ht="15.75" customHeight="1" x14ac:dyDescent="0.15"/>
    <row r="716" ht="15.75" customHeight="1" x14ac:dyDescent="0.15"/>
    <row r="717" ht="15.75" customHeight="1" x14ac:dyDescent="0.15"/>
    <row r="718" ht="15.75" customHeight="1" x14ac:dyDescent="0.15"/>
    <row r="719" ht="15.75" customHeight="1" x14ac:dyDescent="0.15"/>
    <row r="720" ht="15.75" customHeight="1" x14ac:dyDescent="0.15"/>
    <row r="721" ht="15.75" customHeight="1" x14ac:dyDescent="0.15"/>
    <row r="722" ht="15.75" customHeight="1" x14ac:dyDescent="0.15"/>
    <row r="723" ht="15.75" customHeight="1" x14ac:dyDescent="0.15"/>
    <row r="724" ht="15.75" customHeight="1" x14ac:dyDescent="0.15"/>
    <row r="725" ht="15.75" customHeight="1" x14ac:dyDescent="0.15"/>
    <row r="726" ht="15.75" customHeight="1" x14ac:dyDescent="0.15"/>
    <row r="727" ht="15.75" customHeight="1" x14ac:dyDescent="0.15"/>
    <row r="728" ht="15.75" customHeight="1" x14ac:dyDescent="0.15"/>
    <row r="729" ht="15.75" customHeight="1" x14ac:dyDescent="0.15"/>
    <row r="730" ht="15.75" customHeight="1" x14ac:dyDescent="0.15"/>
    <row r="731" ht="15.75" customHeight="1" x14ac:dyDescent="0.15"/>
    <row r="732" ht="15.75" customHeight="1" x14ac:dyDescent="0.15"/>
    <row r="733" ht="15.75" customHeight="1" x14ac:dyDescent="0.15"/>
    <row r="734" ht="15.75" customHeight="1" x14ac:dyDescent="0.15"/>
    <row r="735" ht="15.75" customHeight="1" x14ac:dyDescent="0.15"/>
    <row r="736" ht="15.75" customHeight="1" x14ac:dyDescent="0.15"/>
    <row r="737" ht="15.75" customHeight="1" x14ac:dyDescent="0.15"/>
    <row r="738" ht="15.75" customHeight="1" x14ac:dyDescent="0.15"/>
    <row r="739" ht="15.75" customHeight="1" x14ac:dyDescent="0.15"/>
    <row r="740" ht="15.75" customHeight="1" x14ac:dyDescent="0.15"/>
    <row r="741" ht="15.75" customHeight="1" x14ac:dyDescent="0.15"/>
    <row r="742" ht="15.75" customHeight="1" x14ac:dyDescent="0.15"/>
    <row r="743" ht="15.75" customHeight="1" x14ac:dyDescent="0.15"/>
    <row r="744" ht="15.75" customHeight="1" x14ac:dyDescent="0.15"/>
    <row r="745" ht="15.75" customHeight="1" x14ac:dyDescent="0.15"/>
    <row r="746" ht="15.75" customHeight="1" x14ac:dyDescent="0.15"/>
    <row r="747" ht="15.75" customHeight="1" x14ac:dyDescent="0.15"/>
    <row r="748" ht="15.75" customHeight="1" x14ac:dyDescent="0.15"/>
    <row r="749" ht="15.75" customHeight="1" x14ac:dyDescent="0.15"/>
    <row r="750" ht="15.75" customHeight="1" x14ac:dyDescent="0.15"/>
    <row r="751" ht="15.75" customHeight="1" x14ac:dyDescent="0.15"/>
    <row r="752" ht="15.75" customHeight="1" x14ac:dyDescent="0.15"/>
    <row r="753" ht="15.75" customHeight="1" x14ac:dyDescent="0.15"/>
    <row r="754" ht="15.75" customHeight="1" x14ac:dyDescent="0.15"/>
    <row r="755" ht="15.75" customHeight="1" x14ac:dyDescent="0.15"/>
    <row r="756" ht="15.75" customHeight="1" x14ac:dyDescent="0.15"/>
    <row r="757" ht="15.75" customHeight="1" x14ac:dyDescent="0.15"/>
    <row r="758" ht="15.75" customHeight="1" x14ac:dyDescent="0.15"/>
    <row r="759" ht="15.75" customHeight="1" x14ac:dyDescent="0.15"/>
    <row r="760" ht="15.75" customHeight="1" x14ac:dyDescent="0.15"/>
    <row r="761" ht="15.75" customHeight="1" x14ac:dyDescent="0.15"/>
    <row r="762" ht="15.75" customHeight="1" x14ac:dyDescent="0.15"/>
    <row r="763" ht="15.75" customHeight="1" x14ac:dyDescent="0.15"/>
    <row r="764" ht="15.75" customHeight="1" x14ac:dyDescent="0.15"/>
    <row r="765" ht="15.75" customHeight="1" x14ac:dyDescent="0.15"/>
    <row r="766" ht="15.75" customHeight="1" x14ac:dyDescent="0.15"/>
    <row r="767" ht="15.75" customHeight="1" x14ac:dyDescent="0.15"/>
    <row r="768" ht="15.75" customHeight="1" x14ac:dyDescent="0.15"/>
    <row r="769" ht="15.75" customHeight="1" x14ac:dyDescent="0.15"/>
    <row r="770" ht="15.75" customHeight="1" x14ac:dyDescent="0.15"/>
    <row r="771" ht="15.75" customHeight="1" x14ac:dyDescent="0.15"/>
    <row r="772" ht="15.75" customHeight="1" x14ac:dyDescent="0.15"/>
    <row r="773" ht="15.75" customHeight="1" x14ac:dyDescent="0.15"/>
    <row r="774" ht="15.75" customHeight="1" x14ac:dyDescent="0.15"/>
    <row r="775" ht="15.75" customHeight="1" x14ac:dyDescent="0.15"/>
    <row r="776" ht="15.75" customHeight="1" x14ac:dyDescent="0.15"/>
    <row r="777" ht="15.75" customHeight="1" x14ac:dyDescent="0.15"/>
    <row r="778" ht="15.75" customHeight="1" x14ac:dyDescent="0.15"/>
    <row r="779" ht="15.75" customHeight="1" x14ac:dyDescent="0.15"/>
    <row r="780" ht="15.75" customHeight="1" x14ac:dyDescent="0.15"/>
    <row r="781" ht="15.75" customHeight="1" x14ac:dyDescent="0.15"/>
    <row r="782" ht="15.75" customHeight="1" x14ac:dyDescent="0.15"/>
    <row r="783" ht="15.75" customHeight="1" x14ac:dyDescent="0.15"/>
    <row r="784" ht="15.75" customHeight="1" x14ac:dyDescent="0.15"/>
    <row r="785" ht="15.75" customHeight="1" x14ac:dyDescent="0.15"/>
    <row r="786" ht="15.75" customHeight="1" x14ac:dyDescent="0.15"/>
    <row r="787" ht="15.75" customHeight="1" x14ac:dyDescent="0.15"/>
    <row r="788" ht="15.75" customHeight="1" x14ac:dyDescent="0.15"/>
    <row r="789" ht="15.75" customHeight="1" x14ac:dyDescent="0.15"/>
    <row r="790" ht="15.75" customHeight="1" x14ac:dyDescent="0.15"/>
    <row r="791" ht="15.75" customHeight="1" x14ac:dyDescent="0.15"/>
    <row r="792" ht="15.75" customHeight="1" x14ac:dyDescent="0.15"/>
    <row r="793" ht="15.75" customHeight="1" x14ac:dyDescent="0.15"/>
    <row r="794" ht="15.75" customHeight="1" x14ac:dyDescent="0.15"/>
    <row r="795" ht="15.75" customHeight="1" x14ac:dyDescent="0.15"/>
    <row r="796" ht="15.75" customHeight="1" x14ac:dyDescent="0.15"/>
    <row r="797" ht="15.75" customHeight="1" x14ac:dyDescent="0.15"/>
    <row r="798" ht="15.75" customHeight="1" x14ac:dyDescent="0.15"/>
    <row r="799" ht="15.75" customHeight="1" x14ac:dyDescent="0.15"/>
    <row r="800" ht="15.75" customHeight="1" x14ac:dyDescent="0.15"/>
    <row r="801" ht="15.75" customHeight="1" x14ac:dyDescent="0.15"/>
    <row r="802" ht="15.75" customHeight="1" x14ac:dyDescent="0.15"/>
    <row r="803" ht="15.75" customHeight="1" x14ac:dyDescent="0.15"/>
    <row r="804" ht="15.75" customHeight="1" x14ac:dyDescent="0.15"/>
    <row r="805" ht="15.75" customHeight="1" x14ac:dyDescent="0.15"/>
    <row r="806" ht="15.75" customHeight="1" x14ac:dyDescent="0.15"/>
    <row r="807" ht="15.75" customHeight="1" x14ac:dyDescent="0.15"/>
    <row r="808" ht="15.75" customHeight="1" x14ac:dyDescent="0.15"/>
    <row r="809" ht="15.75" customHeight="1" x14ac:dyDescent="0.15"/>
    <row r="810" ht="15.75" customHeight="1" x14ac:dyDescent="0.15"/>
    <row r="811" ht="15.75" customHeight="1" x14ac:dyDescent="0.15"/>
    <row r="812" ht="15.75" customHeight="1" x14ac:dyDescent="0.15"/>
    <row r="813" ht="15.75" customHeight="1" x14ac:dyDescent="0.15"/>
    <row r="814" ht="15.75" customHeight="1" x14ac:dyDescent="0.15"/>
    <row r="815" ht="15.75" customHeight="1" x14ac:dyDescent="0.15"/>
    <row r="816" ht="15.75" customHeight="1" x14ac:dyDescent="0.15"/>
    <row r="817" ht="15.75" customHeight="1" x14ac:dyDescent="0.15"/>
    <row r="818" ht="15.75" customHeight="1" x14ac:dyDescent="0.15"/>
    <row r="819" ht="15.75" customHeight="1" x14ac:dyDescent="0.15"/>
    <row r="820" ht="15.75" customHeight="1" x14ac:dyDescent="0.15"/>
    <row r="821" ht="15.75" customHeight="1" x14ac:dyDescent="0.15"/>
    <row r="822" ht="15.75" customHeight="1" x14ac:dyDescent="0.15"/>
    <row r="823" ht="15.75" customHeight="1" x14ac:dyDescent="0.15"/>
    <row r="824" ht="15.75" customHeight="1" x14ac:dyDescent="0.15"/>
    <row r="825" ht="15.75" customHeight="1" x14ac:dyDescent="0.15"/>
    <row r="826" ht="15.75" customHeight="1" x14ac:dyDescent="0.15"/>
    <row r="827" ht="15.75" customHeight="1" x14ac:dyDescent="0.15"/>
    <row r="828" ht="15.75" customHeight="1" x14ac:dyDescent="0.15"/>
    <row r="829" ht="15.75" customHeight="1" x14ac:dyDescent="0.15"/>
    <row r="830" ht="15.75" customHeight="1" x14ac:dyDescent="0.15"/>
    <row r="831" ht="15.75" customHeight="1" x14ac:dyDescent="0.15"/>
    <row r="832" ht="15.75" customHeight="1" x14ac:dyDescent="0.15"/>
    <row r="833" ht="15.75" customHeight="1" x14ac:dyDescent="0.15"/>
    <row r="834" ht="15.75" customHeight="1" x14ac:dyDescent="0.15"/>
    <row r="835" ht="15.75" customHeight="1" x14ac:dyDescent="0.15"/>
    <row r="836" ht="15.75" customHeight="1" x14ac:dyDescent="0.15"/>
    <row r="837" ht="15.75" customHeight="1" x14ac:dyDescent="0.15"/>
    <row r="838" ht="15.75" customHeight="1" x14ac:dyDescent="0.15"/>
    <row r="839" ht="15.75" customHeight="1" x14ac:dyDescent="0.15"/>
    <row r="840" ht="15.75" customHeight="1" x14ac:dyDescent="0.15"/>
    <row r="841" ht="15.75" customHeight="1" x14ac:dyDescent="0.15"/>
    <row r="842" ht="15.75" customHeight="1" x14ac:dyDescent="0.15"/>
    <row r="843" ht="15.75" customHeight="1" x14ac:dyDescent="0.15"/>
    <row r="844" ht="15.75" customHeight="1" x14ac:dyDescent="0.15"/>
    <row r="845" ht="15.75" customHeight="1" x14ac:dyDescent="0.15"/>
    <row r="846" ht="15.75" customHeight="1" x14ac:dyDescent="0.15"/>
    <row r="847" ht="15.75" customHeight="1" x14ac:dyDescent="0.15"/>
    <row r="848" ht="15.75" customHeight="1" x14ac:dyDescent="0.15"/>
    <row r="849" ht="15.75" customHeight="1" x14ac:dyDescent="0.15"/>
    <row r="850" ht="15.75" customHeight="1" x14ac:dyDescent="0.15"/>
    <row r="851" ht="15.75" customHeight="1" x14ac:dyDescent="0.15"/>
    <row r="852" ht="15.75" customHeight="1" x14ac:dyDescent="0.15"/>
    <row r="853" ht="15.75" customHeight="1" x14ac:dyDescent="0.15"/>
    <row r="854" ht="15.75" customHeight="1" x14ac:dyDescent="0.15"/>
    <row r="855" ht="15.75" customHeight="1" x14ac:dyDescent="0.15"/>
    <row r="856" ht="15.75" customHeight="1" x14ac:dyDescent="0.15"/>
    <row r="857" ht="15.75" customHeight="1" x14ac:dyDescent="0.15"/>
    <row r="858" ht="15.75" customHeight="1" x14ac:dyDescent="0.15"/>
    <row r="859" ht="15.75" customHeight="1" x14ac:dyDescent="0.15"/>
    <row r="860" ht="15.75" customHeight="1" x14ac:dyDescent="0.15"/>
    <row r="861" ht="15.75" customHeight="1" x14ac:dyDescent="0.15"/>
    <row r="862" ht="15.75" customHeight="1" x14ac:dyDescent="0.15"/>
    <row r="863" ht="15.75" customHeight="1" x14ac:dyDescent="0.15"/>
    <row r="864" ht="15.75" customHeight="1" x14ac:dyDescent="0.15"/>
    <row r="865" ht="15.75" customHeight="1" x14ac:dyDescent="0.15"/>
    <row r="866" ht="15.75" customHeight="1" x14ac:dyDescent="0.15"/>
    <row r="867" ht="15.75" customHeight="1" x14ac:dyDescent="0.15"/>
    <row r="868" ht="15.75" customHeight="1" x14ac:dyDescent="0.15"/>
    <row r="869" ht="15.75" customHeight="1" x14ac:dyDescent="0.15"/>
    <row r="870" ht="15.75" customHeight="1" x14ac:dyDescent="0.15"/>
    <row r="871" ht="15.75" customHeight="1" x14ac:dyDescent="0.15"/>
    <row r="872" ht="15.75" customHeight="1" x14ac:dyDescent="0.15"/>
    <row r="873" ht="15.75" customHeight="1" x14ac:dyDescent="0.15"/>
    <row r="874" ht="15.75" customHeight="1" x14ac:dyDescent="0.15"/>
    <row r="875" ht="15.75" customHeight="1" x14ac:dyDescent="0.15"/>
    <row r="876" ht="15.75" customHeight="1" x14ac:dyDescent="0.15"/>
    <row r="877" ht="15.75" customHeight="1" x14ac:dyDescent="0.15"/>
    <row r="878" ht="15.75" customHeight="1" x14ac:dyDescent="0.15"/>
    <row r="879" ht="15.75" customHeight="1" x14ac:dyDescent="0.15"/>
    <row r="880" ht="15.75" customHeight="1" x14ac:dyDescent="0.15"/>
    <row r="881" ht="15.75" customHeight="1" x14ac:dyDescent="0.15"/>
    <row r="882" ht="15.75" customHeight="1" x14ac:dyDescent="0.15"/>
    <row r="883" ht="15.75" customHeight="1" x14ac:dyDescent="0.15"/>
    <row r="884" ht="15.75" customHeight="1" x14ac:dyDescent="0.15"/>
    <row r="885" ht="15.75" customHeight="1" x14ac:dyDescent="0.15"/>
    <row r="886" ht="15.75" customHeight="1" x14ac:dyDescent="0.15"/>
    <row r="887" ht="15.75" customHeight="1" x14ac:dyDescent="0.15"/>
    <row r="888" ht="15.75" customHeight="1" x14ac:dyDescent="0.15"/>
    <row r="889" ht="15.75" customHeight="1" x14ac:dyDescent="0.15"/>
    <row r="890" ht="15.75" customHeight="1" x14ac:dyDescent="0.15"/>
    <row r="891" ht="15.75" customHeight="1" x14ac:dyDescent="0.15"/>
    <row r="892" ht="15.75" customHeight="1" x14ac:dyDescent="0.15"/>
    <row r="893" ht="15.75" customHeight="1" x14ac:dyDescent="0.15"/>
    <row r="894" ht="15.75" customHeight="1" x14ac:dyDescent="0.15"/>
    <row r="895" ht="15.75" customHeight="1" x14ac:dyDescent="0.15"/>
    <row r="896" ht="15.75" customHeight="1" x14ac:dyDescent="0.15"/>
    <row r="897" ht="15.75" customHeight="1" x14ac:dyDescent="0.15"/>
    <row r="898" ht="15.75" customHeight="1" x14ac:dyDescent="0.15"/>
    <row r="899" ht="15.75" customHeight="1" x14ac:dyDescent="0.15"/>
    <row r="900" ht="15.75" customHeight="1" x14ac:dyDescent="0.15"/>
    <row r="901" ht="15.75" customHeight="1" x14ac:dyDescent="0.15"/>
    <row r="902" ht="15.75" customHeight="1" x14ac:dyDescent="0.15"/>
    <row r="903" ht="15.75" customHeight="1" x14ac:dyDescent="0.15"/>
    <row r="904" ht="15.75" customHeight="1" x14ac:dyDescent="0.15"/>
    <row r="905" ht="15.75" customHeight="1" x14ac:dyDescent="0.15"/>
    <row r="906" ht="15.75" customHeight="1" x14ac:dyDescent="0.15"/>
    <row r="907" ht="15.75" customHeight="1" x14ac:dyDescent="0.15"/>
    <row r="908" ht="15.75" customHeight="1" x14ac:dyDescent="0.15"/>
    <row r="909" ht="15.75" customHeight="1" x14ac:dyDescent="0.15"/>
    <row r="910" ht="15.75" customHeight="1" x14ac:dyDescent="0.15"/>
    <row r="911" ht="15.75" customHeight="1" x14ac:dyDescent="0.15"/>
    <row r="912" ht="15.75" customHeight="1" x14ac:dyDescent="0.15"/>
    <row r="913" ht="15.75" customHeight="1" x14ac:dyDescent="0.15"/>
    <row r="914" ht="15.75" customHeight="1" x14ac:dyDescent="0.15"/>
    <row r="915" ht="15.75" customHeight="1" x14ac:dyDescent="0.15"/>
    <row r="916" ht="15.75" customHeight="1" x14ac:dyDescent="0.15"/>
    <row r="917" ht="15.75" customHeight="1" x14ac:dyDescent="0.15"/>
    <row r="918" ht="15.75" customHeight="1" x14ac:dyDescent="0.15"/>
    <row r="919" ht="15.75" customHeight="1" x14ac:dyDescent="0.15"/>
    <row r="920" ht="15.75" customHeight="1" x14ac:dyDescent="0.15"/>
    <row r="921" ht="15.75" customHeight="1" x14ac:dyDescent="0.15"/>
    <row r="922" ht="15.75" customHeight="1" x14ac:dyDescent="0.15"/>
    <row r="923" ht="15.75" customHeight="1" x14ac:dyDescent="0.15"/>
    <row r="924" ht="15.75" customHeight="1" x14ac:dyDescent="0.15"/>
    <row r="925" ht="15.75" customHeight="1" x14ac:dyDescent="0.15"/>
    <row r="926" ht="15.75" customHeight="1" x14ac:dyDescent="0.15"/>
    <row r="927" ht="15.75" customHeight="1" x14ac:dyDescent="0.15"/>
    <row r="928" ht="15.75" customHeight="1" x14ac:dyDescent="0.15"/>
    <row r="929" ht="15.75" customHeight="1" x14ac:dyDescent="0.15"/>
    <row r="930" ht="15.75" customHeight="1" x14ac:dyDescent="0.15"/>
    <row r="931" ht="15.75" customHeight="1" x14ac:dyDescent="0.15"/>
    <row r="932" ht="15.75" customHeight="1" x14ac:dyDescent="0.15"/>
    <row r="933" ht="15.75" customHeight="1" x14ac:dyDescent="0.15"/>
    <row r="934" ht="15.75" customHeight="1" x14ac:dyDescent="0.15"/>
    <row r="935" ht="15.75" customHeight="1" x14ac:dyDescent="0.15"/>
    <row r="936" ht="15.75" customHeight="1" x14ac:dyDescent="0.15"/>
    <row r="937" ht="15.75" customHeight="1" x14ac:dyDescent="0.15"/>
    <row r="938" ht="15.75" customHeight="1" x14ac:dyDescent="0.15"/>
    <row r="939" ht="15.75" customHeight="1" x14ac:dyDescent="0.15"/>
    <row r="940" ht="15.75" customHeight="1" x14ac:dyDescent="0.15"/>
    <row r="941" ht="15.75" customHeight="1" x14ac:dyDescent="0.15"/>
    <row r="942" ht="15.75" customHeight="1" x14ac:dyDescent="0.15"/>
    <row r="943" ht="15.75" customHeight="1" x14ac:dyDescent="0.15"/>
    <row r="944" ht="15.75" customHeight="1" x14ac:dyDescent="0.15"/>
    <row r="945" ht="15.75" customHeight="1" x14ac:dyDescent="0.15"/>
    <row r="946" ht="15.75" customHeight="1" x14ac:dyDescent="0.15"/>
    <row r="947" ht="15.75" customHeight="1" x14ac:dyDescent="0.15"/>
    <row r="948" ht="15.75" customHeight="1" x14ac:dyDescent="0.15"/>
    <row r="949" ht="15.75" customHeight="1" x14ac:dyDescent="0.15"/>
    <row r="950" ht="15.75" customHeight="1" x14ac:dyDescent="0.15"/>
    <row r="951" ht="15.75" customHeight="1" x14ac:dyDescent="0.15"/>
    <row r="952" ht="15.75" customHeight="1" x14ac:dyDescent="0.15"/>
    <row r="953" ht="15.75" customHeight="1" x14ac:dyDescent="0.15"/>
    <row r="954" ht="15.75" customHeight="1" x14ac:dyDescent="0.15"/>
    <row r="955" ht="15.75" customHeight="1" x14ac:dyDescent="0.15"/>
    <row r="956" ht="15.75" customHeight="1" x14ac:dyDescent="0.15"/>
    <row r="957" ht="15.75" customHeight="1" x14ac:dyDescent="0.15"/>
    <row r="958" ht="15.75" customHeight="1" x14ac:dyDescent="0.15"/>
    <row r="959" ht="15.75" customHeight="1" x14ac:dyDescent="0.15"/>
    <row r="960" ht="15.75" customHeight="1" x14ac:dyDescent="0.15"/>
    <row r="961" ht="15.75" customHeight="1" x14ac:dyDescent="0.15"/>
    <row r="962" ht="15.75" customHeight="1" x14ac:dyDescent="0.15"/>
    <row r="963" ht="15.75" customHeight="1" x14ac:dyDescent="0.15"/>
    <row r="964" ht="15.75" customHeight="1" x14ac:dyDescent="0.15"/>
    <row r="965" ht="15.75" customHeight="1" x14ac:dyDescent="0.15"/>
    <row r="966" ht="15.75" customHeight="1" x14ac:dyDescent="0.15"/>
    <row r="967" ht="15.75" customHeight="1" x14ac:dyDescent="0.15"/>
    <row r="968" ht="15.75" customHeight="1" x14ac:dyDescent="0.15"/>
    <row r="969" ht="15.75" customHeight="1" x14ac:dyDescent="0.15"/>
    <row r="970" ht="15.75" customHeight="1" x14ac:dyDescent="0.15"/>
    <row r="971" ht="15.75" customHeight="1" x14ac:dyDescent="0.15"/>
    <row r="972" ht="15.75" customHeight="1" x14ac:dyDescent="0.15"/>
    <row r="973" ht="15.75" customHeight="1" x14ac:dyDescent="0.15"/>
    <row r="974" ht="15.75" customHeight="1" x14ac:dyDescent="0.15"/>
    <row r="975" ht="15.75" customHeight="1" x14ac:dyDescent="0.15"/>
    <row r="976" ht="15.75" customHeight="1" x14ac:dyDescent="0.15"/>
    <row r="977" ht="15.75" customHeight="1" x14ac:dyDescent="0.15"/>
    <row r="978" ht="15.75" customHeight="1" x14ac:dyDescent="0.15"/>
    <row r="979" ht="15.75" customHeight="1" x14ac:dyDescent="0.15"/>
    <row r="980" ht="15.75" customHeight="1" x14ac:dyDescent="0.15"/>
    <row r="981" ht="15.75" customHeight="1" x14ac:dyDescent="0.15"/>
    <row r="982" ht="15.75" customHeight="1" x14ac:dyDescent="0.15"/>
    <row r="983" ht="15.75" customHeight="1" x14ac:dyDescent="0.15"/>
    <row r="984" ht="15.75" customHeight="1" x14ac:dyDescent="0.15"/>
    <row r="985" ht="15.75" customHeight="1" x14ac:dyDescent="0.15"/>
    <row r="986" ht="15.75" customHeight="1" x14ac:dyDescent="0.15"/>
    <row r="987" ht="15.75" customHeight="1" x14ac:dyDescent="0.15"/>
    <row r="988" ht="15.75" customHeight="1" x14ac:dyDescent="0.15"/>
    <row r="989" ht="15.75" customHeight="1" x14ac:dyDescent="0.15"/>
    <row r="990" ht="15.75" customHeight="1" x14ac:dyDescent="0.15"/>
    <row r="991" ht="15.75" customHeight="1" x14ac:dyDescent="0.15"/>
    <row r="992" ht="15.75" customHeight="1" x14ac:dyDescent="0.15"/>
    <row r="993" ht="15.75" customHeight="1" x14ac:dyDescent="0.15"/>
    <row r="994" ht="15.75" customHeight="1" x14ac:dyDescent="0.15"/>
    <row r="995" ht="15.75" customHeight="1" x14ac:dyDescent="0.15"/>
    <row r="996" ht="15.75" customHeight="1" x14ac:dyDescent="0.15"/>
    <row r="997" ht="15.75" customHeight="1" x14ac:dyDescent="0.15"/>
    <row r="998" ht="15.75" customHeight="1" x14ac:dyDescent="0.15"/>
    <row r="999" ht="15.75" customHeight="1" x14ac:dyDescent="0.15"/>
    <row r="1000" ht="15.75" customHeight="1" x14ac:dyDescent="0.15"/>
    <row r="1001" ht="15.75" customHeight="1" x14ac:dyDescent="0.15"/>
    <row r="1002" ht="15.75" customHeight="1" x14ac:dyDescent="0.15"/>
    <row r="1003" ht="15.75" customHeight="1" x14ac:dyDescent="0.15"/>
    <row r="1004" ht="15.75" customHeight="1" x14ac:dyDescent="0.15"/>
    <row r="1005" ht="15.75" customHeight="1" x14ac:dyDescent="0.15"/>
    <row r="1006" ht="15.75" customHeight="1" x14ac:dyDescent="0.15"/>
    <row r="1007" ht="15.75" customHeight="1" x14ac:dyDescent="0.15"/>
    <row r="1008" ht="15.75" customHeight="1" x14ac:dyDescent="0.15"/>
    <row r="1009" ht="15.75" customHeight="1" x14ac:dyDescent="0.15"/>
    <row r="1010" ht="15.75" customHeight="1" x14ac:dyDescent="0.15"/>
    <row r="1011" ht="15.75" customHeight="1" x14ac:dyDescent="0.15"/>
    <row r="1012" ht="15.75" customHeight="1" x14ac:dyDescent="0.15"/>
    <row r="1013" ht="15.75" customHeight="1" x14ac:dyDescent="0.15"/>
    <row r="1014" ht="15.75" customHeight="1" x14ac:dyDescent="0.15"/>
    <row r="1015" ht="15.75" customHeight="1" x14ac:dyDescent="0.15"/>
    <row r="1016" ht="15.75" customHeight="1" x14ac:dyDescent="0.15"/>
    <row r="1017" ht="15.75" customHeight="1" x14ac:dyDescent="0.15"/>
    <row r="1018" ht="15.75" customHeight="1" x14ac:dyDescent="0.15"/>
    <row r="1019" ht="15.75" customHeight="1" x14ac:dyDescent="0.15"/>
    <row r="1020" ht="15.75" customHeight="1" x14ac:dyDescent="0.15"/>
    <row r="1021" ht="15.75" customHeight="1" x14ac:dyDescent="0.15"/>
    <row r="1022" ht="15.75" customHeight="1" x14ac:dyDescent="0.15"/>
    <row r="1023" ht="15.75" customHeight="1" x14ac:dyDescent="0.15"/>
  </sheetData>
  <mergeCells count="71">
    <mergeCell ref="B82:G82"/>
    <mergeCell ref="B83:G83"/>
    <mergeCell ref="B74:G74"/>
    <mergeCell ref="B75:G75"/>
    <mergeCell ref="B76:G76"/>
    <mergeCell ref="B80:G80"/>
    <mergeCell ref="B81:G81"/>
    <mergeCell ref="B69:G69"/>
    <mergeCell ref="B70:G70"/>
    <mergeCell ref="B71:G71"/>
    <mergeCell ref="B72:G72"/>
    <mergeCell ref="B73:G73"/>
    <mergeCell ref="B60:C60"/>
    <mergeCell ref="B61:C61"/>
    <mergeCell ref="B62:C62"/>
    <mergeCell ref="B63:C63"/>
    <mergeCell ref="B64:C64"/>
    <mergeCell ref="B55:C55"/>
    <mergeCell ref="B56:C56"/>
    <mergeCell ref="B57:C57"/>
    <mergeCell ref="B58:C58"/>
    <mergeCell ref="B59:C59"/>
    <mergeCell ref="B50:C50"/>
    <mergeCell ref="B51:C51"/>
    <mergeCell ref="B52:C52"/>
    <mergeCell ref="B53:C53"/>
    <mergeCell ref="B54:C54"/>
    <mergeCell ref="B45:C45"/>
    <mergeCell ref="B46:C46"/>
    <mergeCell ref="B47:C47"/>
    <mergeCell ref="B48:C48"/>
    <mergeCell ref="B49:C49"/>
    <mergeCell ref="B40:C40"/>
    <mergeCell ref="B41:C41"/>
    <mergeCell ref="B42:C42"/>
    <mergeCell ref="B43:C43"/>
    <mergeCell ref="B44:C44"/>
    <mergeCell ref="B35:C35"/>
    <mergeCell ref="B36:C36"/>
    <mergeCell ref="B37:C37"/>
    <mergeCell ref="B38:C38"/>
    <mergeCell ref="B39:C39"/>
    <mergeCell ref="B30:C30"/>
    <mergeCell ref="B31:C31"/>
    <mergeCell ref="B32:C32"/>
    <mergeCell ref="B33:C33"/>
    <mergeCell ref="B34:C34"/>
    <mergeCell ref="A2:G2"/>
    <mergeCell ref="A4:C4"/>
    <mergeCell ref="A5:C5"/>
    <mergeCell ref="A6:C6"/>
    <mergeCell ref="A16:G16"/>
    <mergeCell ref="A66:G66"/>
    <mergeCell ref="A22:A23"/>
    <mergeCell ref="F22:G22"/>
    <mergeCell ref="D22:D23"/>
    <mergeCell ref="E22:E23"/>
    <mergeCell ref="B22:C23"/>
    <mergeCell ref="B24:C24"/>
    <mergeCell ref="B25:C25"/>
    <mergeCell ref="B26:C26"/>
    <mergeCell ref="B27:C27"/>
    <mergeCell ref="B28:C28"/>
    <mergeCell ref="B29:C29"/>
    <mergeCell ref="I22:J27"/>
    <mergeCell ref="F89:G89"/>
    <mergeCell ref="F90:G90"/>
    <mergeCell ref="F95:G95"/>
    <mergeCell ref="A85:G85"/>
    <mergeCell ref="F87:G87"/>
    <mergeCell ref="A65:F65"/>
  </mergeCells>
  <pageMargins left="0.70866141732283472" right="0.70866141732283472" top="0.74803149606299213" bottom="0.74803149606299213" header="0" footer="0"/>
  <pageSetup paperSize="9" scale="76" fitToHeight="0" orientation="portrait"/>
  <rowBreaks count="1" manualBreakCount="1">
    <brk id="66" max="6" man="1"/>
  </row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F9824-436E-244A-B724-753D54A3C6CA}">
  <sheetPr codeName="Sheet23">
    <tabColor theme="9" tint="0.59999389629810485"/>
  </sheetPr>
  <dimension ref="A1:N155"/>
  <sheetViews>
    <sheetView view="pageBreakPreview" topLeftCell="A24" zoomScale="89" zoomScaleNormal="80" zoomScaleSheetLayoutView="50" workbookViewId="0">
      <selection activeCell="I29" sqref="I29"/>
    </sheetView>
  </sheetViews>
  <sheetFormatPr baseColWidth="10" defaultColWidth="9.1640625" defaultRowHeight="20.25" customHeight="1" x14ac:dyDescent="0.2"/>
  <cols>
    <col min="1" max="1" width="3.1640625" style="96" customWidth="1"/>
    <col min="2" max="2" width="32.83203125" style="96" customWidth="1"/>
    <col min="3" max="3" width="3.5" style="96" customWidth="1"/>
    <col min="4" max="4" width="18.1640625" style="96" customWidth="1"/>
    <col min="5" max="6" width="9.1640625" style="96"/>
    <col min="7" max="7" width="10.83203125" style="96" customWidth="1"/>
    <col min="8" max="8" width="9.1640625" style="96"/>
    <col min="9" max="9" width="14.5" style="96" customWidth="1"/>
    <col min="10" max="10" width="20.5" style="96" customWidth="1"/>
    <col min="11" max="11" width="20.1640625" style="96" customWidth="1"/>
    <col min="12" max="12" width="4.5" style="96" customWidth="1"/>
    <col min="13" max="13" width="22.33203125" style="96" customWidth="1"/>
    <col min="14" max="14" width="9.83203125" style="96" customWidth="1"/>
    <col min="15" max="15" width="16.83203125" style="96" customWidth="1"/>
    <col min="16" max="16384" width="9.1640625" style="96"/>
  </cols>
  <sheetData>
    <row r="1" spans="1:11" ht="20.25" customHeight="1" x14ac:dyDescent="0.2">
      <c r="K1" s="110" t="s">
        <v>307</v>
      </c>
    </row>
    <row r="2" spans="1:11" ht="20.25" customHeight="1" x14ac:dyDescent="0.2">
      <c r="K2" s="110" t="s">
        <v>293</v>
      </c>
    </row>
    <row r="3" spans="1:11" ht="20.25" customHeight="1" x14ac:dyDescent="0.2">
      <c r="K3" s="110"/>
    </row>
    <row r="4" spans="1:11" ht="20.25" customHeight="1" x14ac:dyDescent="0.2">
      <c r="A4" s="384" t="s">
        <v>292</v>
      </c>
      <c r="B4" s="384"/>
      <c r="C4" s="384"/>
      <c r="D4" s="384"/>
      <c r="E4" s="384"/>
      <c r="F4" s="384"/>
      <c r="G4" s="384"/>
      <c r="H4" s="384"/>
      <c r="I4" s="384"/>
      <c r="J4" s="384"/>
      <c r="K4" s="384"/>
    </row>
    <row r="5" spans="1:11" ht="20.25" customHeight="1" x14ac:dyDescent="0.2">
      <c r="A5" s="384" t="s">
        <v>291</v>
      </c>
      <c r="B5" s="384"/>
      <c r="C5" s="384"/>
      <c r="D5" s="384"/>
      <c r="E5" s="384"/>
      <c r="F5" s="384"/>
      <c r="G5" s="384"/>
      <c r="H5" s="384"/>
      <c r="I5" s="384"/>
      <c r="J5" s="384"/>
      <c r="K5" s="384"/>
    </row>
    <row r="7" spans="1:11" ht="61.25" customHeight="1" x14ac:dyDescent="0.2">
      <c r="A7" s="385" t="s">
        <v>306</v>
      </c>
      <c r="B7" s="385"/>
      <c r="C7" s="385"/>
      <c r="D7" s="385"/>
      <c r="E7" s="385"/>
      <c r="F7" s="385"/>
      <c r="G7" s="385"/>
      <c r="H7" s="385"/>
      <c r="I7" s="385"/>
      <c r="J7" s="385"/>
      <c r="K7" s="385"/>
    </row>
    <row r="8" spans="1:11" ht="20.25" hidden="1" customHeight="1" x14ac:dyDescent="0.2"/>
    <row r="9" spans="1:11" ht="20.25" hidden="1" customHeight="1" x14ac:dyDescent="0.2"/>
    <row r="11" spans="1:11" ht="20.25" customHeight="1" x14ac:dyDescent="0.2">
      <c r="B11" s="106" t="s">
        <v>287</v>
      </c>
      <c r="C11" s="104" t="s">
        <v>102</v>
      </c>
      <c r="D11" s="386" t="s">
        <v>380</v>
      </c>
      <c r="E11" s="386"/>
      <c r="F11" s="386"/>
    </row>
    <row r="12" spans="1:11" ht="20.25" customHeight="1" x14ac:dyDescent="0.2">
      <c r="B12" s="106" t="s">
        <v>286</v>
      </c>
      <c r="C12" s="104" t="s">
        <v>102</v>
      </c>
      <c r="D12" s="386" t="s">
        <v>380</v>
      </c>
      <c r="E12" s="386"/>
      <c r="F12" s="386"/>
    </row>
    <row r="13" spans="1:11" ht="20.25" customHeight="1" x14ac:dyDescent="0.2">
      <c r="B13" s="106" t="s">
        <v>285</v>
      </c>
      <c r="C13" s="104" t="s">
        <v>102</v>
      </c>
      <c r="D13" s="386" t="s">
        <v>380</v>
      </c>
      <c r="E13" s="386"/>
      <c r="F13" s="386"/>
    </row>
    <row r="14" spans="1:11" ht="20.25" customHeight="1" x14ac:dyDescent="0.2">
      <c r="B14" s="106" t="str">
        <f>[73]Base_01!$F$27</f>
        <v>Kelurahan</v>
      </c>
      <c r="C14" s="104" t="s">
        <v>102</v>
      </c>
      <c r="D14" s="386" t="s">
        <v>380</v>
      </c>
      <c r="E14" s="386"/>
      <c r="F14" s="386"/>
    </row>
    <row r="15" spans="1:11" ht="20.25" customHeight="1" x14ac:dyDescent="0.2">
      <c r="B15" s="106" t="str">
        <f>[73]Base_01!$B$3</f>
        <v>Distrik</v>
      </c>
      <c r="C15" s="104" t="s">
        <v>102</v>
      </c>
      <c r="D15" s="386" t="s">
        <v>380</v>
      </c>
      <c r="E15" s="386"/>
      <c r="F15" s="386"/>
    </row>
    <row r="16" spans="1:11" ht="20.25" customHeight="1" x14ac:dyDescent="0.2">
      <c r="B16" s="106" t="str">
        <f>[73]Base_01!$F$28</f>
        <v>Kota</v>
      </c>
      <c r="C16" s="104" t="s">
        <v>273</v>
      </c>
      <c r="D16" s="386" t="s">
        <v>380</v>
      </c>
      <c r="E16" s="386"/>
      <c r="F16" s="386"/>
    </row>
    <row r="17" spans="1:11" ht="20.25" customHeight="1" x14ac:dyDescent="0.2">
      <c r="B17" s="96" t="s">
        <v>104</v>
      </c>
      <c r="C17" s="96" t="s">
        <v>102</v>
      </c>
      <c r="D17" s="386" t="s">
        <v>380</v>
      </c>
      <c r="E17" s="386"/>
      <c r="F17" s="386"/>
    </row>
    <row r="19" spans="1:11" ht="21" customHeight="1" x14ac:dyDescent="0.2">
      <c r="A19" s="101" t="str">
        <f>"Bertindak untuk dan atas nama KPB "&amp;[73]Base_02!$C$27&amp;" Sebagai PIHAK PERTAMA"</f>
        <v>Bertindak untuk dan atas nama KPB Mawar Berduri Sebagai PIHAK PERTAMA</v>
      </c>
      <c r="B19" s="101"/>
      <c r="C19" s="104"/>
      <c r="D19" s="104"/>
      <c r="E19" s="101"/>
      <c r="G19" s="101"/>
      <c r="H19" s="101"/>
      <c r="I19" s="101"/>
      <c r="J19" s="101"/>
      <c r="K19" s="101"/>
    </row>
    <row r="21" spans="1:11" ht="20.25" customHeight="1" x14ac:dyDescent="0.2">
      <c r="B21" s="106" t="s">
        <v>280</v>
      </c>
      <c r="C21" s="104" t="s">
        <v>102</v>
      </c>
      <c r="D21" s="386" t="s">
        <v>380</v>
      </c>
      <c r="E21" s="386"/>
      <c r="F21" s="386"/>
    </row>
    <row r="22" spans="1:11" ht="20.25" customHeight="1" x14ac:dyDescent="0.2">
      <c r="B22" s="106" t="s">
        <v>279</v>
      </c>
      <c r="C22" s="104" t="s">
        <v>102</v>
      </c>
      <c r="D22" s="386" t="s">
        <v>380</v>
      </c>
      <c r="E22" s="386"/>
      <c r="F22" s="386"/>
    </row>
    <row r="23" spans="1:11" ht="20.25" customHeight="1" x14ac:dyDescent="0.2">
      <c r="B23" s="106" t="s">
        <v>278</v>
      </c>
      <c r="C23" s="104" t="s">
        <v>102</v>
      </c>
      <c r="D23" s="386" t="s">
        <v>380</v>
      </c>
      <c r="E23" s="386"/>
      <c r="F23" s="386"/>
    </row>
    <row r="24" spans="1:11" ht="20.25" customHeight="1" x14ac:dyDescent="0.2">
      <c r="B24" s="106" t="s">
        <v>277</v>
      </c>
      <c r="C24" s="104" t="s">
        <v>102</v>
      </c>
      <c r="D24" s="386" t="s">
        <v>380</v>
      </c>
      <c r="E24" s="386"/>
      <c r="F24" s="386"/>
    </row>
    <row r="25" spans="1:11" ht="20.25" customHeight="1" x14ac:dyDescent="0.2">
      <c r="B25" s="106" t="s">
        <v>144</v>
      </c>
      <c r="C25" s="104" t="s">
        <v>102</v>
      </c>
      <c r="D25" s="386" t="s">
        <v>380</v>
      </c>
      <c r="E25" s="386"/>
      <c r="F25" s="386"/>
    </row>
    <row r="26" spans="1:11" ht="20.25" customHeight="1" x14ac:dyDescent="0.2">
      <c r="B26" s="106" t="s">
        <v>275</v>
      </c>
      <c r="C26" s="104" t="s">
        <v>273</v>
      </c>
      <c r="D26" s="386" t="s">
        <v>380</v>
      </c>
      <c r="E26" s="386"/>
      <c r="F26" s="386"/>
    </row>
    <row r="27" spans="1:11" ht="20.25" customHeight="1" x14ac:dyDescent="0.2">
      <c r="B27" s="106" t="s">
        <v>305</v>
      </c>
      <c r="C27" s="104" t="s">
        <v>273</v>
      </c>
      <c r="D27" s="386" t="s">
        <v>380</v>
      </c>
      <c r="E27" s="386"/>
      <c r="F27" s="386"/>
    </row>
    <row r="28" spans="1:11" ht="20.25" customHeight="1" x14ac:dyDescent="0.2">
      <c r="B28" s="106" t="str">
        <f>[73]Base_01!$F$27</f>
        <v>Kelurahan</v>
      </c>
      <c r="C28" s="104" t="s">
        <v>102</v>
      </c>
      <c r="D28" s="386" t="s">
        <v>380</v>
      </c>
      <c r="E28" s="386"/>
      <c r="F28" s="386"/>
    </row>
    <row r="29" spans="1:11" ht="20.25" customHeight="1" x14ac:dyDescent="0.2">
      <c r="B29" s="106" t="str">
        <f>[73]Base_01!$B$3</f>
        <v>Distrik</v>
      </c>
      <c r="C29" s="104" t="s">
        <v>102</v>
      </c>
      <c r="D29" s="386" t="s">
        <v>380</v>
      </c>
      <c r="E29" s="386"/>
      <c r="F29" s="386"/>
    </row>
    <row r="30" spans="1:11" ht="20.25" customHeight="1" x14ac:dyDescent="0.2">
      <c r="B30" s="106" t="str">
        <f>$B$16</f>
        <v>Kota</v>
      </c>
      <c r="C30" s="104" t="s">
        <v>102</v>
      </c>
      <c r="D30" s="386" t="s">
        <v>380</v>
      </c>
      <c r="E30" s="386"/>
      <c r="F30" s="386"/>
    </row>
    <row r="31" spans="1:11" ht="20.25" customHeight="1" x14ac:dyDescent="0.2">
      <c r="B31" s="96" t="s">
        <v>104</v>
      </c>
      <c r="C31" s="96" t="s">
        <v>102</v>
      </c>
      <c r="D31" s="386" t="s">
        <v>380</v>
      </c>
      <c r="E31" s="386"/>
      <c r="F31" s="386"/>
    </row>
    <row r="33" spans="1:14" ht="20.25" customHeight="1" x14ac:dyDescent="0.2">
      <c r="A33" s="101" t="s">
        <v>304</v>
      </c>
      <c r="B33" s="101"/>
      <c r="C33" s="101"/>
      <c r="D33" s="101"/>
      <c r="E33" s="101"/>
      <c r="F33" s="101"/>
      <c r="G33" s="101"/>
      <c r="H33" s="101"/>
      <c r="I33" s="101"/>
      <c r="J33" s="101"/>
    </row>
    <row r="35" spans="1:14" ht="35.25" customHeight="1" x14ac:dyDescent="0.2">
      <c r="A35" s="385" t="s">
        <v>271</v>
      </c>
      <c r="B35" s="385"/>
      <c r="C35" s="385"/>
      <c r="D35" s="385"/>
      <c r="E35" s="385"/>
      <c r="F35" s="385"/>
      <c r="G35" s="385"/>
      <c r="H35" s="385"/>
      <c r="I35" s="385"/>
      <c r="J35" s="385"/>
      <c r="K35" s="385"/>
    </row>
    <row r="36" spans="1:14" ht="20.25" customHeight="1" x14ac:dyDescent="0.2">
      <c r="A36" s="101" t="s">
        <v>270</v>
      </c>
      <c r="B36" s="101"/>
      <c r="C36" s="101"/>
      <c r="D36" s="101"/>
      <c r="E36" s="101"/>
      <c r="F36" s="101"/>
      <c r="G36" s="101"/>
      <c r="H36" s="101"/>
      <c r="I36" s="101"/>
      <c r="J36" s="101"/>
    </row>
    <row r="37" spans="1:14" ht="16" x14ac:dyDescent="0.2">
      <c r="A37" s="103" t="s">
        <v>6</v>
      </c>
      <c r="B37" s="385" t="s">
        <v>269</v>
      </c>
      <c r="C37" s="385"/>
      <c r="D37" s="385"/>
      <c r="E37" s="385"/>
      <c r="F37" s="385"/>
      <c r="G37" s="385"/>
      <c r="H37" s="385"/>
      <c r="I37" s="385"/>
      <c r="J37" s="385"/>
      <c r="K37" s="385"/>
    </row>
    <row r="38" spans="1:14" ht="43.75" customHeight="1" x14ac:dyDescent="0.2">
      <c r="A38" s="103" t="s">
        <v>8</v>
      </c>
      <c r="B38" s="385" t="s">
        <v>268</v>
      </c>
      <c r="C38" s="385"/>
      <c r="D38" s="385"/>
      <c r="E38" s="385"/>
      <c r="F38" s="385"/>
      <c r="G38" s="385"/>
      <c r="H38" s="385"/>
      <c r="I38" s="385"/>
      <c r="J38" s="385"/>
      <c r="K38" s="385"/>
    </row>
    <row r="39" spans="1:14" ht="42.75" customHeight="1" x14ac:dyDescent="0.2">
      <c r="A39" s="103" t="s">
        <v>9</v>
      </c>
      <c r="B39" s="385" t="s">
        <v>267</v>
      </c>
      <c r="C39" s="385"/>
      <c r="D39" s="385"/>
      <c r="E39" s="385"/>
      <c r="F39" s="385"/>
      <c r="G39" s="385"/>
      <c r="H39" s="385"/>
      <c r="I39" s="385"/>
      <c r="J39" s="385"/>
      <c r="K39" s="385"/>
    </row>
    <row r="40" spans="1:14" ht="20.25" customHeight="1" x14ac:dyDescent="0.2">
      <c r="A40" s="105" t="s">
        <v>10</v>
      </c>
      <c r="B40" s="104" t="s">
        <v>266</v>
      </c>
      <c r="C40" s="104"/>
      <c r="D40" s="104"/>
      <c r="E40" s="104"/>
      <c r="F40" s="104"/>
      <c r="G40" s="104"/>
      <c r="H40" s="104"/>
      <c r="I40" s="104"/>
    </row>
    <row r="42" spans="1:14" ht="20.25" customHeight="1" x14ac:dyDescent="0.2">
      <c r="A42" s="101" t="s">
        <v>265</v>
      </c>
      <c r="B42" s="101"/>
      <c r="C42" s="101"/>
      <c r="D42" s="101"/>
      <c r="E42" s="101"/>
      <c r="F42" s="101"/>
      <c r="G42" s="101"/>
      <c r="H42" s="101"/>
      <c r="I42" s="101"/>
      <c r="J42" s="101"/>
    </row>
    <row r="43" spans="1:14" ht="36.5" customHeight="1" x14ac:dyDescent="0.2">
      <c r="A43" s="103" t="s">
        <v>6</v>
      </c>
      <c r="B43" s="388" t="s">
        <v>264</v>
      </c>
      <c r="C43" s="388"/>
      <c r="D43" s="388"/>
      <c r="E43" s="388"/>
      <c r="F43" s="388"/>
      <c r="G43" s="388"/>
      <c r="H43" s="388"/>
      <c r="I43" s="388"/>
      <c r="J43" s="388"/>
      <c r="K43" s="388"/>
    </row>
    <row r="44" spans="1:14" ht="16" x14ac:dyDescent="0.2">
      <c r="A44" s="103" t="s">
        <v>8</v>
      </c>
      <c r="B44" s="387" t="str">
        <f>"Harga bahan bangunan yang ditawarkan/disanggupi sudah termasuk pajak dan biaya transportasi sampai di lokasi yang disepakati, serta tidak melebihi standar harga bahan yang ditetapkan oleh Pemerintah "&amp;$B$16&amp;" "&amp;D16&amp;", dan perkiraan Standar Satuan Harga yang dibuat oleh PIHAK PERTAMA sebagaimana tercantum pada lampiran yang tidak terpisahkan dalam perjanjian kerjasama ini;"</f>
        <v>Harga bahan bangunan yang ditawarkan/disanggupi sudah termasuk pajak dan biaya transportasi sampai di lokasi yang disepakati, serta tidak melebihi standar harga bahan yang ditetapkan oleh Pemerintah Kota ….................................., dan perkiraan Standar Satuan Harga yang dibuat oleh PIHAK PERTAMA sebagaimana tercantum pada lampiran yang tidak terpisahkan dalam perjanjian kerjasama ini;</v>
      </c>
      <c r="C44" s="387"/>
      <c r="D44" s="387"/>
      <c r="E44" s="387"/>
      <c r="F44" s="387"/>
      <c r="G44" s="387"/>
      <c r="H44" s="387"/>
      <c r="I44" s="387"/>
      <c r="J44" s="387"/>
      <c r="K44" s="387"/>
      <c r="L44" s="111"/>
      <c r="M44" s="111"/>
      <c r="N44" s="111"/>
    </row>
    <row r="45" spans="1:14" ht="16" x14ac:dyDescent="0.2">
      <c r="A45" s="103" t="s">
        <v>9</v>
      </c>
      <c r="B45" s="388" t="s">
        <v>303</v>
      </c>
      <c r="C45" s="388"/>
      <c r="D45" s="388"/>
      <c r="E45" s="388"/>
      <c r="F45" s="388"/>
      <c r="G45" s="388"/>
      <c r="H45" s="388"/>
      <c r="I45" s="388"/>
      <c r="J45" s="388"/>
      <c r="K45" s="388"/>
    </row>
    <row r="46" spans="1:14" ht="16" x14ac:dyDescent="0.2">
      <c r="A46" s="103" t="s">
        <v>10</v>
      </c>
      <c r="B46" s="388" t="s">
        <v>261</v>
      </c>
      <c r="C46" s="388"/>
      <c r="D46" s="388"/>
      <c r="E46" s="388"/>
      <c r="F46" s="388"/>
      <c r="G46" s="388"/>
      <c r="H46" s="388"/>
      <c r="I46" s="388"/>
      <c r="J46" s="388"/>
      <c r="K46" s="388"/>
    </row>
    <row r="47" spans="1:14" ht="39.75" customHeight="1" x14ac:dyDescent="0.2">
      <c r="A47" s="103" t="s">
        <v>47</v>
      </c>
      <c r="B47" s="388" t="s">
        <v>260</v>
      </c>
      <c r="C47" s="388"/>
      <c r="D47" s="388"/>
      <c r="E47" s="388"/>
      <c r="F47" s="388"/>
      <c r="G47" s="388"/>
      <c r="H47" s="388"/>
      <c r="I47" s="388"/>
      <c r="J47" s="388"/>
      <c r="K47" s="388"/>
    </row>
    <row r="48" spans="1:14" ht="24.75" customHeight="1" x14ac:dyDescent="0.2">
      <c r="A48" s="103" t="s">
        <v>49</v>
      </c>
      <c r="B48" s="388" t="s">
        <v>259</v>
      </c>
      <c r="C48" s="388"/>
      <c r="D48" s="388"/>
      <c r="E48" s="388"/>
      <c r="F48" s="388"/>
      <c r="G48" s="388"/>
      <c r="H48" s="388"/>
      <c r="I48" s="388"/>
      <c r="J48" s="388"/>
      <c r="K48" s="388"/>
    </row>
    <row r="49" spans="1:11" ht="41.5" customHeight="1" x14ac:dyDescent="0.2">
      <c r="A49" s="103" t="s">
        <v>51</v>
      </c>
      <c r="B49" s="388" t="s">
        <v>302</v>
      </c>
      <c r="C49" s="388"/>
      <c r="D49" s="388"/>
      <c r="E49" s="388"/>
      <c r="F49" s="388"/>
      <c r="G49" s="388"/>
      <c r="H49" s="388"/>
      <c r="I49" s="388"/>
      <c r="J49" s="388"/>
      <c r="K49" s="388"/>
    </row>
    <row r="50" spans="1:11" ht="41.5" customHeight="1" x14ac:dyDescent="0.2">
      <c r="A50" s="103" t="s">
        <v>53</v>
      </c>
      <c r="B50" s="388" t="s">
        <v>301</v>
      </c>
      <c r="C50" s="388"/>
      <c r="D50" s="388"/>
      <c r="E50" s="388"/>
      <c r="F50" s="388"/>
      <c r="G50" s="388"/>
      <c r="H50" s="388"/>
      <c r="I50" s="388"/>
      <c r="J50" s="388"/>
      <c r="K50" s="388"/>
    </row>
    <row r="51" spans="1:11" ht="26.5" customHeight="1" x14ac:dyDescent="0.2">
      <c r="A51" s="103" t="s">
        <v>300</v>
      </c>
      <c r="B51" s="388" t="s">
        <v>299</v>
      </c>
      <c r="C51" s="388"/>
      <c r="D51" s="388"/>
      <c r="E51" s="388"/>
      <c r="F51" s="388"/>
      <c r="G51" s="388"/>
      <c r="H51" s="388"/>
      <c r="I51" s="388"/>
      <c r="J51" s="388"/>
      <c r="K51" s="388"/>
    </row>
    <row r="52" spans="1:11" ht="26.5" customHeight="1" x14ac:dyDescent="0.2">
      <c r="A52" s="103" t="s">
        <v>298</v>
      </c>
      <c r="B52" s="388" t="s">
        <v>297</v>
      </c>
      <c r="C52" s="388"/>
      <c r="D52" s="388"/>
      <c r="E52" s="388"/>
      <c r="F52" s="388"/>
      <c r="G52" s="388"/>
      <c r="H52" s="388"/>
      <c r="I52" s="388"/>
      <c r="J52" s="388"/>
      <c r="K52" s="388"/>
    </row>
    <row r="54" spans="1:11" ht="31.5" customHeight="1" x14ac:dyDescent="0.2">
      <c r="A54" s="385" t="s">
        <v>255</v>
      </c>
      <c r="B54" s="385"/>
      <c r="C54" s="385"/>
      <c r="D54" s="385"/>
      <c r="E54" s="385"/>
      <c r="F54" s="385"/>
      <c r="G54" s="385"/>
      <c r="H54" s="385"/>
      <c r="I54" s="385"/>
      <c r="J54" s="385"/>
      <c r="K54" s="385"/>
    </row>
    <row r="55" spans="1:11" ht="7.75" customHeight="1" x14ac:dyDescent="0.2">
      <c r="A55" s="102"/>
      <c r="B55" s="102"/>
      <c r="C55" s="102"/>
      <c r="D55" s="102"/>
      <c r="E55" s="102"/>
      <c r="F55" s="102"/>
      <c r="G55" s="102"/>
      <c r="H55" s="102"/>
      <c r="I55" s="102"/>
      <c r="J55" s="102"/>
      <c r="K55" s="102"/>
    </row>
    <row r="56" spans="1:11" ht="31.5" customHeight="1" x14ac:dyDescent="0.2">
      <c r="A56" s="385" t="s">
        <v>254</v>
      </c>
      <c r="B56" s="385"/>
      <c r="C56" s="385"/>
      <c r="D56" s="385"/>
      <c r="E56" s="385"/>
      <c r="F56" s="385"/>
      <c r="G56" s="385"/>
      <c r="H56" s="385"/>
      <c r="I56" s="385"/>
      <c r="J56" s="385"/>
      <c r="K56" s="385"/>
    </row>
    <row r="58" spans="1:11" ht="20.25" customHeight="1" x14ac:dyDescent="0.2">
      <c r="B58" s="391" t="s">
        <v>252</v>
      </c>
      <c r="C58" s="391"/>
      <c r="D58" s="391"/>
      <c r="H58" s="391" t="s">
        <v>251</v>
      </c>
      <c r="I58" s="391"/>
      <c r="J58" s="391"/>
    </row>
    <row r="59" spans="1:11" ht="20.25" customHeight="1" x14ac:dyDescent="0.2">
      <c r="B59" s="389" t="s">
        <v>250</v>
      </c>
      <c r="C59" s="389"/>
      <c r="D59" s="389"/>
      <c r="H59" s="389" t="str">
        <f>D13</f>
        <v>…..................................</v>
      </c>
      <c r="I59" s="389"/>
      <c r="J59" s="389"/>
    </row>
    <row r="61" spans="1:11" ht="20.25" customHeight="1" x14ac:dyDescent="0.2">
      <c r="B61" s="99"/>
      <c r="I61" s="99" t="s">
        <v>249</v>
      </c>
    </row>
    <row r="63" spans="1:11" ht="20.25" customHeight="1" x14ac:dyDescent="0.2">
      <c r="B63" s="390" t="s">
        <v>381</v>
      </c>
      <c r="C63" s="390"/>
      <c r="D63" s="390"/>
      <c r="H63" s="390" t="s">
        <v>381</v>
      </c>
      <c r="I63" s="390"/>
      <c r="J63" s="390"/>
    </row>
    <row r="65" spans="1:11" ht="20.25" customHeight="1" x14ac:dyDescent="0.2">
      <c r="A65" s="389" t="s">
        <v>296</v>
      </c>
      <c r="B65" s="389"/>
      <c r="C65" s="389"/>
      <c r="D65" s="389"/>
      <c r="E65" s="389"/>
      <c r="F65" s="389"/>
      <c r="G65" s="389"/>
      <c r="H65" s="389" t="s">
        <v>295</v>
      </c>
      <c r="I65" s="389"/>
      <c r="J65" s="389"/>
      <c r="K65" s="389"/>
    </row>
    <row r="66" spans="1:11" ht="20.25" customHeight="1" x14ac:dyDescent="0.2">
      <c r="A66" s="389" t="str">
        <f>[73]Base_01!$F$17</f>
        <v>Tim Pendamping Provinsi</v>
      </c>
      <c r="B66" s="389"/>
      <c r="C66" s="389"/>
      <c r="D66" s="389" t="str">
        <f>[73]Base_01!$F$29</f>
        <v>Koordinator Kota</v>
      </c>
      <c r="E66" s="389"/>
      <c r="F66" s="389"/>
      <c r="G66" s="389"/>
      <c r="H66" s="389" t="s">
        <v>114</v>
      </c>
      <c r="I66" s="389"/>
      <c r="J66" s="389"/>
      <c r="K66" s="389"/>
    </row>
    <row r="70" spans="1:11" ht="20.25" customHeight="1" x14ac:dyDescent="0.2">
      <c r="A70" s="390" t="s">
        <v>381</v>
      </c>
      <c r="B70" s="390"/>
      <c r="C70" s="390"/>
      <c r="D70" s="392" t="s">
        <v>381</v>
      </c>
      <c r="E70" s="392"/>
      <c r="F70" s="392"/>
      <c r="G70" s="392"/>
      <c r="H70" s="390" t="s">
        <v>381</v>
      </c>
      <c r="I70" s="390"/>
      <c r="J70" s="390"/>
      <c r="K70" s="390"/>
    </row>
    <row r="71" spans="1:11" s="98" customFormat="1" ht="20.25" customHeight="1" x14ac:dyDescent="0.2">
      <c r="A71" s="389"/>
      <c r="B71" s="389"/>
      <c r="C71" s="389"/>
    </row>
    <row r="73" spans="1:11" ht="20.25" customHeight="1" x14ac:dyDescent="0.2">
      <c r="A73" s="96" t="s">
        <v>245</v>
      </c>
    </row>
    <row r="74" spans="1:11" ht="20.25" customHeight="1" x14ac:dyDescent="0.2">
      <c r="A74" s="97" t="s">
        <v>244</v>
      </c>
    </row>
    <row r="75" spans="1:11" ht="20.25" customHeight="1" x14ac:dyDescent="0.2">
      <c r="A75" s="97" t="s">
        <v>243</v>
      </c>
    </row>
    <row r="76" spans="1:11" ht="20.25" customHeight="1" x14ac:dyDescent="0.2">
      <c r="A76" s="96" t="s">
        <v>242</v>
      </c>
    </row>
    <row r="77" spans="1:11" ht="20.25" hidden="1" customHeight="1" x14ac:dyDescent="0.2">
      <c r="K77" s="110" t="s">
        <v>294</v>
      </c>
    </row>
    <row r="78" spans="1:11" ht="20.25" hidden="1" customHeight="1" x14ac:dyDescent="0.2">
      <c r="K78" s="110" t="s">
        <v>293</v>
      </c>
    </row>
    <row r="79" spans="1:11" ht="20.25" hidden="1" customHeight="1" x14ac:dyDescent="0.2">
      <c r="K79" s="110"/>
    </row>
    <row r="80" spans="1:11" ht="18" hidden="1" x14ac:dyDescent="0.2">
      <c r="A80" s="384" t="s">
        <v>292</v>
      </c>
      <c r="B80" s="384"/>
      <c r="C80" s="384"/>
      <c r="D80" s="384"/>
      <c r="E80" s="384"/>
      <c r="F80" s="384"/>
      <c r="G80" s="384"/>
      <c r="H80" s="384"/>
      <c r="I80" s="384"/>
      <c r="J80" s="384"/>
      <c r="K80" s="384"/>
    </row>
    <row r="81" spans="1:11" ht="18" hidden="1" x14ac:dyDescent="0.2">
      <c r="A81" s="384" t="s">
        <v>291</v>
      </c>
      <c r="B81" s="384"/>
      <c r="C81" s="384"/>
      <c r="D81" s="384"/>
      <c r="E81" s="384"/>
      <c r="F81" s="384"/>
      <c r="G81" s="384"/>
      <c r="H81" s="384"/>
      <c r="I81" s="384"/>
      <c r="J81" s="384"/>
      <c r="K81" s="384"/>
    </row>
    <row r="82" spans="1:11" ht="20.25" hidden="1" customHeight="1" x14ac:dyDescent="0.2"/>
    <row r="83" spans="1:11" ht="20.25" hidden="1" customHeight="1" x14ac:dyDescent="0.2">
      <c r="A83" s="109" t="s">
        <v>290</v>
      </c>
    </row>
    <row r="84" spans="1:11" ht="20.25" hidden="1" customHeight="1" x14ac:dyDescent="0.2">
      <c r="A84" s="96" t="s">
        <v>289</v>
      </c>
    </row>
    <row r="85" spans="1:11" ht="20.25" hidden="1" customHeight="1" x14ac:dyDescent="0.2">
      <c r="A85" s="96" t="s">
        <v>288</v>
      </c>
    </row>
    <row r="86" spans="1:11" ht="20.25" hidden="1" customHeight="1" x14ac:dyDescent="0.2"/>
    <row r="87" spans="1:11" ht="17" hidden="1" x14ac:dyDescent="0.2">
      <c r="B87" s="106" t="s">
        <v>287</v>
      </c>
      <c r="C87" s="104" t="s">
        <v>102</v>
      </c>
      <c r="D87" s="386" t="e">
        <f>[73]Base_02!#REF!</f>
        <v>#REF!</v>
      </c>
      <c r="E87" s="386"/>
      <c r="F87" s="386"/>
    </row>
    <row r="88" spans="1:11" ht="20.25" hidden="1" customHeight="1" x14ac:dyDescent="0.2">
      <c r="B88" s="106" t="s">
        <v>286</v>
      </c>
      <c r="C88" s="104" t="s">
        <v>102</v>
      </c>
      <c r="D88" s="108">
        <f>[73]Base_02!M15</f>
        <v>0</v>
      </c>
      <c r="E88" s="104"/>
      <c r="F88" s="104"/>
    </row>
    <row r="89" spans="1:11" ht="20.25" hidden="1" customHeight="1" x14ac:dyDescent="0.2">
      <c r="B89" s="106" t="s">
        <v>285</v>
      </c>
      <c r="C89" s="104" t="s">
        <v>102</v>
      </c>
      <c r="D89" s="104" t="s">
        <v>284</v>
      </c>
      <c r="E89" s="96" t="e">
        <f>[73]Base_02!#REF!</f>
        <v>#REF!</v>
      </c>
    </row>
    <row r="90" spans="1:11" ht="20.25" hidden="1" customHeight="1" x14ac:dyDescent="0.2">
      <c r="B90" s="106" t="s">
        <v>185</v>
      </c>
      <c r="C90" s="104" t="s">
        <v>102</v>
      </c>
      <c r="D90" s="104" t="e">
        <f>[73]Base_02!#REF!</f>
        <v>#REF!</v>
      </c>
      <c r="E90" s="104"/>
    </row>
    <row r="91" spans="1:11" ht="20.25" hidden="1" customHeight="1" x14ac:dyDescent="0.2">
      <c r="B91" s="106" t="s">
        <v>103</v>
      </c>
      <c r="C91" s="104" t="s">
        <v>102</v>
      </c>
      <c r="D91" s="104" t="e">
        <f>[73]Base_02!#REF!</f>
        <v>#REF!</v>
      </c>
      <c r="E91" s="104"/>
    </row>
    <row r="92" spans="1:11" ht="20.25" hidden="1" customHeight="1" x14ac:dyDescent="0.2">
      <c r="B92" s="106" t="s">
        <v>186</v>
      </c>
      <c r="C92" s="104" t="s">
        <v>273</v>
      </c>
      <c r="D92" s="104" t="e">
        <f>[73]Base_02!#REF!</f>
        <v>#REF!</v>
      </c>
      <c r="E92" s="104"/>
    </row>
    <row r="93" spans="1:11" ht="20.25" hidden="1" customHeight="1" x14ac:dyDescent="0.2">
      <c r="B93" s="96" t="s">
        <v>104</v>
      </c>
      <c r="C93" s="96" t="s">
        <v>102</v>
      </c>
      <c r="D93" s="96" t="e">
        <f>[73]Base_02!#REF!</f>
        <v>#REF!</v>
      </c>
    </row>
    <row r="94" spans="1:11" ht="20.25" hidden="1" customHeight="1" x14ac:dyDescent="0.2"/>
    <row r="95" spans="1:11" ht="20.25" hidden="1" customHeight="1" x14ac:dyDescent="0.2">
      <c r="A95" s="101" t="s">
        <v>283</v>
      </c>
      <c r="B95" s="101"/>
      <c r="C95" s="104"/>
      <c r="D95" s="104" t="s">
        <v>282</v>
      </c>
      <c r="E95" s="101" t="e">
        <f>[73]Base_02!#REF!</f>
        <v>#REF!</v>
      </c>
      <c r="G95" s="101"/>
      <c r="H95" s="101" t="s">
        <v>281</v>
      </c>
      <c r="I95" s="101"/>
      <c r="J95" s="101"/>
      <c r="K95" s="101"/>
    </row>
    <row r="96" spans="1:11" ht="20.25" hidden="1" customHeight="1" x14ac:dyDescent="0.2"/>
    <row r="97" spans="1:11" ht="20.25" hidden="1" customHeight="1" x14ac:dyDescent="0.2">
      <c r="B97" s="106" t="s">
        <v>280</v>
      </c>
      <c r="C97" s="104" t="s">
        <v>102</v>
      </c>
      <c r="D97" s="104" t="e">
        <f>[73]Base_02!#REF!</f>
        <v>#REF!</v>
      </c>
    </row>
    <row r="98" spans="1:11" ht="20.25" hidden="1" customHeight="1" x14ac:dyDescent="0.2">
      <c r="B98" s="106" t="s">
        <v>279</v>
      </c>
      <c r="C98" s="104" t="s">
        <v>102</v>
      </c>
      <c r="D98" s="107" t="e">
        <f>[73]Base_02!#REF!</f>
        <v>#REF!</v>
      </c>
      <c r="E98" s="104"/>
      <c r="F98" s="104"/>
    </row>
    <row r="99" spans="1:11" ht="20.25" hidden="1" customHeight="1" x14ac:dyDescent="0.2">
      <c r="B99" s="106" t="s">
        <v>278</v>
      </c>
      <c r="C99" s="104" t="s">
        <v>102</v>
      </c>
      <c r="D99" s="104" t="e">
        <f>[73]Base_02!#REF!</f>
        <v>#REF!</v>
      </c>
    </row>
    <row r="100" spans="1:11" ht="20.25" hidden="1" customHeight="1" x14ac:dyDescent="0.2">
      <c r="B100" s="106" t="s">
        <v>277</v>
      </c>
      <c r="C100" s="104" t="s">
        <v>102</v>
      </c>
      <c r="D100" s="107" t="e">
        <f>[73]Base_02!#REF!</f>
        <v>#REF!</v>
      </c>
      <c r="E100" s="104"/>
      <c r="F100" s="104"/>
    </row>
    <row r="101" spans="1:11" ht="20.25" hidden="1" customHeight="1" x14ac:dyDescent="0.2">
      <c r="B101" s="106" t="s">
        <v>144</v>
      </c>
      <c r="C101" s="104" t="s">
        <v>102</v>
      </c>
      <c r="D101" s="104" t="s">
        <v>276</v>
      </c>
    </row>
    <row r="102" spans="1:11" ht="20.25" hidden="1" customHeight="1" x14ac:dyDescent="0.2">
      <c r="B102" s="106" t="s">
        <v>275</v>
      </c>
      <c r="C102" s="104" t="s">
        <v>273</v>
      </c>
      <c r="D102" s="107" t="e">
        <f>[73]Base_02!#REF!</f>
        <v>#REF!</v>
      </c>
    </row>
    <row r="103" spans="1:11" ht="20.25" hidden="1" customHeight="1" x14ac:dyDescent="0.2">
      <c r="B103" s="106" t="s">
        <v>274</v>
      </c>
      <c r="C103" s="104" t="s">
        <v>273</v>
      </c>
      <c r="D103" s="104" t="e">
        <f>[73]Base_02!#REF!</f>
        <v>#REF!</v>
      </c>
    </row>
    <row r="104" spans="1:11" ht="20.25" hidden="1" customHeight="1" x14ac:dyDescent="0.2">
      <c r="B104" s="106" t="s">
        <v>185</v>
      </c>
      <c r="C104" s="104" t="s">
        <v>102</v>
      </c>
      <c r="D104" s="104" t="e">
        <f>[73]Base_02!#REF!</f>
        <v>#REF!</v>
      </c>
    </row>
    <row r="105" spans="1:11" ht="20.25" hidden="1" customHeight="1" x14ac:dyDescent="0.2">
      <c r="B105" s="106" t="s">
        <v>103</v>
      </c>
      <c r="C105" s="104" t="s">
        <v>102</v>
      </c>
      <c r="D105" s="104" t="e">
        <f>[73]Base_02!#REF!</f>
        <v>#REF!</v>
      </c>
    </row>
    <row r="106" spans="1:11" ht="20.25" hidden="1" customHeight="1" x14ac:dyDescent="0.2">
      <c r="B106" s="106" t="s">
        <v>186</v>
      </c>
      <c r="C106" s="104" t="s">
        <v>102</v>
      </c>
      <c r="D106" s="104" t="e">
        <f>[73]Base_02!#REF!</f>
        <v>#REF!</v>
      </c>
    </row>
    <row r="107" spans="1:11" ht="20.25" hidden="1" customHeight="1" x14ac:dyDescent="0.2">
      <c r="B107" s="96" t="s">
        <v>104</v>
      </c>
      <c r="C107" s="96" t="s">
        <v>102</v>
      </c>
      <c r="D107" s="96" t="e">
        <f>[73]Base_02!#REF!</f>
        <v>#REF!</v>
      </c>
    </row>
    <row r="108" spans="1:11" ht="20.25" hidden="1" customHeight="1" x14ac:dyDescent="0.2"/>
    <row r="109" spans="1:11" ht="20.25" hidden="1" customHeight="1" x14ac:dyDescent="0.2">
      <c r="A109" s="101" t="s">
        <v>272</v>
      </c>
      <c r="B109" s="101"/>
      <c r="C109" s="101"/>
      <c r="D109" s="101"/>
      <c r="E109" s="101"/>
      <c r="F109" s="101"/>
      <c r="G109" s="101"/>
      <c r="H109" s="101"/>
      <c r="I109" s="101"/>
      <c r="J109" s="101"/>
    </row>
    <row r="110" spans="1:11" ht="20.25" hidden="1" customHeight="1" x14ac:dyDescent="0.2"/>
    <row r="111" spans="1:11" ht="16" hidden="1" x14ac:dyDescent="0.2">
      <c r="A111" s="385" t="s">
        <v>271</v>
      </c>
      <c r="B111" s="385"/>
      <c r="C111" s="385"/>
      <c r="D111" s="385"/>
      <c r="E111" s="385"/>
      <c r="F111" s="385"/>
      <c r="G111" s="385"/>
      <c r="H111" s="385"/>
      <c r="I111" s="385"/>
      <c r="J111" s="385"/>
      <c r="K111" s="385"/>
    </row>
    <row r="112" spans="1:11" ht="20.25" hidden="1" customHeight="1" x14ac:dyDescent="0.2">
      <c r="A112" s="101" t="s">
        <v>270</v>
      </c>
      <c r="B112" s="101"/>
      <c r="C112" s="101"/>
      <c r="D112" s="101"/>
      <c r="E112" s="101"/>
      <c r="F112" s="101"/>
      <c r="G112" s="101"/>
      <c r="H112" s="101"/>
      <c r="I112" s="101"/>
      <c r="J112" s="101"/>
    </row>
    <row r="113" spans="1:11" ht="16" hidden="1" x14ac:dyDescent="0.2">
      <c r="A113" s="103" t="s">
        <v>6</v>
      </c>
      <c r="B113" s="385" t="s">
        <v>269</v>
      </c>
      <c r="C113" s="385"/>
      <c r="D113" s="385"/>
      <c r="E113" s="385"/>
      <c r="F113" s="385"/>
      <c r="G113" s="385"/>
      <c r="H113" s="385"/>
      <c r="I113" s="385"/>
      <c r="J113" s="385"/>
      <c r="K113" s="385"/>
    </row>
    <row r="114" spans="1:11" ht="16" hidden="1" x14ac:dyDescent="0.2">
      <c r="A114" s="103" t="s">
        <v>8</v>
      </c>
      <c r="B114" s="385" t="s">
        <v>268</v>
      </c>
      <c r="C114" s="385"/>
      <c r="D114" s="385"/>
      <c r="E114" s="385"/>
      <c r="F114" s="385"/>
      <c r="G114" s="385"/>
      <c r="H114" s="385"/>
      <c r="I114" s="385"/>
      <c r="J114" s="385"/>
      <c r="K114" s="385"/>
    </row>
    <row r="115" spans="1:11" ht="16" hidden="1" x14ac:dyDescent="0.2">
      <c r="A115" s="103" t="s">
        <v>9</v>
      </c>
      <c r="B115" s="385" t="s">
        <v>267</v>
      </c>
      <c r="C115" s="385"/>
      <c r="D115" s="385"/>
      <c r="E115" s="385"/>
      <c r="F115" s="385"/>
      <c r="G115" s="385"/>
      <c r="H115" s="385"/>
      <c r="I115" s="385"/>
      <c r="J115" s="385"/>
      <c r="K115" s="385"/>
    </row>
    <row r="116" spans="1:11" ht="20.25" hidden="1" customHeight="1" x14ac:dyDescent="0.2">
      <c r="A116" s="105" t="s">
        <v>10</v>
      </c>
      <c r="B116" s="104" t="s">
        <v>266</v>
      </c>
      <c r="C116" s="104"/>
      <c r="D116" s="104"/>
      <c r="E116" s="104"/>
      <c r="F116" s="104"/>
      <c r="G116" s="104"/>
      <c r="H116" s="104"/>
      <c r="I116" s="104"/>
    </row>
    <row r="117" spans="1:11" ht="20.25" hidden="1" customHeight="1" x14ac:dyDescent="0.2"/>
    <row r="118" spans="1:11" ht="20.25" hidden="1" customHeight="1" x14ac:dyDescent="0.2">
      <c r="A118" s="101" t="s">
        <v>265</v>
      </c>
      <c r="B118" s="101"/>
      <c r="C118" s="101"/>
      <c r="D118" s="101"/>
      <c r="E118" s="101"/>
      <c r="F118" s="101"/>
      <c r="G118" s="101"/>
      <c r="H118" s="101"/>
      <c r="I118" s="101"/>
      <c r="J118" s="101"/>
    </row>
    <row r="119" spans="1:11" ht="16" hidden="1" x14ac:dyDescent="0.2">
      <c r="A119" s="103" t="s">
        <v>6</v>
      </c>
      <c r="B119" s="388" t="s">
        <v>264</v>
      </c>
      <c r="C119" s="388"/>
      <c r="D119" s="388"/>
      <c r="E119" s="388"/>
      <c r="F119" s="388"/>
      <c r="G119" s="388"/>
      <c r="H119" s="388"/>
      <c r="I119" s="388"/>
      <c r="J119" s="388"/>
      <c r="K119" s="388"/>
    </row>
    <row r="120" spans="1:11" ht="16" hidden="1" x14ac:dyDescent="0.2">
      <c r="A120" s="103" t="s">
        <v>8</v>
      </c>
      <c r="B120" s="388" t="s">
        <v>263</v>
      </c>
      <c r="C120" s="388"/>
      <c r="D120" s="388"/>
      <c r="E120" s="388"/>
      <c r="F120" s="388"/>
      <c r="G120" s="388"/>
      <c r="H120" s="388"/>
      <c r="I120" s="388"/>
      <c r="J120" s="388"/>
      <c r="K120" s="388"/>
    </row>
    <row r="121" spans="1:11" ht="16" hidden="1" x14ac:dyDescent="0.2">
      <c r="A121" s="103" t="s">
        <v>9</v>
      </c>
      <c r="B121" s="388" t="s">
        <v>262</v>
      </c>
      <c r="C121" s="388"/>
      <c r="D121" s="388"/>
      <c r="E121" s="388"/>
      <c r="F121" s="388"/>
      <c r="G121" s="388"/>
      <c r="H121" s="388"/>
      <c r="I121" s="388"/>
      <c r="J121" s="388"/>
      <c r="K121" s="388"/>
    </row>
    <row r="122" spans="1:11" ht="16" hidden="1" x14ac:dyDescent="0.2">
      <c r="A122" s="103" t="s">
        <v>10</v>
      </c>
      <c r="B122" s="388" t="s">
        <v>261</v>
      </c>
      <c r="C122" s="388"/>
      <c r="D122" s="388"/>
      <c r="E122" s="388"/>
      <c r="F122" s="388"/>
      <c r="G122" s="388"/>
      <c r="H122" s="388"/>
      <c r="I122" s="388"/>
      <c r="J122" s="388"/>
      <c r="K122" s="388"/>
    </row>
    <row r="123" spans="1:11" ht="16" hidden="1" x14ac:dyDescent="0.2">
      <c r="A123" s="103" t="s">
        <v>47</v>
      </c>
      <c r="B123" s="388" t="s">
        <v>260</v>
      </c>
      <c r="C123" s="388"/>
      <c r="D123" s="388"/>
      <c r="E123" s="388"/>
      <c r="F123" s="388"/>
      <c r="G123" s="388"/>
      <c r="H123" s="388"/>
      <c r="I123" s="388"/>
      <c r="J123" s="388"/>
      <c r="K123" s="388"/>
    </row>
    <row r="124" spans="1:11" ht="16" hidden="1" x14ac:dyDescent="0.2">
      <c r="A124" s="103" t="s">
        <v>49</v>
      </c>
      <c r="B124" s="388" t="s">
        <v>259</v>
      </c>
      <c r="C124" s="388"/>
      <c r="D124" s="388"/>
      <c r="E124" s="388"/>
      <c r="F124" s="388"/>
      <c r="G124" s="388"/>
      <c r="H124" s="388"/>
      <c r="I124" s="388"/>
      <c r="J124" s="388"/>
      <c r="K124" s="388"/>
    </row>
    <row r="125" spans="1:11" ht="16" hidden="1" x14ac:dyDescent="0.2">
      <c r="A125" s="103" t="s">
        <v>51</v>
      </c>
      <c r="B125" s="388" t="s">
        <v>258</v>
      </c>
      <c r="C125" s="388"/>
      <c r="D125" s="388"/>
      <c r="E125" s="388"/>
      <c r="F125" s="388"/>
      <c r="G125" s="388"/>
      <c r="H125" s="388"/>
      <c r="I125" s="388"/>
      <c r="J125" s="388"/>
      <c r="K125" s="388"/>
    </row>
    <row r="126" spans="1:11" ht="16" hidden="1" x14ac:dyDescent="0.2">
      <c r="A126" s="103" t="s">
        <v>53</v>
      </c>
      <c r="B126" s="388" t="s">
        <v>257</v>
      </c>
      <c r="C126" s="388"/>
      <c r="D126" s="388"/>
      <c r="E126" s="388"/>
      <c r="F126" s="388"/>
      <c r="G126" s="388"/>
      <c r="H126" s="388"/>
      <c r="I126" s="388"/>
      <c r="J126" s="388"/>
      <c r="K126" s="388"/>
    </row>
    <row r="127" spans="1:11" ht="20.25" hidden="1" customHeight="1" x14ac:dyDescent="0.2"/>
    <row r="128" spans="1:11" ht="16" hidden="1" x14ac:dyDescent="0.2">
      <c r="A128" s="385" t="s">
        <v>256</v>
      </c>
      <c r="B128" s="385"/>
      <c r="C128" s="385"/>
      <c r="D128" s="385"/>
      <c r="E128" s="385"/>
      <c r="F128" s="385"/>
      <c r="G128" s="385"/>
      <c r="H128" s="385"/>
      <c r="I128" s="385"/>
      <c r="J128" s="385"/>
      <c r="K128" s="385"/>
    </row>
    <row r="129" spans="1:11" ht="20.25" hidden="1" customHeight="1" x14ac:dyDescent="0.2">
      <c r="A129" s="102"/>
      <c r="B129" s="102"/>
      <c r="C129" s="102"/>
      <c r="D129" s="102"/>
      <c r="E129" s="102"/>
      <c r="F129" s="102"/>
      <c r="G129" s="102"/>
      <c r="H129" s="102"/>
      <c r="I129" s="102"/>
      <c r="J129" s="102"/>
      <c r="K129" s="102"/>
    </row>
    <row r="130" spans="1:11" ht="16" hidden="1" x14ac:dyDescent="0.2">
      <c r="A130" s="385" t="s">
        <v>255</v>
      </c>
      <c r="B130" s="385"/>
      <c r="C130" s="385"/>
      <c r="D130" s="385"/>
      <c r="E130" s="385"/>
      <c r="F130" s="385"/>
      <c r="G130" s="385"/>
      <c r="H130" s="385"/>
      <c r="I130" s="385"/>
      <c r="J130" s="385"/>
      <c r="K130" s="385"/>
    </row>
    <row r="131" spans="1:11" ht="20.25" hidden="1" customHeight="1" x14ac:dyDescent="0.2">
      <c r="A131" s="102"/>
      <c r="B131" s="102"/>
      <c r="C131" s="102"/>
      <c r="D131" s="102"/>
      <c r="E131" s="102"/>
      <c r="F131" s="102"/>
      <c r="G131" s="102"/>
      <c r="H131" s="102"/>
      <c r="I131" s="102"/>
      <c r="J131" s="102"/>
      <c r="K131" s="102"/>
    </row>
    <row r="132" spans="1:11" ht="16" hidden="1" x14ac:dyDescent="0.2">
      <c r="A132" s="385" t="s">
        <v>254</v>
      </c>
      <c r="B132" s="385"/>
      <c r="C132" s="385"/>
      <c r="D132" s="385"/>
      <c r="E132" s="385"/>
      <c r="F132" s="385"/>
      <c r="G132" s="385"/>
      <c r="H132" s="385"/>
      <c r="I132" s="385"/>
      <c r="J132" s="385"/>
      <c r="K132" s="385"/>
    </row>
    <row r="133" spans="1:11" ht="20.25" hidden="1" customHeight="1" x14ac:dyDescent="0.2">
      <c r="A133" s="102"/>
      <c r="B133" s="102"/>
      <c r="C133" s="102"/>
      <c r="D133" s="102"/>
      <c r="E133" s="102"/>
      <c r="F133" s="102"/>
      <c r="G133" s="102"/>
      <c r="H133" s="102"/>
      <c r="I133" s="102"/>
      <c r="J133" s="102"/>
      <c r="K133" s="102"/>
    </row>
    <row r="134" spans="1:11" ht="20.25" hidden="1" customHeight="1" x14ac:dyDescent="0.2">
      <c r="A134" s="101" t="s">
        <v>253</v>
      </c>
      <c r="B134" s="101"/>
      <c r="C134" s="101"/>
      <c r="D134" s="101"/>
      <c r="E134" s="101"/>
      <c r="F134" s="101"/>
      <c r="G134" s="101"/>
      <c r="H134" s="101"/>
      <c r="I134" s="101"/>
      <c r="J134" s="101"/>
      <c r="K134" s="100"/>
    </row>
    <row r="135" spans="1:11" ht="20.25" hidden="1" customHeight="1" x14ac:dyDescent="0.2"/>
    <row r="136" spans="1:11" ht="16" hidden="1" x14ac:dyDescent="0.2">
      <c r="B136" s="391" t="s">
        <v>252</v>
      </c>
      <c r="C136" s="391"/>
      <c r="D136" s="391"/>
      <c r="H136" s="391" t="s">
        <v>251</v>
      </c>
      <c r="I136" s="391"/>
      <c r="J136" s="391"/>
    </row>
    <row r="137" spans="1:11" ht="16" hidden="1" x14ac:dyDescent="0.2">
      <c r="B137" s="389" t="s">
        <v>250</v>
      </c>
      <c r="C137" s="389"/>
      <c r="D137" s="389"/>
      <c r="H137" s="389" t="s">
        <v>192</v>
      </c>
      <c r="I137" s="389"/>
      <c r="J137" s="389"/>
    </row>
    <row r="138" spans="1:11" ht="20.25" hidden="1" customHeight="1" x14ac:dyDescent="0.2"/>
    <row r="139" spans="1:11" ht="20.25" hidden="1" customHeight="1" x14ac:dyDescent="0.2">
      <c r="B139" s="99" t="s">
        <v>249</v>
      </c>
      <c r="I139" s="99" t="s">
        <v>249</v>
      </c>
    </row>
    <row r="140" spans="1:11" ht="20.25" hidden="1" customHeight="1" x14ac:dyDescent="0.2"/>
    <row r="141" spans="1:11" ht="16" hidden="1" x14ac:dyDescent="0.2">
      <c r="B141" s="389" t="e">
        <f>[73]Base_02!#REF!</f>
        <v>#REF!</v>
      </c>
      <c r="C141" s="389"/>
      <c r="D141" s="389"/>
      <c r="H141" s="389" t="e">
        <f>[73]Base_02!#REF!</f>
        <v>#REF!</v>
      </c>
      <c r="I141" s="389"/>
      <c r="J141" s="389"/>
    </row>
    <row r="142" spans="1:11" ht="20.25" hidden="1" customHeight="1" x14ac:dyDescent="0.2"/>
    <row r="143" spans="1:11" ht="16" hidden="1" x14ac:dyDescent="0.2">
      <c r="A143" s="389" t="s">
        <v>248</v>
      </c>
      <c r="B143" s="389"/>
      <c r="C143" s="389"/>
      <c r="D143" s="389"/>
      <c r="E143" s="389"/>
      <c r="F143" s="389"/>
      <c r="G143" s="389"/>
      <c r="H143" s="389"/>
      <c r="I143" s="389"/>
      <c r="J143" s="389"/>
      <c r="K143" s="389"/>
    </row>
    <row r="144" spans="1:11" ht="20.25" hidden="1" customHeight="1" x14ac:dyDescent="0.2">
      <c r="A144" s="98"/>
      <c r="B144" s="98"/>
      <c r="C144" s="98"/>
      <c r="D144" s="98"/>
      <c r="E144" s="98"/>
      <c r="F144" s="98"/>
      <c r="G144" s="98"/>
      <c r="H144" s="98"/>
      <c r="I144" s="98"/>
      <c r="J144" s="98"/>
      <c r="K144" s="98"/>
    </row>
    <row r="145" spans="1:11" ht="16" hidden="1" x14ac:dyDescent="0.2">
      <c r="A145" s="389" t="s">
        <v>116</v>
      </c>
      <c r="B145" s="389"/>
      <c r="C145" s="389"/>
      <c r="D145" s="389" t="s">
        <v>247</v>
      </c>
      <c r="E145" s="389"/>
      <c r="F145" s="389"/>
      <c r="G145" s="389" t="s">
        <v>114</v>
      </c>
      <c r="H145" s="389"/>
      <c r="I145" s="389"/>
      <c r="J145" s="389"/>
      <c r="K145" s="389"/>
    </row>
    <row r="146" spans="1:11" ht="20.25" hidden="1" customHeight="1" x14ac:dyDescent="0.2"/>
    <row r="147" spans="1:11" ht="20.25" hidden="1" customHeight="1" x14ac:dyDescent="0.2"/>
    <row r="148" spans="1:11" ht="20.25" hidden="1" customHeight="1" x14ac:dyDescent="0.2"/>
    <row r="149" spans="1:11" ht="16" hidden="1" x14ac:dyDescent="0.2">
      <c r="A149" s="393" t="s">
        <v>246</v>
      </c>
      <c r="B149" s="393"/>
      <c r="C149" s="393"/>
      <c r="D149" s="394" t="e">
        <f>[73]Base_02!#REF!</f>
        <v>#REF!</v>
      </c>
      <c r="E149" s="394"/>
      <c r="F149" s="394"/>
      <c r="G149" s="389" t="e">
        <f>[73]Base_02!#REF!</f>
        <v>#REF!</v>
      </c>
      <c r="H149" s="389"/>
      <c r="I149" s="389"/>
      <c r="J149" s="389" t="e">
        <f>[73]Base_02!#REF!</f>
        <v>#REF!</v>
      </c>
      <c r="K149" s="389"/>
    </row>
    <row r="150" spans="1:11" ht="16" hidden="1" x14ac:dyDescent="0.2">
      <c r="A150" s="389"/>
      <c r="B150" s="389"/>
      <c r="C150" s="389"/>
      <c r="D150" s="98"/>
      <c r="E150" s="98"/>
      <c r="F150" s="98"/>
      <c r="G150" s="98"/>
      <c r="H150" s="98"/>
      <c r="I150" s="98"/>
      <c r="J150" s="98"/>
      <c r="K150" s="98"/>
    </row>
    <row r="151" spans="1:11" ht="20.25" hidden="1" customHeight="1" x14ac:dyDescent="0.2"/>
    <row r="152" spans="1:11" ht="20.25" hidden="1" customHeight="1" x14ac:dyDescent="0.2">
      <c r="A152" s="96" t="s">
        <v>245</v>
      </c>
    </row>
    <row r="153" spans="1:11" ht="20.25" hidden="1" customHeight="1" x14ac:dyDescent="0.2">
      <c r="A153" s="97" t="s">
        <v>244</v>
      </c>
    </row>
    <row r="154" spans="1:11" ht="20.25" hidden="1" customHeight="1" x14ac:dyDescent="0.2">
      <c r="A154" s="97" t="s">
        <v>243</v>
      </c>
    </row>
    <row r="155" spans="1:11" ht="20.25" hidden="1" customHeight="1" x14ac:dyDescent="0.2">
      <c r="A155" s="96" t="s">
        <v>242</v>
      </c>
    </row>
  </sheetData>
  <sheetProtection sheet="1" objects="1" scenarios="1"/>
  <mergeCells count="85">
    <mergeCell ref="A150:C150"/>
    <mergeCell ref="D12:F12"/>
    <mergeCell ref="D13:F13"/>
    <mergeCell ref="D14:F14"/>
    <mergeCell ref="D15:F15"/>
    <mergeCell ref="D16:F16"/>
    <mergeCell ref="D17:F17"/>
    <mergeCell ref="A149:C149"/>
    <mergeCell ref="D149:F149"/>
    <mergeCell ref="B137:D137"/>
    <mergeCell ref="B126:K126"/>
    <mergeCell ref="A128:K128"/>
    <mergeCell ref="A130:K130"/>
    <mergeCell ref="B123:K123"/>
    <mergeCell ref="B124:K124"/>
    <mergeCell ref="B125:K125"/>
    <mergeCell ref="G149:I149"/>
    <mergeCell ref="J149:K149"/>
    <mergeCell ref="A143:K143"/>
    <mergeCell ref="A145:C145"/>
    <mergeCell ref="D145:F145"/>
    <mergeCell ref="G145:K145"/>
    <mergeCell ref="H137:J137"/>
    <mergeCell ref="B141:D141"/>
    <mergeCell ref="H141:J141"/>
    <mergeCell ref="A132:K132"/>
    <mergeCell ref="B136:D136"/>
    <mergeCell ref="H136:J136"/>
    <mergeCell ref="B120:K120"/>
    <mergeCell ref="B121:K121"/>
    <mergeCell ref="B122:K122"/>
    <mergeCell ref="B114:K114"/>
    <mergeCell ref="B115:K115"/>
    <mergeCell ref="B119:K119"/>
    <mergeCell ref="D87:F87"/>
    <mergeCell ref="A111:K111"/>
    <mergeCell ref="B113:K113"/>
    <mergeCell ref="A71:C71"/>
    <mergeCell ref="A80:K80"/>
    <mergeCell ref="A81:K81"/>
    <mergeCell ref="A70:C70"/>
    <mergeCell ref="D70:G70"/>
    <mergeCell ref="H70:K70"/>
    <mergeCell ref="A65:G65"/>
    <mergeCell ref="H65:K65"/>
    <mergeCell ref="A66:C66"/>
    <mergeCell ref="D66:G66"/>
    <mergeCell ref="H66:K66"/>
    <mergeCell ref="B59:D59"/>
    <mergeCell ref="H59:J59"/>
    <mergeCell ref="B63:D63"/>
    <mergeCell ref="H63:J63"/>
    <mergeCell ref="A54:K54"/>
    <mergeCell ref="A56:K56"/>
    <mergeCell ref="B58:D58"/>
    <mergeCell ref="H58:J58"/>
    <mergeCell ref="B50:K50"/>
    <mergeCell ref="B51:K51"/>
    <mergeCell ref="B52:K52"/>
    <mergeCell ref="B47:K47"/>
    <mergeCell ref="B48:K48"/>
    <mergeCell ref="B49:K49"/>
    <mergeCell ref="B44:K44"/>
    <mergeCell ref="B45:K45"/>
    <mergeCell ref="B46:K46"/>
    <mergeCell ref="B38:K38"/>
    <mergeCell ref="B39:K39"/>
    <mergeCell ref="B43:K43"/>
    <mergeCell ref="B37:K37"/>
    <mergeCell ref="D21:F21"/>
    <mergeCell ref="D22:F22"/>
    <mergeCell ref="D23:F23"/>
    <mergeCell ref="D24:F24"/>
    <mergeCell ref="D31:F31"/>
    <mergeCell ref="D25:F25"/>
    <mergeCell ref="D26:F26"/>
    <mergeCell ref="D27:F27"/>
    <mergeCell ref="D28:F28"/>
    <mergeCell ref="D29:F29"/>
    <mergeCell ref="D30:F30"/>
    <mergeCell ref="A4:K4"/>
    <mergeCell ref="A5:K5"/>
    <mergeCell ref="A7:K7"/>
    <mergeCell ref="D11:F11"/>
    <mergeCell ref="A35:K35"/>
  </mergeCells>
  <printOptions horizontalCentered="1"/>
  <pageMargins left="0.70866141732283472" right="0.27559055118110237" top="0.47244094488188981" bottom="0.31496062992125984" header="0.23622047244094491" footer="0.15748031496062992"/>
  <pageSetup paperSize="9" scale="56" orientation="portrait" horizontalDpi="4294967293" r:id="rId1"/>
  <rowBreaks count="3" manualBreakCount="3">
    <brk id="52" max="21" man="1"/>
    <brk id="76" max="21" man="1"/>
    <brk id="126" max="21"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9" tint="0.59999389629810485"/>
  </sheetPr>
  <dimension ref="A1:I1000"/>
  <sheetViews>
    <sheetView workbookViewId="0">
      <selection sqref="A1:H1"/>
    </sheetView>
  </sheetViews>
  <sheetFormatPr baseColWidth="10" defaultColWidth="14.5" defaultRowHeight="15" customHeight="1" x14ac:dyDescent="0.2"/>
  <cols>
    <col min="1" max="9" width="8.6640625" customWidth="1"/>
  </cols>
  <sheetData>
    <row r="1" spans="1:9" ht="14.25" customHeight="1" x14ac:dyDescent="0.2">
      <c r="A1" s="395" t="s">
        <v>23</v>
      </c>
      <c r="B1" s="358"/>
      <c r="C1" s="358"/>
      <c r="D1" s="358"/>
      <c r="E1" s="358"/>
      <c r="F1" s="358"/>
      <c r="G1" s="358"/>
      <c r="H1" s="358"/>
    </row>
    <row r="2" spans="1:9" ht="14.25" customHeight="1" x14ac:dyDescent="0.2">
      <c r="A2" s="396" t="s">
        <v>24</v>
      </c>
      <c r="B2" s="358"/>
      <c r="C2" s="358"/>
      <c r="D2" s="358"/>
      <c r="E2" s="358"/>
      <c r="F2" s="358"/>
      <c r="G2" s="358"/>
      <c r="H2" s="358"/>
    </row>
    <row r="3" spans="1:9" ht="14.25" customHeight="1" x14ac:dyDescent="0.2">
      <c r="A3" s="396" t="s">
        <v>25</v>
      </c>
      <c r="B3" s="358"/>
      <c r="C3" s="358"/>
      <c r="D3" s="358"/>
      <c r="E3" s="358"/>
      <c r="F3" s="358"/>
      <c r="G3" s="358"/>
      <c r="H3" s="358"/>
    </row>
    <row r="4" spans="1:9" ht="14.25" customHeight="1" x14ac:dyDescent="0.2"/>
    <row r="5" spans="1:9" ht="14.25" customHeight="1" x14ac:dyDescent="0.2"/>
    <row r="6" spans="1:9" ht="14.25" customHeight="1" x14ac:dyDescent="0.2"/>
    <row r="7" spans="1:9" ht="14.25" customHeight="1" x14ac:dyDescent="0.2"/>
    <row r="8" spans="1:9" ht="14.25" customHeight="1" x14ac:dyDescent="0.2">
      <c r="I8" s="1" t="s">
        <v>26</v>
      </c>
    </row>
    <row r="9" spans="1:9" ht="14.25" customHeight="1" x14ac:dyDescent="0.2"/>
    <row r="10" spans="1:9" ht="14.25" customHeight="1" x14ac:dyDescent="0.2"/>
    <row r="11" spans="1:9" ht="14.25" customHeight="1" x14ac:dyDescent="0.2"/>
    <row r="12" spans="1:9" ht="14.25" customHeight="1" x14ac:dyDescent="0.2"/>
    <row r="13" spans="1:9" ht="14.25" customHeight="1" x14ac:dyDescent="0.2"/>
    <row r="14" spans="1:9" ht="14.25" customHeight="1" x14ac:dyDescent="0.2"/>
    <row r="15" spans="1:9" ht="14.25" customHeight="1" x14ac:dyDescent="0.2"/>
    <row r="16" spans="1:9" ht="14.25" customHeight="1" x14ac:dyDescent="0.2"/>
    <row r="17" ht="14.25" customHeight="1" x14ac:dyDescent="0.2"/>
    <row r="18" ht="14.25" customHeight="1" x14ac:dyDescent="0.2"/>
    <row r="19" ht="14.25" customHeight="1" x14ac:dyDescent="0.2"/>
    <row r="20" ht="14.25" customHeight="1" x14ac:dyDescent="0.2"/>
    <row r="21" ht="14.25" customHeight="1" x14ac:dyDescent="0.2"/>
    <row r="22" ht="14.25" customHeight="1" x14ac:dyDescent="0.2"/>
    <row r="23" ht="14.25" customHeight="1" x14ac:dyDescent="0.2"/>
    <row r="24" ht="14.25" customHeight="1" x14ac:dyDescent="0.2"/>
    <row r="25" ht="14.25" customHeight="1" x14ac:dyDescent="0.2"/>
    <row r="26" ht="14.25" customHeight="1" x14ac:dyDescent="0.2"/>
    <row r="27" ht="14.25" customHeight="1" x14ac:dyDescent="0.2"/>
    <row r="28" ht="14.25" customHeight="1" x14ac:dyDescent="0.2"/>
    <row r="29" ht="14.25" customHeight="1" x14ac:dyDescent="0.2"/>
    <row r="30" ht="14.25" customHeight="1" x14ac:dyDescent="0.2"/>
    <row r="31" ht="14.25" customHeight="1" x14ac:dyDescent="0.2"/>
    <row r="32" ht="14.25" customHeight="1" x14ac:dyDescent="0.2"/>
    <row r="33" ht="14.25" customHeight="1" x14ac:dyDescent="0.2"/>
    <row r="34" ht="14.25" customHeight="1" x14ac:dyDescent="0.2"/>
    <row r="35" ht="14.25" customHeight="1" x14ac:dyDescent="0.2"/>
    <row r="36" ht="14.25" customHeight="1" x14ac:dyDescent="0.2"/>
    <row r="37" ht="14.25" customHeight="1" x14ac:dyDescent="0.2"/>
    <row r="38" ht="14.25" customHeight="1" x14ac:dyDescent="0.2"/>
    <row r="39" ht="14.25" customHeight="1" x14ac:dyDescent="0.2"/>
    <row r="40" ht="14.25" customHeight="1" x14ac:dyDescent="0.2"/>
    <row r="41" ht="14.25" customHeight="1" x14ac:dyDescent="0.2"/>
    <row r="42" ht="14.25" customHeight="1" x14ac:dyDescent="0.2"/>
    <row r="43" ht="14.25" customHeight="1" x14ac:dyDescent="0.2"/>
    <row r="44" ht="14.25" customHeight="1" x14ac:dyDescent="0.2"/>
    <row r="45" ht="14.25" customHeight="1" x14ac:dyDescent="0.2"/>
    <row r="46" ht="14.25" customHeight="1" x14ac:dyDescent="0.2"/>
    <row r="47" ht="14.25" customHeight="1" x14ac:dyDescent="0.2"/>
    <row r="48" ht="14.25" customHeight="1" x14ac:dyDescent="0.2"/>
    <row r="49" ht="14.25" customHeight="1" x14ac:dyDescent="0.2"/>
    <row r="50" ht="14.25" customHeight="1" x14ac:dyDescent="0.2"/>
    <row r="51" ht="14.25" customHeight="1" x14ac:dyDescent="0.2"/>
    <row r="52" ht="14.25" customHeight="1" x14ac:dyDescent="0.2"/>
    <row r="53" ht="14.25" customHeight="1" x14ac:dyDescent="0.2"/>
    <row r="54" ht="14.25" customHeight="1" x14ac:dyDescent="0.2"/>
    <row r="55" ht="14.25" customHeight="1" x14ac:dyDescent="0.2"/>
    <row r="56" ht="14.25" customHeight="1" x14ac:dyDescent="0.2"/>
    <row r="57" ht="14.25" customHeight="1" x14ac:dyDescent="0.2"/>
    <row r="58" ht="14.25" customHeight="1" x14ac:dyDescent="0.2"/>
    <row r="59" ht="14.25" customHeight="1" x14ac:dyDescent="0.2"/>
    <row r="60" ht="14.25" customHeight="1" x14ac:dyDescent="0.2"/>
    <row r="61" ht="14.25" customHeight="1" x14ac:dyDescent="0.2"/>
    <row r="62" ht="14.25" customHeight="1" x14ac:dyDescent="0.2"/>
    <row r="63" ht="14.25" customHeight="1" x14ac:dyDescent="0.2"/>
    <row r="64" ht="14.25" customHeight="1" x14ac:dyDescent="0.2"/>
    <row r="65" ht="14.25" customHeight="1" x14ac:dyDescent="0.2"/>
    <row r="66" ht="14.25" customHeight="1" x14ac:dyDescent="0.2"/>
    <row r="67" ht="14.25" customHeight="1" x14ac:dyDescent="0.2"/>
    <row r="68" ht="14.25" customHeight="1" x14ac:dyDescent="0.2"/>
    <row r="69" ht="14.25" customHeight="1" x14ac:dyDescent="0.2"/>
    <row r="70" ht="14.25" customHeight="1" x14ac:dyDescent="0.2"/>
    <row r="71" ht="14.25" customHeight="1" x14ac:dyDescent="0.2"/>
    <row r="72" ht="14.25" customHeight="1" x14ac:dyDescent="0.2"/>
    <row r="73" ht="14.25" customHeight="1" x14ac:dyDescent="0.2"/>
    <row r="74" ht="14.25" customHeight="1" x14ac:dyDescent="0.2"/>
    <row r="75" ht="14.25" customHeight="1" x14ac:dyDescent="0.2"/>
    <row r="76" ht="14.25" customHeight="1" x14ac:dyDescent="0.2"/>
    <row r="77" ht="14.25" customHeight="1" x14ac:dyDescent="0.2"/>
    <row r="78" ht="14.25" customHeight="1" x14ac:dyDescent="0.2"/>
    <row r="79" ht="14.25" customHeight="1" x14ac:dyDescent="0.2"/>
    <row r="80" ht="14.25" customHeight="1" x14ac:dyDescent="0.2"/>
    <row r="81" ht="14.25" customHeight="1" x14ac:dyDescent="0.2"/>
    <row r="82" ht="14.25" customHeight="1" x14ac:dyDescent="0.2"/>
    <row r="83" ht="14.25" customHeight="1" x14ac:dyDescent="0.2"/>
    <row r="84" ht="14.25" customHeight="1" x14ac:dyDescent="0.2"/>
    <row r="85" ht="14.25" customHeight="1" x14ac:dyDescent="0.2"/>
    <row r="86" ht="14.25" customHeight="1" x14ac:dyDescent="0.2"/>
    <row r="87" ht="14.25" customHeight="1" x14ac:dyDescent="0.2"/>
    <row r="88" ht="14.25" customHeight="1" x14ac:dyDescent="0.2"/>
    <row r="89" ht="14.25" customHeight="1" x14ac:dyDescent="0.2"/>
    <row r="90" ht="14.25" customHeight="1" x14ac:dyDescent="0.2"/>
    <row r="91" ht="14.25" customHeight="1" x14ac:dyDescent="0.2"/>
    <row r="92" ht="14.25" customHeight="1" x14ac:dyDescent="0.2"/>
    <row r="93" ht="14.25" customHeight="1" x14ac:dyDescent="0.2"/>
    <row r="94" ht="14.25" customHeight="1" x14ac:dyDescent="0.2"/>
    <row r="95" ht="14.25" customHeight="1" x14ac:dyDescent="0.2"/>
    <row r="96" ht="14.25" customHeight="1" x14ac:dyDescent="0.2"/>
    <row r="97" ht="14.25" customHeight="1" x14ac:dyDescent="0.2"/>
    <row r="98" ht="14.25" customHeight="1" x14ac:dyDescent="0.2"/>
    <row r="99" ht="14.25" customHeight="1" x14ac:dyDescent="0.2"/>
    <row r="100" ht="14.25" customHeight="1" x14ac:dyDescent="0.2"/>
    <row r="101" ht="14.25" customHeight="1" x14ac:dyDescent="0.2"/>
    <row r="102" ht="14.25" customHeight="1" x14ac:dyDescent="0.2"/>
    <row r="103" ht="14.25" customHeight="1" x14ac:dyDescent="0.2"/>
    <row r="104" ht="14.25" customHeight="1" x14ac:dyDescent="0.2"/>
    <row r="105" ht="14.25" customHeight="1" x14ac:dyDescent="0.2"/>
    <row r="106" ht="14.25" customHeight="1" x14ac:dyDescent="0.2"/>
    <row r="107" ht="14.25" customHeight="1" x14ac:dyDescent="0.2"/>
    <row r="108" ht="14.25" customHeight="1" x14ac:dyDescent="0.2"/>
    <row r="109" ht="14.25" customHeight="1" x14ac:dyDescent="0.2"/>
    <row r="110" ht="14.25" customHeight="1" x14ac:dyDescent="0.2"/>
    <row r="111" ht="14.25" customHeight="1" x14ac:dyDescent="0.2"/>
    <row r="112" ht="14.25" customHeight="1" x14ac:dyDescent="0.2"/>
    <row r="113" ht="14.25" customHeight="1" x14ac:dyDescent="0.2"/>
    <row r="114" ht="14.25" customHeight="1" x14ac:dyDescent="0.2"/>
    <row r="115" ht="14.25" customHeight="1" x14ac:dyDescent="0.2"/>
    <row r="116" ht="14.25" customHeight="1" x14ac:dyDescent="0.2"/>
    <row r="117" ht="14.25" customHeight="1" x14ac:dyDescent="0.2"/>
    <row r="118" ht="14.25" customHeight="1" x14ac:dyDescent="0.2"/>
    <row r="119" ht="14.25" customHeight="1" x14ac:dyDescent="0.2"/>
    <row r="120" ht="14.25" customHeight="1" x14ac:dyDescent="0.2"/>
    <row r="121" ht="14.25" customHeight="1" x14ac:dyDescent="0.2"/>
    <row r="122" ht="14.25" customHeight="1" x14ac:dyDescent="0.2"/>
    <row r="123" ht="14.25" customHeight="1" x14ac:dyDescent="0.2"/>
    <row r="124" ht="14.25" customHeight="1" x14ac:dyDescent="0.2"/>
    <row r="125" ht="14.25" customHeight="1" x14ac:dyDescent="0.2"/>
    <row r="126" ht="14.25" customHeight="1" x14ac:dyDescent="0.2"/>
    <row r="127" ht="14.25" customHeight="1" x14ac:dyDescent="0.2"/>
    <row r="128" ht="14.25" customHeight="1" x14ac:dyDescent="0.2"/>
    <row r="129" ht="14.25" customHeight="1" x14ac:dyDescent="0.2"/>
    <row r="130" ht="14.25" customHeight="1" x14ac:dyDescent="0.2"/>
    <row r="131" ht="14.25" customHeight="1" x14ac:dyDescent="0.2"/>
    <row r="132" ht="14.25" customHeight="1" x14ac:dyDescent="0.2"/>
    <row r="133" ht="14.25" customHeight="1" x14ac:dyDescent="0.2"/>
    <row r="134" ht="14.25" customHeight="1" x14ac:dyDescent="0.2"/>
    <row r="135" ht="14.25" customHeight="1" x14ac:dyDescent="0.2"/>
    <row r="136" ht="14.25" customHeight="1" x14ac:dyDescent="0.2"/>
    <row r="137" ht="14.25" customHeight="1" x14ac:dyDescent="0.2"/>
    <row r="138" ht="14.25" customHeight="1" x14ac:dyDescent="0.2"/>
    <row r="139" ht="14.25" customHeight="1" x14ac:dyDescent="0.2"/>
    <row r="140" ht="14.25" customHeight="1" x14ac:dyDescent="0.2"/>
    <row r="141" ht="14.25" customHeight="1" x14ac:dyDescent="0.2"/>
    <row r="142" ht="14.25" customHeight="1" x14ac:dyDescent="0.2"/>
    <row r="143" ht="14.25" customHeight="1" x14ac:dyDescent="0.2"/>
    <row r="144" ht="14.25" customHeight="1" x14ac:dyDescent="0.2"/>
    <row r="145" ht="14.25" customHeight="1" x14ac:dyDescent="0.2"/>
    <row r="146" ht="14.25" customHeight="1" x14ac:dyDescent="0.2"/>
    <row r="147" ht="14.25" customHeight="1" x14ac:dyDescent="0.2"/>
    <row r="148" ht="14.25" customHeight="1" x14ac:dyDescent="0.2"/>
    <row r="149" ht="14.25" customHeight="1" x14ac:dyDescent="0.2"/>
    <row r="150" ht="14.25" customHeight="1" x14ac:dyDescent="0.2"/>
    <row r="151" ht="14.25" customHeight="1" x14ac:dyDescent="0.2"/>
    <row r="152" ht="14.25" customHeight="1" x14ac:dyDescent="0.2"/>
    <row r="153" ht="14.25" customHeight="1" x14ac:dyDescent="0.2"/>
    <row r="154" ht="14.25" customHeight="1" x14ac:dyDescent="0.2"/>
    <row r="155" ht="14.25" customHeight="1" x14ac:dyDescent="0.2"/>
    <row r="156" ht="14.25" customHeight="1" x14ac:dyDescent="0.2"/>
    <row r="157" ht="14.25" customHeight="1" x14ac:dyDescent="0.2"/>
    <row r="158" ht="14.25" customHeight="1" x14ac:dyDescent="0.2"/>
    <row r="159" ht="14.25" customHeight="1" x14ac:dyDescent="0.2"/>
    <row r="160" ht="14.25" customHeight="1" x14ac:dyDescent="0.2"/>
    <row r="161" ht="14.25" customHeight="1" x14ac:dyDescent="0.2"/>
    <row r="162" ht="14.25" customHeight="1" x14ac:dyDescent="0.2"/>
    <row r="163" ht="14.25" customHeight="1" x14ac:dyDescent="0.2"/>
    <row r="164" ht="14.25" customHeight="1" x14ac:dyDescent="0.2"/>
    <row r="165" ht="14.25" customHeight="1" x14ac:dyDescent="0.2"/>
    <row r="166" ht="14.25" customHeight="1" x14ac:dyDescent="0.2"/>
    <row r="167" ht="14.25" customHeight="1" x14ac:dyDescent="0.2"/>
    <row r="168" ht="14.25" customHeight="1" x14ac:dyDescent="0.2"/>
    <row r="169" ht="14.25" customHeight="1" x14ac:dyDescent="0.2"/>
    <row r="170" ht="14.25" customHeight="1" x14ac:dyDescent="0.2"/>
    <row r="171" ht="14.25" customHeight="1" x14ac:dyDescent="0.2"/>
    <row r="172" ht="14.25" customHeight="1" x14ac:dyDescent="0.2"/>
    <row r="173" ht="14.25" customHeight="1" x14ac:dyDescent="0.2"/>
    <row r="174" ht="14.25" customHeight="1" x14ac:dyDescent="0.2"/>
    <row r="175" ht="14.25" customHeight="1" x14ac:dyDescent="0.2"/>
    <row r="176" ht="14.25" customHeight="1" x14ac:dyDescent="0.2"/>
    <row r="177" ht="14.25" customHeight="1" x14ac:dyDescent="0.2"/>
    <row r="178" ht="14.25" customHeight="1" x14ac:dyDescent="0.2"/>
    <row r="179" ht="14.25" customHeight="1" x14ac:dyDescent="0.2"/>
    <row r="180" ht="14.25" customHeight="1" x14ac:dyDescent="0.2"/>
    <row r="181" ht="14.25" customHeight="1" x14ac:dyDescent="0.2"/>
    <row r="182" ht="14.25" customHeight="1" x14ac:dyDescent="0.2"/>
    <row r="183" ht="14.25" customHeight="1" x14ac:dyDescent="0.2"/>
    <row r="184" ht="14.25" customHeight="1" x14ac:dyDescent="0.2"/>
    <row r="185" ht="14.25" customHeight="1" x14ac:dyDescent="0.2"/>
    <row r="186" ht="14.25" customHeight="1" x14ac:dyDescent="0.2"/>
    <row r="187" ht="14.25" customHeight="1" x14ac:dyDescent="0.2"/>
    <row r="188" ht="14.25" customHeight="1" x14ac:dyDescent="0.2"/>
    <row r="189" ht="14.25" customHeight="1" x14ac:dyDescent="0.2"/>
    <row r="190" ht="14.25" customHeight="1" x14ac:dyDescent="0.2"/>
    <row r="191" ht="14.25" customHeight="1" x14ac:dyDescent="0.2"/>
    <row r="192" ht="14.25" customHeight="1" x14ac:dyDescent="0.2"/>
    <row r="193" ht="14.25" customHeight="1" x14ac:dyDescent="0.2"/>
    <row r="194" ht="14.25" customHeight="1" x14ac:dyDescent="0.2"/>
    <row r="195" ht="14.25" customHeight="1" x14ac:dyDescent="0.2"/>
    <row r="196" ht="14.25" customHeight="1" x14ac:dyDescent="0.2"/>
    <row r="197" ht="14.25" customHeight="1" x14ac:dyDescent="0.2"/>
    <row r="198" ht="14.25" customHeight="1" x14ac:dyDescent="0.2"/>
    <row r="199" ht="14.25" customHeight="1" x14ac:dyDescent="0.2"/>
    <row r="200" ht="14.25" customHeight="1" x14ac:dyDescent="0.2"/>
    <row r="201" ht="14.25" customHeight="1" x14ac:dyDescent="0.2"/>
    <row r="202" ht="14.25" customHeight="1" x14ac:dyDescent="0.2"/>
    <row r="203" ht="14.25" customHeight="1" x14ac:dyDescent="0.2"/>
    <row r="204" ht="14.25" customHeight="1" x14ac:dyDescent="0.2"/>
    <row r="205" ht="14.25" customHeight="1" x14ac:dyDescent="0.2"/>
    <row r="206" ht="14.25" customHeight="1" x14ac:dyDescent="0.2"/>
    <row r="207" ht="14.25" customHeight="1" x14ac:dyDescent="0.2"/>
    <row r="208" ht="14.25" customHeight="1" x14ac:dyDescent="0.2"/>
    <row r="209" ht="14.25" customHeight="1" x14ac:dyDescent="0.2"/>
    <row r="210" ht="14.25" customHeight="1" x14ac:dyDescent="0.2"/>
    <row r="211" ht="14.25" customHeight="1" x14ac:dyDescent="0.2"/>
    <row r="212" ht="14.25" customHeight="1" x14ac:dyDescent="0.2"/>
    <row r="213" ht="14.25" customHeight="1" x14ac:dyDescent="0.2"/>
    <row r="214" ht="14.25" customHeight="1" x14ac:dyDescent="0.2"/>
    <row r="215" ht="14.25" customHeight="1" x14ac:dyDescent="0.2"/>
    <row r="216" ht="14.25" customHeight="1" x14ac:dyDescent="0.2"/>
    <row r="217" ht="14.25" customHeight="1" x14ac:dyDescent="0.2"/>
    <row r="218" ht="14.25" customHeight="1" x14ac:dyDescent="0.2"/>
    <row r="219" ht="14.25" customHeight="1" x14ac:dyDescent="0.2"/>
    <row r="220" ht="14.2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mergeCells count="3">
    <mergeCell ref="A1:H1"/>
    <mergeCell ref="A2:H2"/>
    <mergeCell ref="A3:H3"/>
  </mergeCells>
  <pageMargins left="0.70866141732283472" right="0.70866141732283472" top="0.74803149606299213" bottom="0.74803149606299213" header="0" footer="0"/>
  <pageSetup paperSize="9" scale="124" orientation="portrait"/>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tabColor theme="9" tint="0.59999389629810485"/>
  </sheetPr>
  <dimension ref="A1:AZ1000"/>
  <sheetViews>
    <sheetView workbookViewId="0">
      <selection sqref="A1:Z1"/>
    </sheetView>
  </sheetViews>
  <sheetFormatPr baseColWidth="10" defaultColWidth="14.5" defaultRowHeight="15" customHeight="1" x14ac:dyDescent="0.2"/>
  <cols>
    <col min="1" max="1" width="1.5" customWidth="1"/>
    <col min="2" max="13" width="3.5" customWidth="1"/>
    <col min="14" max="14" width="1.6640625" customWidth="1"/>
    <col min="15" max="26" width="3.5" customWidth="1"/>
    <col min="27" max="27" width="1.5" customWidth="1"/>
    <col min="28" max="39" width="3.5" customWidth="1"/>
    <col min="40" max="40" width="1.6640625" customWidth="1"/>
    <col min="41" max="52" width="3.5" customWidth="1"/>
  </cols>
  <sheetData>
    <row r="1" spans="1:52" ht="14.25" customHeight="1" x14ac:dyDescent="0.2">
      <c r="A1" s="409" t="s">
        <v>18</v>
      </c>
      <c r="B1" s="358"/>
      <c r="C1" s="358"/>
      <c r="D1" s="358"/>
      <c r="E1" s="358"/>
      <c r="F1" s="358"/>
      <c r="G1" s="358"/>
      <c r="H1" s="358"/>
      <c r="I1" s="358"/>
      <c r="J1" s="358"/>
      <c r="K1" s="358"/>
      <c r="L1" s="358"/>
      <c r="M1" s="358"/>
      <c r="N1" s="358"/>
      <c r="O1" s="358"/>
      <c r="P1" s="358"/>
      <c r="Q1" s="358"/>
      <c r="R1" s="358"/>
      <c r="S1" s="358"/>
      <c r="T1" s="358"/>
      <c r="U1" s="358"/>
      <c r="V1" s="358"/>
      <c r="W1" s="358"/>
      <c r="X1" s="358"/>
      <c r="Y1" s="358"/>
      <c r="Z1" s="358"/>
      <c r="AA1" s="409" t="s">
        <v>18</v>
      </c>
      <c r="AB1" s="358"/>
      <c r="AC1" s="358"/>
      <c r="AD1" s="358"/>
      <c r="AE1" s="358"/>
      <c r="AF1" s="358"/>
      <c r="AG1" s="358"/>
      <c r="AH1" s="358"/>
      <c r="AI1" s="358"/>
      <c r="AJ1" s="358"/>
      <c r="AK1" s="358"/>
      <c r="AL1" s="358"/>
      <c r="AM1" s="358"/>
      <c r="AN1" s="358"/>
      <c r="AO1" s="358"/>
      <c r="AP1" s="358"/>
      <c r="AQ1" s="358"/>
      <c r="AR1" s="358"/>
      <c r="AS1" s="358"/>
      <c r="AT1" s="358"/>
      <c r="AU1" s="358"/>
      <c r="AV1" s="358"/>
      <c r="AW1" s="358"/>
      <c r="AX1" s="358"/>
      <c r="AY1" s="358"/>
      <c r="AZ1" s="358"/>
    </row>
    <row r="2" spans="1:52" ht="16.5" customHeight="1" x14ac:dyDescent="0.2">
      <c r="A2" s="408" t="s">
        <v>19</v>
      </c>
      <c r="B2" s="358"/>
      <c r="C2" s="358"/>
      <c r="D2" s="358"/>
      <c r="E2" s="358"/>
      <c r="F2" s="358"/>
      <c r="G2" s="358"/>
      <c r="H2" s="358"/>
      <c r="I2" s="358"/>
      <c r="J2" s="358"/>
      <c r="K2" s="358"/>
      <c r="L2" s="358"/>
      <c r="M2" s="358"/>
      <c r="N2" s="358"/>
      <c r="O2" s="358"/>
      <c r="P2" s="358"/>
      <c r="Q2" s="358"/>
      <c r="R2" s="358"/>
      <c r="S2" s="358"/>
      <c r="T2" s="358"/>
      <c r="U2" s="358"/>
      <c r="V2" s="358"/>
      <c r="W2" s="358"/>
      <c r="X2" s="358"/>
      <c r="Y2" s="358"/>
      <c r="Z2" s="358"/>
      <c r="AA2" s="408" t="str">
        <f>A2</f>
        <v xml:space="preserve">  DALAM RANGKA UNDANGAN TOKO</v>
      </c>
      <c r="AB2" s="358"/>
      <c r="AC2" s="358"/>
      <c r="AD2" s="358"/>
      <c r="AE2" s="358"/>
      <c r="AF2" s="358"/>
      <c r="AG2" s="358"/>
      <c r="AH2" s="358"/>
      <c r="AI2" s="358"/>
      <c r="AJ2" s="358"/>
      <c r="AK2" s="358"/>
      <c r="AL2" s="358"/>
      <c r="AM2" s="358"/>
      <c r="AN2" s="358"/>
      <c r="AO2" s="358"/>
      <c r="AP2" s="358"/>
      <c r="AQ2" s="358"/>
      <c r="AR2" s="358"/>
      <c r="AS2" s="358"/>
      <c r="AT2" s="358"/>
      <c r="AU2" s="358"/>
      <c r="AV2" s="358"/>
      <c r="AW2" s="358"/>
      <c r="AX2" s="358"/>
      <c r="AY2" s="358"/>
      <c r="AZ2" s="358"/>
    </row>
    <row r="3" spans="1:52" ht="14.25" customHeight="1" x14ac:dyDescent="0.2">
      <c r="A3" s="409" t="s">
        <v>20</v>
      </c>
      <c r="B3" s="358"/>
      <c r="C3" s="358"/>
      <c r="D3" s="358"/>
      <c r="E3" s="358"/>
      <c r="F3" s="358"/>
      <c r="G3" s="358"/>
      <c r="H3" s="358"/>
      <c r="I3" s="358"/>
      <c r="J3" s="358"/>
      <c r="K3" s="358"/>
      <c r="L3" s="358"/>
      <c r="M3" s="358"/>
      <c r="N3" s="358"/>
      <c r="O3" s="358"/>
      <c r="P3" s="358"/>
      <c r="Q3" s="358"/>
      <c r="R3" s="358"/>
      <c r="S3" s="358"/>
      <c r="T3" s="358"/>
      <c r="U3" s="358"/>
      <c r="V3" s="358"/>
      <c r="W3" s="358"/>
      <c r="X3" s="358"/>
      <c r="Y3" s="358"/>
      <c r="Z3" s="358"/>
      <c r="AA3" s="409" t="s">
        <v>20</v>
      </c>
      <c r="AB3" s="358"/>
      <c r="AC3" s="358"/>
      <c r="AD3" s="358"/>
      <c r="AE3" s="358"/>
      <c r="AF3" s="358"/>
      <c r="AG3" s="358"/>
      <c r="AH3" s="358"/>
      <c r="AI3" s="358"/>
      <c r="AJ3" s="358"/>
      <c r="AK3" s="358"/>
      <c r="AL3" s="358"/>
      <c r="AM3" s="358"/>
      <c r="AN3" s="358"/>
      <c r="AO3" s="358"/>
      <c r="AP3" s="358"/>
      <c r="AQ3" s="358"/>
      <c r="AR3" s="358"/>
      <c r="AS3" s="358"/>
      <c r="AT3" s="358"/>
      <c r="AU3" s="358"/>
      <c r="AV3" s="358"/>
      <c r="AW3" s="358"/>
      <c r="AX3" s="358"/>
      <c r="AY3" s="358"/>
      <c r="AZ3" s="358"/>
    </row>
    <row r="4" spans="1:52" ht="14.25" customHeight="1" x14ac:dyDescent="0.2">
      <c r="A4" s="408" t="s">
        <v>21</v>
      </c>
      <c r="B4" s="358"/>
      <c r="C4" s="358"/>
      <c r="D4" s="358"/>
      <c r="E4" s="358"/>
      <c r="F4" s="358"/>
      <c r="G4" s="358"/>
      <c r="H4" s="358"/>
      <c r="I4" s="358"/>
      <c r="J4" s="358"/>
      <c r="K4" s="358"/>
      <c r="L4" s="358"/>
      <c r="M4" s="358"/>
      <c r="N4" s="358"/>
      <c r="O4" s="358"/>
      <c r="P4" s="358"/>
      <c r="Q4" s="358"/>
      <c r="R4" s="358"/>
      <c r="S4" s="358"/>
      <c r="T4" s="358"/>
      <c r="U4" s="358"/>
      <c r="V4" s="358"/>
      <c r="W4" s="358"/>
      <c r="X4" s="358"/>
      <c r="Y4" s="358"/>
      <c r="Z4" s="358"/>
      <c r="AA4" s="408" t="s">
        <v>21</v>
      </c>
      <c r="AB4" s="358"/>
      <c r="AC4" s="358"/>
      <c r="AD4" s="358"/>
      <c r="AE4" s="358"/>
      <c r="AF4" s="358"/>
      <c r="AG4" s="358"/>
      <c r="AH4" s="358"/>
      <c r="AI4" s="358"/>
      <c r="AJ4" s="358"/>
      <c r="AK4" s="358"/>
      <c r="AL4" s="358"/>
      <c r="AM4" s="358"/>
      <c r="AN4" s="358"/>
      <c r="AO4" s="358"/>
      <c r="AP4" s="358"/>
      <c r="AQ4" s="358"/>
      <c r="AR4" s="358"/>
      <c r="AS4" s="358"/>
      <c r="AT4" s="358"/>
      <c r="AU4" s="358"/>
      <c r="AV4" s="358"/>
      <c r="AW4" s="358"/>
      <c r="AX4" s="358"/>
      <c r="AY4" s="358"/>
      <c r="AZ4" s="358"/>
    </row>
    <row r="5" spans="1:52" ht="14.25" customHeight="1" x14ac:dyDescent="0.2">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row>
    <row r="6" spans="1:52" ht="14.25" customHeight="1" x14ac:dyDescent="0.2">
      <c r="A6" s="12"/>
      <c r="B6" s="406"/>
      <c r="C6" s="398"/>
      <c r="D6" s="398"/>
      <c r="E6" s="398"/>
      <c r="F6" s="398"/>
      <c r="G6" s="398"/>
      <c r="H6" s="398"/>
      <c r="I6" s="398"/>
      <c r="J6" s="398"/>
      <c r="K6" s="398"/>
      <c r="L6" s="398"/>
      <c r="M6" s="399"/>
      <c r="N6" s="13"/>
      <c r="O6" s="397"/>
      <c r="P6" s="398"/>
      <c r="Q6" s="398"/>
      <c r="R6" s="398"/>
      <c r="S6" s="398"/>
      <c r="T6" s="398"/>
      <c r="U6" s="398"/>
      <c r="V6" s="398"/>
      <c r="W6" s="398"/>
      <c r="X6" s="398"/>
      <c r="Y6" s="398"/>
      <c r="Z6" s="399"/>
      <c r="AA6" s="12"/>
      <c r="AB6" s="406"/>
      <c r="AC6" s="398"/>
      <c r="AD6" s="398"/>
      <c r="AE6" s="398"/>
      <c r="AF6" s="398"/>
      <c r="AG6" s="398"/>
      <c r="AH6" s="398"/>
      <c r="AI6" s="398"/>
      <c r="AJ6" s="398"/>
      <c r="AK6" s="398"/>
      <c r="AL6" s="398"/>
      <c r="AM6" s="399"/>
      <c r="AN6" s="13"/>
      <c r="AO6" s="397"/>
      <c r="AP6" s="398"/>
      <c r="AQ6" s="398"/>
      <c r="AR6" s="398"/>
      <c r="AS6" s="398"/>
      <c r="AT6" s="398"/>
      <c r="AU6" s="398"/>
      <c r="AV6" s="398"/>
      <c r="AW6" s="398"/>
      <c r="AX6" s="398"/>
      <c r="AY6" s="398"/>
      <c r="AZ6" s="399"/>
    </row>
    <row r="7" spans="1:52" ht="14.25" customHeight="1" x14ac:dyDescent="0.2">
      <c r="A7" s="12"/>
      <c r="B7" s="400"/>
      <c r="C7" s="358"/>
      <c r="D7" s="358"/>
      <c r="E7" s="358"/>
      <c r="F7" s="358"/>
      <c r="G7" s="358"/>
      <c r="H7" s="358"/>
      <c r="I7" s="358"/>
      <c r="J7" s="358"/>
      <c r="K7" s="358"/>
      <c r="L7" s="358"/>
      <c r="M7" s="401"/>
      <c r="N7" s="13"/>
      <c r="O7" s="400"/>
      <c r="P7" s="358"/>
      <c r="Q7" s="358"/>
      <c r="R7" s="358"/>
      <c r="S7" s="358"/>
      <c r="T7" s="358"/>
      <c r="U7" s="358"/>
      <c r="V7" s="358"/>
      <c r="W7" s="358"/>
      <c r="X7" s="358"/>
      <c r="Y7" s="358"/>
      <c r="Z7" s="401"/>
      <c r="AA7" s="12"/>
      <c r="AB7" s="400"/>
      <c r="AC7" s="358"/>
      <c r="AD7" s="358"/>
      <c r="AE7" s="358"/>
      <c r="AF7" s="358"/>
      <c r="AG7" s="358"/>
      <c r="AH7" s="358"/>
      <c r="AI7" s="358"/>
      <c r="AJ7" s="358"/>
      <c r="AK7" s="358"/>
      <c r="AL7" s="358"/>
      <c r="AM7" s="401"/>
      <c r="AN7" s="13"/>
      <c r="AO7" s="400"/>
      <c r="AP7" s="358"/>
      <c r="AQ7" s="358"/>
      <c r="AR7" s="358"/>
      <c r="AS7" s="358"/>
      <c r="AT7" s="358"/>
      <c r="AU7" s="358"/>
      <c r="AV7" s="358"/>
      <c r="AW7" s="358"/>
      <c r="AX7" s="358"/>
      <c r="AY7" s="358"/>
      <c r="AZ7" s="401"/>
    </row>
    <row r="8" spans="1:52" ht="14.25" customHeight="1" x14ac:dyDescent="0.2">
      <c r="A8" s="12"/>
      <c r="B8" s="400"/>
      <c r="C8" s="358"/>
      <c r="D8" s="358"/>
      <c r="E8" s="358"/>
      <c r="F8" s="358"/>
      <c r="G8" s="358"/>
      <c r="H8" s="358"/>
      <c r="I8" s="358"/>
      <c r="J8" s="358"/>
      <c r="K8" s="358"/>
      <c r="L8" s="358"/>
      <c r="M8" s="401"/>
      <c r="N8" s="13"/>
      <c r="O8" s="400"/>
      <c r="P8" s="358"/>
      <c r="Q8" s="358"/>
      <c r="R8" s="358"/>
      <c r="S8" s="358"/>
      <c r="T8" s="358"/>
      <c r="U8" s="358"/>
      <c r="V8" s="358"/>
      <c r="W8" s="358"/>
      <c r="X8" s="358"/>
      <c r="Y8" s="358"/>
      <c r="Z8" s="401"/>
      <c r="AA8" s="12"/>
      <c r="AB8" s="400"/>
      <c r="AC8" s="358"/>
      <c r="AD8" s="358"/>
      <c r="AE8" s="358"/>
      <c r="AF8" s="358"/>
      <c r="AG8" s="358"/>
      <c r="AH8" s="358"/>
      <c r="AI8" s="358"/>
      <c r="AJ8" s="358"/>
      <c r="AK8" s="358"/>
      <c r="AL8" s="358"/>
      <c r="AM8" s="401"/>
      <c r="AN8" s="13"/>
      <c r="AO8" s="400"/>
      <c r="AP8" s="358"/>
      <c r="AQ8" s="358"/>
      <c r="AR8" s="358"/>
      <c r="AS8" s="358"/>
      <c r="AT8" s="358"/>
      <c r="AU8" s="358"/>
      <c r="AV8" s="358"/>
      <c r="AW8" s="358"/>
      <c r="AX8" s="358"/>
      <c r="AY8" s="358"/>
      <c r="AZ8" s="401"/>
    </row>
    <row r="9" spans="1:52" ht="14.25" customHeight="1" x14ac:dyDescent="0.2">
      <c r="A9" s="12"/>
      <c r="B9" s="400"/>
      <c r="C9" s="358"/>
      <c r="D9" s="358"/>
      <c r="E9" s="358"/>
      <c r="F9" s="358"/>
      <c r="G9" s="358"/>
      <c r="H9" s="358"/>
      <c r="I9" s="358"/>
      <c r="J9" s="358"/>
      <c r="K9" s="358"/>
      <c r="L9" s="358"/>
      <c r="M9" s="401"/>
      <c r="N9" s="13"/>
      <c r="O9" s="400"/>
      <c r="P9" s="358"/>
      <c r="Q9" s="358"/>
      <c r="R9" s="358"/>
      <c r="S9" s="358"/>
      <c r="T9" s="358"/>
      <c r="U9" s="358"/>
      <c r="V9" s="358"/>
      <c r="W9" s="358"/>
      <c r="X9" s="358"/>
      <c r="Y9" s="358"/>
      <c r="Z9" s="401"/>
      <c r="AA9" s="12"/>
      <c r="AB9" s="400"/>
      <c r="AC9" s="358"/>
      <c r="AD9" s="358"/>
      <c r="AE9" s="358"/>
      <c r="AF9" s="358"/>
      <c r="AG9" s="358"/>
      <c r="AH9" s="358"/>
      <c r="AI9" s="358"/>
      <c r="AJ9" s="358"/>
      <c r="AK9" s="358"/>
      <c r="AL9" s="358"/>
      <c r="AM9" s="401"/>
      <c r="AN9" s="13"/>
      <c r="AO9" s="400"/>
      <c r="AP9" s="358"/>
      <c r="AQ9" s="358"/>
      <c r="AR9" s="358"/>
      <c r="AS9" s="358"/>
      <c r="AT9" s="358"/>
      <c r="AU9" s="358"/>
      <c r="AV9" s="358"/>
      <c r="AW9" s="358"/>
      <c r="AX9" s="358"/>
      <c r="AY9" s="358"/>
      <c r="AZ9" s="401"/>
    </row>
    <row r="10" spans="1:52" ht="14.25" customHeight="1" x14ac:dyDescent="0.2">
      <c r="A10" s="12"/>
      <c r="B10" s="400"/>
      <c r="C10" s="358"/>
      <c r="D10" s="358"/>
      <c r="E10" s="358"/>
      <c r="F10" s="358"/>
      <c r="G10" s="358"/>
      <c r="H10" s="358"/>
      <c r="I10" s="358"/>
      <c r="J10" s="358"/>
      <c r="K10" s="358"/>
      <c r="L10" s="358"/>
      <c r="M10" s="401"/>
      <c r="N10" s="13"/>
      <c r="O10" s="400"/>
      <c r="P10" s="358"/>
      <c r="Q10" s="358"/>
      <c r="R10" s="358"/>
      <c r="S10" s="358"/>
      <c r="T10" s="358"/>
      <c r="U10" s="358"/>
      <c r="V10" s="358"/>
      <c r="W10" s="358"/>
      <c r="X10" s="358"/>
      <c r="Y10" s="358"/>
      <c r="Z10" s="401"/>
      <c r="AA10" s="12"/>
      <c r="AB10" s="400"/>
      <c r="AC10" s="358"/>
      <c r="AD10" s="358"/>
      <c r="AE10" s="358"/>
      <c r="AF10" s="358"/>
      <c r="AG10" s="358"/>
      <c r="AH10" s="358"/>
      <c r="AI10" s="358"/>
      <c r="AJ10" s="358"/>
      <c r="AK10" s="358"/>
      <c r="AL10" s="358"/>
      <c r="AM10" s="401"/>
      <c r="AN10" s="13"/>
      <c r="AO10" s="400"/>
      <c r="AP10" s="358"/>
      <c r="AQ10" s="358"/>
      <c r="AR10" s="358"/>
      <c r="AS10" s="358"/>
      <c r="AT10" s="358"/>
      <c r="AU10" s="358"/>
      <c r="AV10" s="358"/>
      <c r="AW10" s="358"/>
      <c r="AX10" s="358"/>
      <c r="AY10" s="358"/>
      <c r="AZ10" s="401"/>
    </row>
    <row r="11" spans="1:52" ht="14.25" customHeight="1" x14ac:dyDescent="0.2">
      <c r="A11" s="12"/>
      <c r="B11" s="400"/>
      <c r="C11" s="358"/>
      <c r="D11" s="358"/>
      <c r="E11" s="358"/>
      <c r="F11" s="358"/>
      <c r="G11" s="358"/>
      <c r="H11" s="358"/>
      <c r="I11" s="358"/>
      <c r="J11" s="358"/>
      <c r="K11" s="358"/>
      <c r="L11" s="358"/>
      <c r="M11" s="401"/>
      <c r="N11" s="13"/>
      <c r="O11" s="400"/>
      <c r="P11" s="358"/>
      <c r="Q11" s="358"/>
      <c r="R11" s="358"/>
      <c r="S11" s="358"/>
      <c r="T11" s="358"/>
      <c r="U11" s="358"/>
      <c r="V11" s="358"/>
      <c r="W11" s="358"/>
      <c r="X11" s="358"/>
      <c r="Y11" s="358"/>
      <c r="Z11" s="401"/>
      <c r="AA11" s="12"/>
      <c r="AB11" s="400"/>
      <c r="AC11" s="358"/>
      <c r="AD11" s="358"/>
      <c r="AE11" s="358"/>
      <c r="AF11" s="358"/>
      <c r="AG11" s="358"/>
      <c r="AH11" s="358"/>
      <c r="AI11" s="358"/>
      <c r="AJ11" s="358"/>
      <c r="AK11" s="358"/>
      <c r="AL11" s="358"/>
      <c r="AM11" s="401"/>
      <c r="AN11" s="13"/>
      <c r="AO11" s="400"/>
      <c r="AP11" s="358"/>
      <c r="AQ11" s="358"/>
      <c r="AR11" s="358"/>
      <c r="AS11" s="358"/>
      <c r="AT11" s="358"/>
      <c r="AU11" s="358"/>
      <c r="AV11" s="358"/>
      <c r="AW11" s="358"/>
      <c r="AX11" s="358"/>
      <c r="AY11" s="358"/>
      <c r="AZ11" s="401"/>
    </row>
    <row r="12" spans="1:52" ht="14.25" customHeight="1" x14ac:dyDescent="0.2">
      <c r="A12" s="12"/>
      <c r="B12" s="400"/>
      <c r="C12" s="358"/>
      <c r="D12" s="358"/>
      <c r="E12" s="358"/>
      <c r="F12" s="358"/>
      <c r="G12" s="358"/>
      <c r="H12" s="358"/>
      <c r="I12" s="358"/>
      <c r="J12" s="358"/>
      <c r="K12" s="358"/>
      <c r="L12" s="358"/>
      <c r="M12" s="401"/>
      <c r="N12" s="13"/>
      <c r="O12" s="400"/>
      <c r="P12" s="358"/>
      <c r="Q12" s="358"/>
      <c r="R12" s="358"/>
      <c r="S12" s="358"/>
      <c r="T12" s="358"/>
      <c r="U12" s="358"/>
      <c r="V12" s="358"/>
      <c r="W12" s="358"/>
      <c r="X12" s="358"/>
      <c r="Y12" s="358"/>
      <c r="Z12" s="401"/>
      <c r="AA12" s="12"/>
      <c r="AB12" s="400"/>
      <c r="AC12" s="358"/>
      <c r="AD12" s="358"/>
      <c r="AE12" s="358"/>
      <c r="AF12" s="358"/>
      <c r="AG12" s="358"/>
      <c r="AH12" s="358"/>
      <c r="AI12" s="358"/>
      <c r="AJ12" s="358"/>
      <c r="AK12" s="358"/>
      <c r="AL12" s="358"/>
      <c r="AM12" s="401"/>
      <c r="AN12" s="13"/>
      <c r="AO12" s="400"/>
      <c r="AP12" s="358"/>
      <c r="AQ12" s="358"/>
      <c r="AR12" s="358"/>
      <c r="AS12" s="358"/>
      <c r="AT12" s="358"/>
      <c r="AU12" s="358"/>
      <c r="AV12" s="358"/>
      <c r="AW12" s="358"/>
      <c r="AX12" s="358"/>
      <c r="AY12" s="358"/>
      <c r="AZ12" s="401"/>
    </row>
    <row r="13" spans="1:52" ht="14.25" customHeight="1" x14ac:dyDescent="0.2">
      <c r="A13" s="12"/>
      <c r="B13" s="400"/>
      <c r="C13" s="358"/>
      <c r="D13" s="358"/>
      <c r="E13" s="358"/>
      <c r="F13" s="358"/>
      <c r="G13" s="358"/>
      <c r="H13" s="358"/>
      <c r="I13" s="358"/>
      <c r="J13" s="358"/>
      <c r="K13" s="358"/>
      <c r="L13" s="358"/>
      <c r="M13" s="401"/>
      <c r="N13" s="13"/>
      <c r="O13" s="400"/>
      <c r="P13" s="358"/>
      <c r="Q13" s="358"/>
      <c r="R13" s="358"/>
      <c r="S13" s="358"/>
      <c r="T13" s="358"/>
      <c r="U13" s="358"/>
      <c r="V13" s="358"/>
      <c r="W13" s="358"/>
      <c r="X13" s="358"/>
      <c r="Y13" s="358"/>
      <c r="Z13" s="401"/>
      <c r="AA13" s="12"/>
      <c r="AB13" s="400"/>
      <c r="AC13" s="358"/>
      <c r="AD13" s="358"/>
      <c r="AE13" s="358"/>
      <c r="AF13" s="358"/>
      <c r="AG13" s="358"/>
      <c r="AH13" s="358"/>
      <c r="AI13" s="358"/>
      <c r="AJ13" s="358"/>
      <c r="AK13" s="358"/>
      <c r="AL13" s="358"/>
      <c r="AM13" s="401"/>
      <c r="AN13" s="13"/>
      <c r="AO13" s="400"/>
      <c r="AP13" s="358"/>
      <c r="AQ13" s="358"/>
      <c r="AR13" s="358"/>
      <c r="AS13" s="358"/>
      <c r="AT13" s="358"/>
      <c r="AU13" s="358"/>
      <c r="AV13" s="358"/>
      <c r="AW13" s="358"/>
      <c r="AX13" s="358"/>
      <c r="AY13" s="358"/>
      <c r="AZ13" s="401"/>
    </row>
    <row r="14" spans="1:52" ht="14.25" customHeight="1" x14ac:dyDescent="0.2">
      <c r="A14" s="12"/>
      <c r="B14" s="400"/>
      <c r="C14" s="358"/>
      <c r="D14" s="358"/>
      <c r="E14" s="358"/>
      <c r="F14" s="358"/>
      <c r="G14" s="358"/>
      <c r="H14" s="358"/>
      <c r="I14" s="358"/>
      <c r="J14" s="358"/>
      <c r="K14" s="358"/>
      <c r="L14" s="358"/>
      <c r="M14" s="401"/>
      <c r="N14" s="13"/>
      <c r="O14" s="400"/>
      <c r="P14" s="358"/>
      <c r="Q14" s="358"/>
      <c r="R14" s="358"/>
      <c r="S14" s="358"/>
      <c r="T14" s="358"/>
      <c r="U14" s="358"/>
      <c r="V14" s="358"/>
      <c r="W14" s="358"/>
      <c r="X14" s="358"/>
      <c r="Y14" s="358"/>
      <c r="Z14" s="401"/>
      <c r="AA14" s="12"/>
      <c r="AB14" s="400"/>
      <c r="AC14" s="358"/>
      <c r="AD14" s="358"/>
      <c r="AE14" s="358"/>
      <c r="AF14" s="358"/>
      <c r="AG14" s="358"/>
      <c r="AH14" s="358"/>
      <c r="AI14" s="358"/>
      <c r="AJ14" s="358"/>
      <c r="AK14" s="358"/>
      <c r="AL14" s="358"/>
      <c r="AM14" s="401"/>
      <c r="AN14" s="13"/>
      <c r="AO14" s="400"/>
      <c r="AP14" s="358"/>
      <c r="AQ14" s="358"/>
      <c r="AR14" s="358"/>
      <c r="AS14" s="358"/>
      <c r="AT14" s="358"/>
      <c r="AU14" s="358"/>
      <c r="AV14" s="358"/>
      <c r="AW14" s="358"/>
      <c r="AX14" s="358"/>
      <c r="AY14" s="358"/>
      <c r="AZ14" s="401"/>
    </row>
    <row r="15" spans="1:52" ht="14.25" customHeight="1" x14ac:dyDescent="0.2">
      <c r="A15" s="12"/>
      <c r="B15" s="400"/>
      <c r="C15" s="358"/>
      <c r="D15" s="358"/>
      <c r="E15" s="358"/>
      <c r="F15" s="358"/>
      <c r="G15" s="358"/>
      <c r="H15" s="358"/>
      <c r="I15" s="358"/>
      <c r="J15" s="358"/>
      <c r="K15" s="358"/>
      <c r="L15" s="358"/>
      <c r="M15" s="401"/>
      <c r="N15" s="13"/>
      <c r="O15" s="400"/>
      <c r="P15" s="358"/>
      <c r="Q15" s="358"/>
      <c r="R15" s="358"/>
      <c r="S15" s="358"/>
      <c r="T15" s="358"/>
      <c r="U15" s="358"/>
      <c r="V15" s="358"/>
      <c r="W15" s="358"/>
      <c r="X15" s="358"/>
      <c r="Y15" s="358"/>
      <c r="Z15" s="401"/>
      <c r="AA15" s="12"/>
      <c r="AB15" s="400"/>
      <c r="AC15" s="358"/>
      <c r="AD15" s="358"/>
      <c r="AE15" s="358"/>
      <c r="AF15" s="358"/>
      <c r="AG15" s="358"/>
      <c r="AH15" s="358"/>
      <c r="AI15" s="358"/>
      <c r="AJ15" s="358"/>
      <c r="AK15" s="358"/>
      <c r="AL15" s="358"/>
      <c r="AM15" s="401"/>
      <c r="AN15" s="13"/>
      <c r="AO15" s="400"/>
      <c r="AP15" s="358"/>
      <c r="AQ15" s="358"/>
      <c r="AR15" s="358"/>
      <c r="AS15" s="358"/>
      <c r="AT15" s="358"/>
      <c r="AU15" s="358"/>
      <c r="AV15" s="358"/>
      <c r="AW15" s="358"/>
      <c r="AX15" s="358"/>
      <c r="AY15" s="358"/>
      <c r="AZ15" s="401"/>
    </row>
    <row r="16" spans="1:52" ht="14.25" customHeight="1" x14ac:dyDescent="0.2">
      <c r="A16" s="12"/>
      <c r="B16" s="400"/>
      <c r="C16" s="358"/>
      <c r="D16" s="358"/>
      <c r="E16" s="358"/>
      <c r="F16" s="358"/>
      <c r="G16" s="358"/>
      <c r="H16" s="358"/>
      <c r="I16" s="358"/>
      <c r="J16" s="358"/>
      <c r="K16" s="358"/>
      <c r="L16" s="358"/>
      <c r="M16" s="401"/>
      <c r="N16" s="13"/>
      <c r="O16" s="400"/>
      <c r="P16" s="358"/>
      <c r="Q16" s="358"/>
      <c r="R16" s="358"/>
      <c r="S16" s="358"/>
      <c r="T16" s="358"/>
      <c r="U16" s="358"/>
      <c r="V16" s="358"/>
      <c r="W16" s="358"/>
      <c r="X16" s="358"/>
      <c r="Y16" s="358"/>
      <c r="Z16" s="401"/>
      <c r="AA16" s="12"/>
      <c r="AB16" s="400"/>
      <c r="AC16" s="358"/>
      <c r="AD16" s="358"/>
      <c r="AE16" s="358"/>
      <c r="AF16" s="358"/>
      <c r="AG16" s="358"/>
      <c r="AH16" s="358"/>
      <c r="AI16" s="358"/>
      <c r="AJ16" s="358"/>
      <c r="AK16" s="358"/>
      <c r="AL16" s="358"/>
      <c r="AM16" s="401"/>
      <c r="AN16" s="13"/>
      <c r="AO16" s="400"/>
      <c r="AP16" s="358"/>
      <c r="AQ16" s="358"/>
      <c r="AR16" s="358"/>
      <c r="AS16" s="358"/>
      <c r="AT16" s="358"/>
      <c r="AU16" s="358"/>
      <c r="AV16" s="358"/>
      <c r="AW16" s="358"/>
      <c r="AX16" s="358"/>
      <c r="AY16" s="358"/>
      <c r="AZ16" s="401"/>
    </row>
    <row r="17" spans="1:52" ht="14.25" customHeight="1" x14ac:dyDescent="0.2">
      <c r="A17" s="12"/>
      <c r="B17" s="402"/>
      <c r="C17" s="403"/>
      <c r="D17" s="403"/>
      <c r="E17" s="403"/>
      <c r="F17" s="403"/>
      <c r="G17" s="403"/>
      <c r="H17" s="403"/>
      <c r="I17" s="403"/>
      <c r="J17" s="403"/>
      <c r="K17" s="403"/>
      <c r="L17" s="403"/>
      <c r="M17" s="404"/>
      <c r="N17" s="13"/>
      <c r="O17" s="402"/>
      <c r="P17" s="403"/>
      <c r="Q17" s="403"/>
      <c r="R17" s="403"/>
      <c r="S17" s="403"/>
      <c r="T17" s="403"/>
      <c r="U17" s="403"/>
      <c r="V17" s="403"/>
      <c r="W17" s="403"/>
      <c r="X17" s="403"/>
      <c r="Y17" s="403"/>
      <c r="Z17" s="404"/>
      <c r="AA17" s="12"/>
      <c r="AB17" s="402"/>
      <c r="AC17" s="403"/>
      <c r="AD17" s="403"/>
      <c r="AE17" s="403"/>
      <c r="AF17" s="403"/>
      <c r="AG17" s="403"/>
      <c r="AH17" s="403"/>
      <c r="AI17" s="403"/>
      <c r="AJ17" s="403"/>
      <c r="AK17" s="403"/>
      <c r="AL17" s="403"/>
      <c r="AM17" s="404"/>
      <c r="AN17" s="13"/>
      <c r="AO17" s="402"/>
      <c r="AP17" s="403"/>
      <c r="AQ17" s="403"/>
      <c r="AR17" s="403"/>
      <c r="AS17" s="403"/>
      <c r="AT17" s="403"/>
      <c r="AU17" s="403"/>
      <c r="AV17" s="403"/>
      <c r="AW17" s="403"/>
      <c r="AX17" s="403"/>
      <c r="AY17" s="403"/>
      <c r="AZ17" s="404"/>
    </row>
    <row r="18" spans="1:52" ht="14.25" customHeight="1" x14ac:dyDescent="0.2">
      <c r="A18" s="12"/>
      <c r="B18" s="405" t="s">
        <v>22</v>
      </c>
      <c r="C18" s="398"/>
      <c r="D18" s="398"/>
      <c r="E18" s="398"/>
      <c r="F18" s="398"/>
      <c r="G18" s="398"/>
      <c r="H18" s="398"/>
      <c r="I18" s="398"/>
      <c r="J18" s="398"/>
      <c r="K18" s="398"/>
      <c r="L18" s="398"/>
      <c r="M18" s="399"/>
      <c r="N18" s="13"/>
      <c r="O18" s="14" t="str">
        <f>B18</f>
        <v>…...........................</v>
      </c>
      <c r="P18" s="15"/>
      <c r="Q18" s="15"/>
      <c r="R18" s="15"/>
      <c r="S18" s="15"/>
      <c r="T18" s="15"/>
      <c r="U18" s="15"/>
      <c r="V18" s="15"/>
      <c r="W18" s="15"/>
      <c r="X18" s="15"/>
      <c r="Y18" s="15"/>
      <c r="Z18" s="16"/>
      <c r="AA18" s="12"/>
      <c r="AB18" s="405" t="s">
        <v>22</v>
      </c>
      <c r="AC18" s="398"/>
      <c r="AD18" s="398"/>
      <c r="AE18" s="398"/>
      <c r="AF18" s="398"/>
      <c r="AG18" s="398"/>
      <c r="AH18" s="398"/>
      <c r="AI18" s="398"/>
      <c r="AJ18" s="398"/>
      <c r="AK18" s="398"/>
      <c r="AL18" s="398"/>
      <c r="AM18" s="399"/>
      <c r="AN18" s="13"/>
      <c r="AO18" s="14" t="str">
        <f>AB18</f>
        <v>…...........................</v>
      </c>
      <c r="AP18" s="15"/>
      <c r="AQ18" s="15"/>
      <c r="AR18" s="15"/>
      <c r="AS18" s="15"/>
      <c r="AT18" s="15"/>
      <c r="AU18" s="15"/>
      <c r="AV18" s="15"/>
      <c r="AW18" s="15"/>
      <c r="AX18" s="15"/>
      <c r="AY18" s="15"/>
      <c r="AZ18" s="16"/>
    </row>
    <row r="19" spans="1:52" ht="14.25" customHeight="1" x14ac:dyDescent="0.2">
      <c r="A19" s="12"/>
      <c r="B19" s="17"/>
      <c r="C19" s="18"/>
      <c r="D19" s="18"/>
      <c r="E19" s="18"/>
      <c r="F19" s="18"/>
      <c r="G19" s="19"/>
      <c r="H19" s="18"/>
      <c r="I19" s="18"/>
      <c r="J19" s="18"/>
      <c r="K19" s="18"/>
      <c r="L19" s="18"/>
      <c r="M19" s="20"/>
      <c r="N19" s="13"/>
      <c r="O19" s="21"/>
      <c r="P19" s="22"/>
      <c r="Q19" s="22"/>
      <c r="R19" s="22"/>
      <c r="S19" s="22"/>
      <c r="T19" s="23"/>
      <c r="U19" s="18"/>
      <c r="V19" s="22"/>
      <c r="W19" s="22"/>
      <c r="X19" s="22"/>
      <c r="Y19" s="22"/>
      <c r="Z19" s="24"/>
      <c r="AA19" s="12"/>
      <c r="AB19" s="17"/>
      <c r="AC19" s="18"/>
      <c r="AD19" s="18"/>
      <c r="AE19" s="18"/>
      <c r="AF19" s="18"/>
      <c r="AG19" s="19"/>
      <c r="AH19" s="18"/>
      <c r="AI19" s="18"/>
      <c r="AJ19" s="18"/>
      <c r="AK19" s="18"/>
      <c r="AL19" s="18"/>
      <c r="AM19" s="20"/>
      <c r="AN19" s="13"/>
      <c r="AO19" s="21"/>
      <c r="AP19" s="22"/>
      <c r="AQ19" s="22"/>
      <c r="AR19" s="22"/>
      <c r="AS19" s="22"/>
      <c r="AT19" s="23"/>
      <c r="AU19" s="18"/>
      <c r="AV19" s="22"/>
      <c r="AW19" s="22"/>
      <c r="AX19" s="22"/>
      <c r="AY19" s="22"/>
      <c r="AZ19" s="24"/>
    </row>
    <row r="20" spans="1:52" ht="14.25" customHeight="1" x14ac:dyDescent="0.2">
      <c r="A20" s="12"/>
      <c r="B20" s="12"/>
      <c r="C20" s="12"/>
      <c r="D20" s="12"/>
      <c r="E20" s="12"/>
      <c r="F20" s="12"/>
      <c r="G20" s="12"/>
      <c r="H20" s="12"/>
      <c r="I20" s="12"/>
      <c r="J20" s="12"/>
      <c r="K20" s="12"/>
      <c r="L20" s="12"/>
      <c r="M20" s="12"/>
      <c r="N20" s="12"/>
      <c r="O20" s="12"/>
      <c r="P20" s="12"/>
      <c r="Q20" s="12"/>
      <c r="R20" s="12"/>
      <c r="S20" s="12"/>
      <c r="T20" s="12"/>
      <c r="U20" s="12"/>
      <c r="V20" s="12"/>
      <c r="W20" s="12"/>
      <c r="X20" s="12"/>
      <c r="Y20" s="12"/>
      <c r="Z20" s="12"/>
      <c r="AA20" s="12"/>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c r="AZ20" s="12"/>
    </row>
    <row r="21" spans="1:52" ht="14.25" customHeight="1" x14ac:dyDescent="0.2">
      <c r="A21" s="12"/>
      <c r="B21" s="406"/>
      <c r="C21" s="398"/>
      <c r="D21" s="398"/>
      <c r="E21" s="398"/>
      <c r="F21" s="398"/>
      <c r="G21" s="398"/>
      <c r="H21" s="398"/>
      <c r="I21" s="398"/>
      <c r="J21" s="398"/>
      <c r="K21" s="398"/>
      <c r="L21" s="398"/>
      <c r="M21" s="399"/>
      <c r="N21" s="13"/>
      <c r="O21" s="397"/>
      <c r="P21" s="398"/>
      <c r="Q21" s="398"/>
      <c r="R21" s="398"/>
      <c r="S21" s="398"/>
      <c r="T21" s="398"/>
      <c r="U21" s="398"/>
      <c r="V21" s="398"/>
      <c r="W21" s="398"/>
      <c r="X21" s="398"/>
      <c r="Y21" s="398"/>
      <c r="Z21" s="399"/>
      <c r="AA21" s="12"/>
      <c r="AB21" s="406"/>
      <c r="AC21" s="398"/>
      <c r="AD21" s="398"/>
      <c r="AE21" s="398"/>
      <c r="AF21" s="398"/>
      <c r="AG21" s="398"/>
      <c r="AH21" s="398"/>
      <c r="AI21" s="398"/>
      <c r="AJ21" s="398"/>
      <c r="AK21" s="398"/>
      <c r="AL21" s="398"/>
      <c r="AM21" s="399"/>
      <c r="AN21" s="13"/>
      <c r="AO21" s="397"/>
      <c r="AP21" s="398"/>
      <c r="AQ21" s="398"/>
      <c r="AR21" s="398"/>
      <c r="AS21" s="398"/>
      <c r="AT21" s="398"/>
      <c r="AU21" s="398"/>
      <c r="AV21" s="398"/>
      <c r="AW21" s="398"/>
      <c r="AX21" s="398"/>
      <c r="AY21" s="398"/>
      <c r="AZ21" s="399"/>
    </row>
    <row r="22" spans="1:52" ht="14.25" customHeight="1" x14ac:dyDescent="0.2">
      <c r="A22" s="12"/>
      <c r="B22" s="400"/>
      <c r="C22" s="358"/>
      <c r="D22" s="358"/>
      <c r="E22" s="358"/>
      <c r="F22" s="358"/>
      <c r="G22" s="358"/>
      <c r="H22" s="358"/>
      <c r="I22" s="358"/>
      <c r="J22" s="358"/>
      <c r="K22" s="358"/>
      <c r="L22" s="358"/>
      <c r="M22" s="401"/>
      <c r="N22" s="13"/>
      <c r="O22" s="400"/>
      <c r="P22" s="358"/>
      <c r="Q22" s="358"/>
      <c r="R22" s="358"/>
      <c r="S22" s="358"/>
      <c r="T22" s="358"/>
      <c r="U22" s="358"/>
      <c r="V22" s="358"/>
      <c r="W22" s="358"/>
      <c r="X22" s="358"/>
      <c r="Y22" s="358"/>
      <c r="Z22" s="401"/>
      <c r="AA22" s="12"/>
      <c r="AB22" s="400"/>
      <c r="AC22" s="358"/>
      <c r="AD22" s="358"/>
      <c r="AE22" s="358"/>
      <c r="AF22" s="358"/>
      <c r="AG22" s="358"/>
      <c r="AH22" s="358"/>
      <c r="AI22" s="358"/>
      <c r="AJ22" s="358"/>
      <c r="AK22" s="358"/>
      <c r="AL22" s="358"/>
      <c r="AM22" s="401"/>
      <c r="AN22" s="13"/>
      <c r="AO22" s="400"/>
      <c r="AP22" s="358"/>
      <c r="AQ22" s="358"/>
      <c r="AR22" s="358"/>
      <c r="AS22" s="358"/>
      <c r="AT22" s="358"/>
      <c r="AU22" s="358"/>
      <c r="AV22" s="358"/>
      <c r="AW22" s="358"/>
      <c r="AX22" s="358"/>
      <c r="AY22" s="358"/>
      <c r="AZ22" s="401"/>
    </row>
    <row r="23" spans="1:52" ht="14.25" customHeight="1" x14ac:dyDescent="0.2">
      <c r="A23" s="12"/>
      <c r="B23" s="400"/>
      <c r="C23" s="358"/>
      <c r="D23" s="358"/>
      <c r="E23" s="358"/>
      <c r="F23" s="358"/>
      <c r="G23" s="358"/>
      <c r="H23" s="358"/>
      <c r="I23" s="358"/>
      <c r="J23" s="358"/>
      <c r="K23" s="358"/>
      <c r="L23" s="358"/>
      <c r="M23" s="401"/>
      <c r="N23" s="13"/>
      <c r="O23" s="400"/>
      <c r="P23" s="358"/>
      <c r="Q23" s="358"/>
      <c r="R23" s="358"/>
      <c r="S23" s="358"/>
      <c r="T23" s="358"/>
      <c r="U23" s="358"/>
      <c r="V23" s="358"/>
      <c r="W23" s="358"/>
      <c r="X23" s="358"/>
      <c r="Y23" s="358"/>
      <c r="Z23" s="401"/>
      <c r="AA23" s="12"/>
      <c r="AB23" s="400"/>
      <c r="AC23" s="358"/>
      <c r="AD23" s="358"/>
      <c r="AE23" s="358"/>
      <c r="AF23" s="358"/>
      <c r="AG23" s="358"/>
      <c r="AH23" s="358"/>
      <c r="AI23" s="358"/>
      <c r="AJ23" s="358"/>
      <c r="AK23" s="358"/>
      <c r="AL23" s="358"/>
      <c r="AM23" s="401"/>
      <c r="AN23" s="13"/>
      <c r="AO23" s="400"/>
      <c r="AP23" s="358"/>
      <c r="AQ23" s="358"/>
      <c r="AR23" s="358"/>
      <c r="AS23" s="358"/>
      <c r="AT23" s="358"/>
      <c r="AU23" s="358"/>
      <c r="AV23" s="358"/>
      <c r="AW23" s="358"/>
      <c r="AX23" s="358"/>
      <c r="AY23" s="358"/>
      <c r="AZ23" s="401"/>
    </row>
    <row r="24" spans="1:52" ht="14.25" customHeight="1" x14ac:dyDescent="0.2">
      <c r="A24" s="12"/>
      <c r="B24" s="400"/>
      <c r="C24" s="358"/>
      <c r="D24" s="358"/>
      <c r="E24" s="358"/>
      <c r="F24" s="358"/>
      <c r="G24" s="358"/>
      <c r="H24" s="358"/>
      <c r="I24" s="358"/>
      <c r="J24" s="358"/>
      <c r="K24" s="358"/>
      <c r="L24" s="358"/>
      <c r="M24" s="401"/>
      <c r="N24" s="13"/>
      <c r="O24" s="400"/>
      <c r="P24" s="358"/>
      <c r="Q24" s="358"/>
      <c r="R24" s="358"/>
      <c r="S24" s="358"/>
      <c r="T24" s="358"/>
      <c r="U24" s="358"/>
      <c r="V24" s="358"/>
      <c r="W24" s="358"/>
      <c r="X24" s="358"/>
      <c r="Y24" s="358"/>
      <c r="Z24" s="401"/>
      <c r="AA24" s="12"/>
      <c r="AB24" s="400"/>
      <c r="AC24" s="358"/>
      <c r="AD24" s="358"/>
      <c r="AE24" s="358"/>
      <c r="AF24" s="358"/>
      <c r="AG24" s="358"/>
      <c r="AH24" s="358"/>
      <c r="AI24" s="358"/>
      <c r="AJ24" s="358"/>
      <c r="AK24" s="358"/>
      <c r="AL24" s="358"/>
      <c r="AM24" s="401"/>
      <c r="AN24" s="13"/>
      <c r="AO24" s="400"/>
      <c r="AP24" s="358"/>
      <c r="AQ24" s="358"/>
      <c r="AR24" s="358"/>
      <c r="AS24" s="358"/>
      <c r="AT24" s="358"/>
      <c r="AU24" s="358"/>
      <c r="AV24" s="358"/>
      <c r="AW24" s="358"/>
      <c r="AX24" s="358"/>
      <c r="AY24" s="358"/>
      <c r="AZ24" s="401"/>
    </row>
    <row r="25" spans="1:52" ht="14.25" customHeight="1" x14ac:dyDescent="0.2">
      <c r="A25" s="12"/>
      <c r="B25" s="400"/>
      <c r="C25" s="358"/>
      <c r="D25" s="358"/>
      <c r="E25" s="358"/>
      <c r="F25" s="358"/>
      <c r="G25" s="358"/>
      <c r="H25" s="358"/>
      <c r="I25" s="358"/>
      <c r="J25" s="358"/>
      <c r="K25" s="358"/>
      <c r="L25" s="358"/>
      <c r="M25" s="401"/>
      <c r="N25" s="13"/>
      <c r="O25" s="400"/>
      <c r="P25" s="358"/>
      <c r="Q25" s="358"/>
      <c r="R25" s="358"/>
      <c r="S25" s="358"/>
      <c r="T25" s="358"/>
      <c r="U25" s="358"/>
      <c r="V25" s="358"/>
      <c r="W25" s="358"/>
      <c r="X25" s="358"/>
      <c r="Y25" s="358"/>
      <c r="Z25" s="401"/>
      <c r="AA25" s="12"/>
      <c r="AB25" s="400"/>
      <c r="AC25" s="358"/>
      <c r="AD25" s="358"/>
      <c r="AE25" s="358"/>
      <c r="AF25" s="358"/>
      <c r="AG25" s="358"/>
      <c r="AH25" s="358"/>
      <c r="AI25" s="358"/>
      <c r="AJ25" s="358"/>
      <c r="AK25" s="358"/>
      <c r="AL25" s="358"/>
      <c r="AM25" s="401"/>
      <c r="AN25" s="13"/>
      <c r="AO25" s="400"/>
      <c r="AP25" s="358"/>
      <c r="AQ25" s="358"/>
      <c r="AR25" s="358"/>
      <c r="AS25" s="358"/>
      <c r="AT25" s="358"/>
      <c r="AU25" s="358"/>
      <c r="AV25" s="358"/>
      <c r="AW25" s="358"/>
      <c r="AX25" s="358"/>
      <c r="AY25" s="358"/>
      <c r="AZ25" s="401"/>
    </row>
    <row r="26" spans="1:52" ht="14.25" customHeight="1" x14ac:dyDescent="0.2">
      <c r="A26" s="12"/>
      <c r="B26" s="400"/>
      <c r="C26" s="358"/>
      <c r="D26" s="358"/>
      <c r="E26" s="358"/>
      <c r="F26" s="358"/>
      <c r="G26" s="358"/>
      <c r="H26" s="358"/>
      <c r="I26" s="358"/>
      <c r="J26" s="358"/>
      <c r="K26" s="358"/>
      <c r="L26" s="358"/>
      <c r="M26" s="401"/>
      <c r="N26" s="13"/>
      <c r="O26" s="400"/>
      <c r="P26" s="358"/>
      <c r="Q26" s="358"/>
      <c r="R26" s="358"/>
      <c r="S26" s="358"/>
      <c r="T26" s="358"/>
      <c r="U26" s="358"/>
      <c r="V26" s="358"/>
      <c r="W26" s="358"/>
      <c r="X26" s="358"/>
      <c r="Y26" s="358"/>
      <c r="Z26" s="401"/>
      <c r="AA26" s="12"/>
      <c r="AB26" s="400"/>
      <c r="AC26" s="358"/>
      <c r="AD26" s="358"/>
      <c r="AE26" s="358"/>
      <c r="AF26" s="358"/>
      <c r="AG26" s="358"/>
      <c r="AH26" s="358"/>
      <c r="AI26" s="358"/>
      <c r="AJ26" s="358"/>
      <c r="AK26" s="358"/>
      <c r="AL26" s="358"/>
      <c r="AM26" s="401"/>
      <c r="AN26" s="13"/>
      <c r="AO26" s="400"/>
      <c r="AP26" s="358"/>
      <c r="AQ26" s="358"/>
      <c r="AR26" s="358"/>
      <c r="AS26" s="358"/>
      <c r="AT26" s="358"/>
      <c r="AU26" s="358"/>
      <c r="AV26" s="358"/>
      <c r="AW26" s="358"/>
      <c r="AX26" s="358"/>
      <c r="AY26" s="358"/>
      <c r="AZ26" s="401"/>
    </row>
    <row r="27" spans="1:52" ht="14.25" customHeight="1" x14ac:dyDescent="0.2">
      <c r="A27" s="12"/>
      <c r="B27" s="400"/>
      <c r="C27" s="358"/>
      <c r="D27" s="358"/>
      <c r="E27" s="358"/>
      <c r="F27" s="358"/>
      <c r="G27" s="358"/>
      <c r="H27" s="358"/>
      <c r="I27" s="358"/>
      <c r="J27" s="358"/>
      <c r="K27" s="358"/>
      <c r="L27" s="358"/>
      <c r="M27" s="401"/>
      <c r="N27" s="13"/>
      <c r="O27" s="400"/>
      <c r="P27" s="358"/>
      <c r="Q27" s="358"/>
      <c r="R27" s="358"/>
      <c r="S27" s="358"/>
      <c r="T27" s="358"/>
      <c r="U27" s="358"/>
      <c r="V27" s="358"/>
      <c r="W27" s="358"/>
      <c r="X27" s="358"/>
      <c r="Y27" s="358"/>
      <c r="Z27" s="401"/>
      <c r="AA27" s="12"/>
      <c r="AB27" s="400"/>
      <c r="AC27" s="358"/>
      <c r="AD27" s="358"/>
      <c r="AE27" s="358"/>
      <c r="AF27" s="358"/>
      <c r="AG27" s="358"/>
      <c r="AH27" s="358"/>
      <c r="AI27" s="358"/>
      <c r="AJ27" s="358"/>
      <c r="AK27" s="358"/>
      <c r="AL27" s="358"/>
      <c r="AM27" s="401"/>
      <c r="AN27" s="13"/>
      <c r="AO27" s="400"/>
      <c r="AP27" s="358"/>
      <c r="AQ27" s="358"/>
      <c r="AR27" s="358"/>
      <c r="AS27" s="358"/>
      <c r="AT27" s="358"/>
      <c r="AU27" s="358"/>
      <c r="AV27" s="358"/>
      <c r="AW27" s="358"/>
      <c r="AX27" s="358"/>
      <c r="AY27" s="358"/>
      <c r="AZ27" s="401"/>
    </row>
    <row r="28" spans="1:52" ht="14.25" customHeight="1" x14ac:dyDescent="0.2">
      <c r="A28" s="12"/>
      <c r="B28" s="400"/>
      <c r="C28" s="358"/>
      <c r="D28" s="358"/>
      <c r="E28" s="358"/>
      <c r="F28" s="358"/>
      <c r="G28" s="358"/>
      <c r="H28" s="358"/>
      <c r="I28" s="358"/>
      <c r="J28" s="358"/>
      <c r="K28" s="358"/>
      <c r="L28" s="358"/>
      <c r="M28" s="401"/>
      <c r="N28" s="13"/>
      <c r="O28" s="400"/>
      <c r="P28" s="358"/>
      <c r="Q28" s="358"/>
      <c r="R28" s="358"/>
      <c r="S28" s="358"/>
      <c r="T28" s="358"/>
      <c r="U28" s="358"/>
      <c r="V28" s="358"/>
      <c r="W28" s="358"/>
      <c r="X28" s="358"/>
      <c r="Y28" s="358"/>
      <c r="Z28" s="401"/>
      <c r="AA28" s="12"/>
      <c r="AB28" s="400"/>
      <c r="AC28" s="358"/>
      <c r="AD28" s="358"/>
      <c r="AE28" s="358"/>
      <c r="AF28" s="358"/>
      <c r="AG28" s="358"/>
      <c r="AH28" s="358"/>
      <c r="AI28" s="358"/>
      <c r="AJ28" s="358"/>
      <c r="AK28" s="358"/>
      <c r="AL28" s="358"/>
      <c r="AM28" s="401"/>
      <c r="AN28" s="13"/>
      <c r="AO28" s="400"/>
      <c r="AP28" s="358"/>
      <c r="AQ28" s="358"/>
      <c r="AR28" s="358"/>
      <c r="AS28" s="358"/>
      <c r="AT28" s="358"/>
      <c r="AU28" s="358"/>
      <c r="AV28" s="358"/>
      <c r="AW28" s="358"/>
      <c r="AX28" s="358"/>
      <c r="AY28" s="358"/>
      <c r="AZ28" s="401"/>
    </row>
    <row r="29" spans="1:52" ht="14.25" customHeight="1" x14ac:dyDescent="0.2">
      <c r="A29" s="12"/>
      <c r="B29" s="400"/>
      <c r="C29" s="358"/>
      <c r="D29" s="358"/>
      <c r="E29" s="358"/>
      <c r="F29" s="358"/>
      <c r="G29" s="358"/>
      <c r="H29" s="358"/>
      <c r="I29" s="358"/>
      <c r="J29" s="358"/>
      <c r="K29" s="358"/>
      <c r="L29" s="358"/>
      <c r="M29" s="401"/>
      <c r="N29" s="13"/>
      <c r="O29" s="400"/>
      <c r="P29" s="358"/>
      <c r="Q29" s="358"/>
      <c r="R29" s="358"/>
      <c r="S29" s="358"/>
      <c r="T29" s="358"/>
      <c r="U29" s="358"/>
      <c r="V29" s="358"/>
      <c r="W29" s="358"/>
      <c r="X29" s="358"/>
      <c r="Y29" s="358"/>
      <c r="Z29" s="401"/>
      <c r="AA29" s="12"/>
      <c r="AB29" s="400"/>
      <c r="AC29" s="358"/>
      <c r="AD29" s="358"/>
      <c r="AE29" s="358"/>
      <c r="AF29" s="358"/>
      <c r="AG29" s="358"/>
      <c r="AH29" s="358"/>
      <c r="AI29" s="358"/>
      <c r="AJ29" s="358"/>
      <c r="AK29" s="358"/>
      <c r="AL29" s="358"/>
      <c r="AM29" s="401"/>
      <c r="AN29" s="13"/>
      <c r="AO29" s="400"/>
      <c r="AP29" s="358"/>
      <c r="AQ29" s="358"/>
      <c r="AR29" s="358"/>
      <c r="AS29" s="358"/>
      <c r="AT29" s="358"/>
      <c r="AU29" s="358"/>
      <c r="AV29" s="358"/>
      <c r="AW29" s="358"/>
      <c r="AX29" s="358"/>
      <c r="AY29" s="358"/>
      <c r="AZ29" s="401"/>
    </row>
    <row r="30" spans="1:52" ht="14.25" customHeight="1" x14ac:dyDescent="0.2">
      <c r="A30" s="12"/>
      <c r="B30" s="400"/>
      <c r="C30" s="358"/>
      <c r="D30" s="358"/>
      <c r="E30" s="358"/>
      <c r="F30" s="358"/>
      <c r="G30" s="358"/>
      <c r="H30" s="358"/>
      <c r="I30" s="358"/>
      <c r="J30" s="358"/>
      <c r="K30" s="358"/>
      <c r="L30" s="358"/>
      <c r="M30" s="401"/>
      <c r="N30" s="13"/>
      <c r="O30" s="400"/>
      <c r="P30" s="358"/>
      <c r="Q30" s="358"/>
      <c r="R30" s="358"/>
      <c r="S30" s="358"/>
      <c r="T30" s="358"/>
      <c r="U30" s="358"/>
      <c r="V30" s="358"/>
      <c r="W30" s="358"/>
      <c r="X30" s="358"/>
      <c r="Y30" s="358"/>
      <c r="Z30" s="401"/>
      <c r="AA30" s="12"/>
      <c r="AB30" s="400"/>
      <c r="AC30" s="358"/>
      <c r="AD30" s="358"/>
      <c r="AE30" s="358"/>
      <c r="AF30" s="358"/>
      <c r="AG30" s="358"/>
      <c r="AH30" s="358"/>
      <c r="AI30" s="358"/>
      <c r="AJ30" s="358"/>
      <c r="AK30" s="358"/>
      <c r="AL30" s="358"/>
      <c r="AM30" s="401"/>
      <c r="AN30" s="13"/>
      <c r="AO30" s="400"/>
      <c r="AP30" s="358"/>
      <c r="AQ30" s="358"/>
      <c r="AR30" s="358"/>
      <c r="AS30" s="358"/>
      <c r="AT30" s="358"/>
      <c r="AU30" s="358"/>
      <c r="AV30" s="358"/>
      <c r="AW30" s="358"/>
      <c r="AX30" s="358"/>
      <c r="AY30" s="358"/>
      <c r="AZ30" s="401"/>
    </row>
    <row r="31" spans="1:52" ht="14.25" customHeight="1" x14ac:dyDescent="0.2">
      <c r="A31" s="12"/>
      <c r="B31" s="400"/>
      <c r="C31" s="358"/>
      <c r="D31" s="358"/>
      <c r="E31" s="358"/>
      <c r="F31" s="358"/>
      <c r="G31" s="358"/>
      <c r="H31" s="358"/>
      <c r="I31" s="358"/>
      <c r="J31" s="358"/>
      <c r="K31" s="358"/>
      <c r="L31" s="358"/>
      <c r="M31" s="401"/>
      <c r="N31" s="13"/>
      <c r="O31" s="400"/>
      <c r="P31" s="358"/>
      <c r="Q31" s="358"/>
      <c r="R31" s="358"/>
      <c r="S31" s="358"/>
      <c r="T31" s="358"/>
      <c r="U31" s="358"/>
      <c r="V31" s="358"/>
      <c r="W31" s="358"/>
      <c r="X31" s="358"/>
      <c r="Y31" s="358"/>
      <c r="Z31" s="401"/>
      <c r="AA31" s="12"/>
      <c r="AB31" s="400"/>
      <c r="AC31" s="358"/>
      <c r="AD31" s="358"/>
      <c r="AE31" s="358"/>
      <c r="AF31" s="358"/>
      <c r="AG31" s="358"/>
      <c r="AH31" s="358"/>
      <c r="AI31" s="358"/>
      <c r="AJ31" s="358"/>
      <c r="AK31" s="358"/>
      <c r="AL31" s="358"/>
      <c r="AM31" s="401"/>
      <c r="AN31" s="13"/>
      <c r="AO31" s="400"/>
      <c r="AP31" s="358"/>
      <c r="AQ31" s="358"/>
      <c r="AR31" s="358"/>
      <c r="AS31" s="358"/>
      <c r="AT31" s="358"/>
      <c r="AU31" s="358"/>
      <c r="AV31" s="358"/>
      <c r="AW31" s="358"/>
      <c r="AX31" s="358"/>
      <c r="AY31" s="358"/>
      <c r="AZ31" s="401"/>
    </row>
    <row r="32" spans="1:52" ht="14.25" customHeight="1" x14ac:dyDescent="0.2">
      <c r="A32" s="12"/>
      <c r="B32" s="402"/>
      <c r="C32" s="403"/>
      <c r="D32" s="403"/>
      <c r="E32" s="403"/>
      <c r="F32" s="403"/>
      <c r="G32" s="403"/>
      <c r="H32" s="403"/>
      <c r="I32" s="403"/>
      <c r="J32" s="403"/>
      <c r="K32" s="403"/>
      <c r="L32" s="403"/>
      <c r="M32" s="404"/>
      <c r="N32" s="13"/>
      <c r="O32" s="402"/>
      <c r="P32" s="403"/>
      <c r="Q32" s="403"/>
      <c r="R32" s="403"/>
      <c r="S32" s="403"/>
      <c r="T32" s="403"/>
      <c r="U32" s="403"/>
      <c r="V32" s="403"/>
      <c r="W32" s="403"/>
      <c r="X32" s="403"/>
      <c r="Y32" s="403"/>
      <c r="Z32" s="404"/>
      <c r="AA32" s="12"/>
      <c r="AB32" s="402"/>
      <c r="AC32" s="403"/>
      <c r="AD32" s="403"/>
      <c r="AE32" s="403"/>
      <c r="AF32" s="403"/>
      <c r="AG32" s="403"/>
      <c r="AH32" s="403"/>
      <c r="AI32" s="403"/>
      <c r="AJ32" s="403"/>
      <c r="AK32" s="403"/>
      <c r="AL32" s="403"/>
      <c r="AM32" s="404"/>
      <c r="AN32" s="13"/>
      <c r="AO32" s="402"/>
      <c r="AP32" s="403"/>
      <c r="AQ32" s="403"/>
      <c r="AR32" s="403"/>
      <c r="AS32" s="403"/>
      <c r="AT32" s="403"/>
      <c r="AU32" s="403"/>
      <c r="AV32" s="403"/>
      <c r="AW32" s="403"/>
      <c r="AX32" s="403"/>
      <c r="AY32" s="403"/>
      <c r="AZ32" s="404"/>
    </row>
    <row r="33" spans="1:52" ht="14.25" customHeight="1" x14ac:dyDescent="0.2">
      <c r="A33" s="12"/>
      <c r="B33" s="405" t="s">
        <v>22</v>
      </c>
      <c r="C33" s="398"/>
      <c r="D33" s="398"/>
      <c r="E33" s="398"/>
      <c r="F33" s="398"/>
      <c r="G33" s="398"/>
      <c r="H33" s="398"/>
      <c r="I33" s="398"/>
      <c r="J33" s="398"/>
      <c r="K33" s="398"/>
      <c r="L33" s="398"/>
      <c r="M33" s="399"/>
      <c r="N33" s="13"/>
      <c r="O33" s="14" t="str">
        <f>B33</f>
        <v>…...........................</v>
      </c>
      <c r="P33" s="15"/>
      <c r="Q33" s="15"/>
      <c r="R33" s="15"/>
      <c r="S33" s="15"/>
      <c r="T33" s="15"/>
      <c r="U33" s="15"/>
      <c r="V33" s="15"/>
      <c r="W33" s="15"/>
      <c r="X33" s="15"/>
      <c r="Y33" s="15"/>
      <c r="Z33" s="16"/>
      <c r="AA33" s="12"/>
      <c r="AB33" s="405" t="s">
        <v>22</v>
      </c>
      <c r="AC33" s="398"/>
      <c r="AD33" s="398"/>
      <c r="AE33" s="398"/>
      <c r="AF33" s="398"/>
      <c r="AG33" s="398"/>
      <c r="AH33" s="398"/>
      <c r="AI33" s="398"/>
      <c r="AJ33" s="398"/>
      <c r="AK33" s="398"/>
      <c r="AL33" s="398"/>
      <c r="AM33" s="399"/>
      <c r="AN33" s="13"/>
      <c r="AO33" s="14" t="str">
        <f>AB33</f>
        <v>…...........................</v>
      </c>
      <c r="AP33" s="15"/>
      <c r="AQ33" s="15"/>
      <c r="AR33" s="15"/>
      <c r="AS33" s="15"/>
      <c r="AT33" s="15"/>
      <c r="AU33" s="15"/>
      <c r="AV33" s="15"/>
      <c r="AW33" s="15"/>
      <c r="AX33" s="15"/>
      <c r="AY33" s="15"/>
      <c r="AZ33" s="16"/>
    </row>
    <row r="34" spans="1:52" ht="14.25" customHeight="1" x14ac:dyDescent="0.2">
      <c r="A34" s="12"/>
      <c r="B34" s="17"/>
      <c r="C34" s="18"/>
      <c r="D34" s="18"/>
      <c r="E34" s="18"/>
      <c r="F34" s="18"/>
      <c r="G34" s="19"/>
      <c r="H34" s="18"/>
      <c r="I34" s="18"/>
      <c r="J34" s="18"/>
      <c r="K34" s="18"/>
      <c r="L34" s="18"/>
      <c r="M34" s="20"/>
      <c r="N34" s="13"/>
      <c r="O34" s="21"/>
      <c r="P34" s="22"/>
      <c r="Q34" s="22"/>
      <c r="R34" s="22"/>
      <c r="S34" s="22"/>
      <c r="T34" s="23"/>
      <c r="U34" s="18"/>
      <c r="V34" s="22"/>
      <c r="W34" s="22"/>
      <c r="X34" s="22"/>
      <c r="Y34" s="22"/>
      <c r="Z34" s="24"/>
      <c r="AA34" s="12"/>
      <c r="AB34" s="17"/>
      <c r="AC34" s="18"/>
      <c r="AD34" s="18"/>
      <c r="AE34" s="18"/>
      <c r="AF34" s="18"/>
      <c r="AG34" s="19"/>
      <c r="AH34" s="18"/>
      <c r="AI34" s="18"/>
      <c r="AJ34" s="18"/>
      <c r="AK34" s="18"/>
      <c r="AL34" s="18"/>
      <c r="AM34" s="20"/>
      <c r="AN34" s="13"/>
      <c r="AO34" s="21"/>
      <c r="AP34" s="22"/>
      <c r="AQ34" s="22"/>
      <c r="AR34" s="22"/>
      <c r="AS34" s="22"/>
      <c r="AT34" s="23"/>
      <c r="AU34" s="18"/>
      <c r="AV34" s="22"/>
      <c r="AW34" s="22"/>
      <c r="AX34" s="22"/>
      <c r="AY34" s="22"/>
      <c r="AZ34" s="24"/>
    </row>
    <row r="35" spans="1:52" ht="14.25" customHeight="1" x14ac:dyDescent="0.2">
      <c r="A35" s="12"/>
      <c r="B35" s="12"/>
      <c r="C35" s="12"/>
      <c r="D35" s="12"/>
      <c r="E35" s="12"/>
      <c r="F35" s="12"/>
      <c r="G35" s="12"/>
      <c r="H35" s="12"/>
      <c r="I35" s="12"/>
      <c r="J35" s="12"/>
      <c r="K35" s="12"/>
      <c r="L35" s="12"/>
      <c r="M35" s="12"/>
      <c r="N35" s="12"/>
      <c r="O35" s="12"/>
      <c r="P35" s="12"/>
      <c r="Q35" s="12"/>
      <c r="R35" s="12"/>
      <c r="S35" s="12"/>
      <c r="T35" s="12"/>
      <c r="U35" s="12"/>
      <c r="V35" s="12"/>
      <c r="W35" s="12"/>
      <c r="X35" s="12"/>
      <c r="Y35" s="12"/>
      <c r="Z35" s="12"/>
      <c r="AA35" s="12"/>
      <c r="AB35" s="12"/>
      <c r="AC35" s="12"/>
      <c r="AD35" s="12"/>
      <c r="AE35" s="12"/>
      <c r="AF35" s="12"/>
      <c r="AG35" s="12"/>
      <c r="AH35" s="12"/>
      <c r="AI35" s="12"/>
      <c r="AJ35" s="12"/>
      <c r="AK35" s="12"/>
      <c r="AL35" s="12"/>
      <c r="AM35" s="12"/>
      <c r="AN35" s="12"/>
      <c r="AO35" s="12"/>
      <c r="AP35" s="12"/>
      <c r="AQ35" s="12"/>
      <c r="AR35" s="12"/>
      <c r="AS35" s="12"/>
      <c r="AT35" s="12"/>
      <c r="AU35" s="12"/>
      <c r="AV35" s="12"/>
      <c r="AW35" s="12"/>
      <c r="AX35" s="12"/>
      <c r="AY35" s="12"/>
      <c r="AZ35" s="12"/>
    </row>
    <row r="36" spans="1:52" ht="14.25" customHeight="1" x14ac:dyDescent="0.2">
      <c r="A36" s="12"/>
      <c r="B36" s="406"/>
      <c r="C36" s="398"/>
      <c r="D36" s="398"/>
      <c r="E36" s="398"/>
      <c r="F36" s="398"/>
      <c r="G36" s="398"/>
      <c r="H36" s="398"/>
      <c r="I36" s="398"/>
      <c r="J36" s="398"/>
      <c r="K36" s="398"/>
      <c r="L36" s="398"/>
      <c r="M36" s="399"/>
      <c r="N36" s="13"/>
      <c r="O36" s="397"/>
      <c r="P36" s="398"/>
      <c r="Q36" s="398"/>
      <c r="R36" s="398"/>
      <c r="S36" s="398"/>
      <c r="T36" s="398"/>
      <c r="U36" s="398"/>
      <c r="V36" s="398"/>
      <c r="W36" s="398"/>
      <c r="X36" s="398"/>
      <c r="Y36" s="398"/>
      <c r="Z36" s="399"/>
      <c r="AA36" s="12"/>
      <c r="AB36" s="406"/>
      <c r="AC36" s="398"/>
      <c r="AD36" s="398"/>
      <c r="AE36" s="398"/>
      <c r="AF36" s="398"/>
      <c r="AG36" s="398"/>
      <c r="AH36" s="398"/>
      <c r="AI36" s="398"/>
      <c r="AJ36" s="398"/>
      <c r="AK36" s="398"/>
      <c r="AL36" s="398"/>
      <c r="AM36" s="399"/>
      <c r="AN36" s="13"/>
      <c r="AO36" s="397"/>
      <c r="AP36" s="398"/>
      <c r="AQ36" s="398"/>
      <c r="AR36" s="398"/>
      <c r="AS36" s="398"/>
      <c r="AT36" s="398"/>
      <c r="AU36" s="398"/>
      <c r="AV36" s="398"/>
      <c r="AW36" s="398"/>
      <c r="AX36" s="398"/>
      <c r="AY36" s="398"/>
      <c r="AZ36" s="399"/>
    </row>
    <row r="37" spans="1:52" ht="14.25" customHeight="1" x14ac:dyDescent="0.2">
      <c r="A37" s="12"/>
      <c r="B37" s="400"/>
      <c r="C37" s="358"/>
      <c r="D37" s="358"/>
      <c r="E37" s="358"/>
      <c r="F37" s="358"/>
      <c r="G37" s="358"/>
      <c r="H37" s="358"/>
      <c r="I37" s="358"/>
      <c r="J37" s="358"/>
      <c r="K37" s="358"/>
      <c r="L37" s="358"/>
      <c r="M37" s="401"/>
      <c r="N37" s="13"/>
      <c r="O37" s="400"/>
      <c r="P37" s="358"/>
      <c r="Q37" s="358"/>
      <c r="R37" s="358"/>
      <c r="S37" s="358"/>
      <c r="T37" s="358"/>
      <c r="U37" s="358"/>
      <c r="V37" s="358"/>
      <c r="W37" s="358"/>
      <c r="X37" s="358"/>
      <c r="Y37" s="358"/>
      <c r="Z37" s="401"/>
      <c r="AA37" s="12"/>
      <c r="AB37" s="400"/>
      <c r="AC37" s="358"/>
      <c r="AD37" s="358"/>
      <c r="AE37" s="358"/>
      <c r="AF37" s="358"/>
      <c r="AG37" s="358"/>
      <c r="AH37" s="358"/>
      <c r="AI37" s="358"/>
      <c r="AJ37" s="358"/>
      <c r="AK37" s="358"/>
      <c r="AL37" s="358"/>
      <c r="AM37" s="401"/>
      <c r="AN37" s="13"/>
      <c r="AO37" s="400"/>
      <c r="AP37" s="358"/>
      <c r="AQ37" s="358"/>
      <c r="AR37" s="358"/>
      <c r="AS37" s="358"/>
      <c r="AT37" s="358"/>
      <c r="AU37" s="358"/>
      <c r="AV37" s="358"/>
      <c r="AW37" s="358"/>
      <c r="AX37" s="358"/>
      <c r="AY37" s="358"/>
      <c r="AZ37" s="401"/>
    </row>
    <row r="38" spans="1:52" ht="14.25" customHeight="1" x14ac:dyDescent="0.2">
      <c r="A38" s="12"/>
      <c r="B38" s="400"/>
      <c r="C38" s="358"/>
      <c r="D38" s="358"/>
      <c r="E38" s="358"/>
      <c r="F38" s="358"/>
      <c r="G38" s="358"/>
      <c r="H38" s="358"/>
      <c r="I38" s="358"/>
      <c r="J38" s="358"/>
      <c r="K38" s="358"/>
      <c r="L38" s="358"/>
      <c r="M38" s="401"/>
      <c r="N38" s="13"/>
      <c r="O38" s="400"/>
      <c r="P38" s="358"/>
      <c r="Q38" s="358"/>
      <c r="R38" s="358"/>
      <c r="S38" s="358"/>
      <c r="T38" s="358"/>
      <c r="U38" s="358"/>
      <c r="V38" s="358"/>
      <c r="W38" s="358"/>
      <c r="X38" s="358"/>
      <c r="Y38" s="358"/>
      <c r="Z38" s="401"/>
      <c r="AA38" s="12"/>
      <c r="AB38" s="400"/>
      <c r="AC38" s="358"/>
      <c r="AD38" s="358"/>
      <c r="AE38" s="358"/>
      <c r="AF38" s="358"/>
      <c r="AG38" s="358"/>
      <c r="AH38" s="358"/>
      <c r="AI38" s="358"/>
      <c r="AJ38" s="358"/>
      <c r="AK38" s="358"/>
      <c r="AL38" s="358"/>
      <c r="AM38" s="401"/>
      <c r="AN38" s="13"/>
      <c r="AO38" s="400"/>
      <c r="AP38" s="358"/>
      <c r="AQ38" s="358"/>
      <c r="AR38" s="358"/>
      <c r="AS38" s="358"/>
      <c r="AT38" s="358"/>
      <c r="AU38" s="358"/>
      <c r="AV38" s="358"/>
      <c r="AW38" s="358"/>
      <c r="AX38" s="358"/>
      <c r="AY38" s="358"/>
      <c r="AZ38" s="401"/>
    </row>
    <row r="39" spans="1:52" ht="14.25" customHeight="1" x14ac:dyDescent="0.2">
      <c r="A39" s="12"/>
      <c r="B39" s="400"/>
      <c r="C39" s="358"/>
      <c r="D39" s="358"/>
      <c r="E39" s="358"/>
      <c r="F39" s="358"/>
      <c r="G39" s="358"/>
      <c r="H39" s="358"/>
      <c r="I39" s="358"/>
      <c r="J39" s="358"/>
      <c r="K39" s="358"/>
      <c r="L39" s="358"/>
      <c r="M39" s="401"/>
      <c r="N39" s="13"/>
      <c r="O39" s="400"/>
      <c r="P39" s="358"/>
      <c r="Q39" s="358"/>
      <c r="R39" s="358"/>
      <c r="S39" s="358"/>
      <c r="T39" s="358"/>
      <c r="U39" s="358"/>
      <c r="V39" s="358"/>
      <c r="W39" s="358"/>
      <c r="X39" s="358"/>
      <c r="Y39" s="358"/>
      <c r="Z39" s="401"/>
      <c r="AA39" s="12"/>
      <c r="AB39" s="400"/>
      <c r="AC39" s="358"/>
      <c r="AD39" s="358"/>
      <c r="AE39" s="358"/>
      <c r="AF39" s="358"/>
      <c r="AG39" s="358"/>
      <c r="AH39" s="358"/>
      <c r="AI39" s="358"/>
      <c r="AJ39" s="358"/>
      <c r="AK39" s="358"/>
      <c r="AL39" s="358"/>
      <c r="AM39" s="401"/>
      <c r="AN39" s="13"/>
      <c r="AO39" s="400"/>
      <c r="AP39" s="358"/>
      <c r="AQ39" s="358"/>
      <c r="AR39" s="358"/>
      <c r="AS39" s="358"/>
      <c r="AT39" s="358"/>
      <c r="AU39" s="358"/>
      <c r="AV39" s="358"/>
      <c r="AW39" s="358"/>
      <c r="AX39" s="358"/>
      <c r="AY39" s="358"/>
      <c r="AZ39" s="401"/>
    </row>
    <row r="40" spans="1:52" ht="14.25" customHeight="1" x14ac:dyDescent="0.2">
      <c r="A40" s="12"/>
      <c r="B40" s="400"/>
      <c r="C40" s="358"/>
      <c r="D40" s="358"/>
      <c r="E40" s="358"/>
      <c r="F40" s="358"/>
      <c r="G40" s="358"/>
      <c r="H40" s="358"/>
      <c r="I40" s="358"/>
      <c r="J40" s="358"/>
      <c r="K40" s="358"/>
      <c r="L40" s="358"/>
      <c r="M40" s="401"/>
      <c r="N40" s="13"/>
      <c r="O40" s="400"/>
      <c r="P40" s="358"/>
      <c r="Q40" s="358"/>
      <c r="R40" s="358"/>
      <c r="S40" s="358"/>
      <c r="T40" s="358"/>
      <c r="U40" s="358"/>
      <c r="V40" s="358"/>
      <c r="W40" s="358"/>
      <c r="X40" s="358"/>
      <c r="Y40" s="358"/>
      <c r="Z40" s="401"/>
      <c r="AA40" s="12"/>
      <c r="AB40" s="400"/>
      <c r="AC40" s="358"/>
      <c r="AD40" s="358"/>
      <c r="AE40" s="358"/>
      <c r="AF40" s="358"/>
      <c r="AG40" s="358"/>
      <c r="AH40" s="358"/>
      <c r="AI40" s="358"/>
      <c r="AJ40" s="358"/>
      <c r="AK40" s="358"/>
      <c r="AL40" s="358"/>
      <c r="AM40" s="401"/>
      <c r="AN40" s="13"/>
      <c r="AO40" s="400"/>
      <c r="AP40" s="358"/>
      <c r="AQ40" s="358"/>
      <c r="AR40" s="358"/>
      <c r="AS40" s="358"/>
      <c r="AT40" s="358"/>
      <c r="AU40" s="358"/>
      <c r="AV40" s="358"/>
      <c r="AW40" s="358"/>
      <c r="AX40" s="358"/>
      <c r="AY40" s="358"/>
      <c r="AZ40" s="401"/>
    </row>
    <row r="41" spans="1:52" ht="14.25" customHeight="1" x14ac:dyDescent="0.2">
      <c r="A41" s="12"/>
      <c r="B41" s="400"/>
      <c r="C41" s="358"/>
      <c r="D41" s="358"/>
      <c r="E41" s="358"/>
      <c r="F41" s="358"/>
      <c r="G41" s="358"/>
      <c r="H41" s="358"/>
      <c r="I41" s="358"/>
      <c r="J41" s="358"/>
      <c r="K41" s="358"/>
      <c r="L41" s="358"/>
      <c r="M41" s="401"/>
      <c r="N41" s="13"/>
      <c r="O41" s="400"/>
      <c r="P41" s="358"/>
      <c r="Q41" s="358"/>
      <c r="R41" s="358"/>
      <c r="S41" s="358"/>
      <c r="T41" s="358"/>
      <c r="U41" s="358"/>
      <c r="V41" s="358"/>
      <c r="W41" s="358"/>
      <c r="X41" s="358"/>
      <c r="Y41" s="358"/>
      <c r="Z41" s="401"/>
      <c r="AA41" s="12"/>
      <c r="AB41" s="400"/>
      <c r="AC41" s="358"/>
      <c r="AD41" s="358"/>
      <c r="AE41" s="358"/>
      <c r="AF41" s="358"/>
      <c r="AG41" s="358"/>
      <c r="AH41" s="358"/>
      <c r="AI41" s="358"/>
      <c r="AJ41" s="358"/>
      <c r="AK41" s="358"/>
      <c r="AL41" s="358"/>
      <c r="AM41" s="401"/>
      <c r="AN41" s="13"/>
      <c r="AO41" s="400"/>
      <c r="AP41" s="358"/>
      <c r="AQ41" s="358"/>
      <c r="AR41" s="358"/>
      <c r="AS41" s="358"/>
      <c r="AT41" s="358"/>
      <c r="AU41" s="358"/>
      <c r="AV41" s="358"/>
      <c r="AW41" s="358"/>
      <c r="AX41" s="358"/>
      <c r="AY41" s="358"/>
      <c r="AZ41" s="401"/>
    </row>
    <row r="42" spans="1:52" ht="14.25" customHeight="1" x14ac:dyDescent="0.2">
      <c r="A42" s="12"/>
      <c r="B42" s="400"/>
      <c r="C42" s="358"/>
      <c r="D42" s="358"/>
      <c r="E42" s="358"/>
      <c r="F42" s="358"/>
      <c r="G42" s="358"/>
      <c r="H42" s="358"/>
      <c r="I42" s="358"/>
      <c r="J42" s="358"/>
      <c r="K42" s="358"/>
      <c r="L42" s="358"/>
      <c r="M42" s="401"/>
      <c r="N42" s="13"/>
      <c r="O42" s="400"/>
      <c r="P42" s="358"/>
      <c r="Q42" s="358"/>
      <c r="R42" s="358"/>
      <c r="S42" s="358"/>
      <c r="T42" s="358"/>
      <c r="U42" s="358"/>
      <c r="V42" s="358"/>
      <c r="W42" s="358"/>
      <c r="X42" s="358"/>
      <c r="Y42" s="358"/>
      <c r="Z42" s="401"/>
      <c r="AA42" s="12"/>
      <c r="AB42" s="400"/>
      <c r="AC42" s="358"/>
      <c r="AD42" s="358"/>
      <c r="AE42" s="358"/>
      <c r="AF42" s="358"/>
      <c r="AG42" s="358"/>
      <c r="AH42" s="358"/>
      <c r="AI42" s="358"/>
      <c r="AJ42" s="358"/>
      <c r="AK42" s="358"/>
      <c r="AL42" s="358"/>
      <c r="AM42" s="401"/>
      <c r="AN42" s="13"/>
      <c r="AO42" s="400"/>
      <c r="AP42" s="358"/>
      <c r="AQ42" s="358"/>
      <c r="AR42" s="358"/>
      <c r="AS42" s="358"/>
      <c r="AT42" s="358"/>
      <c r="AU42" s="358"/>
      <c r="AV42" s="358"/>
      <c r="AW42" s="358"/>
      <c r="AX42" s="358"/>
      <c r="AY42" s="358"/>
      <c r="AZ42" s="401"/>
    </row>
    <row r="43" spans="1:52" ht="14.25" customHeight="1" x14ac:dyDescent="0.2">
      <c r="A43" s="12"/>
      <c r="B43" s="400"/>
      <c r="C43" s="358"/>
      <c r="D43" s="358"/>
      <c r="E43" s="358"/>
      <c r="F43" s="358"/>
      <c r="G43" s="358"/>
      <c r="H43" s="358"/>
      <c r="I43" s="358"/>
      <c r="J43" s="358"/>
      <c r="K43" s="358"/>
      <c r="L43" s="358"/>
      <c r="M43" s="401"/>
      <c r="N43" s="13"/>
      <c r="O43" s="400"/>
      <c r="P43" s="358"/>
      <c r="Q43" s="358"/>
      <c r="R43" s="358"/>
      <c r="S43" s="358"/>
      <c r="T43" s="358"/>
      <c r="U43" s="358"/>
      <c r="V43" s="358"/>
      <c r="W43" s="358"/>
      <c r="X43" s="358"/>
      <c r="Y43" s="358"/>
      <c r="Z43" s="401"/>
      <c r="AA43" s="12"/>
      <c r="AB43" s="400"/>
      <c r="AC43" s="358"/>
      <c r="AD43" s="358"/>
      <c r="AE43" s="358"/>
      <c r="AF43" s="358"/>
      <c r="AG43" s="358"/>
      <c r="AH43" s="358"/>
      <c r="AI43" s="358"/>
      <c r="AJ43" s="358"/>
      <c r="AK43" s="358"/>
      <c r="AL43" s="358"/>
      <c r="AM43" s="401"/>
      <c r="AN43" s="13"/>
      <c r="AO43" s="400"/>
      <c r="AP43" s="358"/>
      <c r="AQ43" s="358"/>
      <c r="AR43" s="358"/>
      <c r="AS43" s="358"/>
      <c r="AT43" s="358"/>
      <c r="AU43" s="358"/>
      <c r="AV43" s="358"/>
      <c r="AW43" s="358"/>
      <c r="AX43" s="358"/>
      <c r="AY43" s="358"/>
      <c r="AZ43" s="401"/>
    </row>
    <row r="44" spans="1:52" ht="14.25" customHeight="1" x14ac:dyDescent="0.2">
      <c r="A44" s="12"/>
      <c r="B44" s="400"/>
      <c r="C44" s="358"/>
      <c r="D44" s="358"/>
      <c r="E44" s="358"/>
      <c r="F44" s="358"/>
      <c r="G44" s="358"/>
      <c r="H44" s="358"/>
      <c r="I44" s="358"/>
      <c r="J44" s="358"/>
      <c r="K44" s="358"/>
      <c r="L44" s="358"/>
      <c r="M44" s="401"/>
      <c r="N44" s="13"/>
      <c r="O44" s="400"/>
      <c r="P44" s="358"/>
      <c r="Q44" s="358"/>
      <c r="R44" s="358"/>
      <c r="S44" s="358"/>
      <c r="T44" s="358"/>
      <c r="U44" s="358"/>
      <c r="V44" s="358"/>
      <c r="W44" s="358"/>
      <c r="X44" s="358"/>
      <c r="Y44" s="358"/>
      <c r="Z44" s="401"/>
      <c r="AA44" s="12"/>
      <c r="AB44" s="400"/>
      <c r="AC44" s="358"/>
      <c r="AD44" s="358"/>
      <c r="AE44" s="358"/>
      <c r="AF44" s="358"/>
      <c r="AG44" s="358"/>
      <c r="AH44" s="358"/>
      <c r="AI44" s="358"/>
      <c r="AJ44" s="358"/>
      <c r="AK44" s="358"/>
      <c r="AL44" s="358"/>
      <c r="AM44" s="401"/>
      <c r="AN44" s="13"/>
      <c r="AO44" s="400"/>
      <c r="AP44" s="358"/>
      <c r="AQ44" s="358"/>
      <c r="AR44" s="358"/>
      <c r="AS44" s="358"/>
      <c r="AT44" s="358"/>
      <c r="AU44" s="358"/>
      <c r="AV44" s="358"/>
      <c r="AW44" s="358"/>
      <c r="AX44" s="358"/>
      <c r="AY44" s="358"/>
      <c r="AZ44" s="401"/>
    </row>
    <row r="45" spans="1:52" ht="14.25" customHeight="1" x14ac:dyDescent="0.2">
      <c r="A45" s="12"/>
      <c r="B45" s="400"/>
      <c r="C45" s="358"/>
      <c r="D45" s="358"/>
      <c r="E45" s="358"/>
      <c r="F45" s="358"/>
      <c r="G45" s="358"/>
      <c r="H45" s="358"/>
      <c r="I45" s="358"/>
      <c r="J45" s="358"/>
      <c r="K45" s="358"/>
      <c r="L45" s="358"/>
      <c r="M45" s="401"/>
      <c r="N45" s="13"/>
      <c r="O45" s="400"/>
      <c r="P45" s="358"/>
      <c r="Q45" s="358"/>
      <c r="R45" s="358"/>
      <c r="S45" s="358"/>
      <c r="T45" s="358"/>
      <c r="U45" s="358"/>
      <c r="V45" s="358"/>
      <c r="W45" s="358"/>
      <c r="X45" s="358"/>
      <c r="Y45" s="358"/>
      <c r="Z45" s="401"/>
      <c r="AA45" s="12"/>
      <c r="AB45" s="400"/>
      <c r="AC45" s="358"/>
      <c r="AD45" s="358"/>
      <c r="AE45" s="358"/>
      <c r="AF45" s="358"/>
      <c r="AG45" s="358"/>
      <c r="AH45" s="358"/>
      <c r="AI45" s="358"/>
      <c r="AJ45" s="358"/>
      <c r="AK45" s="358"/>
      <c r="AL45" s="358"/>
      <c r="AM45" s="401"/>
      <c r="AN45" s="13"/>
      <c r="AO45" s="400"/>
      <c r="AP45" s="358"/>
      <c r="AQ45" s="358"/>
      <c r="AR45" s="358"/>
      <c r="AS45" s="358"/>
      <c r="AT45" s="358"/>
      <c r="AU45" s="358"/>
      <c r="AV45" s="358"/>
      <c r="AW45" s="358"/>
      <c r="AX45" s="358"/>
      <c r="AY45" s="358"/>
      <c r="AZ45" s="401"/>
    </row>
    <row r="46" spans="1:52" ht="14.25" customHeight="1" x14ac:dyDescent="0.2">
      <c r="A46" s="12"/>
      <c r="B46" s="400"/>
      <c r="C46" s="358"/>
      <c r="D46" s="358"/>
      <c r="E46" s="358"/>
      <c r="F46" s="358"/>
      <c r="G46" s="358"/>
      <c r="H46" s="358"/>
      <c r="I46" s="358"/>
      <c r="J46" s="358"/>
      <c r="K46" s="358"/>
      <c r="L46" s="358"/>
      <c r="M46" s="401"/>
      <c r="N46" s="13"/>
      <c r="O46" s="400"/>
      <c r="P46" s="358"/>
      <c r="Q46" s="358"/>
      <c r="R46" s="358"/>
      <c r="S46" s="358"/>
      <c r="T46" s="358"/>
      <c r="U46" s="358"/>
      <c r="V46" s="358"/>
      <c r="W46" s="358"/>
      <c r="X46" s="358"/>
      <c r="Y46" s="358"/>
      <c r="Z46" s="401"/>
      <c r="AA46" s="12"/>
      <c r="AB46" s="400"/>
      <c r="AC46" s="358"/>
      <c r="AD46" s="358"/>
      <c r="AE46" s="358"/>
      <c r="AF46" s="358"/>
      <c r="AG46" s="358"/>
      <c r="AH46" s="358"/>
      <c r="AI46" s="358"/>
      <c r="AJ46" s="358"/>
      <c r="AK46" s="358"/>
      <c r="AL46" s="358"/>
      <c r="AM46" s="401"/>
      <c r="AN46" s="13"/>
      <c r="AO46" s="400"/>
      <c r="AP46" s="358"/>
      <c r="AQ46" s="358"/>
      <c r="AR46" s="358"/>
      <c r="AS46" s="358"/>
      <c r="AT46" s="358"/>
      <c r="AU46" s="358"/>
      <c r="AV46" s="358"/>
      <c r="AW46" s="358"/>
      <c r="AX46" s="358"/>
      <c r="AY46" s="358"/>
      <c r="AZ46" s="401"/>
    </row>
    <row r="47" spans="1:52" ht="14.25" customHeight="1" x14ac:dyDescent="0.2">
      <c r="A47" s="12"/>
      <c r="B47" s="402"/>
      <c r="C47" s="403"/>
      <c r="D47" s="403"/>
      <c r="E47" s="403"/>
      <c r="F47" s="403"/>
      <c r="G47" s="403"/>
      <c r="H47" s="403"/>
      <c r="I47" s="403"/>
      <c r="J47" s="403"/>
      <c r="K47" s="403"/>
      <c r="L47" s="403"/>
      <c r="M47" s="404"/>
      <c r="N47" s="13"/>
      <c r="O47" s="402"/>
      <c r="P47" s="403"/>
      <c r="Q47" s="403"/>
      <c r="R47" s="403"/>
      <c r="S47" s="403"/>
      <c r="T47" s="403"/>
      <c r="U47" s="403"/>
      <c r="V47" s="403"/>
      <c r="W47" s="403"/>
      <c r="X47" s="403"/>
      <c r="Y47" s="403"/>
      <c r="Z47" s="404"/>
      <c r="AA47" s="12"/>
      <c r="AB47" s="402"/>
      <c r="AC47" s="403"/>
      <c r="AD47" s="403"/>
      <c r="AE47" s="403"/>
      <c r="AF47" s="403"/>
      <c r="AG47" s="403"/>
      <c r="AH47" s="403"/>
      <c r="AI47" s="403"/>
      <c r="AJ47" s="403"/>
      <c r="AK47" s="403"/>
      <c r="AL47" s="403"/>
      <c r="AM47" s="404"/>
      <c r="AN47" s="13"/>
      <c r="AO47" s="402"/>
      <c r="AP47" s="403"/>
      <c r="AQ47" s="403"/>
      <c r="AR47" s="403"/>
      <c r="AS47" s="403"/>
      <c r="AT47" s="403"/>
      <c r="AU47" s="403"/>
      <c r="AV47" s="403"/>
      <c r="AW47" s="403"/>
      <c r="AX47" s="403"/>
      <c r="AY47" s="403"/>
      <c r="AZ47" s="404"/>
    </row>
    <row r="48" spans="1:52" ht="14.25" customHeight="1" x14ac:dyDescent="0.2">
      <c r="A48" s="12"/>
      <c r="B48" s="407" t="s">
        <v>22</v>
      </c>
      <c r="C48" s="398"/>
      <c r="D48" s="398"/>
      <c r="E48" s="398"/>
      <c r="F48" s="398"/>
      <c r="G48" s="398"/>
      <c r="H48" s="398"/>
      <c r="I48" s="398"/>
      <c r="J48" s="398"/>
      <c r="K48" s="398"/>
      <c r="L48" s="398"/>
      <c r="M48" s="398"/>
      <c r="N48" s="12"/>
      <c r="O48" s="25" t="str">
        <f>B48</f>
        <v>…...........................</v>
      </c>
      <c r="P48" s="25"/>
      <c r="Q48" s="25"/>
      <c r="R48" s="25"/>
      <c r="S48" s="25"/>
      <c r="T48" s="25"/>
      <c r="U48" s="25"/>
      <c r="V48" s="25"/>
      <c r="W48" s="25"/>
      <c r="X48" s="25"/>
      <c r="Y48" s="25"/>
      <c r="Z48" s="26"/>
      <c r="AA48" s="12"/>
      <c r="AB48" s="407" t="s">
        <v>22</v>
      </c>
      <c r="AC48" s="398"/>
      <c r="AD48" s="398"/>
      <c r="AE48" s="398"/>
      <c r="AF48" s="398"/>
      <c r="AG48" s="398"/>
      <c r="AH48" s="398"/>
      <c r="AI48" s="398"/>
      <c r="AJ48" s="398"/>
      <c r="AK48" s="398"/>
      <c r="AL48" s="398"/>
      <c r="AM48" s="398"/>
      <c r="AN48" s="12"/>
      <c r="AO48" s="25" t="str">
        <f>AB48</f>
        <v>…...........................</v>
      </c>
      <c r="AP48" s="25"/>
      <c r="AQ48" s="25"/>
      <c r="AR48" s="25"/>
      <c r="AS48" s="25"/>
      <c r="AT48" s="25"/>
      <c r="AU48" s="25"/>
      <c r="AV48" s="25"/>
      <c r="AW48" s="25"/>
      <c r="AX48" s="25"/>
      <c r="AY48" s="25"/>
      <c r="AZ48" s="26"/>
    </row>
    <row r="49" ht="14.25" customHeight="1" x14ac:dyDescent="0.2"/>
    <row r="50" ht="14.25" customHeight="1" x14ac:dyDescent="0.2"/>
    <row r="51" ht="14.25" customHeight="1" x14ac:dyDescent="0.2"/>
    <row r="52" ht="14.25" customHeight="1" x14ac:dyDescent="0.2"/>
    <row r="53" ht="14.25" customHeight="1" x14ac:dyDescent="0.2"/>
    <row r="54" ht="14.25" customHeight="1" x14ac:dyDescent="0.2"/>
    <row r="55" ht="14.25" customHeight="1" x14ac:dyDescent="0.2"/>
    <row r="56" ht="14.25" customHeight="1" x14ac:dyDescent="0.2"/>
    <row r="57" ht="14.25" customHeight="1" x14ac:dyDescent="0.2"/>
    <row r="58" ht="14.25" customHeight="1" x14ac:dyDescent="0.2"/>
    <row r="59" ht="14.25" customHeight="1" x14ac:dyDescent="0.2"/>
    <row r="60" ht="14.25" customHeight="1" x14ac:dyDescent="0.2"/>
    <row r="61" ht="14.25" customHeight="1" x14ac:dyDescent="0.2"/>
    <row r="62" ht="14.25" customHeight="1" x14ac:dyDescent="0.2"/>
    <row r="63" ht="14.25" customHeight="1" x14ac:dyDescent="0.2"/>
    <row r="64" ht="14.25" customHeight="1" x14ac:dyDescent="0.2"/>
    <row r="65" ht="14.25" customHeight="1" x14ac:dyDescent="0.2"/>
    <row r="66" ht="14.25" customHeight="1" x14ac:dyDescent="0.2"/>
    <row r="67" ht="14.25" customHeight="1" x14ac:dyDescent="0.2"/>
    <row r="68" ht="14.25" customHeight="1" x14ac:dyDescent="0.2"/>
    <row r="69" ht="14.25" customHeight="1" x14ac:dyDescent="0.2"/>
    <row r="70" ht="14.25" customHeight="1" x14ac:dyDescent="0.2"/>
    <row r="71" ht="14.25" customHeight="1" x14ac:dyDescent="0.2"/>
    <row r="72" ht="14.25" customHeight="1" x14ac:dyDescent="0.2"/>
    <row r="73" ht="14.25" customHeight="1" x14ac:dyDescent="0.2"/>
    <row r="74" ht="14.25" customHeight="1" x14ac:dyDescent="0.2"/>
    <row r="75" ht="14.25" customHeight="1" x14ac:dyDescent="0.2"/>
    <row r="76" ht="14.25" customHeight="1" x14ac:dyDescent="0.2"/>
    <row r="77" ht="14.25" customHeight="1" x14ac:dyDescent="0.2"/>
    <row r="78" ht="14.25" customHeight="1" x14ac:dyDescent="0.2"/>
    <row r="79" ht="14.25" customHeight="1" x14ac:dyDescent="0.2"/>
    <row r="80" ht="14.25" customHeight="1" x14ac:dyDescent="0.2"/>
    <row r="81" ht="14.25" customHeight="1" x14ac:dyDescent="0.2"/>
    <row r="82" ht="14.25" customHeight="1" x14ac:dyDescent="0.2"/>
    <row r="83" ht="14.25" customHeight="1" x14ac:dyDescent="0.2"/>
    <row r="84" ht="14.25" customHeight="1" x14ac:dyDescent="0.2"/>
    <row r="85" ht="14.25" customHeight="1" x14ac:dyDescent="0.2"/>
    <row r="86" ht="14.25" customHeight="1" x14ac:dyDescent="0.2"/>
    <row r="87" ht="14.25" customHeight="1" x14ac:dyDescent="0.2"/>
    <row r="88" ht="14.25" customHeight="1" x14ac:dyDescent="0.2"/>
    <row r="89" ht="14.25" customHeight="1" x14ac:dyDescent="0.2"/>
    <row r="90" ht="14.25" customHeight="1" x14ac:dyDescent="0.2"/>
    <row r="91" ht="14.25" customHeight="1" x14ac:dyDescent="0.2"/>
    <row r="92" ht="14.25" customHeight="1" x14ac:dyDescent="0.2"/>
    <row r="93" ht="14.25" customHeight="1" x14ac:dyDescent="0.2"/>
    <row r="94" ht="14.25" customHeight="1" x14ac:dyDescent="0.2"/>
    <row r="95" ht="14.25" customHeight="1" x14ac:dyDescent="0.2"/>
    <row r="96" ht="14.25" customHeight="1" x14ac:dyDescent="0.2"/>
    <row r="97" ht="14.25" customHeight="1" x14ac:dyDescent="0.2"/>
    <row r="98" ht="14.25" customHeight="1" x14ac:dyDescent="0.2"/>
    <row r="99" ht="14.25" customHeight="1" x14ac:dyDescent="0.2"/>
    <row r="100" ht="14.25" customHeight="1" x14ac:dyDescent="0.2"/>
    <row r="101" ht="14.25" customHeight="1" x14ac:dyDescent="0.2"/>
    <row r="102" ht="14.25" customHeight="1" x14ac:dyDescent="0.2"/>
    <row r="103" ht="14.25" customHeight="1" x14ac:dyDescent="0.2"/>
    <row r="104" ht="14.25" customHeight="1" x14ac:dyDescent="0.2"/>
    <row r="105" ht="14.25" customHeight="1" x14ac:dyDescent="0.2"/>
    <row r="106" ht="14.25" customHeight="1" x14ac:dyDescent="0.2"/>
    <row r="107" ht="14.25" customHeight="1" x14ac:dyDescent="0.2"/>
    <row r="108" ht="14.25" customHeight="1" x14ac:dyDescent="0.2"/>
    <row r="109" ht="14.25" customHeight="1" x14ac:dyDescent="0.2"/>
    <row r="110" ht="14.25" customHeight="1" x14ac:dyDescent="0.2"/>
    <row r="111" ht="14.25" customHeight="1" x14ac:dyDescent="0.2"/>
    <row r="112" ht="14.25" customHeight="1" x14ac:dyDescent="0.2"/>
    <row r="113" ht="14.25" customHeight="1" x14ac:dyDescent="0.2"/>
    <row r="114" ht="14.25" customHeight="1" x14ac:dyDescent="0.2"/>
    <row r="115" ht="14.25" customHeight="1" x14ac:dyDescent="0.2"/>
    <row r="116" ht="14.25" customHeight="1" x14ac:dyDescent="0.2"/>
    <row r="117" ht="14.25" customHeight="1" x14ac:dyDescent="0.2"/>
    <row r="118" ht="14.25" customHeight="1" x14ac:dyDescent="0.2"/>
    <row r="119" ht="14.25" customHeight="1" x14ac:dyDescent="0.2"/>
    <row r="120" ht="14.25" customHeight="1" x14ac:dyDescent="0.2"/>
    <row r="121" ht="14.25" customHeight="1" x14ac:dyDescent="0.2"/>
    <row r="122" ht="14.25" customHeight="1" x14ac:dyDescent="0.2"/>
    <row r="123" ht="14.25" customHeight="1" x14ac:dyDescent="0.2"/>
    <row r="124" ht="14.25" customHeight="1" x14ac:dyDescent="0.2"/>
    <row r="125" ht="14.25" customHeight="1" x14ac:dyDescent="0.2"/>
    <row r="126" ht="14.25" customHeight="1" x14ac:dyDescent="0.2"/>
    <row r="127" ht="14.25" customHeight="1" x14ac:dyDescent="0.2"/>
    <row r="128" ht="14.25" customHeight="1" x14ac:dyDescent="0.2"/>
    <row r="129" ht="14.25" customHeight="1" x14ac:dyDescent="0.2"/>
    <row r="130" ht="14.25" customHeight="1" x14ac:dyDescent="0.2"/>
    <row r="131" ht="14.25" customHeight="1" x14ac:dyDescent="0.2"/>
    <row r="132" ht="14.25" customHeight="1" x14ac:dyDescent="0.2"/>
    <row r="133" ht="14.25" customHeight="1" x14ac:dyDescent="0.2"/>
    <row r="134" ht="14.25" customHeight="1" x14ac:dyDescent="0.2"/>
    <row r="135" ht="14.25" customHeight="1" x14ac:dyDescent="0.2"/>
    <row r="136" ht="14.25" customHeight="1" x14ac:dyDescent="0.2"/>
    <row r="137" ht="14.25" customHeight="1" x14ac:dyDescent="0.2"/>
    <row r="138" ht="14.25" customHeight="1" x14ac:dyDescent="0.2"/>
    <row r="139" ht="14.25" customHeight="1" x14ac:dyDescent="0.2"/>
    <row r="140" ht="14.25" customHeight="1" x14ac:dyDescent="0.2"/>
    <row r="141" ht="14.25" customHeight="1" x14ac:dyDescent="0.2"/>
    <row r="142" ht="14.25" customHeight="1" x14ac:dyDescent="0.2"/>
    <row r="143" ht="14.25" customHeight="1" x14ac:dyDescent="0.2"/>
    <row r="144" ht="14.25" customHeight="1" x14ac:dyDescent="0.2"/>
    <row r="145" ht="14.25" customHeight="1" x14ac:dyDescent="0.2"/>
    <row r="146" ht="14.25" customHeight="1" x14ac:dyDescent="0.2"/>
    <row r="147" ht="14.25" customHeight="1" x14ac:dyDescent="0.2"/>
    <row r="148" ht="14.25" customHeight="1" x14ac:dyDescent="0.2"/>
    <row r="149" ht="14.25" customHeight="1" x14ac:dyDescent="0.2"/>
    <row r="150" ht="14.25" customHeight="1" x14ac:dyDescent="0.2"/>
    <row r="151" ht="14.25" customHeight="1" x14ac:dyDescent="0.2"/>
    <row r="152" ht="14.25" customHeight="1" x14ac:dyDescent="0.2"/>
    <row r="153" ht="14.25" customHeight="1" x14ac:dyDescent="0.2"/>
    <row r="154" ht="14.25" customHeight="1" x14ac:dyDescent="0.2"/>
    <row r="155" ht="14.25" customHeight="1" x14ac:dyDescent="0.2"/>
    <row r="156" ht="14.25" customHeight="1" x14ac:dyDescent="0.2"/>
    <row r="157" ht="14.25" customHeight="1" x14ac:dyDescent="0.2"/>
    <row r="158" ht="14.25" customHeight="1" x14ac:dyDescent="0.2"/>
    <row r="159" ht="14.25" customHeight="1" x14ac:dyDescent="0.2"/>
    <row r="160" ht="14.25" customHeight="1" x14ac:dyDescent="0.2"/>
    <row r="161" ht="14.25" customHeight="1" x14ac:dyDescent="0.2"/>
    <row r="162" ht="14.25" customHeight="1" x14ac:dyDescent="0.2"/>
    <row r="163" ht="14.25" customHeight="1" x14ac:dyDescent="0.2"/>
    <row r="164" ht="14.25" customHeight="1" x14ac:dyDescent="0.2"/>
    <row r="165" ht="14.25" customHeight="1" x14ac:dyDescent="0.2"/>
    <row r="166" ht="14.25" customHeight="1" x14ac:dyDescent="0.2"/>
    <row r="167" ht="14.25" customHeight="1" x14ac:dyDescent="0.2"/>
    <row r="168" ht="14.25" customHeight="1" x14ac:dyDescent="0.2"/>
    <row r="169" ht="14.25" customHeight="1" x14ac:dyDescent="0.2"/>
    <row r="170" ht="14.25" customHeight="1" x14ac:dyDescent="0.2"/>
    <row r="171" ht="14.25" customHeight="1" x14ac:dyDescent="0.2"/>
    <row r="172" ht="14.25" customHeight="1" x14ac:dyDescent="0.2"/>
    <row r="173" ht="14.25" customHeight="1" x14ac:dyDescent="0.2"/>
    <row r="174" ht="14.25" customHeight="1" x14ac:dyDescent="0.2"/>
    <row r="175" ht="14.25" customHeight="1" x14ac:dyDescent="0.2"/>
    <row r="176" ht="14.25" customHeight="1" x14ac:dyDescent="0.2"/>
    <row r="177" ht="14.25" customHeight="1" x14ac:dyDescent="0.2"/>
    <row r="178" ht="14.25" customHeight="1" x14ac:dyDescent="0.2"/>
    <row r="179" ht="14.25" customHeight="1" x14ac:dyDescent="0.2"/>
    <row r="180" ht="14.25" customHeight="1" x14ac:dyDescent="0.2"/>
    <row r="181" ht="14.25" customHeight="1" x14ac:dyDescent="0.2"/>
    <row r="182" ht="14.25" customHeight="1" x14ac:dyDescent="0.2"/>
    <row r="183" ht="14.25" customHeight="1" x14ac:dyDescent="0.2"/>
    <row r="184" ht="14.25" customHeight="1" x14ac:dyDescent="0.2"/>
    <row r="185" ht="14.25" customHeight="1" x14ac:dyDescent="0.2"/>
    <row r="186" ht="14.25" customHeight="1" x14ac:dyDescent="0.2"/>
    <row r="187" ht="14.25" customHeight="1" x14ac:dyDescent="0.2"/>
    <row r="188" ht="14.25" customHeight="1" x14ac:dyDescent="0.2"/>
    <row r="189" ht="14.25" customHeight="1" x14ac:dyDescent="0.2"/>
    <row r="190" ht="14.25" customHeight="1" x14ac:dyDescent="0.2"/>
    <row r="191" ht="14.25" customHeight="1" x14ac:dyDescent="0.2"/>
    <row r="192" ht="14.25" customHeight="1" x14ac:dyDescent="0.2"/>
    <row r="193" ht="14.25" customHeight="1" x14ac:dyDescent="0.2"/>
    <row r="194" ht="14.25" customHeight="1" x14ac:dyDescent="0.2"/>
    <row r="195" ht="14.25" customHeight="1" x14ac:dyDescent="0.2"/>
    <row r="196" ht="14.25" customHeight="1" x14ac:dyDescent="0.2"/>
    <row r="197" ht="14.25" customHeight="1" x14ac:dyDescent="0.2"/>
    <row r="198" ht="14.25" customHeight="1" x14ac:dyDescent="0.2"/>
    <row r="199" ht="14.25" customHeight="1" x14ac:dyDescent="0.2"/>
    <row r="200" ht="14.25" customHeight="1" x14ac:dyDescent="0.2"/>
    <row r="201" ht="14.25" customHeight="1" x14ac:dyDescent="0.2"/>
    <row r="202" ht="14.25" customHeight="1" x14ac:dyDescent="0.2"/>
    <row r="203" ht="14.25" customHeight="1" x14ac:dyDescent="0.2"/>
    <row r="204" ht="14.25" customHeight="1" x14ac:dyDescent="0.2"/>
    <row r="205" ht="14.25" customHeight="1" x14ac:dyDescent="0.2"/>
    <row r="206" ht="14.25" customHeight="1" x14ac:dyDescent="0.2"/>
    <row r="207" ht="14.25" customHeight="1" x14ac:dyDescent="0.2"/>
    <row r="208" ht="14.25" customHeight="1" x14ac:dyDescent="0.2"/>
    <row r="209" ht="14.25" customHeight="1" x14ac:dyDescent="0.2"/>
    <row r="210" ht="14.25" customHeight="1" x14ac:dyDescent="0.2"/>
    <row r="211" ht="14.25" customHeight="1" x14ac:dyDescent="0.2"/>
    <row r="212" ht="14.25" customHeight="1" x14ac:dyDescent="0.2"/>
    <row r="213" ht="14.25" customHeight="1" x14ac:dyDescent="0.2"/>
    <row r="214" ht="14.25" customHeight="1" x14ac:dyDescent="0.2"/>
    <row r="215" ht="14.25" customHeight="1" x14ac:dyDescent="0.2"/>
    <row r="216" ht="14.25" customHeight="1" x14ac:dyDescent="0.2"/>
    <row r="217" ht="14.25" customHeight="1" x14ac:dyDescent="0.2"/>
    <row r="218" ht="14.25" customHeight="1" x14ac:dyDescent="0.2"/>
    <row r="219" ht="14.25" customHeight="1" x14ac:dyDescent="0.2"/>
    <row r="220" ht="14.25" customHeight="1" x14ac:dyDescent="0.2"/>
    <row r="221" ht="14.25" customHeight="1" x14ac:dyDescent="0.2"/>
    <row r="222" ht="14.25" customHeight="1" x14ac:dyDescent="0.2"/>
    <row r="223" ht="14.25" customHeight="1" x14ac:dyDescent="0.2"/>
    <row r="224" ht="14.25" customHeight="1" x14ac:dyDescent="0.2"/>
    <row r="225" ht="14.25" customHeight="1" x14ac:dyDescent="0.2"/>
    <row r="226" ht="14.25" customHeight="1" x14ac:dyDescent="0.2"/>
    <row r="227" ht="14.25" customHeight="1" x14ac:dyDescent="0.2"/>
    <row r="228" ht="14.25" customHeight="1" x14ac:dyDescent="0.2"/>
    <row r="229" ht="14.25" customHeight="1" x14ac:dyDescent="0.2"/>
    <row r="230" ht="14.25" customHeight="1" x14ac:dyDescent="0.2"/>
    <row r="231" ht="14.25" customHeight="1" x14ac:dyDescent="0.2"/>
    <row r="232" ht="14.25" customHeight="1" x14ac:dyDescent="0.2"/>
    <row r="233" ht="14.25" customHeight="1" x14ac:dyDescent="0.2"/>
    <row r="234" ht="14.25" customHeight="1" x14ac:dyDescent="0.2"/>
    <row r="235" ht="14.25" customHeight="1" x14ac:dyDescent="0.2"/>
    <row r="236" ht="14.25" customHeight="1" x14ac:dyDescent="0.2"/>
    <row r="237" ht="14.25" customHeight="1" x14ac:dyDescent="0.2"/>
    <row r="238" ht="14.25" customHeight="1" x14ac:dyDescent="0.2"/>
    <row r="239" ht="14.25" customHeight="1" x14ac:dyDescent="0.2"/>
    <row r="240" ht="14.25" customHeight="1" x14ac:dyDescent="0.2"/>
    <row r="241" ht="14.25" customHeight="1" x14ac:dyDescent="0.2"/>
    <row r="242" ht="14.25" customHeight="1" x14ac:dyDescent="0.2"/>
    <row r="243" ht="14.25" customHeight="1" x14ac:dyDescent="0.2"/>
    <row r="244" ht="14.25" customHeight="1" x14ac:dyDescent="0.2"/>
    <row r="245" ht="14.25" customHeight="1" x14ac:dyDescent="0.2"/>
    <row r="246" ht="14.25" customHeight="1" x14ac:dyDescent="0.2"/>
    <row r="247" ht="14.25" customHeight="1" x14ac:dyDescent="0.2"/>
    <row r="248" ht="14.25" customHeight="1" x14ac:dyDescent="0.2"/>
    <row r="249" ht="14.25" customHeight="1" x14ac:dyDescent="0.2"/>
    <row r="250" ht="14.25" customHeight="1" x14ac:dyDescent="0.2"/>
    <row r="251" ht="14.25" customHeight="1" x14ac:dyDescent="0.2"/>
    <row r="252" ht="14.25" customHeight="1" x14ac:dyDescent="0.2"/>
    <row r="253" ht="14.25" customHeight="1" x14ac:dyDescent="0.2"/>
    <row r="254" ht="14.25" customHeight="1" x14ac:dyDescent="0.2"/>
    <row r="255" ht="14.25" customHeight="1" x14ac:dyDescent="0.2"/>
    <row r="256" ht="14.25" customHeight="1" x14ac:dyDescent="0.2"/>
    <row r="257" ht="14.25" customHeight="1" x14ac:dyDescent="0.2"/>
    <row r="258" ht="14.25" customHeight="1" x14ac:dyDescent="0.2"/>
    <row r="259" ht="14.25" customHeight="1" x14ac:dyDescent="0.2"/>
    <row r="260" ht="14.25" customHeight="1" x14ac:dyDescent="0.2"/>
    <row r="261" ht="14.25" customHeight="1" x14ac:dyDescent="0.2"/>
    <row r="262" ht="14.25" customHeight="1" x14ac:dyDescent="0.2"/>
    <row r="263" ht="14.25" customHeight="1" x14ac:dyDescent="0.2"/>
    <row r="264" ht="14.25" customHeight="1" x14ac:dyDescent="0.2"/>
    <row r="265" ht="14.25" customHeight="1" x14ac:dyDescent="0.2"/>
    <row r="266" ht="14.25" customHeight="1" x14ac:dyDescent="0.2"/>
    <row r="267" ht="14.25" customHeight="1" x14ac:dyDescent="0.2"/>
    <row r="268" ht="14.25" customHeight="1" x14ac:dyDescent="0.2"/>
    <row r="269" ht="14.25" customHeight="1" x14ac:dyDescent="0.2"/>
    <row r="270" ht="14.25" customHeight="1" x14ac:dyDescent="0.2"/>
    <row r="271" ht="14.25" customHeight="1" x14ac:dyDescent="0.2"/>
    <row r="272" ht="14.25" customHeight="1" x14ac:dyDescent="0.2"/>
    <row r="273" ht="14.25" customHeight="1" x14ac:dyDescent="0.2"/>
    <row r="274" ht="14.25" customHeight="1" x14ac:dyDescent="0.2"/>
    <row r="275" ht="14.25" customHeight="1" x14ac:dyDescent="0.2"/>
    <row r="276" ht="14.25" customHeight="1" x14ac:dyDescent="0.2"/>
    <row r="277" ht="14.25" customHeight="1" x14ac:dyDescent="0.2"/>
    <row r="278" ht="14.25" customHeight="1" x14ac:dyDescent="0.2"/>
    <row r="279" ht="14.25" customHeight="1" x14ac:dyDescent="0.2"/>
    <row r="280" ht="14.25" customHeight="1" x14ac:dyDescent="0.2"/>
    <row r="281" ht="14.25" customHeight="1" x14ac:dyDescent="0.2"/>
    <row r="282" ht="14.25" customHeight="1" x14ac:dyDescent="0.2"/>
    <row r="283" ht="14.25" customHeight="1" x14ac:dyDescent="0.2"/>
    <row r="284" ht="14.25" customHeight="1" x14ac:dyDescent="0.2"/>
    <row r="285" ht="14.25" customHeight="1" x14ac:dyDescent="0.2"/>
    <row r="286" ht="14.25" customHeight="1" x14ac:dyDescent="0.2"/>
    <row r="287" ht="14.25" customHeight="1" x14ac:dyDescent="0.2"/>
    <row r="288" ht="14.25" customHeight="1" x14ac:dyDescent="0.2"/>
    <row r="289" ht="14.25" customHeight="1" x14ac:dyDescent="0.2"/>
    <row r="290" ht="14.25" customHeight="1" x14ac:dyDescent="0.2"/>
    <row r="291" ht="14.25" customHeight="1" x14ac:dyDescent="0.2"/>
    <row r="292" ht="14.25" customHeight="1" x14ac:dyDescent="0.2"/>
    <row r="293" ht="14.25" customHeight="1" x14ac:dyDescent="0.2"/>
    <row r="294" ht="14.25" customHeight="1" x14ac:dyDescent="0.2"/>
    <row r="295" ht="14.25" customHeight="1" x14ac:dyDescent="0.2"/>
    <row r="296" ht="14.25" customHeight="1" x14ac:dyDescent="0.2"/>
    <row r="297" ht="14.25" customHeight="1" x14ac:dyDescent="0.2"/>
    <row r="298" ht="14.25" customHeight="1" x14ac:dyDescent="0.2"/>
    <row r="299" ht="14.25" customHeight="1" x14ac:dyDescent="0.2"/>
    <row r="300" ht="14.25" customHeight="1" x14ac:dyDescent="0.2"/>
    <row r="301" ht="14.25" customHeight="1" x14ac:dyDescent="0.2"/>
    <row r="302" ht="14.25" customHeight="1" x14ac:dyDescent="0.2"/>
    <row r="303" ht="14.25" customHeight="1" x14ac:dyDescent="0.2"/>
    <row r="304" ht="14.25" customHeight="1" x14ac:dyDescent="0.2"/>
    <row r="305" ht="14.25" customHeight="1" x14ac:dyDescent="0.2"/>
    <row r="306" ht="14.25" customHeight="1" x14ac:dyDescent="0.2"/>
    <row r="307" ht="14.25" customHeight="1" x14ac:dyDescent="0.2"/>
    <row r="308" ht="14.25" customHeight="1" x14ac:dyDescent="0.2"/>
    <row r="309" ht="14.25" customHeight="1" x14ac:dyDescent="0.2"/>
    <row r="310" ht="14.25" customHeight="1" x14ac:dyDescent="0.2"/>
    <row r="311" ht="14.25" customHeight="1" x14ac:dyDescent="0.2"/>
    <row r="312" ht="14.25" customHeight="1" x14ac:dyDescent="0.2"/>
    <row r="313" ht="14.25" customHeight="1" x14ac:dyDescent="0.2"/>
    <row r="314" ht="14.25" customHeight="1" x14ac:dyDescent="0.2"/>
    <row r="315" ht="14.25" customHeight="1" x14ac:dyDescent="0.2"/>
    <row r="316" ht="14.25" customHeight="1" x14ac:dyDescent="0.2"/>
    <row r="317" ht="14.25" customHeight="1" x14ac:dyDescent="0.2"/>
    <row r="318" ht="14.25" customHeight="1" x14ac:dyDescent="0.2"/>
    <row r="319" ht="14.25" customHeight="1" x14ac:dyDescent="0.2"/>
    <row r="320" ht="14.25" customHeight="1" x14ac:dyDescent="0.2"/>
    <row r="321" ht="14.25" customHeight="1" x14ac:dyDescent="0.2"/>
    <row r="322" ht="14.25" customHeight="1" x14ac:dyDescent="0.2"/>
    <row r="323" ht="14.25" customHeight="1" x14ac:dyDescent="0.2"/>
    <row r="324" ht="14.25" customHeight="1" x14ac:dyDescent="0.2"/>
    <row r="325" ht="14.25" customHeight="1" x14ac:dyDescent="0.2"/>
    <row r="326" ht="14.25" customHeight="1" x14ac:dyDescent="0.2"/>
    <row r="327" ht="14.25" customHeight="1" x14ac:dyDescent="0.2"/>
    <row r="328" ht="14.25" customHeight="1" x14ac:dyDescent="0.2"/>
    <row r="329" ht="14.25" customHeight="1" x14ac:dyDescent="0.2"/>
    <row r="330" ht="14.25" customHeight="1" x14ac:dyDescent="0.2"/>
    <row r="331" ht="14.25" customHeight="1" x14ac:dyDescent="0.2"/>
    <row r="332" ht="14.25" customHeight="1" x14ac:dyDescent="0.2"/>
    <row r="333" ht="14.25" customHeight="1" x14ac:dyDescent="0.2"/>
    <row r="334" ht="14.25" customHeight="1" x14ac:dyDescent="0.2"/>
    <row r="335" ht="14.25" customHeight="1" x14ac:dyDescent="0.2"/>
    <row r="336" ht="14.25" customHeight="1" x14ac:dyDescent="0.2"/>
    <row r="337" ht="14.25" customHeight="1" x14ac:dyDescent="0.2"/>
    <row r="338" ht="14.25" customHeight="1" x14ac:dyDescent="0.2"/>
    <row r="339" ht="14.25" customHeight="1" x14ac:dyDescent="0.2"/>
    <row r="340" ht="14.25" customHeight="1" x14ac:dyDescent="0.2"/>
    <row r="341" ht="14.25" customHeight="1" x14ac:dyDescent="0.2"/>
    <row r="342" ht="14.25" customHeight="1" x14ac:dyDescent="0.2"/>
    <row r="343" ht="14.25" customHeight="1" x14ac:dyDescent="0.2"/>
    <row r="344" ht="14.25" customHeight="1" x14ac:dyDescent="0.2"/>
    <row r="345" ht="14.25" customHeight="1" x14ac:dyDescent="0.2"/>
    <row r="346" ht="14.25" customHeight="1" x14ac:dyDescent="0.2"/>
    <row r="347" ht="14.25" customHeight="1" x14ac:dyDescent="0.2"/>
    <row r="348" ht="14.25" customHeight="1" x14ac:dyDescent="0.2"/>
    <row r="349" ht="14.25" customHeight="1" x14ac:dyDescent="0.2"/>
    <row r="350" ht="14.25" customHeight="1" x14ac:dyDescent="0.2"/>
    <row r="351" ht="14.25" customHeight="1" x14ac:dyDescent="0.2"/>
    <row r="352" ht="14.25" customHeight="1" x14ac:dyDescent="0.2"/>
    <row r="353" ht="14.25" customHeight="1" x14ac:dyDescent="0.2"/>
    <row r="354" ht="14.25" customHeight="1" x14ac:dyDescent="0.2"/>
    <row r="355" ht="14.25" customHeight="1" x14ac:dyDescent="0.2"/>
    <row r="356" ht="14.25" customHeight="1" x14ac:dyDescent="0.2"/>
    <row r="357" ht="14.25" customHeight="1" x14ac:dyDescent="0.2"/>
    <row r="358" ht="14.25" customHeight="1" x14ac:dyDescent="0.2"/>
    <row r="359" ht="14.25" customHeight="1" x14ac:dyDescent="0.2"/>
    <row r="360" ht="14.25" customHeight="1" x14ac:dyDescent="0.2"/>
    <row r="361" ht="14.25" customHeight="1" x14ac:dyDescent="0.2"/>
    <row r="362" ht="14.25" customHeight="1" x14ac:dyDescent="0.2"/>
    <row r="363" ht="14.25" customHeight="1" x14ac:dyDescent="0.2"/>
    <row r="364" ht="14.25" customHeight="1" x14ac:dyDescent="0.2"/>
    <row r="365" ht="14.25" customHeight="1" x14ac:dyDescent="0.2"/>
    <row r="366" ht="14.25" customHeight="1" x14ac:dyDescent="0.2"/>
    <row r="367" ht="14.25" customHeight="1" x14ac:dyDescent="0.2"/>
    <row r="368" ht="14.25" customHeight="1" x14ac:dyDescent="0.2"/>
    <row r="369" ht="14.25" customHeight="1" x14ac:dyDescent="0.2"/>
    <row r="370" ht="14.25" customHeight="1" x14ac:dyDescent="0.2"/>
    <row r="371" ht="14.25" customHeight="1" x14ac:dyDescent="0.2"/>
    <row r="372" ht="14.25" customHeight="1" x14ac:dyDescent="0.2"/>
    <row r="373" ht="14.25" customHeight="1" x14ac:dyDescent="0.2"/>
    <row r="374" ht="14.25" customHeight="1" x14ac:dyDescent="0.2"/>
    <row r="375" ht="14.25" customHeight="1" x14ac:dyDescent="0.2"/>
    <row r="376" ht="14.25" customHeight="1" x14ac:dyDescent="0.2"/>
    <row r="377" ht="14.25" customHeight="1" x14ac:dyDescent="0.2"/>
    <row r="378" ht="14.25" customHeight="1" x14ac:dyDescent="0.2"/>
    <row r="379" ht="14.25" customHeight="1" x14ac:dyDescent="0.2"/>
    <row r="380" ht="14.25" customHeight="1" x14ac:dyDescent="0.2"/>
    <row r="381" ht="14.25" customHeight="1" x14ac:dyDescent="0.2"/>
    <row r="382" ht="14.25" customHeight="1" x14ac:dyDescent="0.2"/>
    <row r="383" ht="14.25" customHeight="1" x14ac:dyDescent="0.2"/>
    <row r="384" ht="14.25" customHeight="1" x14ac:dyDescent="0.2"/>
    <row r="385" ht="14.25" customHeight="1" x14ac:dyDescent="0.2"/>
    <row r="386" ht="14.25" customHeight="1" x14ac:dyDescent="0.2"/>
    <row r="387" ht="14.25" customHeight="1" x14ac:dyDescent="0.2"/>
    <row r="388" ht="14.25" customHeight="1" x14ac:dyDescent="0.2"/>
    <row r="389" ht="14.25" customHeight="1" x14ac:dyDescent="0.2"/>
    <row r="390" ht="14.25" customHeight="1" x14ac:dyDescent="0.2"/>
    <row r="391" ht="14.25" customHeight="1" x14ac:dyDescent="0.2"/>
    <row r="392" ht="14.25" customHeight="1" x14ac:dyDescent="0.2"/>
    <row r="393" ht="14.25" customHeight="1" x14ac:dyDescent="0.2"/>
    <row r="394" ht="14.25" customHeight="1" x14ac:dyDescent="0.2"/>
    <row r="395" ht="14.25" customHeight="1" x14ac:dyDescent="0.2"/>
    <row r="396" ht="14.25" customHeight="1" x14ac:dyDescent="0.2"/>
    <row r="397" ht="14.25" customHeight="1" x14ac:dyDescent="0.2"/>
    <row r="398" ht="14.25" customHeight="1" x14ac:dyDescent="0.2"/>
    <row r="399" ht="14.25" customHeight="1" x14ac:dyDescent="0.2"/>
    <row r="400" ht="14.25" customHeight="1" x14ac:dyDescent="0.2"/>
    <row r="401" ht="14.25" customHeight="1" x14ac:dyDescent="0.2"/>
    <row r="402" ht="14.25" customHeight="1" x14ac:dyDescent="0.2"/>
    <row r="403" ht="14.25" customHeight="1" x14ac:dyDescent="0.2"/>
    <row r="404" ht="14.25" customHeight="1" x14ac:dyDescent="0.2"/>
    <row r="405" ht="14.25" customHeight="1" x14ac:dyDescent="0.2"/>
    <row r="406" ht="14.25" customHeight="1" x14ac:dyDescent="0.2"/>
    <row r="407" ht="14.25" customHeight="1" x14ac:dyDescent="0.2"/>
    <row r="408" ht="14.25" customHeight="1" x14ac:dyDescent="0.2"/>
    <row r="409" ht="14.25" customHeight="1" x14ac:dyDescent="0.2"/>
    <row r="410" ht="14.25" customHeight="1" x14ac:dyDescent="0.2"/>
    <row r="411" ht="14.25" customHeight="1" x14ac:dyDescent="0.2"/>
    <row r="412" ht="14.25" customHeight="1" x14ac:dyDescent="0.2"/>
    <row r="413" ht="14.25" customHeight="1" x14ac:dyDescent="0.2"/>
    <row r="414" ht="14.25" customHeight="1" x14ac:dyDescent="0.2"/>
    <row r="415" ht="14.25" customHeight="1" x14ac:dyDescent="0.2"/>
    <row r="416" ht="14.25" customHeight="1" x14ac:dyDescent="0.2"/>
    <row r="417" ht="14.25" customHeight="1" x14ac:dyDescent="0.2"/>
    <row r="418" ht="14.25" customHeight="1" x14ac:dyDescent="0.2"/>
    <row r="419" ht="14.25" customHeight="1" x14ac:dyDescent="0.2"/>
    <row r="420" ht="14.25" customHeight="1" x14ac:dyDescent="0.2"/>
    <row r="421" ht="14.25" customHeight="1" x14ac:dyDescent="0.2"/>
    <row r="422" ht="14.25" customHeight="1" x14ac:dyDescent="0.2"/>
    <row r="423" ht="14.25" customHeight="1" x14ac:dyDescent="0.2"/>
    <row r="424" ht="14.25" customHeight="1" x14ac:dyDescent="0.2"/>
    <row r="425" ht="14.25" customHeight="1" x14ac:dyDescent="0.2"/>
    <row r="426" ht="14.25" customHeight="1" x14ac:dyDescent="0.2"/>
    <row r="427" ht="14.25" customHeight="1" x14ac:dyDescent="0.2"/>
    <row r="428" ht="14.25" customHeight="1" x14ac:dyDescent="0.2"/>
    <row r="429" ht="14.25" customHeight="1" x14ac:dyDescent="0.2"/>
    <row r="430" ht="14.25" customHeight="1" x14ac:dyDescent="0.2"/>
    <row r="431" ht="14.25" customHeight="1" x14ac:dyDescent="0.2"/>
    <row r="432" ht="14.25" customHeight="1" x14ac:dyDescent="0.2"/>
    <row r="433" ht="14.25" customHeight="1" x14ac:dyDescent="0.2"/>
    <row r="434" ht="14.25" customHeight="1" x14ac:dyDescent="0.2"/>
    <row r="435" ht="14.25" customHeight="1" x14ac:dyDescent="0.2"/>
    <row r="436" ht="14.25" customHeight="1" x14ac:dyDescent="0.2"/>
    <row r="437" ht="14.25" customHeight="1" x14ac:dyDescent="0.2"/>
    <row r="438" ht="14.25" customHeight="1" x14ac:dyDescent="0.2"/>
    <row r="439" ht="14.25" customHeight="1" x14ac:dyDescent="0.2"/>
    <row r="440" ht="14.25" customHeight="1" x14ac:dyDescent="0.2"/>
    <row r="441" ht="14.25" customHeight="1" x14ac:dyDescent="0.2"/>
    <row r="442" ht="14.25" customHeight="1" x14ac:dyDescent="0.2"/>
    <row r="443" ht="14.25" customHeight="1" x14ac:dyDescent="0.2"/>
    <row r="444" ht="14.25" customHeight="1" x14ac:dyDescent="0.2"/>
    <row r="445" ht="14.25" customHeight="1" x14ac:dyDescent="0.2"/>
    <row r="446" ht="14.25" customHeight="1" x14ac:dyDescent="0.2"/>
    <row r="447" ht="14.25" customHeight="1" x14ac:dyDescent="0.2"/>
    <row r="448" ht="14.25" customHeight="1" x14ac:dyDescent="0.2"/>
    <row r="449" ht="14.25" customHeight="1" x14ac:dyDescent="0.2"/>
    <row r="450" ht="14.25" customHeight="1" x14ac:dyDescent="0.2"/>
    <row r="451" ht="14.25" customHeight="1" x14ac:dyDescent="0.2"/>
    <row r="452" ht="14.25" customHeight="1" x14ac:dyDescent="0.2"/>
    <row r="453" ht="14.25" customHeight="1" x14ac:dyDescent="0.2"/>
    <row r="454" ht="14.25" customHeight="1" x14ac:dyDescent="0.2"/>
    <row r="455" ht="14.25" customHeight="1" x14ac:dyDescent="0.2"/>
    <row r="456" ht="14.25" customHeight="1" x14ac:dyDescent="0.2"/>
    <row r="457" ht="14.25" customHeight="1" x14ac:dyDescent="0.2"/>
    <row r="458" ht="14.25" customHeight="1" x14ac:dyDescent="0.2"/>
    <row r="459" ht="14.25" customHeight="1" x14ac:dyDescent="0.2"/>
    <row r="460" ht="14.25" customHeight="1" x14ac:dyDescent="0.2"/>
    <row r="461" ht="14.25" customHeight="1" x14ac:dyDescent="0.2"/>
    <row r="462" ht="14.25" customHeight="1" x14ac:dyDescent="0.2"/>
    <row r="463" ht="14.25" customHeight="1" x14ac:dyDescent="0.2"/>
    <row r="464" ht="14.25" customHeight="1" x14ac:dyDescent="0.2"/>
    <row r="465" ht="14.25" customHeight="1" x14ac:dyDescent="0.2"/>
    <row r="466" ht="14.25" customHeight="1" x14ac:dyDescent="0.2"/>
    <row r="467" ht="14.25" customHeight="1" x14ac:dyDescent="0.2"/>
    <row r="468" ht="14.25" customHeight="1" x14ac:dyDescent="0.2"/>
    <row r="469" ht="14.25" customHeight="1" x14ac:dyDescent="0.2"/>
    <row r="470" ht="14.25" customHeight="1" x14ac:dyDescent="0.2"/>
    <row r="471" ht="14.25" customHeight="1" x14ac:dyDescent="0.2"/>
    <row r="472" ht="14.25" customHeight="1" x14ac:dyDescent="0.2"/>
    <row r="473" ht="14.25" customHeight="1" x14ac:dyDescent="0.2"/>
    <row r="474" ht="14.25" customHeight="1" x14ac:dyDescent="0.2"/>
    <row r="475" ht="14.25" customHeight="1" x14ac:dyDescent="0.2"/>
    <row r="476" ht="14.25" customHeight="1" x14ac:dyDescent="0.2"/>
    <row r="477" ht="14.25" customHeight="1" x14ac:dyDescent="0.2"/>
    <row r="478" ht="14.25" customHeight="1" x14ac:dyDescent="0.2"/>
    <row r="479" ht="14.25" customHeight="1" x14ac:dyDescent="0.2"/>
    <row r="480" ht="14.25" customHeight="1" x14ac:dyDescent="0.2"/>
    <row r="481" ht="14.25" customHeight="1" x14ac:dyDescent="0.2"/>
    <row r="482" ht="14.25" customHeight="1" x14ac:dyDescent="0.2"/>
    <row r="483" ht="14.25" customHeight="1" x14ac:dyDescent="0.2"/>
    <row r="484" ht="14.25" customHeight="1" x14ac:dyDescent="0.2"/>
    <row r="485" ht="14.25" customHeight="1" x14ac:dyDescent="0.2"/>
    <row r="486" ht="14.25" customHeight="1" x14ac:dyDescent="0.2"/>
    <row r="487" ht="14.25" customHeight="1" x14ac:dyDescent="0.2"/>
    <row r="488" ht="14.25" customHeight="1" x14ac:dyDescent="0.2"/>
    <row r="489" ht="14.25" customHeight="1" x14ac:dyDescent="0.2"/>
    <row r="490" ht="14.25" customHeight="1" x14ac:dyDescent="0.2"/>
    <row r="491" ht="14.25" customHeight="1" x14ac:dyDescent="0.2"/>
    <row r="492" ht="14.25" customHeight="1" x14ac:dyDescent="0.2"/>
    <row r="493" ht="14.25" customHeight="1" x14ac:dyDescent="0.2"/>
    <row r="494" ht="14.25" customHeight="1" x14ac:dyDescent="0.2"/>
    <row r="495" ht="14.25" customHeight="1" x14ac:dyDescent="0.2"/>
    <row r="496" ht="14.25" customHeight="1" x14ac:dyDescent="0.2"/>
    <row r="497" ht="14.25" customHeight="1" x14ac:dyDescent="0.2"/>
    <row r="498" ht="14.25" customHeight="1" x14ac:dyDescent="0.2"/>
    <row r="499" ht="14.25" customHeight="1" x14ac:dyDescent="0.2"/>
    <row r="500" ht="14.25" customHeight="1" x14ac:dyDescent="0.2"/>
    <row r="501" ht="14.25" customHeight="1" x14ac:dyDescent="0.2"/>
    <row r="502" ht="14.25" customHeight="1" x14ac:dyDescent="0.2"/>
    <row r="503" ht="14.25" customHeight="1" x14ac:dyDescent="0.2"/>
    <row r="504" ht="14.25" customHeight="1" x14ac:dyDescent="0.2"/>
    <row r="505" ht="14.25" customHeight="1" x14ac:dyDescent="0.2"/>
    <row r="506" ht="14.25" customHeight="1" x14ac:dyDescent="0.2"/>
    <row r="507" ht="14.25" customHeight="1" x14ac:dyDescent="0.2"/>
    <row r="508" ht="14.25" customHeight="1" x14ac:dyDescent="0.2"/>
    <row r="509" ht="14.25" customHeight="1" x14ac:dyDescent="0.2"/>
    <row r="510" ht="14.25" customHeight="1" x14ac:dyDescent="0.2"/>
    <row r="511" ht="14.25" customHeight="1" x14ac:dyDescent="0.2"/>
    <row r="512" ht="14.25" customHeight="1" x14ac:dyDescent="0.2"/>
    <row r="513" ht="14.25" customHeight="1" x14ac:dyDescent="0.2"/>
    <row r="514" ht="14.25" customHeight="1" x14ac:dyDescent="0.2"/>
    <row r="515" ht="14.25" customHeight="1" x14ac:dyDescent="0.2"/>
    <row r="516" ht="14.25" customHeight="1" x14ac:dyDescent="0.2"/>
    <row r="517" ht="14.25" customHeight="1" x14ac:dyDescent="0.2"/>
    <row r="518" ht="14.25" customHeight="1" x14ac:dyDescent="0.2"/>
    <row r="519" ht="14.25" customHeight="1" x14ac:dyDescent="0.2"/>
    <row r="520" ht="14.25" customHeight="1" x14ac:dyDescent="0.2"/>
    <row r="521" ht="14.25" customHeight="1" x14ac:dyDescent="0.2"/>
    <row r="522" ht="14.25" customHeight="1" x14ac:dyDescent="0.2"/>
    <row r="523" ht="14.25" customHeight="1" x14ac:dyDescent="0.2"/>
    <row r="524" ht="14.25" customHeight="1" x14ac:dyDescent="0.2"/>
    <row r="525" ht="14.25" customHeight="1" x14ac:dyDescent="0.2"/>
    <row r="526" ht="14.25" customHeight="1" x14ac:dyDescent="0.2"/>
    <row r="527" ht="14.25" customHeight="1" x14ac:dyDescent="0.2"/>
    <row r="528" ht="14.25" customHeight="1" x14ac:dyDescent="0.2"/>
    <row r="529" ht="14.25" customHeight="1" x14ac:dyDescent="0.2"/>
    <row r="530" ht="14.25" customHeight="1" x14ac:dyDescent="0.2"/>
    <row r="531" ht="14.25" customHeight="1" x14ac:dyDescent="0.2"/>
    <row r="532" ht="14.25" customHeight="1" x14ac:dyDescent="0.2"/>
    <row r="533" ht="14.25" customHeight="1" x14ac:dyDescent="0.2"/>
    <row r="534" ht="14.25" customHeight="1" x14ac:dyDescent="0.2"/>
    <row r="535" ht="14.25" customHeight="1" x14ac:dyDescent="0.2"/>
    <row r="536" ht="14.25" customHeight="1" x14ac:dyDescent="0.2"/>
    <row r="537" ht="14.25" customHeight="1" x14ac:dyDescent="0.2"/>
    <row r="538" ht="14.25" customHeight="1" x14ac:dyDescent="0.2"/>
    <row r="539" ht="14.25" customHeight="1" x14ac:dyDescent="0.2"/>
    <row r="540" ht="14.25" customHeight="1" x14ac:dyDescent="0.2"/>
    <row r="541" ht="14.25" customHeight="1" x14ac:dyDescent="0.2"/>
    <row r="542" ht="14.25" customHeight="1" x14ac:dyDescent="0.2"/>
    <row r="543" ht="14.25" customHeight="1" x14ac:dyDescent="0.2"/>
    <row r="544" ht="14.25" customHeight="1" x14ac:dyDescent="0.2"/>
    <row r="545" ht="14.25" customHeight="1" x14ac:dyDescent="0.2"/>
    <row r="546" ht="14.25" customHeight="1" x14ac:dyDescent="0.2"/>
    <row r="547" ht="14.25" customHeight="1" x14ac:dyDescent="0.2"/>
    <row r="548" ht="14.25" customHeight="1" x14ac:dyDescent="0.2"/>
    <row r="549" ht="14.25" customHeight="1" x14ac:dyDescent="0.2"/>
    <row r="550" ht="14.25" customHeight="1" x14ac:dyDescent="0.2"/>
    <row r="551" ht="14.25" customHeight="1" x14ac:dyDescent="0.2"/>
    <row r="552" ht="14.25" customHeight="1" x14ac:dyDescent="0.2"/>
    <row r="553" ht="14.25" customHeight="1" x14ac:dyDescent="0.2"/>
    <row r="554" ht="14.25" customHeight="1" x14ac:dyDescent="0.2"/>
    <row r="555" ht="14.25" customHeight="1" x14ac:dyDescent="0.2"/>
    <row r="556" ht="14.25" customHeight="1" x14ac:dyDescent="0.2"/>
    <row r="557" ht="14.25" customHeight="1" x14ac:dyDescent="0.2"/>
    <row r="558" ht="14.25" customHeight="1" x14ac:dyDescent="0.2"/>
    <row r="559" ht="14.25" customHeight="1" x14ac:dyDescent="0.2"/>
    <row r="560" ht="14.25" customHeight="1" x14ac:dyDescent="0.2"/>
    <row r="561" ht="14.25" customHeight="1" x14ac:dyDescent="0.2"/>
    <row r="562" ht="14.25" customHeight="1" x14ac:dyDescent="0.2"/>
    <row r="563" ht="14.25" customHeight="1" x14ac:dyDescent="0.2"/>
    <row r="564" ht="14.25" customHeight="1" x14ac:dyDescent="0.2"/>
    <row r="565" ht="14.25" customHeight="1" x14ac:dyDescent="0.2"/>
    <row r="566" ht="14.25" customHeight="1" x14ac:dyDescent="0.2"/>
    <row r="567" ht="14.25" customHeight="1" x14ac:dyDescent="0.2"/>
    <row r="568" ht="14.25" customHeight="1" x14ac:dyDescent="0.2"/>
    <row r="569" ht="14.25" customHeight="1" x14ac:dyDescent="0.2"/>
    <row r="570" ht="14.25" customHeight="1" x14ac:dyDescent="0.2"/>
    <row r="571" ht="14.25" customHeight="1" x14ac:dyDescent="0.2"/>
    <row r="572" ht="14.25" customHeight="1" x14ac:dyDescent="0.2"/>
    <row r="573" ht="14.25" customHeight="1" x14ac:dyDescent="0.2"/>
    <row r="574" ht="14.25" customHeight="1" x14ac:dyDescent="0.2"/>
    <row r="575" ht="14.25" customHeight="1" x14ac:dyDescent="0.2"/>
    <row r="576" ht="14.25" customHeight="1" x14ac:dyDescent="0.2"/>
    <row r="577" ht="14.25" customHeight="1" x14ac:dyDescent="0.2"/>
    <row r="578" ht="14.25" customHeight="1" x14ac:dyDescent="0.2"/>
    <row r="579" ht="14.25" customHeight="1" x14ac:dyDescent="0.2"/>
    <row r="580" ht="14.25" customHeight="1" x14ac:dyDescent="0.2"/>
    <row r="581" ht="14.25" customHeight="1" x14ac:dyDescent="0.2"/>
    <row r="582" ht="14.25" customHeight="1" x14ac:dyDescent="0.2"/>
    <row r="583" ht="14.25" customHeight="1" x14ac:dyDescent="0.2"/>
    <row r="584" ht="14.25" customHeight="1" x14ac:dyDescent="0.2"/>
    <row r="585" ht="14.25" customHeight="1" x14ac:dyDescent="0.2"/>
    <row r="586" ht="14.25" customHeight="1" x14ac:dyDescent="0.2"/>
    <row r="587" ht="14.25" customHeight="1" x14ac:dyDescent="0.2"/>
    <row r="588" ht="14.25" customHeight="1" x14ac:dyDescent="0.2"/>
    <row r="589" ht="14.25" customHeight="1" x14ac:dyDescent="0.2"/>
    <row r="590" ht="14.25" customHeight="1" x14ac:dyDescent="0.2"/>
    <row r="591" ht="14.25" customHeight="1" x14ac:dyDescent="0.2"/>
    <row r="592" ht="14.25" customHeight="1" x14ac:dyDescent="0.2"/>
    <row r="593" ht="14.25" customHeight="1" x14ac:dyDescent="0.2"/>
    <row r="594" ht="14.25" customHeight="1" x14ac:dyDescent="0.2"/>
    <row r="595" ht="14.25" customHeight="1" x14ac:dyDescent="0.2"/>
    <row r="596" ht="14.25" customHeight="1" x14ac:dyDescent="0.2"/>
    <row r="597" ht="14.25" customHeight="1" x14ac:dyDescent="0.2"/>
    <row r="598" ht="14.25" customHeight="1" x14ac:dyDescent="0.2"/>
    <row r="599" ht="14.25" customHeight="1" x14ac:dyDescent="0.2"/>
    <row r="600" ht="14.25" customHeight="1" x14ac:dyDescent="0.2"/>
    <row r="601" ht="14.25" customHeight="1" x14ac:dyDescent="0.2"/>
    <row r="602" ht="14.25" customHeight="1" x14ac:dyDescent="0.2"/>
    <row r="603" ht="14.25" customHeight="1" x14ac:dyDescent="0.2"/>
    <row r="604" ht="14.25" customHeight="1" x14ac:dyDescent="0.2"/>
    <row r="605" ht="14.25" customHeight="1" x14ac:dyDescent="0.2"/>
    <row r="606" ht="14.25" customHeight="1" x14ac:dyDescent="0.2"/>
    <row r="607" ht="14.25" customHeight="1" x14ac:dyDescent="0.2"/>
    <row r="608" ht="14.25" customHeight="1" x14ac:dyDescent="0.2"/>
    <row r="609" ht="14.25" customHeight="1" x14ac:dyDescent="0.2"/>
    <row r="610" ht="14.25" customHeight="1" x14ac:dyDescent="0.2"/>
    <row r="611" ht="14.25" customHeight="1" x14ac:dyDescent="0.2"/>
    <row r="612" ht="14.25" customHeight="1" x14ac:dyDescent="0.2"/>
    <row r="613" ht="14.25" customHeight="1" x14ac:dyDescent="0.2"/>
    <row r="614" ht="14.25" customHeight="1" x14ac:dyDescent="0.2"/>
    <row r="615" ht="14.25" customHeight="1" x14ac:dyDescent="0.2"/>
    <row r="616" ht="14.25" customHeight="1" x14ac:dyDescent="0.2"/>
    <row r="617" ht="14.25" customHeight="1" x14ac:dyDescent="0.2"/>
    <row r="618" ht="14.25" customHeight="1" x14ac:dyDescent="0.2"/>
    <row r="619" ht="14.25" customHeight="1" x14ac:dyDescent="0.2"/>
    <row r="620" ht="14.25" customHeight="1" x14ac:dyDescent="0.2"/>
    <row r="621" ht="14.25" customHeight="1" x14ac:dyDescent="0.2"/>
    <row r="622" ht="14.25" customHeight="1" x14ac:dyDescent="0.2"/>
    <row r="623" ht="14.25" customHeight="1" x14ac:dyDescent="0.2"/>
    <row r="624" ht="14.25" customHeight="1" x14ac:dyDescent="0.2"/>
    <row r="625" ht="14.25" customHeight="1" x14ac:dyDescent="0.2"/>
    <row r="626" ht="14.25" customHeight="1" x14ac:dyDescent="0.2"/>
    <row r="627" ht="14.25" customHeight="1" x14ac:dyDescent="0.2"/>
    <row r="628" ht="14.25" customHeight="1" x14ac:dyDescent="0.2"/>
    <row r="629" ht="14.25" customHeight="1" x14ac:dyDescent="0.2"/>
    <row r="630" ht="14.25" customHeight="1" x14ac:dyDescent="0.2"/>
    <row r="631" ht="14.25" customHeight="1" x14ac:dyDescent="0.2"/>
    <row r="632" ht="14.25" customHeight="1" x14ac:dyDescent="0.2"/>
    <row r="633" ht="14.25" customHeight="1" x14ac:dyDescent="0.2"/>
    <row r="634" ht="14.25" customHeight="1" x14ac:dyDescent="0.2"/>
    <row r="635" ht="14.25" customHeight="1" x14ac:dyDescent="0.2"/>
    <row r="636" ht="14.25" customHeight="1" x14ac:dyDescent="0.2"/>
    <row r="637" ht="14.25" customHeight="1" x14ac:dyDescent="0.2"/>
    <row r="638" ht="14.25" customHeight="1" x14ac:dyDescent="0.2"/>
    <row r="639" ht="14.25" customHeight="1" x14ac:dyDescent="0.2"/>
    <row r="640" ht="14.25" customHeight="1" x14ac:dyDescent="0.2"/>
    <row r="641" ht="14.25" customHeight="1" x14ac:dyDescent="0.2"/>
    <row r="642" ht="14.25" customHeight="1" x14ac:dyDescent="0.2"/>
    <row r="643" ht="14.25" customHeight="1" x14ac:dyDescent="0.2"/>
    <row r="644" ht="14.25" customHeight="1" x14ac:dyDescent="0.2"/>
    <row r="645" ht="14.25" customHeight="1" x14ac:dyDescent="0.2"/>
    <row r="646" ht="14.25" customHeight="1" x14ac:dyDescent="0.2"/>
    <row r="647" ht="14.25" customHeight="1" x14ac:dyDescent="0.2"/>
    <row r="648" ht="14.25" customHeight="1" x14ac:dyDescent="0.2"/>
    <row r="649" ht="14.25" customHeight="1" x14ac:dyDescent="0.2"/>
    <row r="650" ht="14.25" customHeight="1" x14ac:dyDescent="0.2"/>
    <row r="651" ht="14.25" customHeight="1" x14ac:dyDescent="0.2"/>
    <row r="652" ht="14.25" customHeight="1" x14ac:dyDescent="0.2"/>
    <row r="653" ht="14.25" customHeight="1" x14ac:dyDescent="0.2"/>
    <row r="654" ht="14.25" customHeight="1" x14ac:dyDescent="0.2"/>
    <row r="655" ht="14.25" customHeight="1" x14ac:dyDescent="0.2"/>
    <row r="656" ht="14.25" customHeight="1" x14ac:dyDescent="0.2"/>
    <row r="657" ht="14.25" customHeight="1" x14ac:dyDescent="0.2"/>
    <row r="658" ht="14.25" customHeight="1" x14ac:dyDescent="0.2"/>
    <row r="659" ht="14.25" customHeight="1" x14ac:dyDescent="0.2"/>
    <row r="660" ht="14.25" customHeight="1" x14ac:dyDescent="0.2"/>
    <row r="661" ht="14.25" customHeight="1" x14ac:dyDescent="0.2"/>
    <row r="662" ht="14.25" customHeight="1" x14ac:dyDescent="0.2"/>
    <row r="663" ht="14.25" customHeight="1" x14ac:dyDescent="0.2"/>
    <row r="664" ht="14.25" customHeight="1" x14ac:dyDescent="0.2"/>
    <row r="665" ht="14.25" customHeight="1" x14ac:dyDescent="0.2"/>
    <row r="666" ht="14.25" customHeight="1" x14ac:dyDescent="0.2"/>
    <row r="667" ht="14.25" customHeight="1" x14ac:dyDescent="0.2"/>
    <row r="668" ht="14.25" customHeight="1" x14ac:dyDescent="0.2"/>
    <row r="669" ht="14.25" customHeight="1" x14ac:dyDescent="0.2"/>
    <row r="670" ht="14.25" customHeight="1" x14ac:dyDescent="0.2"/>
    <row r="671" ht="14.25" customHeight="1" x14ac:dyDescent="0.2"/>
    <row r="672" ht="14.25" customHeight="1" x14ac:dyDescent="0.2"/>
    <row r="673" ht="14.25" customHeight="1" x14ac:dyDescent="0.2"/>
    <row r="674" ht="14.25" customHeight="1" x14ac:dyDescent="0.2"/>
    <row r="675" ht="14.25" customHeight="1" x14ac:dyDescent="0.2"/>
    <row r="676" ht="14.25" customHeight="1" x14ac:dyDescent="0.2"/>
    <row r="677" ht="14.25" customHeight="1" x14ac:dyDescent="0.2"/>
    <row r="678" ht="14.25" customHeight="1" x14ac:dyDescent="0.2"/>
    <row r="679" ht="14.25" customHeight="1" x14ac:dyDescent="0.2"/>
    <row r="680" ht="14.25" customHeight="1" x14ac:dyDescent="0.2"/>
    <row r="681" ht="14.25" customHeight="1" x14ac:dyDescent="0.2"/>
    <row r="682" ht="14.25" customHeight="1" x14ac:dyDescent="0.2"/>
    <row r="683" ht="14.25" customHeight="1" x14ac:dyDescent="0.2"/>
    <row r="684" ht="14.25" customHeight="1" x14ac:dyDescent="0.2"/>
    <row r="685" ht="14.25" customHeight="1" x14ac:dyDescent="0.2"/>
    <row r="686" ht="14.25" customHeight="1" x14ac:dyDescent="0.2"/>
    <row r="687" ht="14.25" customHeight="1" x14ac:dyDescent="0.2"/>
    <row r="688" ht="14.25" customHeight="1" x14ac:dyDescent="0.2"/>
    <row r="689" ht="14.25" customHeight="1" x14ac:dyDescent="0.2"/>
    <row r="690" ht="14.25" customHeight="1" x14ac:dyDescent="0.2"/>
    <row r="691" ht="14.25" customHeight="1" x14ac:dyDescent="0.2"/>
    <row r="692" ht="14.25" customHeight="1" x14ac:dyDescent="0.2"/>
    <row r="693" ht="14.25" customHeight="1" x14ac:dyDescent="0.2"/>
    <row r="694" ht="14.25" customHeight="1" x14ac:dyDescent="0.2"/>
    <row r="695" ht="14.25" customHeight="1" x14ac:dyDescent="0.2"/>
    <row r="696" ht="14.25" customHeight="1" x14ac:dyDescent="0.2"/>
    <row r="697" ht="14.25" customHeight="1" x14ac:dyDescent="0.2"/>
    <row r="698" ht="14.25" customHeight="1" x14ac:dyDescent="0.2"/>
    <row r="699" ht="14.25" customHeight="1" x14ac:dyDescent="0.2"/>
    <row r="700" ht="14.25" customHeight="1" x14ac:dyDescent="0.2"/>
    <row r="701" ht="14.25" customHeight="1" x14ac:dyDescent="0.2"/>
    <row r="702" ht="14.25" customHeight="1" x14ac:dyDescent="0.2"/>
    <row r="703" ht="14.25" customHeight="1" x14ac:dyDescent="0.2"/>
    <row r="704" ht="14.25" customHeight="1" x14ac:dyDescent="0.2"/>
    <row r="705" ht="14.25" customHeight="1" x14ac:dyDescent="0.2"/>
    <row r="706" ht="14.25" customHeight="1" x14ac:dyDescent="0.2"/>
    <row r="707" ht="14.25" customHeight="1" x14ac:dyDescent="0.2"/>
    <row r="708" ht="14.25" customHeight="1" x14ac:dyDescent="0.2"/>
    <row r="709" ht="14.25" customHeight="1" x14ac:dyDescent="0.2"/>
    <row r="710" ht="14.25" customHeight="1" x14ac:dyDescent="0.2"/>
    <row r="711" ht="14.25" customHeight="1" x14ac:dyDescent="0.2"/>
    <row r="712" ht="14.25" customHeight="1" x14ac:dyDescent="0.2"/>
    <row r="713" ht="14.25" customHeight="1" x14ac:dyDescent="0.2"/>
    <row r="714" ht="14.25" customHeight="1" x14ac:dyDescent="0.2"/>
    <row r="715" ht="14.25" customHeight="1" x14ac:dyDescent="0.2"/>
    <row r="716" ht="14.25" customHeight="1" x14ac:dyDescent="0.2"/>
    <row r="717" ht="14.25" customHeight="1" x14ac:dyDescent="0.2"/>
    <row r="718" ht="14.25" customHeight="1" x14ac:dyDescent="0.2"/>
    <row r="719" ht="14.25" customHeight="1" x14ac:dyDescent="0.2"/>
    <row r="720" ht="14.25" customHeight="1" x14ac:dyDescent="0.2"/>
    <row r="721" ht="14.25" customHeight="1" x14ac:dyDescent="0.2"/>
    <row r="722" ht="14.25" customHeight="1" x14ac:dyDescent="0.2"/>
    <row r="723" ht="14.25" customHeight="1" x14ac:dyDescent="0.2"/>
    <row r="724" ht="14.25" customHeight="1" x14ac:dyDescent="0.2"/>
    <row r="725" ht="14.25" customHeight="1" x14ac:dyDescent="0.2"/>
    <row r="726" ht="14.25" customHeight="1" x14ac:dyDescent="0.2"/>
    <row r="727" ht="14.25" customHeight="1" x14ac:dyDescent="0.2"/>
    <row r="728" ht="14.25" customHeight="1" x14ac:dyDescent="0.2"/>
    <row r="729" ht="14.25" customHeight="1" x14ac:dyDescent="0.2"/>
    <row r="730" ht="14.25" customHeight="1" x14ac:dyDescent="0.2"/>
    <row r="731" ht="14.25" customHeight="1" x14ac:dyDescent="0.2"/>
    <row r="732" ht="14.25" customHeight="1" x14ac:dyDescent="0.2"/>
    <row r="733" ht="14.25" customHeight="1" x14ac:dyDescent="0.2"/>
    <row r="734" ht="14.25" customHeight="1" x14ac:dyDescent="0.2"/>
    <row r="735" ht="14.25" customHeight="1" x14ac:dyDescent="0.2"/>
    <row r="736" ht="14.25" customHeight="1" x14ac:dyDescent="0.2"/>
    <row r="737" ht="14.25" customHeight="1" x14ac:dyDescent="0.2"/>
    <row r="738" ht="14.25" customHeight="1" x14ac:dyDescent="0.2"/>
    <row r="739" ht="14.25" customHeight="1" x14ac:dyDescent="0.2"/>
    <row r="740" ht="14.25" customHeight="1" x14ac:dyDescent="0.2"/>
    <row r="741" ht="14.25" customHeight="1" x14ac:dyDescent="0.2"/>
    <row r="742" ht="14.25" customHeight="1" x14ac:dyDescent="0.2"/>
    <row r="743" ht="14.25" customHeight="1" x14ac:dyDescent="0.2"/>
    <row r="744" ht="14.25" customHeight="1" x14ac:dyDescent="0.2"/>
    <row r="745" ht="14.25" customHeight="1" x14ac:dyDescent="0.2"/>
    <row r="746" ht="14.25" customHeight="1" x14ac:dyDescent="0.2"/>
    <row r="747" ht="14.25" customHeight="1" x14ac:dyDescent="0.2"/>
    <row r="748" ht="14.25" customHeight="1" x14ac:dyDescent="0.2"/>
    <row r="749" ht="14.25" customHeight="1" x14ac:dyDescent="0.2"/>
    <row r="750" ht="14.25" customHeight="1" x14ac:dyDescent="0.2"/>
    <row r="751" ht="14.25" customHeight="1" x14ac:dyDescent="0.2"/>
    <row r="752" ht="14.25" customHeight="1" x14ac:dyDescent="0.2"/>
    <row r="753" ht="14.25" customHeight="1" x14ac:dyDescent="0.2"/>
    <row r="754" ht="14.25" customHeight="1" x14ac:dyDescent="0.2"/>
    <row r="755" ht="14.25" customHeight="1" x14ac:dyDescent="0.2"/>
    <row r="756" ht="14.25" customHeight="1" x14ac:dyDescent="0.2"/>
    <row r="757" ht="14.25" customHeight="1" x14ac:dyDescent="0.2"/>
    <row r="758" ht="14.25" customHeight="1" x14ac:dyDescent="0.2"/>
    <row r="759" ht="14.25" customHeight="1" x14ac:dyDescent="0.2"/>
    <row r="760" ht="14.25" customHeight="1" x14ac:dyDescent="0.2"/>
    <row r="761" ht="14.25" customHeight="1" x14ac:dyDescent="0.2"/>
    <row r="762" ht="14.25" customHeight="1" x14ac:dyDescent="0.2"/>
    <row r="763" ht="14.25" customHeight="1" x14ac:dyDescent="0.2"/>
    <row r="764" ht="14.25" customHeight="1" x14ac:dyDescent="0.2"/>
    <row r="765" ht="14.25" customHeight="1" x14ac:dyDescent="0.2"/>
    <row r="766" ht="14.25" customHeight="1" x14ac:dyDescent="0.2"/>
    <row r="767" ht="14.25" customHeight="1" x14ac:dyDescent="0.2"/>
    <row r="768" ht="14.25" customHeight="1" x14ac:dyDescent="0.2"/>
    <row r="769" ht="14.25" customHeight="1" x14ac:dyDescent="0.2"/>
    <row r="770" ht="14.25" customHeight="1" x14ac:dyDescent="0.2"/>
    <row r="771" ht="14.25" customHeight="1" x14ac:dyDescent="0.2"/>
    <row r="772" ht="14.25" customHeight="1" x14ac:dyDescent="0.2"/>
    <row r="773" ht="14.25" customHeight="1" x14ac:dyDescent="0.2"/>
    <row r="774" ht="14.25" customHeight="1" x14ac:dyDescent="0.2"/>
    <row r="775" ht="14.25" customHeight="1" x14ac:dyDescent="0.2"/>
    <row r="776" ht="14.25" customHeight="1" x14ac:dyDescent="0.2"/>
    <row r="777" ht="14.25" customHeight="1" x14ac:dyDescent="0.2"/>
    <row r="778" ht="14.25" customHeight="1" x14ac:dyDescent="0.2"/>
    <row r="779" ht="14.25" customHeight="1" x14ac:dyDescent="0.2"/>
    <row r="780" ht="14.25" customHeight="1" x14ac:dyDescent="0.2"/>
    <row r="781" ht="14.25" customHeight="1" x14ac:dyDescent="0.2"/>
    <row r="782" ht="14.25" customHeight="1" x14ac:dyDescent="0.2"/>
    <row r="783" ht="14.25" customHeight="1" x14ac:dyDescent="0.2"/>
    <row r="784" ht="14.25" customHeight="1" x14ac:dyDescent="0.2"/>
    <row r="785" ht="14.25" customHeight="1" x14ac:dyDescent="0.2"/>
    <row r="786" ht="14.25" customHeight="1" x14ac:dyDescent="0.2"/>
    <row r="787" ht="14.25" customHeight="1" x14ac:dyDescent="0.2"/>
    <row r="788" ht="14.25" customHeight="1" x14ac:dyDescent="0.2"/>
    <row r="789" ht="14.25" customHeight="1" x14ac:dyDescent="0.2"/>
    <row r="790" ht="14.25" customHeight="1" x14ac:dyDescent="0.2"/>
    <row r="791" ht="14.25" customHeight="1" x14ac:dyDescent="0.2"/>
    <row r="792" ht="14.25" customHeight="1" x14ac:dyDescent="0.2"/>
    <row r="793" ht="14.25" customHeight="1" x14ac:dyDescent="0.2"/>
    <row r="794" ht="14.25" customHeight="1" x14ac:dyDescent="0.2"/>
    <row r="795" ht="14.25" customHeight="1" x14ac:dyDescent="0.2"/>
    <row r="796" ht="14.25" customHeight="1" x14ac:dyDescent="0.2"/>
    <row r="797" ht="14.25" customHeight="1" x14ac:dyDescent="0.2"/>
    <row r="798" ht="14.25" customHeight="1" x14ac:dyDescent="0.2"/>
    <row r="799" ht="14.25" customHeight="1" x14ac:dyDescent="0.2"/>
    <row r="800" ht="14.25" customHeight="1" x14ac:dyDescent="0.2"/>
    <row r="801" ht="14.25" customHeight="1" x14ac:dyDescent="0.2"/>
    <row r="802" ht="14.25" customHeight="1" x14ac:dyDescent="0.2"/>
    <row r="803" ht="14.25" customHeight="1" x14ac:dyDescent="0.2"/>
    <row r="804" ht="14.25" customHeight="1" x14ac:dyDescent="0.2"/>
    <row r="805" ht="14.25" customHeight="1" x14ac:dyDescent="0.2"/>
    <row r="806" ht="14.25" customHeight="1" x14ac:dyDescent="0.2"/>
    <row r="807" ht="14.25" customHeight="1" x14ac:dyDescent="0.2"/>
    <row r="808" ht="14.25" customHeight="1" x14ac:dyDescent="0.2"/>
    <row r="809" ht="14.25" customHeight="1" x14ac:dyDescent="0.2"/>
    <row r="810" ht="14.25" customHeight="1" x14ac:dyDescent="0.2"/>
    <row r="811" ht="14.25" customHeight="1" x14ac:dyDescent="0.2"/>
    <row r="812" ht="14.25" customHeight="1" x14ac:dyDescent="0.2"/>
    <row r="813" ht="14.25" customHeight="1" x14ac:dyDescent="0.2"/>
    <row r="814" ht="14.25" customHeight="1" x14ac:dyDescent="0.2"/>
    <row r="815" ht="14.25" customHeight="1" x14ac:dyDescent="0.2"/>
    <row r="816" ht="14.25" customHeight="1" x14ac:dyDescent="0.2"/>
    <row r="817" ht="14.25" customHeight="1" x14ac:dyDescent="0.2"/>
    <row r="818" ht="14.25" customHeight="1" x14ac:dyDescent="0.2"/>
    <row r="819" ht="14.25" customHeight="1" x14ac:dyDescent="0.2"/>
    <row r="820" ht="14.25" customHeight="1" x14ac:dyDescent="0.2"/>
    <row r="821" ht="14.25" customHeight="1" x14ac:dyDescent="0.2"/>
    <row r="822" ht="14.25" customHeight="1" x14ac:dyDescent="0.2"/>
    <row r="823" ht="14.25" customHeight="1" x14ac:dyDescent="0.2"/>
    <row r="824" ht="14.25" customHeight="1" x14ac:dyDescent="0.2"/>
    <row r="825" ht="14.25" customHeight="1" x14ac:dyDescent="0.2"/>
    <row r="826" ht="14.25" customHeight="1" x14ac:dyDescent="0.2"/>
    <row r="827" ht="14.25" customHeight="1" x14ac:dyDescent="0.2"/>
    <row r="828" ht="14.25" customHeight="1" x14ac:dyDescent="0.2"/>
    <row r="829" ht="14.25" customHeight="1" x14ac:dyDescent="0.2"/>
    <row r="830" ht="14.25" customHeight="1" x14ac:dyDescent="0.2"/>
    <row r="831" ht="14.25" customHeight="1" x14ac:dyDescent="0.2"/>
    <row r="832" ht="14.25" customHeight="1" x14ac:dyDescent="0.2"/>
    <row r="833" ht="14.25" customHeight="1" x14ac:dyDescent="0.2"/>
    <row r="834" ht="14.25" customHeight="1" x14ac:dyDescent="0.2"/>
    <row r="835" ht="14.25" customHeight="1" x14ac:dyDescent="0.2"/>
    <row r="836" ht="14.25" customHeight="1" x14ac:dyDescent="0.2"/>
    <row r="837" ht="14.25" customHeight="1" x14ac:dyDescent="0.2"/>
    <row r="838" ht="14.25" customHeight="1" x14ac:dyDescent="0.2"/>
    <row r="839" ht="14.25" customHeight="1" x14ac:dyDescent="0.2"/>
    <row r="840" ht="14.25" customHeight="1" x14ac:dyDescent="0.2"/>
    <row r="841" ht="14.25" customHeight="1" x14ac:dyDescent="0.2"/>
    <row r="842" ht="14.25" customHeight="1" x14ac:dyDescent="0.2"/>
    <row r="843" ht="14.25" customHeight="1" x14ac:dyDescent="0.2"/>
    <row r="844" ht="14.25" customHeight="1" x14ac:dyDescent="0.2"/>
    <row r="845" ht="14.25" customHeight="1" x14ac:dyDescent="0.2"/>
    <row r="846" ht="14.25" customHeight="1" x14ac:dyDescent="0.2"/>
    <row r="847" ht="14.25" customHeight="1" x14ac:dyDescent="0.2"/>
    <row r="848" ht="14.25" customHeight="1" x14ac:dyDescent="0.2"/>
    <row r="849" ht="14.25" customHeight="1" x14ac:dyDescent="0.2"/>
    <row r="850" ht="14.25" customHeight="1" x14ac:dyDescent="0.2"/>
    <row r="851" ht="14.25" customHeight="1" x14ac:dyDescent="0.2"/>
    <row r="852" ht="14.25" customHeight="1" x14ac:dyDescent="0.2"/>
    <row r="853" ht="14.25" customHeight="1" x14ac:dyDescent="0.2"/>
    <row r="854" ht="14.25" customHeight="1" x14ac:dyDescent="0.2"/>
    <row r="855" ht="14.25" customHeight="1" x14ac:dyDescent="0.2"/>
    <row r="856" ht="14.25" customHeight="1" x14ac:dyDescent="0.2"/>
    <row r="857" ht="14.25" customHeight="1" x14ac:dyDescent="0.2"/>
    <row r="858" ht="14.25" customHeight="1" x14ac:dyDescent="0.2"/>
    <row r="859" ht="14.25" customHeight="1" x14ac:dyDescent="0.2"/>
    <row r="860" ht="14.25" customHeight="1" x14ac:dyDescent="0.2"/>
    <row r="861" ht="14.25" customHeight="1" x14ac:dyDescent="0.2"/>
    <row r="862" ht="14.25" customHeight="1" x14ac:dyDescent="0.2"/>
    <row r="863" ht="14.25" customHeight="1" x14ac:dyDescent="0.2"/>
    <row r="864" ht="14.25" customHeight="1" x14ac:dyDescent="0.2"/>
    <row r="865" ht="14.25" customHeight="1" x14ac:dyDescent="0.2"/>
    <row r="866" ht="14.25" customHeight="1" x14ac:dyDescent="0.2"/>
    <row r="867" ht="14.25" customHeight="1" x14ac:dyDescent="0.2"/>
    <row r="868" ht="14.25" customHeight="1" x14ac:dyDescent="0.2"/>
    <row r="869" ht="14.25" customHeight="1" x14ac:dyDescent="0.2"/>
    <row r="870" ht="14.25" customHeight="1" x14ac:dyDescent="0.2"/>
    <row r="871" ht="14.25" customHeight="1" x14ac:dyDescent="0.2"/>
    <row r="872" ht="14.25" customHeight="1" x14ac:dyDescent="0.2"/>
    <row r="873" ht="14.25" customHeight="1" x14ac:dyDescent="0.2"/>
    <row r="874" ht="14.25" customHeight="1" x14ac:dyDescent="0.2"/>
    <row r="875" ht="14.25" customHeight="1" x14ac:dyDescent="0.2"/>
    <row r="876" ht="14.25" customHeight="1" x14ac:dyDescent="0.2"/>
    <row r="877" ht="14.25" customHeight="1" x14ac:dyDescent="0.2"/>
    <row r="878" ht="14.25" customHeight="1" x14ac:dyDescent="0.2"/>
    <row r="879" ht="14.25" customHeight="1" x14ac:dyDescent="0.2"/>
    <row r="880" ht="14.25" customHeight="1" x14ac:dyDescent="0.2"/>
    <row r="881" ht="14.25" customHeight="1" x14ac:dyDescent="0.2"/>
    <row r="882" ht="14.25" customHeight="1" x14ac:dyDescent="0.2"/>
    <row r="883" ht="14.25" customHeight="1" x14ac:dyDescent="0.2"/>
    <row r="884" ht="14.25" customHeight="1" x14ac:dyDescent="0.2"/>
    <row r="885" ht="14.25" customHeight="1" x14ac:dyDescent="0.2"/>
    <row r="886" ht="14.25" customHeight="1" x14ac:dyDescent="0.2"/>
    <row r="887" ht="14.25" customHeight="1" x14ac:dyDescent="0.2"/>
    <row r="888" ht="14.25" customHeight="1" x14ac:dyDescent="0.2"/>
    <row r="889" ht="14.25" customHeight="1" x14ac:dyDescent="0.2"/>
    <row r="890" ht="14.25" customHeight="1" x14ac:dyDescent="0.2"/>
    <row r="891" ht="14.25" customHeight="1" x14ac:dyDescent="0.2"/>
    <row r="892" ht="14.25" customHeight="1" x14ac:dyDescent="0.2"/>
    <row r="893" ht="14.25" customHeight="1" x14ac:dyDescent="0.2"/>
    <row r="894" ht="14.25" customHeight="1" x14ac:dyDescent="0.2"/>
    <row r="895" ht="14.25" customHeight="1" x14ac:dyDescent="0.2"/>
    <row r="896" ht="14.25" customHeight="1" x14ac:dyDescent="0.2"/>
    <row r="897" ht="14.25" customHeight="1" x14ac:dyDescent="0.2"/>
    <row r="898" ht="14.25" customHeight="1" x14ac:dyDescent="0.2"/>
    <row r="899" ht="14.25" customHeight="1" x14ac:dyDescent="0.2"/>
    <row r="900" ht="14.25" customHeight="1" x14ac:dyDescent="0.2"/>
    <row r="901" ht="14.25" customHeight="1" x14ac:dyDescent="0.2"/>
    <row r="902" ht="14.25" customHeight="1" x14ac:dyDescent="0.2"/>
    <row r="903" ht="14.25" customHeight="1" x14ac:dyDescent="0.2"/>
    <row r="904" ht="14.25" customHeight="1" x14ac:dyDescent="0.2"/>
    <row r="905" ht="14.25" customHeight="1" x14ac:dyDescent="0.2"/>
    <row r="906" ht="14.25" customHeight="1" x14ac:dyDescent="0.2"/>
    <row r="907" ht="14.25" customHeight="1" x14ac:dyDescent="0.2"/>
    <row r="908" ht="14.25" customHeight="1" x14ac:dyDescent="0.2"/>
    <row r="909" ht="14.25" customHeight="1" x14ac:dyDescent="0.2"/>
    <row r="910" ht="14.25" customHeight="1" x14ac:dyDescent="0.2"/>
    <row r="911" ht="14.25" customHeight="1" x14ac:dyDescent="0.2"/>
    <row r="912" ht="14.25" customHeight="1" x14ac:dyDescent="0.2"/>
    <row r="913" ht="14.25" customHeight="1" x14ac:dyDescent="0.2"/>
    <row r="914" ht="14.25" customHeight="1" x14ac:dyDescent="0.2"/>
    <row r="915" ht="14.25" customHeight="1" x14ac:dyDescent="0.2"/>
    <row r="916" ht="14.25" customHeight="1" x14ac:dyDescent="0.2"/>
    <row r="917" ht="14.25" customHeight="1" x14ac:dyDescent="0.2"/>
    <row r="918" ht="14.25" customHeight="1" x14ac:dyDescent="0.2"/>
    <row r="919" ht="14.25" customHeight="1" x14ac:dyDescent="0.2"/>
    <row r="920" ht="14.25" customHeight="1" x14ac:dyDescent="0.2"/>
    <row r="921" ht="14.25" customHeight="1" x14ac:dyDescent="0.2"/>
    <row r="922" ht="14.25" customHeight="1" x14ac:dyDescent="0.2"/>
    <row r="923" ht="14.25" customHeight="1" x14ac:dyDescent="0.2"/>
    <row r="924" ht="14.25" customHeight="1" x14ac:dyDescent="0.2"/>
    <row r="925" ht="14.25" customHeight="1" x14ac:dyDescent="0.2"/>
    <row r="926" ht="14.25" customHeight="1" x14ac:dyDescent="0.2"/>
    <row r="927" ht="14.25" customHeight="1" x14ac:dyDescent="0.2"/>
    <row r="928" ht="14.25" customHeight="1" x14ac:dyDescent="0.2"/>
    <row r="929" ht="14.25" customHeight="1" x14ac:dyDescent="0.2"/>
    <row r="930" ht="14.25" customHeight="1" x14ac:dyDescent="0.2"/>
    <row r="931" ht="14.25" customHeight="1" x14ac:dyDescent="0.2"/>
    <row r="932" ht="14.25" customHeight="1" x14ac:dyDescent="0.2"/>
    <row r="933" ht="14.25" customHeight="1" x14ac:dyDescent="0.2"/>
    <row r="934" ht="14.25" customHeight="1" x14ac:dyDescent="0.2"/>
    <row r="935" ht="14.25" customHeight="1" x14ac:dyDescent="0.2"/>
    <row r="936" ht="14.25" customHeight="1" x14ac:dyDescent="0.2"/>
    <row r="937" ht="14.25" customHeight="1" x14ac:dyDescent="0.2"/>
    <row r="938" ht="14.25" customHeight="1" x14ac:dyDescent="0.2"/>
    <row r="939" ht="14.25" customHeight="1" x14ac:dyDescent="0.2"/>
    <row r="940" ht="14.25" customHeight="1" x14ac:dyDescent="0.2"/>
    <row r="941" ht="14.25" customHeight="1" x14ac:dyDescent="0.2"/>
    <row r="942" ht="14.25" customHeight="1" x14ac:dyDescent="0.2"/>
    <row r="943" ht="14.25" customHeight="1" x14ac:dyDescent="0.2"/>
    <row r="944" ht="14.25" customHeight="1" x14ac:dyDescent="0.2"/>
    <row r="945" ht="14.25" customHeight="1" x14ac:dyDescent="0.2"/>
    <row r="946" ht="14.25" customHeight="1" x14ac:dyDescent="0.2"/>
    <row r="947" ht="14.25" customHeight="1" x14ac:dyDescent="0.2"/>
    <row r="948" ht="14.25" customHeight="1" x14ac:dyDescent="0.2"/>
    <row r="949" ht="14.25" customHeight="1" x14ac:dyDescent="0.2"/>
    <row r="950" ht="14.25" customHeight="1" x14ac:dyDescent="0.2"/>
    <row r="951" ht="14.25" customHeight="1" x14ac:dyDescent="0.2"/>
    <row r="952" ht="14.25" customHeight="1" x14ac:dyDescent="0.2"/>
    <row r="953" ht="14.25" customHeight="1" x14ac:dyDescent="0.2"/>
    <row r="954" ht="14.25" customHeight="1" x14ac:dyDescent="0.2"/>
    <row r="955" ht="14.25" customHeight="1" x14ac:dyDescent="0.2"/>
    <row r="956" ht="14.25" customHeight="1" x14ac:dyDescent="0.2"/>
    <row r="957" ht="14.25" customHeight="1" x14ac:dyDescent="0.2"/>
    <row r="958" ht="14.25" customHeight="1" x14ac:dyDescent="0.2"/>
    <row r="959" ht="14.25" customHeight="1" x14ac:dyDescent="0.2"/>
    <row r="960" ht="14.25" customHeight="1" x14ac:dyDescent="0.2"/>
    <row r="961" ht="14.25" customHeight="1" x14ac:dyDescent="0.2"/>
    <row r="962" ht="14.25" customHeight="1" x14ac:dyDescent="0.2"/>
    <row r="963" ht="14.25" customHeight="1" x14ac:dyDescent="0.2"/>
    <row r="964" ht="14.25" customHeight="1" x14ac:dyDescent="0.2"/>
    <row r="965" ht="14.25" customHeight="1" x14ac:dyDescent="0.2"/>
    <row r="966" ht="14.25" customHeight="1" x14ac:dyDescent="0.2"/>
    <row r="967" ht="14.25" customHeight="1" x14ac:dyDescent="0.2"/>
    <row r="968" ht="14.25" customHeight="1" x14ac:dyDescent="0.2"/>
    <row r="969" ht="14.25" customHeight="1" x14ac:dyDescent="0.2"/>
    <row r="970" ht="14.25" customHeight="1" x14ac:dyDescent="0.2"/>
    <row r="971" ht="14.25" customHeight="1" x14ac:dyDescent="0.2"/>
    <row r="972" ht="14.25" customHeight="1" x14ac:dyDescent="0.2"/>
    <row r="973" ht="14.25" customHeight="1" x14ac:dyDescent="0.2"/>
    <row r="974" ht="14.25" customHeight="1" x14ac:dyDescent="0.2"/>
    <row r="975" ht="14.25" customHeight="1" x14ac:dyDescent="0.2"/>
    <row r="976" ht="14.25" customHeight="1" x14ac:dyDescent="0.2"/>
    <row r="977" ht="14.25" customHeight="1" x14ac:dyDescent="0.2"/>
    <row r="978" ht="14.25" customHeight="1" x14ac:dyDescent="0.2"/>
    <row r="979" ht="14.25" customHeight="1" x14ac:dyDescent="0.2"/>
    <row r="980" ht="14.25" customHeight="1" x14ac:dyDescent="0.2"/>
    <row r="981" ht="14.25" customHeight="1" x14ac:dyDescent="0.2"/>
    <row r="982" ht="14.25" customHeight="1" x14ac:dyDescent="0.2"/>
    <row r="983" ht="14.25" customHeight="1" x14ac:dyDescent="0.2"/>
    <row r="984" ht="14.25" customHeight="1" x14ac:dyDescent="0.2"/>
    <row r="985" ht="14.25" customHeight="1" x14ac:dyDescent="0.2"/>
    <row r="986" ht="14.25" customHeight="1" x14ac:dyDescent="0.2"/>
    <row r="987" ht="14.25" customHeight="1" x14ac:dyDescent="0.2"/>
    <row r="988" ht="14.25" customHeight="1" x14ac:dyDescent="0.2"/>
    <row r="989" ht="14.25" customHeight="1" x14ac:dyDescent="0.2"/>
    <row r="990" ht="14.25" customHeight="1" x14ac:dyDescent="0.2"/>
    <row r="991" ht="14.25" customHeight="1" x14ac:dyDescent="0.2"/>
    <row r="992" ht="14.25" customHeight="1" x14ac:dyDescent="0.2"/>
    <row r="993" ht="14.25" customHeight="1" x14ac:dyDescent="0.2"/>
    <row r="994" ht="14.25" customHeight="1" x14ac:dyDescent="0.2"/>
    <row r="995" ht="14.25" customHeight="1" x14ac:dyDescent="0.2"/>
    <row r="996" ht="14.25" customHeight="1" x14ac:dyDescent="0.2"/>
    <row r="997" ht="14.25" customHeight="1" x14ac:dyDescent="0.2"/>
    <row r="998" ht="14.25" customHeight="1" x14ac:dyDescent="0.2"/>
    <row r="999" ht="14.25" customHeight="1" x14ac:dyDescent="0.2"/>
    <row r="1000" ht="14.25" customHeight="1" x14ac:dyDescent="0.2"/>
  </sheetData>
  <mergeCells count="26">
    <mergeCell ref="A1:Z1"/>
    <mergeCell ref="AA1:AZ1"/>
    <mergeCell ref="A2:Z2"/>
    <mergeCell ref="AA2:AZ2"/>
    <mergeCell ref="A3:Z3"/>
    <mergeCell ref="AA3:AZ3"/>
    <mergeCell ref="AA4:AZ4"/>
    <mergeCell ref="A4:Z4"/>
    <mergeCell ref="B6:M17"/>
    <mergeCell ref="O6:Z17"/>
    <mergeCell ref="AB6:AM17"/>
    <mergeCell ref="AO6:AZ17"/>
    <mergeCell ref="AB48:AM48"/>
    <mergeCell ref="B36:M47"/>
    <mergeCell ref="B48:M48"/>
    <mergeCell ref="B21:M32"/>
    <mergeCell ref="O21:Z32"/>
    <mergeCell ref="AB21:AM32"/>
    <mergeCell ref="AO21:AZ32"/>
    <mergeCell ref="B33:M33"/>
    <mergeCell ref="AB33:AM33"/>
    <mergeCell ref="AO36:AZ47"/>
    <mergeCell ref="B18:M18"/>
    <mergeCell ref="AB18:AM18"/>
    <mergeCell ref="O36:Z47"/>
    <mergeCell ref="AB36:AM47"/>
  </mergeCells>
  <pageMargins left="1.1495238095238096" right="0.7" top="0.75" bottom="0.75" header="0" footer="0"/>
  <pageSetup paperSize="9" scale="96" orientation="portrait"/>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0827E9-3A39-F141-B33D-18BE476DCB5E}">
  <sheetPr codeName="Sheet2">
    <tabColor rgb="FF92D050"/>
  </sheetPr>
  <dimension ref="A1:M1000"/>
  <sheetViews>
    <sheetView view="pageBreakPreview" topLeftCell="C1" zoomScaleNormal="100" workbookViewId="0">
      <selection activeCell="F47" sqref="F47:J47"/>
    </sheetView>
  </sheetViews>
  <sheetFormatPr baseColWidth="10" defaultColWidth="14.5" defaultRowHeight="15" customHeight="1" x14ac:dyDescent="0.15"/>
  <cols>
    <col min="1" max="1" width="7.1640625" style="75" customWidth="1"/>
    <col min="2" max="2" width="30.83203125" style="75" customWidth="1"/>
    <col min="3" max="3" width="10.83203125" style="75" customWidth="1"/>
    <col min="4" max="4" width="13.5" style="75" customWidth="1"/>
    <col min="5" max="10" width="17.1640625" style="75" customWidth="1"/>
    <col min="11" max="11" width="26.5" style="75" customWidth="1"/>
    <col min="12" max="26" width="8.6640625" style="75" customWidth="1"/>
    <col min="27" max="16384" width="14.5" style="75"/>
  </cols>
  <sheetData>
    <row r="1" spans="1:13" ht="14.25" customHeight="1" x14ac:dyDescent="0.15">
      <c r="A1" s="254"/>
      <c r="B1" s="254"/>
      <c r="C1" s="254"/>
      <c r="D1" s="254"/>
      <c r="E1" s="254"/>
      <c r="F1" s="254"/>
      <c r="G1" s="254"/>
      <c r="H1" s="254"/>
      <c r="I1" s="254"/>
      <c r="J1" s="254"/>
      <c r="K1" s="255" t="s">
        <v>433</v>
      </c>
    </row>
    <row r="2" spans="1:13" ht="14.25" customHeight="1" x14ac:dyDescent="0.15">
      <c r="A2" s="254"/>
      <c r="B2" s="254"/>
      <c r="C2" s="254"/>
      <c r="D2" s="254"/>
      <c r="E2" s="254"/>
      <c r="F2" s="254"/>
      <c r="G2" s="254"/>
      <c r="H2" s="254"/>
      <c r="I2" s="254"/>
      <c r="J2" s="254"/>
      <c r="K2" s="255" t="s">
        <v>434</v>
      </c>
    </row>
    <row r="3" spans="1:13" ht="14.25" customHeight="1" x14ac:dyDescent="0.15">
      <c r="A3" s="254"/>
      <c r="B3" s="254"/>
      <c r="C3" s="254"/>
      <c r="D3" s="254"/>
      <c r="E3" s="254"/>
      <c r="F3" s="254"/>
      <c r="G3" s="254"/>
      <c r="H3" s="254"/>
      <c r="I3" s="254"/>
      <c r="J3" s="254"/>
      <c r="K3" s="254"/>
    </row>
    <row r="4" spans="1:13" ht="44.25" customHeight="1" x14ac:dyDescent="0.2">
      <c r="A4" s="319" t="str">
        <f>UPPER("PERKIRAAN HARGA SURVEI BAHAN BANGUNAN  KEGIATAN  BANTUAN STIMULAN PERUMAHAN SWADAYA (BSPS)  "&amp;[73]Base_01!$B$2&amp;" "&amp;[73]Base_01!$C$4&amp;", "&amp;[73]Base_01!$B$4&amp;" "&amp;[73]Base_01!$C$4&amp;", PROVINSI "&amp;[73]Base_01!$C$5&amp;" TAHUN 2026")</f>
        <v>PERKIRAAN HARGA SURVEI BAHAN BANGUNAN  KEGIATAN  BANTUAN STIMULAN PERUMAHAN SWADAYA (BSPS)  KELURAHAN SORONG, KOTA SORONG, PROVINSI PAPUA BARAT DAYA TAHUN 2026</v>
      </c>
      <c r="B4" s="320"/>
      <c r="C4" s="320"/>
      <c r="D4" s="320"/>
      <c r="E4" s="320"/>
      <c r="F4" s="320"/>
      <c r="G4" s="320"/>
      <c r="H4" s="320"/>
      <c r="I4" s="320"/>
      <c r="J4" s="320"/>
      <c r="K4" s="320"/>
    </row>
    <row r="5" spans="1:13" ht="45" customHeight="1" x14ac:dyDescent="0.15">
      <c r="A5" s="321" t="str">
        <f>M7&amp;[73]Base_01!$B$2&amp;" "&amp;[73]Base_01!$C$2&amp;", "&amp;[73]Base_01!$B$3&amp;" "&amp;[73]Base_01!$C$3&amp;", "&amp;[73]Base_01!$B$4&amp;" "&amp;[73]Base_01!$C$4&amp;M8&amp;Base!B31&amp;" "&amp;Base!C31&amp;M9</f>
        <v xml:space="preserve">           Dalam  rangka  penggunaan  harga  pasar  di  Kelurahan Klasabi, Distrik Sorong Manoi, Kota Sorong pada  kegiatan  BSPS  Provinsi Jawa Tengah, Tahun 2026,  telah  dilakukan  survei  harga  pasar bahan   bangunan.   Survei   Harga   Bahan   Bangunan   dilakukan   di 2  (Dua) toko/penyedia    yang    mewakili    lokasi    kegiatan. Berdasarkan  hasil  survei  tersebut,  bersama  ini  disampaikan  perkiraan  harga  satuan bahan bangunan sebagai  berikut:</v>
      </c>
      <c r="B5" s="322"/>
      <c r="C5" s="322"/>
      <c r="D5" s="322"/>
      <c r="E5" s="322"/>
      <c r="F5" s="322"/>
      <c r="G5" s="322"/>
      <c r="H5" s="322"/>
      <c r="I5" s="322"/>
      <c r="J5" s="322"/>
      <c r="K5" s="322"/>
    </row>
    <row r="6" spans="1:13" ht="14.25" customHeight="1" x14ac:dyDescent="0.15">
      <c r="A6" s="113"/>
      <c r="B6" s="113"/>
      <c r="C6" s="113"/>
      <c r="D6" s="113"/>
      <c r="E6" s="256"/>
      <c r="F6" s="256"/>
      <c r="G6" s="256"/>
      <c r="H6" s="256"/>
      <c r="I6" s="256"/>
      <c r="J6" s="113"/>
      <c r="K6" s="113"/>
    </row>
    <row r="7" spans="1:13" ht="30" customHeight="1" x14ac:dyDescent="0.15">
      <c r="A7" s="323" t="s">
        <v>32</v>
      </c>
      <c r="B7" s="325" t="s">
        <v>472</v>
      </c>
      <c r="C7" s="327" t="s">
        <v>35</v>
      </c>
      <c r="D7" s="323" t="s">
        <v>435</v>
      </c>
      <c r="E7" s="329" t="s">
        <v>436</v>
      </c>
      <c r="F7" s="330"/>
      <c r="G7" s="330"/>
      <c r="H7" s="330"/>
      <c r="I7" s="331"/>
      <c r="J7" s="323" t="s">
        <v>437</v>
      </c>
      <c r="K7" s="323" t="s">
        <v>438</v>
      </c>
      <c r="M7" s="75" t="s">
        <v>474</v>
      </c>
    </row>
    <row r="8" spans="1:13" ht="30" customHeight="1" x14ac:dyDescent="0.15">
      <c r="A8" s="324"/>
      <c r="B8" s="326"/>
      <c r="C8" s="328"/>
      <c r="D8" s="324"/>
      <c r="E8" s="272" t="str">
        <f>Base!B26</f>
        <v>….........</v>
      </c>
      <c r="F8" s="272" t="str">
        <f>Base!B27</f>
        <v>….........</v>
      </c>
      <c r="G8" s="272" t="str">
        <f>Base!B28</f>
        <v>….........</v>
      </c>
      <c r="H8" s="272" t="str">
        <f>Base!B29</f>
        <v>….........</v>
      </c>
      <c r="I8" s="272" t="str">
        <f>Base!B30</f>
        <v>….........</v>
      </c>
      <c r="J8" s="324"/>
      <c r="K8" s="324"/>
      <c r="M8" s="75" t="s">
        <v>480</v>
      </c>
    </row>
    <row r="9" spans="1:13" ht="30" customHeight="1" x14ac:dyDescent="0.15">
      <c r="A9" s="258">
        <v>1</v>
      </c>
      <c r="B9" s="267"/>
      <c r="C9" s="269"/>
      <c r="D9" s="268"/>
      <c r="E9" s="259"/>
      <c r="F9" s="259"/>
      <c r="G9" s="259"/>
      <c r="H9" s="259"/>
      <c r="I9" s="259"/>
      <c r="J9" s="260" t="str">
        <f t="shared" ref="J9:J30" si="0">IF(B9&lt;&gt;"",AVERAGE(E9:G9),"")</f>
        <v/>
      </c>
      <c r="K9" s="258"/>
      <c r="M9" s="75" t="s">
        <v>481</v>
      </c>
    </row>
    <row r="10" spans="1:13" ht="30" customHeight="1" x14ac:dyDescent="0.15">
      <c r="A10" s="258">
        <v>2</v>
      </c>
      <c r="B10" s="267"/>
      <c r="C10" s="269"/>
      <c r="D10" s="268"/>
      <c r="E10" s="259"/>
      <c r="F10" s="259"/>
      <c r="G10" s="259"/>
      <c r="H10" s="259"/>
      <c r="I10" s="259"/>
      <c r="J10" s="260" t="str">
        <f t="shared" si="0"/>
        <v/>
      </c>
      <c r="K10" s="258"/>
    </row>
    <row r="11" spans="1:13" ht="30" customHeight="1" x14ac:dyDescent="0.15">
      <c r="A11" s="258">
        <v>3</v>
      </c>
      <c r="B11" s="267"/>
      <c r="C11" s="269"/>
      <c r="D11" s="268"/>
      <c r="E11" s="259"/>
      <c r="F11" s="259"/>
      <c r="G11" s="259"/>
      <c r="H11" s="259"/>
      <c r="I11" s="259"/>
      <c r="J11" s="260" t="str">
        <f t="shared" si="0"/>
        <v/>
      </c>
      <c r="K11" s="258"/>
    </row>
    <row r="12" spans="1:13" ht="30" customHeight="1" x14ac:dyDescent="0.15">
      <c r="A12" s="258">
        <v>4</v>
      </c>
      <c r="B12" s="267"/>
      <c r="C12" s="269"/>
      <c r="D12" s="268"/>
      <c r="E12" s="259"/>
      <c r="F12" s="259"/>
      <c r="G12" s="259"/>
      <c r="H12" s="259"/>
      <c r="I12" s="259"/>
      <c r="J12" s="260" t="str">
        <f t="shared" si="0"/>
        <v/>
      </c>
      <c r="K12" s="258"/>
    </row>
    <row r="13" spans="1:13" ht="30" customHeight="1" x14ac:dyDescent="0.15">
      <c r="A13" s="258">
        <v>5</v>
      </c>
      <c r="B13" s="267"/>
      <c r="C13" s="269"/>
      <c r="D13" s="268"/>
      <c r="E13" s="259"/>
      <c r="F13" s="259"/>
      <c r="G13" s="259"/>
      <c r="H13" s="259"/>
      <c r="I13" s="259"/>
      <c r="J13" s="260" t="str">
        <f t="shared" si="0"/>
        <v/>
      </c>
      <c r="K13" s="258"/>
    </row>
    <row r="14" spans="1:13" ht="30" customHeight="1" x14ac:dyDescent="0.15">
      <c r="A14" s="258">
        <v>6</v>
      </c>
      <c r="B14" s="267"/>
      <c r="C14" s="269"/>
      <c r="D14" s="268"/>
      <c r="E14" s="259"/>
      <c r="F14" s="259"/>
      <c r="G14" s="259"/>
      <c r="H14" s="259"/>
      <c r="I14" s="259"/>
      <c r="J14" s="260" t="str">
        <f t="shared" si="0"/>
        <v/>
      </c>
      <c r="K14" s="258"/>
    </row>
    <row r="15" spans="1:13" ht="30" customHeight="1" x14ac:dyDescent="0.15">
      <c r="A15" s="258">
        <v>7</v>
      </c>
      <c r="B15" s="267"/>
      <c r="C15" s="269"/>
      <c r="D15" s="268"/>
      <c r="E15" s="259"/>
      <c r="F15" s="259"/>
      <c r="G15" s="259"/>
      <c r="H15" s="259"/>
      <c r="I15" s="259"/>
      <c r="J15" s="260" t="str">
        <f t="shared" si="0"/>
        <v/>
      </c>
      <c r="K15" s="258"/>
    </row>
    <row r="16" spans="1:13" ht="30" customHeight="1" x14ac:dyDescent="0.15">
      <c r="A16" s="258">
        <v>8</v>
      </c>
      <c r="B16" s="267"/>
      <c r="C16" s="269"/>
      <c r="D16" s="268"/>
      <c r="E16" s="259"/>
      <c r="F16" s="259"/>
      <c r="G16" s="259"/>
      <c r="H16" s="259"/>
      <c r="I16" s="259"/>
      <c r="J16" s="260" t="str">
        <f t="shared" si="0"/>
        <v/>
      </c>
      <c r="K16" s="258"/>
    </row>
    <row r="17" spans="1:11" ht="30" customHeight="1" x14ac:dyDescent="0.15">
      <c r="A17" s="258">
        <v>9</v>
      </c>
      <c r="B17" s="267"/>
      <c r="C17" s="269"/>
      <c r="D17" s="268"/>
      <c r="E17" s="259"/>
      <c r="F17" s="259"/>
      <c r="G17" s="259"/>
      <c r="H17" s="259"/>
      <c r="I17" s="259"/>
      <c r="J17" s="260" t="str">
        <f t="shared" si="0"/>
        <v/>
      </c>
      <c r="K17" s="258"/>
    </row>
    <row r="18" spans="1:11" ht="30" customHeight="1" x14ac:dyDescent="0.15">
      <c r="A18" s="258">
        <v>10</v>
      </c>
      <c r="B18" s="267"/>
      <c r="C18" s="269"/>
      <c r="D18" s="268"/>
      <c r="E18" s="259"/>
      <c r="F18" s="259"/>
      <c r="G18" s="259"/>
      <c r="H18" s="259"/>
      <c r="I18" s="259"/>
      <c r="J18" s="260" t="str">
        <f t="shared" si="0"/>
        <v/>
      </c>
      <c r="K18" s="258"/>
    </row>
    <row r="19" spans="1:11" ht="30" customHeight="1" x14ac:dyDescent="0.15">
      <c r="A19" s="258">
        <v>11</v>
      </c>
      <c r="B19" s="267"/>
      <c r="C19" s="269"/>
      <c r="D19" s="268"/>
      <c r="E19" s="259"/>
      <c r="F19" s="259"/>
      <c r="G19" s="259"/>
      <c r="H19" s="259"/>
      <c r="I19" s="259"/>
      <c r="J19" s="260" t="str">
        <f t="shared" si="0"/>
        <v/>
      </c>
      <c r="K19" s="258"/>
    </row>
    <row r="20" spans="1:11" ht="30" customHeight="1" x14ac:dyDescent="0.15">
      <c r="A20" s="258">
        <v>12</v>
      </c>
      <c r="B20" s="267"/>
      <c r="C20" s="269"/>
      <c r="D20" s="268"/>
      <c r="E20" s="259"/>
      <c r="F20" s="259"/>
      <c r="G20" s="259"/>
      <c r="H20" s="259"/>
      <c r="I20" s="259"/>
      <c r="J20" s="260" t="str">
        <f t="shared" si="0"/>
        <v/>
      </c>
      <c r="K20" s="258"/>
    </row>
    <row r="21" spans="1:11" ht="30" customHeight="1" x14ac:dyDescent="0.15">
      <c r="A21" s="258">
        <v>13</v>
      </c>
      <c r="B21" s="267"/>
      <c r="C21" s="269"/>
      <c r="D21" s="268"/>
      <c r="E21" s="259"/>
      <c r="F21" s="259"/>
      <c r="G21" s="259"/>
      <c r="H21" s="259"/>
      <c r="I21" s="259"/>
      <c r="J21" s="260" t="str">
        <f t="shared" si="0"/>
        <v/>
      </c>
      <c r="K21" s="258"/>
    </row>
    <row r="22" spans="1:11" ht="30" customHeight="1" x14ac:dyDescent="0.15">
      <c r="A22" s="258">
        <v>14</v>
      </c>
      <c r="B22" s="267"/>
      <c r="C22" s="269"/>
      <c r="D22" s="268"/>
      <c r="E22" s="259"/>
      <c r="F22" s="259"/>
      <c r="G22" s="259"/>
      <c r="H22" s="259"/>
      <c r="I22" s="259"/>
      <c r="J22" s="260" t="str">
        <f t="shared" si="0"/>
        <v/>
      </c>
      <c r="K22" s="258"/>
    </row>
    <row r="23" spans="1:11" ht="30" customHeight="1" x14ac:dyDescent="0.15">
      <c r="A23" s="258">
        <v>15</v>
      </c>
      <c r="B23" s="267"/>
      <c r="C23" s="269"/>
      <c r="D23" s="268"/>
      <c r="E23" s="259"/>
      <c r="F23" s="259"/>
      <c r="G23" s="259"/>
      <c r="H23" s="259"/>
      <c r="I23" s="259"/>
      <c r="J23" s="260" t="str">
        <f t="shared" si="0"/>
        <v/>
      </c>
      <c r="K23" s="258"/>
    </row>
    <row r="24" spans="1:11" ht="30" customHeight="1" x14ac:dyDescent="0.15">
      <c r="A24" s="258">
        <v>16</v>
      </c>
      <c r="B24" s="267"/>
      <c r="C24" s="269"/>
      <c r="D24" s="268"/>
      <c r="E24" s="259"/>
      <c r="F24" s="259"/>
      <c r="G24" s="259"/>
      <c r="H24" s="259"/>
      <c r="I24" s="259"/>
      <c r="J24" s="260" t="str">
        <f t="shared" si="0"/>
        <v/>
      </c>
      <c r="K24" s="258"/>
    </row>
    <row r="25" spans="1:11" ht="30" customHeight="1" x14ac:dyDescent="0.15">
      <c r="A25" s="258">
        <v>17</v>
      </c>
      <c r="B25" s="267"/>
      <c r="C25" s="269"/>
      <c r="D25" s="268"/>
      <c r="E25" s="259"/>
      <c r="F25" s="259"/>
      <c r="G25" s="259"/>
      <c r="H25" s="259"/>
      <c r="I25" s="259"/>
      <c r="J25" s="260" t="str">
        <f t="shared" si="0"/>
        <v/>
      </c>
      <c r="K25" s="258"/>
    </row>
    <row r="26" spans="1:11" ht="30" customHeight="1" x14ac:dyDescent="0.15">
      <c r="A26" s="258">
        <v>18</v>
      </c>
      <c r="B26" s="267"/>
      <c r="C26" s="269"/>
      <c r="D26" s="268"/>
      <c r="E26" s="259"/>
      <c r="F26" s="259"/>
      <c r="G26" s="259"/>
      <c r="H26" s="259"/>
      <c r="I26" s="259"/>
      <c r="J26" s="260" t="str">
        <f t="shared" si="0"/>
        <v/>
      </c>
      <c r="K26" s="258"/>
    </row>
    <row r="27" spans="1:11" ht="30" customHeight="1" x14ac:dyDescent="0.15">
      <c r="A27" s="258">
        <v>19</v>
      </c>
      <c r="B27" s="267"/>
      <c r="C27" s="269"/>
      <c r="D27" s="268"/>
      <c r="E27" s="259"/>
      <c r="F27" s="259"/>
      <c r="G27" s="259"/>
      <c r="H27" s="259"/>
      <c r="I27" s="259"/>
      <c r="J27" s="260" t="str">
        <f t="shared" si="0"/>
        <v/>
      </c>
      <c r="K27" s="258"/>
    </row>
    <row r="28" spans="1:11" ht="30" customHeight="1" x14ac:dyDescent="0.15">
      <c r="A28" s="258">
        <v>20</v>
      </c>
      <c r="B28" s="267"/>
      <c r="C28" s="269"/>
      <c r="D28" s="268"/>
      <c r="E28" s="259"/>
      <c r="F28" s="259"/>
      <c r="G28" s="259"/>
      <c r="H28" s="259"/>
      <c r="I28" s="259"/>
      <c r="J28" s="260" t="str">
        <f t="shared" si="0"/>
        <v/>
      </c>
      <c r="K28" s="258"/>
    </row>
    <row r="29" spans="1:11" ht="30" customHeight="1" x14ac:dyDescent="0.15">
      <c r="A29" s="258">
        <v>21</v>
      </c>
      <c r="B29" s="267"/>
      <c r="C29" s="269"/>
      <c r="D29" s="268"/>
      <c r="E29" s="259"/>
      <c r="F29" s="259"/>
      <c r="G29" s="259"/>
      <c r="H29" s="259"/>
      <c r="I29" s="259"/>
      <c r="J29" s="260" t="str">
        <f t="shared" si="0"/>
        <v/>
      </c>
      <c r="K29" s="258"/>
    </row>
    <row r="30" spans="1:11" ht="30" customHeight="1" x14ac:dyDescent="0.15">
      <c r="A30" s="258">
        <v>22</v>
      </c>
      <c r="B30" s="267"/>
      <c r="C30" s="270"/>
      <c r="D30" s="261"/>
      <c r="E30" s="262"/>
      <c r="F30" s="262"/>
      <c r="G30" s="262"/>
      <c r="H30" s="262"/>
      <c r="I30" s="262"/>
      <c r="J30" s="260" t="str">
        <f t="shared" si="0"/>
        <v/>
      </c>
      <c r="K30" s="262"/>
    </row>
    <row r="31" spans="1:11" ht="30" customHeight="1" x14ac:dyDescent="0.15">
      <c r="A31" s="258" t="s">
        <v>439</v>
      </c>
      <c r="B31" s="267"/>
      <c r="C31" s="270"/>
      <c r="D31" s="261"/>
      <c r="E31" s="262"/>
      <c r="F31" s="262"/>
      <c r="G31" s="262"/>
      <c r="H31" s="262"/>
      <c r="I31" s="262"/>
      <c r="J31" s="262"/>
      <c r="K31" s="262"/>
    </row>
    <row r="32" spans="1:11" ht="14.25" customHeight="1" x14ac:dyDescent="0.15">
      <c r="A32" s="263"/>
      <c r="B32" s="264"/>
      <c r="C32" s="264"/>
      <c r="D32" s="264"/>
      <c r="E32" s="264"/>
      <c r="F32" s="264"/>
      <c r="G32" s="264"/>
      <c r="H32" s="264"/>
      <c r="I32" s="264"/>
      <c r="J32" s="264"/>
      <c r="K32" s="264"/>
    </row>
    <row r="33" spans="1:11" ht="14.25" customHeight="1" x14ac:dyDescent="0.15">
      <c r="A33" s="318" t="s">
        <v>440</v>
      </c>
      <c r="B33" s="315"/>
      <c r="C33" s="263"/>
      <c r="D33" s="264"/>
      <c r="E33" s="264"/>
      <c r="F33" s="264"/>
      <c r="G33" s="264"/>
      <c r="H33" s="264"/>
      <c r="I33" s="264"/>
      <c r="J33" s="264"/>
      <c r="K33" s="264"/>
    </row>
    <row r="34" spans="1:11" ht="14" x14ac:dyDescent="0.15">
      <c r="A34" s="265" t="s">
        <v>6</v>
      </c>
      <c r="B34" s="313" t="s">
        <v>441</v>
      </c>
      <c r="C34" s="313"/>
      <c r="D34" s="313"/>
      <c r="E34" s="313"/>
      <c r="F34" s="313"/>
      <c r="G34" s="313"/>
      <c r="H34" s="313"/>
      <c r="I34" s="313"/>
      <c r="J34" s="313"/>
      <c r="K34" s="313"/>
    </row>
    <row r="35" spans="1:11" ht="14" x14ac:dyDescent="0.15">
      <c r="A35" s="265" t="s">
        <v>8</v>
      </c>
      <c r="B35" s="313" t="s">
        <v>442</v>
      </c>
      <c r="C35" s="313"/>
      <c r="D35" s="313"/>
      <c r="E35" s="313"/>
      <c r="F35" s="313"/>
      <c r="G35" s="313"/>
      <c r="H35" s="313"/>
      <c r="I35" s="313"/>
      <c r="J35" s="313"/>
      <c r="K35" s="313"/>
    </row>
    <row r="36" spans="1:11" ht="14" x14ac:dyDescent="0.15">
      <c r="A36" s="265" t="s">
        <v>9</v>
      </c>
      <c r="B36" s="313" t="s">
        <v>443</v>
      </c>
      <c r="C36" s="313"/>
      <c r="D36" s="313"/>
      <c r="E36" s="313"/>
      <c r="F36" s="313"/>
      <c r="G36" s="313"/>
      <c r="H36" s="313"/>
      <c r="I36" s="313"/>
      <c r="J36" s="313"/>
      <c r="K36" s="313"/>
    </row>
    <row r="37" spans="1:11" ht="14.25" customHeight="1" x14ac:dyDescent="0.15">
      <c r="A37" s="265"/>
      <c r="B37" s="113"/>
      <c r="C37" s="113"/>
      <c r="D37" s="113"/>
      <c r="E37" s="113"/>
      <c r="F37" s="113"/>
      <c r="G37" s="113"/>
      <c r="H37" s="113"/>
      <c r="I37" s="113"/>
      <c r="J37" s="113"/>
      <c r="K37" s="113"/>
    </row>
    <row r="38" spans="1:11" ht="14.25" customHeight="1" x14ac:dyDescent="0.15">
      <c r="A38" s="263"/>
      <c r="B38" s="264"/>
      <c r="C38" s="264"/>
      <c r="D38" s="264"/>
      <c r="E38" s="264"/>
      <c r="F38" s="264"/>
      <c r="G38" s="264"/>
      <c r="H38" s="264"/>
      <c r="I38" s="264"/>
      <c r="J38" s="264"/>
      <c r="K38" s="264"/>
    </row>
    <row r="39" spans="1:11" ht="14.25" customHeight="1" x14ac:dyDescent="0.15">
      <c r="A39" s="263"/>
      <c r="B39" s="264"/>
      <c r="C39" s="264"/>
      <c r="D39" s="264"/>
      <c r="E39" s="264"/>
      <c r="F39" s="273"/>
      <c r="I39" s="122" t="str">
        <f>'Total II-15'!D10</f>
        <v>Sorong</v>
      </c>
      <c r="J39" s="316" t="s">
        <v>482</v>
      </c>
      <c r="K39" s="316"/>
    </row>
    <row r="40" spans="1:11" ht="14.25" customHeight="1" x14ac:dyDescent="0.15">
      <c r="A40" s="263"/>
      <c r="B40" s="314" t="s">
        <v>296</v>
      </c>
      <c r="C40" s="315"/>
      <c r="D40" s="315"/>
      <c r="E40" s="264"/>
      <c r="F40" s="314" t="s">
        <v>444</v>
      </c>
      <c r="G40" s="315"/>
      <c r="H40" s="315"/>
      <c r="I40" s="315"/>
      <c r="J40" s="315"/>
      <c r="K40" s="254"/>
    </row>
    <row r="41" spans="1:11" ht="14.25" customHeight="1" x14ac:dyDescent="0.15">
      <c r="A41" s="263"/>
      <c r="B41" s="314" t="s">
        <v>445</v>
      </c>
      <c r="C41" s="315"/>
      <c r="D41" s="315"/>
      <c r="E41" s="264"/>
      <c r="F41" s="314" t="str">
        <f>"Kelompok Calon Penerima Bantuan (KCPB) "&amp;'Total II-15'!D7</f>
        <v>Kelompok Calon Penerima Bantuan (KCPB) Mawar Berduri</v>
      </c>
      <c r="G41" s="315"/>
      <c r="H41" s="315"/>
      <c r="I41" s="315"/>
      <c r="J41" s="315"/>
      <c r="K41" s="254"/>
    </row>
    <row r="42" spans="1:11" ht="14.25" customHeight="1" x14ac:dyDescent="0.15">
      <c r="A42" s="263"/>
      <c r="B42" s="314"/>
      <c r="C42" s="315"/>
      <c r="D42" s="315"/>
      <c r="E42" s="264"/>
      <c r="F42" s="314" t="s">
        <v>446</v>
      </c>
      <c r="G42" s="315"/>
      <c r="H42" s="315"/>
      <c r="I42" s="315"/>
      <c r="J42" s="315"/>
      <c r="K42" s="254"/>
    </row>
    <row r="43" spans="1:11" ht="14.25" customHeight="1" x14ac:dyDescent="0.15">
      <c r="A43" s="263"/>
      <c r="B43" s="266"/>
      <c r="C43" s="266"/>
      <c r="D43" s="266"/>
      <c r="E43" s="264"/>
      <c r="F43" s="266"/>
      <c r="G43" s="266"/>
      <c r="H43" s="266"/>
      <c r="I43" s="266"/>
      <c r="J43" s="266"/>
      <c r="K43" s="254"/>
    </row>
    <row r="44" spans="1:11" ht="14.25" customHeight="1" x14ac:dyDescent="0.15">
      <c r="A44" s="263"/>
      <c r="B44" s="266"/>
      <c r="C44" s="266"/>
      <c r="D44" s="266"/>
      <c r="E44" s="264"/>
      <c r="F44" s="266"/>
      <c r="G44" s="266"/>
      <c r="H44" s="266"/>
      <c r="I44" s="266"/>
      <c r="J44" s="254"/>
      <c r="K44" s="254"/>
    </row>
    <row r="45" spans="1:11" ht="14.25" customHeight="1" x14ac:dyDescent="0.15">
      <c r="A45" s="263"/>
      <c r="B45" s="266"/>
      <c r="C45" s="266"/>
      <c r="D45" s="266"/>
      <c r="E45" s="264"/>
      <c r="F45" s="266"/>
      <c r="G45" s="266"/>
      <c r="H45" s="266"/>
      <c r="I45" s="266"/>
      <c r="J45" s="254"/>
      <c r="K45" s="254"/>
    </row>
    <row r="46" spans="1:11" ht="14.25" customHeight="1" x14ac:dyDescent="0.15">
      <c r="A46" s="263"/>
      <c r="B46" s="266"/>
      <c r="C46" s="266"/>
      <c r="D46" s="266"/>
      <c r="E46" s="264"/>
      <c r="F46" s="266"/>
      <c r="G46" s="266"/>
      <c r="H46" s="266"/>
      <c r="I46" s="266"/>
      <c r="J46" s="254"/>
      <c r="K46" s="254"/>
    </row>
    <row r="47" spans="1:11" ht="14.25" customHeight="1" x14ac:dyDescent="0.15">
      <c r="A47" s="263"/>
      <c r="B47" s="314" t="str">
        <f>'Total II-15'!B66</f>
        <v>…...............         …...............</v>
      </c>
      <c r="C47" s="315"/>
      <c r="D47" s="315"/>
      <c r="E47" s="264"/>
      <c r="F47" s="314" t="str">
        <f>'Total II-15'!E66</f>
        <v>Andi</v>
      </c>
      <c r="G47" s="315"/>
      <c r="H47" s="315"/>
      <c r="I47" s="315"/>
      <c r="J47" s="315"/>
      <c r="K47" s="254"/>
    </row>
    <row r="48" spans="1:11" ht="14.25" customHeight="1" x14ac:dyDescent="0.15">
      <c r="A48" s="113"/>
      <c r="B48" s="113"/>
      <c r="C48" s="315"/>
      <c r="D48" s="315"/>
      <c r="E48" s="113"/>
      <c r="F48" s="113"/>
      <c r="G48" s="113"/>
      <c r="H48" s="113"/>
      <c r="I48" s="113"/>
      <c r="J48" s="113"/>
      <c r="K48" s="113"/>
    </row>
    <row r="49" spans="1:11" ht="14.25" customHeight="1" x14ac:dyDescent="0.15">
      <c r="A49" s="254"/>
      <c r="B49" s="254"/>
      <c r="C49" s="254"/>
      <c r="D49" s="254"/>
      <c r="E49" s="254"/>
      <c r="F49" s="254"/>
      <c r="G49" s="254"/>
      <c r="H49" s="254"/>
      <c r="I49" s="254"/>
      <c r="J49" s="254"/>
      <c r="K49" s="254"/>
    </row>
    <row r="50" spans="1:11" ht="14.25" customHeight="1" x14ac:dyDescent="0.15">
      <c r="A50" s="254"/>
      <c r="B50" s="254"/>
      <c r="C50" s="254"/>
      <c r="D50" s="254"/>
      <c r="E50" s="254"/>
      <c r="F50" s="254"/>
      <c r="G50" s="254"/>
      <c r="H50" s="254"/>
      <c r="I50" s="254"/>
      <c r="J50" s="254"/>
      <c r="K50" s="254"/>
    </row>
    <row r="51" spans="1:11" ht="14.25" customHeight="1" x14ac:dyDescent="0.15">
      <c r="A51" s="317" t="s">
        <v>473</v>
      </c>
      <c r="B51" s="315"/>
      <c r="C51" s="315"/>
      <c r="D51" s="315"/>
      <c r="E51" s="315"/>
      <c r="F51" s="315"/>
      <c r="G51" s="315"/>
      <c r="H51" s="315"/>
      <c r="I51" s="315"/>
      <c r="J51" s="315"/>
      <c r="K51" s="315"/>
    </row>
    <row r="52" spans="1:11" ht="14.25" customHeight="1" x14ac:dyDescent="0.15">
      <c r="A52" s="313" t="s">
        <v>447</v>
      </c>
      <c r="B52" s="315"/>
      <c r="C52" s="315"/>
      <c r="D52" s="315"/>
      <c r="E52" s="315"/>
      <c r="F52" s="315"/>
      <c r="G52" s="315"/>
      <c r="H52" s="315"/>
      <c r="I52" s="315"/>
      <c r="J52" s="315"/>
    </row>
    <row r="53" spans="1:11" ht="14.25" customHeight="1" x14ac:dyDescent="0.15"/>
    <row r="54" spans="1:11" ht="14.25" customHeight="1" x14ac:dyDescent="0.15"/>
    <row r="55" spans="1:11" ht="14.25" customHeight="1" x14ac:dyDescent="0.15"/>
    <row r="56" spans="1:11" ht="14.25" customHeight="1" x14ac:dyDescent="0.15"/>
    <row r="57" spans="1:11" ht="14.25" customHeight="1" x14ac:dyDescent="0.15"/>
    <row r="58" spans="1:11" ht="14.25" customHeight="1" x14ac:dyDescent="0.15"/>
    <row r="59" spans="1:11" ht="14.25" customHeight="1" x14ac:dyDescent="0.15"/>
    <row r="60" spans="1:11" ht="14.25" customHeight="1" x14ac:dyDescent="0.15"/>
    <row r="61" spans="1:11" ht="14.25" customHeight="1" x14ac:dyDescent="0.15"/>
    <row r="62" spans="1:11" ht="14.25" customHeight="1" x14ac:dyDescent="0.15"/>
    <row r="63" spans="1:11" ht="14.25" customHeight="1" x14ac:dyDescent="0.15"/>
    <row r="64" spans="1:11" ht="14.25" customHeight="1" x14ac:dyDescent="0.15"/>
    <row r="65" ht="14.25" customHeight="1" x14ac:dyDescent="0.15"/>
    <row r="66" ht="14.25" customHeight="1" x14ac:dyDescent="0.15"/>
    <row r="67" ht="14.25" customHeight="1" x14ac:dyDescent="0.15"/>
    <row r="68" ht="14.25" customHeight="1" x14ac:dyDescent="0.15"/>
    <row r="69" ht="14.25" customHeight="1" x14ac:dyDescent="0.15"/>
    <row r="70" ht="14.25" customHeight="1" x14ac:dyDescent="0.15"/>
    <row r="71" ht="14.25" customHeight="1" x14ac:dyDescent="0.15"/>
    <row r="72" ht="14.25" customHeight="1" x14ac:dyDescent="0.15"/>
    <row r="73" ht="14.25" customHeight="1" x14ac:dyDescent="0.15"/>
    <row r="74" ht="14.25" customHeight="1" x14ac:dyDescent="0.15"/>
    <row r="75" ht="14.25" customHeight="1" x14ac:dyDescent="0.15"/>
    <row r="76" ht="14.25" customHeight="1" x14ac:dyDescent="0.15"/>
    <row r="77" ht="14.25" customHeight="1" x14ac:dyDescent="0.15"/>
    <row r="78" ht="14.25" customHeight="1" x14ac:dyDescent="0.15"/>
    <row r="79" ht="14.25" customHeight="1" x14ac:dyDescent="0.15"/>
    <row r="80" ht="14.25" customHeight="1" x14ac:dyDescent="0.15"/>
    <row r="81" ht="14.25" customHeight="1" x14ac:dyDescent="0.15"/>
    <row r="82" ht="14.25" customHeight="1" x14ac:dyDescent="0.15"/>
    <row r="83" ht="14.25" customHeight="1" x14ac:dyDescent="0.15"/>
    <row r="84" ht="14.25" customHeight="1" x14ac:dyDescent="0.15"/>
    <row r="85" ht="14.25" customHeight="1" x14ac:dyDescent="0.15"/>
    <row r="86" ht="14.25" customHeight="1" x14ac:dyDescent="0.15"/>
    <row r="87" ht="14.25" customHeight="1" x14ac:dyDescent="0.15"/>
    <row r="88" ht="14.25" customHeight="1" x14ac:dyDescent="0.15"/>
    <row r="89" ht="14.25" customHeight="1" x14ac:dyDescent="0.15"/>
    <row r="90" ht="14.25" customHeight="1" x14ac:dyDescent="0.15"/>
    <row r="91" ht="14.25" customHeight="1" x14ac:dyDescent="0.15"/>
    <row r="92" ht="14.25" customHeight="1" x14ac:dyDescent="0.15"/>
    <row r="93" ht="14.25" customHeight="1" x14ac:dyDescent="0.15"/>
    <row r="94" ht="14.25" customHeight="1" x14ac:dyDescent="0.15"/>
    <row r="95" ht="14.25" customHeight="1" x14ac:dyDescent="0.15"/>
    <row r="96" ht="14.25" customHeight="1" x14ac:dyDescent="0.15"/>
    <row r="97" ht="14.25" customHeight="1" x14ac:dyDescent="0.15"/>
    <row r="98" ht="14.25" customHeight="1" x14ac:dyDescent="0.15"/>
    <row r="99" ht="14.25" customHeight="1" x14ac:dyDescent="0.15"/>
    <row r="100" ht="14.25" customHeight="1" x14ac:dyDescent="0.15"/>
    <row r="101" ht="14.25" customHeight="1" x14ac:dyDescent="0.15"/>
    <row r="102" ht="14.25" customHeight="1" x14ac:dyDescent="0.15"/>
    <row r="103" ht="14.25" customHeight="1" x14ac:dyDescent="0.15"/>
    <row r="104" ht="14.25" customHeight="1" x14ac:dyDescent="0.15"/>
    <row r="105" ht="14.25" customHeight="1" x14ac:dyDescent="0.15"/>
    <row r="106" ht="14.25" customHeight="1" x14ac:dyDescent="0.15"/>
    <row r="107" ht="14.25" customHeight="1" x14ac:dyDescent="0.15"/>
    <row r="108" ht="14.25" customHeight="1" x14ac:dyDescent="0.15"/>
    <row r="109" ht="14.25" customHeight="1" x14ac:dyDescent="0.15"/>
    <row r="110" ht="14.25" customHeight="1" x14ac:dyDescent="0.15"/>
    <row r="111" ht="14.25" customHeight="1" x14ac:dyDescent="0.15"/>
    <row r="112" ht="14.25" customHeight="1" x14ac:dyDescent="0.15"/>
    <row r="113" ht="14.25" customHeight="1" x14ac:dyDescent="0.15"/>
    <row r="114" ht="14.25" customHeight="1" x14ac:dyDescent="0.15"/>
    <row r="115" ht="14.25" customHeight="1" x14ac:dyDescent="0.15"/>
    <row r="116" ht="14.25" customHeight="1" x14ac:dyDescent="0.15"/>
    <row r="117" ht="14.25" customHeight="1" x14ac:dyDescent="0.15"/>
    <row r="118" ht="14.25" customHeight="1" x14ac:dyDescent="0.15"/>
    <row r="119" ht="14.25" customHeight="1" x14ac:dyDescent="0.15"/>
    <row r="120" ht="14.25" customHeight="1" x14ac:dyDescent="0.15"/>
    <row r="121" ht="14.25" customHeight="1" x14ac:dyDescent="0.15"/>
    <row r="122" ht="14.25" customHeight="1" x14ac:dyDescent="0.15"/>
    <row r="123" ht="14.25" customHeight="1" x14ac:dyDescent="0.15"/>
    <row r="124" ht="14.25" customHeight="1" x14ac:dyDescent="0.15"/>
    <row r="125" ht="14.25" customHeight="1" x14ac:dyDescent="0.15"/>
    <row r="126" ht="14.25" customHeight="1" x14ac:dyDescent="0.15"/>
    <row r="127" ht="14.25" customHeight="1" x14ac:dyDescent="0.15"/>
    <row r="128" ht="14.25" customHeight="1" x14ac:dyDescent="0.15"/>
    <row r="129" ht="14.25" customHeight="1" x14ac:dyDescent="0.15"/>
    <row r="130" ht="14.25" customHeight="1" x14ac:dyDescent="0.15"/>
    <row r="131" ht="14.25" customHeight="1" x14ac:dyDescent="0.15"/>
    <row r="132" ht="14.25" customHeight="1" x14ac:dyDescent="0.15"/>
    <row r="133" ht="14.25" customHeight="1" x14ac:dyDescent="0.15"/>
    <row r="134" ht="14.25" customHeight="1" x14ac:dyDescent="0.15"/>
    <row r="135" ht="14.25" customHeight="1" x14ac:dyDescent="0.15"/>
    <row r="136" ht="14.25" customHeight="1" x14ac:dyDescent="0.15"/>
    <row r="137" ht="14.25" customHeight="1" x14ac:dyDescent="0.15"/>
    <row r="138" ht="14.25" customHeight="1" x14ac:dyDescent="0.15"/>
    <row r="139" ht="14.25" customHeight="1" x14ac:dyDescent="0.15"/>
    <row r="140" ht="14.25" customHeight="1" x14ac:dyDescent="0.15"/>
    <row r="141" ht="14.25" customHeight="1" x14ac:dyDescent="0.15"/>
    <row r="142" ht="14.25" customHeight="1" x14ac:dyDescent="0.15"/>
    <row r="143" ht="14.25" customHeight="1" x14ac:dyDescent="0.15"/>
    <row r="144" ht="14.25" customHeight="1" x14ac:dyDescent="0.15"/>
    <row r="145" ht="14.25" customHeight="1" x14ac:dyDescent="0.15"/>
    <row r="146" ht="14.25" customHeight="1" x14ac:dyDescent="0.15"/>
    <row r="147" ht="14.25" customHeight="1" x14ac:dyDescent="0.15"/>
    <row r="148" ht="14.25" customHeight="1" x14ac:dyDescent="0.15"/>
    <row r="149" ht="14.25" customHeight="1" x14ac:dyDescent="0.15"/>
    <row r="150" ht="14.25" customHeight="1" x14ac:dyDescent="0.15"/>
    <row r="151" ht="14.25" customHeight="1" x14ac:dyDescent="0.15"/>
    <row r="152" ht="14.25" customHeight="1" x14ac:dyDescent="0.15"/>
    <row r="153" ht="14.25" customHeight="1" x14ac:dyDescent="0.15"/>
    <row r="154" ht="14.25" customHeight="1" x14ac:dyDescent="0.15"/>
    <row r="155" ht="14.25" customHeight="1" x14ac:dyDescent="0.15"/>
    <row r="156" ht="14.25" customHeight="1" x14ac:dyDescent="0.15"/>
    <row r="157" ht="14.25" customHeight="1" x14ac:dyDescent="0.15"/>
    <row r="158" ht="14.25" customHeight="1" x14ac:dyDescent="0.15"/>
    <row r="159" ht="14.25" customHeight="1" x14ac:dyDescent="0.15"/>
    <row r="160" ht="14.25" customHeight="1" x14ac:dyDescent="0.15"/>
    <row r="161" ht="14.25" customHeight="1" x14ac:dyDescent="0.15"/>
    <row r="162" ht="14.25" customHeight="1" x14ac:dyDescent="0.15"/>
    <row r="163" ht="14.25" customHeight="1" x14ac:dyDescent="0.15"/>
    <row r="164" ht="14.25" customHeight="1" x14ac:dyDescent="0.15"/>
    <row r="165" ht="14.25" customHeight="1" x14ac:dyDescent="0.15"/>
    <row r="166" ht="14.25" customHeight="1" x14ac:dyDescent="0.15"/>
    <row r="167" ht="14.25" customHeight="1" x14ac:dyDescent="0.15"/>
    <row r="168" ht="14.25" customHeight="1" x14ac:dyDescent="0.15"/>
    <row r="169" ht="14.25" customHeight="1" x14ac:dyDescent="0.15"/>
    <row r="170" ht="14.25" customHeight="1" x14ac:dyDescent="0.15"/>
    <row r="171" ht="14.25" customHeight="1" x14ac:dyDescent="0.15"/>
    <row r="172" ht="14.25" customHeight="1" x14ac:dyDescent="0.15"/>
    <row r="173" ht="14.25" customHeight="1" x14ac:dyDescent="0.15"/>
    <row r="174" ht="14.25" customHeight="1" x14ac:dyDescent="0.15"/>
    <row r="175" ht="14.25" customHeight="1" x14ac:dyDescent="0.15"/>
    <row r="176" ht="14.25" customHeight="1" x14ac:dyDescent="0.15"/>
    <row r="177" ht="14.25" customHeight="1" x14ac:dyDescent="0.15"/>
    <row r="178" ht="14.25" customHeight="1" x14ac:dyDescent="0.15"/>
    <row r="179" ht="14.25" customHeight="1" x14ac:dyDescent="0.15"/>
    <row r="180" ht="14.25" customHeight="1" x14ac:dyDescent="0.15"/>
    <row r="181" ht="14.25" customHeight="1" x14ac:dyDescent="0.15"/>
    <row r="182" ht="14.25" customHeight="1" x14ac:dyDescent="0.15"/>
    <row r="183" ht="14.25" customHeight="1" x14ac:dyDescent="0.15"/>
    <row r="184" ht="14.25" customHeight="1" x14ac:dyDescent="0.15"/>
    <row r="185" ht="14.25" customHeight="1" x14ac:dyDescent="0.15"/>
    <row r="186" ht="14.25" customHeight="1" x14ac:dyDescent="0.15"/>
    <row r="187" ht="14.25" customHeight="1" x14ac:dyDescent="0.15"/>
    <row r="188" ht="14.25" customHeight="1" x14ac:dyDescent="0.15"/>
    <row r="189" ht="14.25" customHeight="1" x14ac:dyDescent="0.15"/>
    <row r="190" ht="14.25" customHeight="1" x14ac:dyDescent="0.15"/>
    <row r="191" ht="14.25" customHeight="1" x14ac:dyDescent="0.15"/>
    <row r="192" ht="14.25" customHeight="1" x14ac:dyDescent="0.15"/>
    <row r="193" ht="14.25" customHeight="1" x14ac:dyDescent="0.15"/>
    <row r="194" ht="14.25" customHeight="1" x14ac:dyDescent="0.15"/>
    <row r="195" ht="14.25" customHeight="1" x14ac:dyDescent="0.15"/>
    <row r="196" ht="14.25" customHeight="1" x14ac:dyDescent="0.15"/>
    <row r="197" ht="14.25" customHeight="1" x14ac:dyDescent="0.15"/>
    <row r="198" ht="14.25" customHeight="1" x14ac:dyDescent="0.15"/>
    <row r="199" ht="14.25" customHeight="1" x14ac:dyDescent="0.15"/>
    <row r="200" ht="14.25" customHeight="1" x14ac:dyDescent="0.15"/>
    <row r="201" ht="14.25" customHeight="1" x14ac:dyDescent="0.15"/>
    <row r="202" ht="14.25" customHeight="1" x14ac:dyDescent="0.15"/>
    <row r="203" ht="14.25" customHeight="1" x14ac:dyDescent="0.15"/>
    <row r="204" ht="14.25" customHeight="1" x14ac:dyDescent="0.15"/>
    <row r="205" ht="14.25" customHeight="1" x14ac:dyDescent="0.15"/>
    <row r="206" ht="14.25" customHeight="1" x14ac:dyDescent="0.15"/>
    <row r="207" ht="14.25" customHeight="1" x14ac:dyDescent="0.15"/>
    <row r="208" ht="14.25" customHeight="1" x14ac:dyDescent="0.15"/>
    <row r="209" ht="14.25" customHeight="1" x14ac:dyDescent="0.15"/>
    <row r="210" ht="14.25" customHeight="1" x14ac:dyDescent="0.15"/>
    <row r="211" ht="14.25" customHeight="1" x14ac:dyDescent="0.15"/>
    <row r="212" ht="14.25" customHeight="1" x14ac:dyDescent="0.15"/>
    <row r="213" ht="14.25" customHeight="1" x14ac:dyDescent="0.15"/>
    <row r="214" ht="14.25" customHeight="1" x14ac:dyDescent="0.15"/>
    <row r="215" ht="14.25" customHeight="1" x14ac:dyDescent="0.15"/>
    <row r="216" ht="14.25" customHeight="1" x14ac:dyDescent="0.15"/>
    <row r="217" ht="14.25" customHeight="1" x14ac:dyDescent="0.15"/>
    <row r="218" ht="14.25" customHeight="1" x14ac:dyDescent="0.15"/>
    <row r="219" ht="14.25" customHeight="1" x14ac:dyDescent="0.15"/>
    <row r="220" ht="14.25" customHeight="1" x14ac:dyDescent="0.15"/>
    <row r="221" ht="14.25" customHeight="1" x14ac:dyDescent="0.15"/>
    <row r="222" ht="14.25" customHeight="1" x14ac:dyDescent="0.15"/>
    <row r="223" ht="14.25" customHeight="1" x14ac:dyDescent="0.15"/>
    <row r="224" ht="14.25" customHeight="1" x14ac:dyDescent="0.15"/>
    <row r="225" ht="14.25" customHeight="1" x14ac:dyDescent="0.15"/>
    <row r="226" ht="14.25" customHeight="1" x14ac:dyDescent="0.15"/>
    <row r="227" ht="14.25" customHeight="1" x14ac:dyDescent="0.15"/>
    <row r="228" ht="14.25" customHeight="1" x14ac:dyDescent="0.15"/>
    <row r="229" ht="14.25" customHeight="1" x14ac:dyDescent="0.15"/>
    <row r="230" ht="14.25" customHeight="1" x14ac:dyDescent="0.15"/>
    <row r="231" ht="14.25" customHeight="1" x14ac:dyDescent="0.15"/>
    <row r="232" ht="14.25" customHeight="1" x14ac:dyDescent="0.15"/>
    <row r="233" ht="14.25" customHeight="1" x14ac:dyDescent="0.15"/>
    <row r="234" ht="14.25" customHeight="1" x14ac:dyDescent="0.15"/>
    <row r="235" ht="14.25" customHeight="1" x14ac:dyDescent="0.15"/>
    <row r="236" ht="14.25" customHeight="1" x14ac:dyDescent="0.15"/>
    <row r="237" ht="14.25" customHeight="1" x14ac:dyDescent="0.15"/>
    <row r="238" ht="14.25" customHeight="1" x14ac:dyDescent="0.15"/>
    <row r="239" ht="14.25" customHeight="1" x14ac:dyDescent="0.15"/>
    <row r="240" ht="14.25" customHeight="1" x14ac:dyDescent="0.15"/>
    <row r="241" ht="14.25" customHeight="1" x14ac:dyDescent="0.15"/>
    <row r="242" ht="14.25" customHeight="1" x14ac:dyDescent="0.15"/>
    <row r="243" ht="14.25" customHeight="1" x14ac:dyDescent="0.15"/>
    <row r="244" ht="14.25" customHeight="1" x14ac:dyDescent="0.15"/>
    <row r="245" ht="14.25" customHeight="1" x14ac:dyDescent="0.15"/>
    <row r="246" ht="14.25" customHeight="1" x14ac:dyDescent="0.15"/>
    <row r="247" ht="14.25" customHeight="1" x14ac:dyDescent="0.15"/>
    <row r="248" ht="14.25" customHeight="1" x14ac:dyDescent="0.15"/>
    <row r="249" ht="14.25" customHeight="1" x14ac:dyDescent="0.15"/>
    <row r="250" ht="14.25" customHeight="1" x14ac:dyDescent="0.15"/>
    <row r="251" ht="14.25" customHeight="1" x14ac:dyDescent="0.15"/>
    <row r="252" ht="14.25" customHeight="1" x14ac:dyDescent="0.15"/>
    <row r="253" ht="14.25" customHeight="1" x14ac:dyDescent="0.15"/>
    <row r="254" ht="14.25" customHeight="1" x14ac:dyDescent="0.15"/>
    <row r="255" ht="14.25" customHeight="1" x14ac:dyDescent="0.15"/>
    <row r="256" ht="14.25" customHeight="1" x14ac:dyDescent="0.15"/>
    <row r="257" ht="14.25" customHeight="1" x14ac:dyDescent="0.15"/>
    <row r="258" ht="14.25" customHeight="1" x14ac:dyDescent="0.15"/>
    <row r="259" ht="14.25" customHeight="1" x14ac:dyDescent="0.15"/>
    <row r="260" ht="14.25" customHeight="1" x14ac:dyDescent="0.15"/>
    <row r="261" ht="14.25" customHeight="1" x14ac:dyDescent="0.15"/>
    <row r="262" ht="14.25" customHeight="1" x14ac:dyDescent="0.15"/>
    <row r="263" ht="14.25" customHeight="1" x14ac:dyDescent="0.15"/>
    <row r="264" ht="14.25" customHeight="1" x14ac:dyDescent="0.15"/>
    <row r="265" ht="14.25" customHeight="1" x14ac:dyDescent="0.15"/>
    <row r="266" ht="14.25" customHeight="1" x14ac:dyDescent="0.15"/>
    <row r="267" ht="14.25" customHeight="1" x14ac:dyDescent="0.15"/>
    <row r="268" ht="14.25" customHeight="1" x14ac:dyDescent="0.15"/>
    <row r="269" ht="14.25" customHeight="1" x14ac:dyDescent="0.15"/>
    <row r="270" ht="14.25" customHeight="1" x14ac:dyDescent="0.15"/>
    <row r="271" ht="14.25" customHeight="1" x14ac:dyDescent="0.15"/>
    <row r="272" ht="14.25" customHeight="1" x14ac:dyDescent="0.15"/>
    <row r="273" ht="14.25" customHeight="1" x14ac:dyDescent="0.15"/>
    <row r="274" ht="14.25" customHeight="1" x14ac:dyDescent="0.15"/>
    <row r="275" ht="14.25" customHeight="1" x14ac:dyDescent="0.15"/>
    <row r="276" ht="14.25" customHeight="1" x14ac:dyDescent="0.15"/>
    <row r="277" ht="14.25" customHeight="1" x14ac:dyDescent="0.15"/>
    <row r="278" ht="14.25" customHeight="1" x14ac:dyDescent="0.15"/>
    <row r="279" ht="14.25" customHeight="1" x14ac:dyDescent="0.15"/>
    <row r="280" ht="14.25" customHeight="1" x14ac:dyDescent="0.15"/>
    <row r="281" ht="14.25" customHeight="1" x14ac:dyDescent="0.15"/>
    <row r="282" ht="14.25" customHeight="1" x14ac:dyDescent="0.15"/>
    <row r="283" ht="14.25" customHeight="1" x14ac:dyDescent="0.15"/>
    <row r="284" ht="14.25" customHeight="1" x14ac:dyDescent="0.15"/>
    <row r="285" ht="14.25" customHeight="1" x14ac:dyDescent="0.15"/>
    <row r="286" ht="14.25" customHeight="1" x14ac:dyDescent="0.15"/>
    <row r="287" ht="14.25" customHeight="1" x14ac:dyDescent="0.15"/>
    <row r="288" ht="14.25" customHeight="1" x14ac:dyDescent="0.15"/>
    <row r="289" ht="14.25" customHeight="1" x14ac:dyDescent="0.15"/>
    <row r="290" ht="14.25" customHeight="1" x14ac:dyDescent="0.15"/>
    <row r="291" ht="14.25" customHeight="1" x14ac:dyDescent="0.15"/>
    <row r="292" ht="14.25" customHeight="1" x14ac:dyDescent="0.15"/>
    <row r="293" ht="14.25" customHeight="1" x14ac:dyDescent="0.15"/>
    <row r="294" ht="14.25" customHeight="1" x14ac:dyDescent="0.15"/>
    <row r="295" ht="14.25" customHeight="1" x14ac:dyDescent="0.15"/>
    <row r="296" ht="14.25" customHeight="1" x14ac:dyDescent="0.15"/>
    <row r="297" ht="14.25" customHeight="1" x14ac:dyDescent="0.15"/>
    <row r="298" ht="14.25" customHeight="1" x14ac:dyDescent="0.15"/>
    <row r="299" ht="14.25" customHeight="1" x14ac:dyDescent="0.15"/>
    <row r="300" ht="14.25" customHeight="1" x14ac:dyDescent="0.15"/>
    <row r="301" ht="14.25" customHeight="1" x14ac:dyDescent="0.15"/>
    <row r="302" ht="14.25" customHeight="1" x14ac:dyDescent="0.15"/>
    <row r="303" ht="14.25" customHeight="1" x14ac:dyDescent="0.15"/>
    <row r="304" ht="14.25" customHeight="1" x14ac:dyDescent="0.15"/>
    <row r="305" ht="14.25" customHeight="1" x14ac:dyDescent="0.15"/>
    <row r="306" ht="14.25" customHeight="1" x14ac:dyDescent="0.15"/>
    <row r="307" ht="14.25" customHeight="1" x14ac:dyDescent="0.15"/>
    <row r="308" ht="14.25" customHeight="1" x14ac:dyDescent="0.15"/>
    <row r="309" ht="14.25" customHeight="1" x14ac:dyDescent="0.15"/>
    <row r="310" ht="14.25" customHeight="1" x14ac:dyDescent="0.15"/>
    <row r="311" ht="14.25" customHeight="1" x14ac:dyDescent="0.15"/>
    <row r="312" ht="14.25" customHeight="1" x14ac:dyDescent="0.15"/>
    <row r="313" ht="14.25" customHeight="1" x14ac:dyDescent="0.15"/>
    <row r="314" ht="14.25" customHeight="1" x14ac:dyDescent="0.15"/>
    <row r="315" ht="14.25" customHeight="1" x14ac:dyDescent="0.15"/>
    <row r="316" ht="14.25" customHeight="1" x14ac:dyDescent="0.15"/>
    <row r="317" ht="14.25" customHeight="1" x14ac:dyDescent="0.15"/>
    <row r="318" ht="14.25" customHeight="1" x14ac:dyDescent="0.15"/>
    <row r="319" ht="14.25" customHeight="1" x14ac:dyDescent="0.15"/>
    <row r="320" ht="14.25" customHeight="1" x14ac:dyDescent="0.15"/>
    <row r="321" ht="14.25" customHeight="1" x14ac:dyDescent="0.15"/>
    <row r="322" ht="14.25" customHeight="1" x14ac:dyDescent="0.15"/>
    <row r="323" ht="14.25" customHeight="1" x14ac:dyDescent="0.15"/>
    <row r="324" ht="14.25" customHeight="1" x14ac:dyDescent="0.15"/>
    <row r="325" ht="14.25" customHeight="1" x14ac:dyDescent="0.15"/>
    <row r="326" ht="14.25" customHeight="1" x14ac:dyDescent="0.15"/>
    <row r="327" ht="14.25" customHeight="1" x14ac:dyDescent="0.15"/>
    <row r="328" ht="14.25" customHeight="1" x14ac:dyDescent="0.15"/>
    <row r="329" ht="14.25" customHeight="1" x14ac:dyDescent="0.15"/>
    <row r="330" ht="14.25" customHeight="1" x14ac:dyDescent="0.15"/>
    <row r="331" ht="14.25" customHeight="1" x14ac:dyDescent="0.15"/>
    <row r="332" ht="14.25" customHeight="1" x14ac:dyDescent="0.15"/>
    <row r="333" ht="14.25" customHeight="1" x14ac:dyDescent="0.15"/>
    <row r="334" ht="14.25" customHeight="1" x14ac:dyDescent="0.15"/>
    <row r="335" ht="14.25" customHeight="1" x14ac:dyDescent="0.15"/>
    <row r="336" ht="14.25" customHeight="1" x14ac:dyDescent="0.15"/>
    <row r="337" ht="14.25" customHeight="1" x14ac:dyDescent="0.15"/>
    <row r="338" ht="14.25" customHeight="1" x14ac:dyDescent="0.15"/>
    <row r="339" ht="14.25" customHeight="1" x14ac:dyDescent="0.15"/>
    <row r="340" ht="14.25" customHeight="1" x14ac:dyDescent="0.15"/>
    <row r="341" ht="14.25" customHeight="1" x14ac:dyDescent="0.15"/>
    <row r="342" ht="14.25" customHeight="1" x14ac:dyDescent="0.15"/>
    <row r="343" ht="14.25" customHeight="1" x14ac:dyDescent="0.15"/>
    <row r="344" ht="14.25" customHeight="1" x14ac:dyDescent="0.15"/>
    <row r="345" ht="14.25" customHeight="1" x14ac:dyDescent="0.15"/>
    <row r="346" ht="14.25" customHeight="1" x14ac:dyDescent="0.15"/>
    <row r="347" ht="14.25" customHeight="1" x14ac:dyDescent="0.15"/>
    <row r="348" ht="14.25" customHeight="1" x14ac:dyDescent="0.15"/>
    <row r="349" ht="14.25" customHeight="1" x14ac:dyDescent="0.15"/>
    <row r="350" ht="14.25" customHeight="1" x14ac:dyDescent="0.15"/>
    <row r="351" ht="14.25" customHeight="1" x14ac:dyDescent="0.15"/>
    <row r="352" ht="14.25" customHeight="1" x14ac:dyDescent="0.15"/>
    <row r="353" ht="14.25" customHeight="1" x14ac:dyDescent="0.15"/>
    <row r="354" ht="14.25" customHeight="1" x14ac:dyDescent="0.15"/>
    <row r="355" ht="14.25" customHeight="1" x14ac:dyDescent="0.15"/>
    <row r="356" ht="14.25" customHeight="1" x14ac:dyDescent="0.15"/>
    <row r="357" ht="14.25" customHeight="1" x14ac:dyDescent="0.15"/>
    <row r="358" ht="14.25" customHeight="1" x14ac:dyDescent="0.15"/>
    <row r="359" ht="14.25" customHeight="1" x14ac:dyDescent="0.15"/>
    <row r="360" ht="14.25" customHeight="1" x14ac:dyDescent="0.15"/>
    <row r="361" ht="14.25" customHeight="1" x14ac:dyDescent="0.15"/>
    <row r="362" ht="14.25" customHeight="1" x14ac:dyDescent="0.15"/>
    <row r="363" ht="14.25" customHeight="1" x14ac:dyDescent="0.15"/>
    <row r="364" ht="14.25" customHeight="1" x14ac:dyDescent="0.15"/>
    <row r="365" ht="14.25" customHeight="1" x14ac:dyDescent="0.15"/>
    <row r="366" ht="14.25" customHeight="1" x14ac:dyDescent="0.15"/>
    <row r="367" ht="14.25" customHeight="1" x14ac:dyDescent="0.15"/>
    <row r="368" ht="14.25" customHeight="1" x14ac:dyDescent="0.15"/>
    <row r="369" ht="14.25" customHeight="1" x14ac:dyDescent="0.15"/>
    <row r="370" ht="14.25" customHeight="1" x14ac:dyDescent="0.15"/>
    <row r="371" ht="14.25" customHeight="1" x14ac:dyDescent="0.15"/>
    <row r="372" ht="14.25" customHeight="1" x14ac:dyDescent="0.15"/>
    <row r="373" ht="14.25" customHeight="1" x14ac:dyDescent="0.15"/>
    <row r="374" ht="14.25" customHeight="1" x14ac:dyDescent="0.15"/>
    <row r="375" ht="14.25" customHeight="1" x14ac:dyDescent="0.15"/>
    <row r="376" ht="14.25" customHeight="1" x14ac:dyDescent="0.15"/>
    <row r="377" ht="14.25" customHeight="1" x14ac:dyDescent="0.15"/>
    <row r="378" ht="14.25" customHeight="1" x14ac:dyDescent="0.15"/>
    <row r="379" ht="14.25" customHeight="1" x14ac:dyDescent="0.15"/>
    <row r="380" ht="14.25" customHeight="1" x14ac:dyDescent="0.15"/>
    <row r="381" ht="14.25" customHeight="1" x14ac:dyDescent="0.15"/>
    <row r="382" ht="14.25" customHeight="1" x14ac:dyDescent="0.15"/>
    <row r="383" ht="14.25" customHeight="1" x14ac:dyDescent="0.15"/>
    <row r="384" ht="14.25" customHeight="1" x14ac:dyDescent="0.15"/>
    <row r="385" ht="14.25" customHeight="1" x14ac:dyDescent="0.15"/>
    <row r="386" ht="14.25" customHeight="1" x14ac:dyDescent="0.15"/>
    <row r="387" ht="14.25" customHeight="1" x14ac:dyDescent="0.15"/>
    <row r="388" ht="14.25" customHeight="1" x14ac:dyDescent="0.15"/>
    <row r="389" ht="14.25" customHeight="1" x14ac:dyDescent="0.15"/>
    <row r="390" ht="14.25" customHeight="1" x14ac:dyDescent="0.15"/>
    <row r="391" ht="14.25" customHeight="1" x14ac:dyDescent="0.15"/>
    <row r="392" ht="14.25" customHeight="1" x14ac:dyDescent="0.15"/>
    <row r="393" ht="14.25" customHeight="1" x14ac:dyDescent="0.15"/>
    <row r="394" ht="14.25" customHeight="1" x14ac:dyDescent="0.15"/>
    <row r="395" ht="14.25" customHeight="1" x14ac:dyDescent="0.15"/>
    <row r="396" ht="14.25" customHeight="1" x14ac:dyDescent="0.15"/>
    <row r="397" ht="14.25" customHeight="1" x14ac:dyDescent="0.15"/>
    <row r="398" ht="14.25" customHeight="1" x14ac:dyDescent="0.15"/>
    <row r="399" ht="14.25" customHeight="1" x14ac:dyDescent="0.15"/>
    <row r="400" ht="14.25" customHeight="1" x14ac:dyDescent="0.15"/>
    <row r="401" ht="14.25" customHeight="1" x14ac:dyDescent="0.15"/>
    <row r="402" ht="14.25" customHeight="1" x14ac:dyDescent="0.15"/>
    <row r="403" ht="14.25" customHeight="1" x14ac:dyDescent="0.15"/>
    <row r="404" ht="14.25" customHeight="1" x14ac:dyDescent="0.15"/>
    <row r="405" ht="14.25" customHeight="1" x14ac:dyDescent="0.15"/>
    <row r="406" ht="14.25" customHeight="1" x14ac:dyDescent="0.15"/>
    <row r="407" ht="14.25" customHeight="1" x14ac:dyDescent="0.15"/>
    <row r="408" ht="14.25" customHeight="1" x14ac:dyDescent="0.15"/>
    <row r="409" ht="14.25" customHeight="1" x14ac:dyDescent="0.15"/>
    <row r="410" ht="14.25" customHeight="1" x14ac:dyDescent="0.15"/>
    <row r="411" ht="14.25" customHeight="1" x14ac:dyDescent="0.15"/>
    <row r="412" ht="14.25" customHeight="1" x14ac:dyDescent="0.15"/>
    <row r="413" ht="14.25" customHeight="1" x14ac:dyDescent="0.15"/>
    <row r="414" ht="14.25" customHeight="1" x14ac:dyDescent="0.15"/>
    <row r="415" ht="14.25" customHeight="1" x14ac:dyDescent="0.15"/>
    <row r="416" ht="14.25" customHeight="1" x14ac:dyDescent="0.15"/>
    <row r="417" ht="14.25" customHeight="1" x14ac:dyDescent="0.15"/>
    <row r="418" ht="14.25" customHeight="1" x14ac:dyDescent="0.15"/>
    <row r="419" ht="14.25" customHeight="1" x14ac:dyDescent="0.15"/>
    <row r="420" ht="14.25" customHeight="1" x14ac:dyDescent="0.15"/>
    <row r="421" ht="14.25" customHeight="1" x14ac:dyDescent="0.15"/>
    <row r="422" ht="14.25" customHeight="1" x14ac:dyDescent="0.15"/>
    <row r="423" ht="14.25" customHeight="1" x14ac:dyDescent="0.15"/>
    <row r="424" ht="14.25" customHeight="1" x14ac:dyDescent="0.15"/>
    <row r="425" ht="14.25" customHeight="1" x14ac:dyDescent="0.15"/>
    <row r="426" ht="14.25" customHeight="1" x14ac:dyDescent="0.15"/>
    <row r="427" ht="14.25" customHeight="1" x14ac:dyDescent="0.15"/>
    <row r="428" ht="14.25" customHeight="1" x14ac:dyDescent="0.15"/>
    <row r="429" ht="14.25" customHeight="1" x14ac:dyDescent="0.15"/>
    <row r="430" ht="14.25" customHeight="1" x14ac:dyDescent="0.15"/>
    <row r="431" ht="14.25" customHeight="1" x14ac:dyDescent="0.15"/>
    <row r="432" ht="14.25" customHeight="1" x14ac:dyDescent="0.15"/>
    <row r="433" ht="14.25" customHeight="1" x14ac:dyDescent="0.15"/>
    <row r="434" ht="14.25" customHeight="1" x14ac:dyDescent="0.15"/>
    <row r="435" ht="14.25" customHeight="1" x14ac:dyDescent="0.15"/>
    <row r="436" ht="14.25" customHeight="1" x14ac:dyDescent="0.15"/>
    <row r="437" ht="14.25" customHeight="1" x14ac:dyDescent="0.15"/>
    <row r="438" ht="14.25" customHeight="1" x14ac:dyDescent="0.15"/>
    <row r="439" ht="14.25" customHeight="1" x14ac:dyDescent="0.15"/>
    <row r="440" ht="14.25" customHeight="1" x14ac:dyDescent="0.15"/>
    <row r="441" ht="14.25" customHeight="1" x14ac:dyDescent="0.15"/>
    <row r="442" ht="14.25" customHeight="1" x14ac:dyDescent="0.15"/>
    <row r="443" ht="14.25" customHeight="1" x14ac:dyDescent="0.15"/>
    <row r="444" ht="14.25" customHeight="1" x14ac:dyDescent="0.15"/>
    <row r="445" ht="14.25" customHeight="1" x14ac:dyDescent="0.15"/>
    <row r="446" ht="14.25" customHeight="1" x14ac:dyDescent="0.15"/>
    <row r="447" ht="14.25" customHeight="1" x14ac:dyDescent="0.15"/>
    <row r="448" ht="14.25" customHeight="1" x14ac:dyDescent="0.15"/>
    <row r="449" ht="14.25" customHeight="1" x14ac:dyDescent="0.15"/>
    <row r="450" ht="14.25" customHeight="1" x14ac:dyDescent="0.15"/>
    <row r="451" ht="14.25" customHeight="1" x14ac:dyDescent="0.15"/>
    <row r="452" ht="14.25" customHeight="1" x14ac:dyDescent="0.15"/>
    <row r="453" ht="14.25" customHeight="1" x14ac:dyDescent="0.15"/>
    <row r="454" ht="14.25" customHeight="1" x14ac:dyDescent="0.15"/>
    <row r="455" ht="14.25" customHeight="1" x14ac:dyDescent="0.15"/>
    <row r="456" ht="14.25" customHeight="1" x14ac:dyDescent="0.15"/>
    <row r="457" ht="14.25" customHeight="1" x14ac:dyDescent="0.15"/>
    <row r="458" ht="14.25" customHeight="1" x14ac:dyDescent="0.15"/>
    <row r="459" ht="14.25" customHeight="1" x14ac:dyDescent="0.15"/>
    <row r="460" ht="14.25" customHeight="1" x14ac:dyDescent="0.15"/>
    <row r="461" ht="14.25" customHeight="1" x14ac:dyDescent="0.15"/>
    <row r="462" ht="14.25" customHeight="1" x14ac:dyDescent="0.15"/>
    <row r="463" ht="14.25" customHeight="1" x14ac:dyDescent="0.15"/>
    <row r="464" ht="14.25" customHeight="1" x14ac:dyDescent="0.15"/>
    <row r="465" ht="14.25" customHeight="1" x14ac:dyDescent="0.15"/>
    <row r="466" ht="14.25" customHeight="1" x14ac:dyDescent="0.15"/>
    <row r="467" ht="14.25" customHeight="1" x14ac:dyDescent="0.15"/>
    <row r="468" ht="14.25" customHeight="1" x14ac:dyDescent="0.15"/>
    <row r="469" ht="14.25" customHeight="1" x14ac:dyDescent="0.15"/>
    <row r="470" ht="14.25" customHeight="1" x14ac:dyDescent="0.15"/>
    <row r="471" ht="14.25" customHeight="1" x14ac:dyDescent="0.15"/>
    <row r="472" ht="14.25" customHeight="1" x14ac:dyDescent="0.15"/>
    <row r="473" ht="14.25" customHeight="1" x14ac:dyDescent="0.15"/>
    <row r="474" ht="14.25" customHeight="1" x14ac:dyDescent="0.15"/>
    <row r="475" ht="14.25" customHeight="1" x14ac:dyDescent="0.15"/>
    <row r="476" ht="14.25" customHeight="1" x14ac:dyDescent="0.15"/>
    <row r="477" ht="14.25" customHeight="1" x14ac:dyDescent="0.15"/>
    <row r="478" ht="14.25" customHeight="1" x14ac:dyDescent="0.15"/>
    <row r="479" ht="14.25" customHeight="1" x14ac:dyDescent="0.15"/>
    <row r="480" ht="14.25" customHeight="1" x14ac:dyDescent="0.15"/>
    <row r="481" ht="14.25" customHeight="1" x14ac:dyDescent="0.15"/>
    <row r="482" ht="14.25" customHeight="1" x14ac:dyDescent="0.15"/>
    <row r="483" ht="14.25" customHeight="1" x14ac:dyDescent="0.15"/>
    <row r="484" ht="14.25" customHeight="1" x14ac:dyDescent="0.15"/>
    <row r="485" ht="14.25" customHeight="1" x14ac:dyDescent="0.15"/>
    <row r="486" ht="14.25" customHeight="1" x14ac:dyDescent="0.15"/>
    <row r="487" ht="14.25" customHeight="1" x14ac:dyDescent="0.15"/>
    <row r="488" ht="14.25" customHeight="1" x14ac:dyDescent="0.15"/>
    <row r="489" ht="14.25" customHeight="1" x14ac:dyDescent="0.15"/>
    <row r="490" ht="14.25" customHeight="1" x14ac:dyDescent="0.15"/>
    <row r="491" ht="14.25" customHeight="1" x14ac:dyDescent="0.15"/>
    <row r="492" ht="14.25" customHeight="1" x14ac:dyDescent="0.15"/>
    <row r="493" ht="14.25" customHeight="1" x14ac:dyDescent="0.15"/>
    <row r="494" ht="14.25" customHeight="1" x14ac:dyDescent="0.15"/>
    <row r="495" ht="14.25" customHeight="1" x14ac:dyDescent="0.15"/>
    <row r="496" ht="14.25" customHeight="1" x14ac:dyDescent="0.15"/>
    <row r="497" ht="14.25" customHeight="1" x14ac:dyDescent="0.15"/>
    <row r="498" ht="14.25" customHeight="1" x14ac:dyDescent="0.15"/>
    <row r="499" ht="14.25" customHeight="1" x14ac:dyDescent="0.15"/>
    <row r="500" ht="14.25" customHeight="1" x14ac:dyDescent="0.15"/>
    <row r="501" ht="14.25" customHeight="1" x14ac:dyDescent="0.15"/>
    <row r="502" ht="14.25" customHeight="1" x14ac:dyDescent="0.15"/>
    <row r="503" ht="14.25" customHeight="1" x14ac:dyDescent="0.15"/>
    <row r="504" ht="14.25" customHeight="1" x14ac:dyDescent="0.15"/>
    <row r="505" ht="14.25" customHeight="1" x14ac:dyDescent="0.15"/>
    <row r="506" ht="14.25" customHeight="1" x14ac:dyDescent="0.15"/>
    <row r="507" ht="14.25" customHeight="1" x14ac:dyDescent="0.15"/>
    <row r="508" ht="14.25" customHeight="1" x14ac:dyDescent="0.15"/>
    <row r="509" ht="14.25" customHeight="1" x14ac:dyDescent="0.15"/>
    <row r="510" ht="14.25" customHeight="1" x14ac:dyDescent="0.15"/>
    <row r="511" ht="14.25" customHeight="1" x14ac:dyDescent="0.15"/>
    <row r="512" ht="14.25" customHeight="1" x14ac:dyDescent="0.15"/>
    <row r="513" ht="14.25" customHeight="1" x14ac:dyDescent="0.15"/>
    <row r="514" ht="14.25" customHeight="1" x14ac:dyDescent="0.15"/>
    <row r="515" ht="14.25" customHeight="1" x14ac:dyDescent="0.15"/>
    <row r="516" ht="14.25" customHeight="1" x14ac:dyDescent="0.15"/>
    <row r="517" ht="14.25" customHeight="1" x14ac:dyDescent="0.15"/>
    <row r="518" ht="14.25" customHeight="1" x14ac:dyDescent="0.15"/>
    <row r="519" ht="14.25" customHeight="1" x14ac:dyDescent="0.15"/>
    <row r="520" ht="14.25" customHeight="1" x14ac:dyDescent="0.15"/>
    <row r="521" ht="14.25" customHeight="1" x14ac:dyDescent="0.15"/>
    <row r="522" ht="14.25" customHeight="1" x14ac:dyDescent="0.15"/>
    <row r="523" ht="14.25" customHeight="1" x14ac:dyDescent="0.15"/>
    <row r="524" ht="14.25" customHeight="1" x14ac:dyDescent="0.15"/>
    <row r="525" ht="14.25" customHeight="1" x14ac:dyDescent="0.15"/>
    <row r="526" ht="14.25" customHeight="1" x14ac:dyDescent="0.15"/>
    <row r="527" ht="14.25" customHeight="1" x14ac:dyDescent="0.15"/>
    <row r="528" ht="14.25" customHeight="1" x14ac:dyDescent="0.15"/>
    <row r="529" ht="14.25" customHeight="1" x14ac:dyDescent="0.15"/>
    <row r="530" ht="14.25" customHeight="1" x14ac:dyDescent="0.15"/>
    <row r="531" ht="14.25" customHeight="1" x14ac:dyDescent="0.15"/>
    <row r="532" ht="14.25" customHeight="1" x14ac:dyDescent="0.15"/>
    <row r="533" ht="14.25" customHeight="1" x14ac:dyDescent="0.15"/>
    <row r="534" ht="14.25" customHeight="1" x14ac:dyDescent="0.15"/>
    <row r="535" ht="14.25" customHeight="1" x14ac:dyDescent="0.15"/>
    <row r="536" ht="14.25" customHeight="1" x14ac:dyDescent="0.15"/>
    <row r="537" ht="14.25" customHeight="1" x14ac:dyDescent="0.15"/>
    <row r="538" ht="14.25" customHeight="1" x14ac:dyDescent="0.15"/>
    <row r="539" ht="14.25" customHeight="1" x14ac:dyDescent="0.15"/>
    <row r="540" ht="14.25" customHeight="1" x14ac:dyDescent="0.15"/>
    <row r="541" ht="14.25" customHeight="1" x14ac:dyDescent="0.15"/>
    <row r="542" ht="14.25" customHeight="1" x14ac:dyDescent="0.15"/>
    <row r="543" ht="14.25" customHeight="1" x14ac:dyDescent="0.15"/>
    <row r="544" ht="14.25" customHeight="1" x14ac:dyDescent="0.15"/>
    <row r="545" ht="14.25" customHeight="1" x14ac:dyDescent="0.15"/>
    <row r="546" ht="14.25" customHeight="1" x14ac:dyDescent="0.15"/>
    <row r="547" ht="14.25" customHeight="1" x14ac:dyDescent="0.15"/>
    <row r="548" ht="14.25" customHeight="1" x14ac:dyDescent="0.15"/>
    <row r="549" ht="14.25" customHeight="1" x14ac:dyDescent="0.15"/>
    <row r="550" ht="14.25" customHeight="1" x14ac:dyDescent="0.15"/>
    <row r="551" ht="14.25" customHeight="1" x14ac:dyDescent="0.15"/>
    <row r="552" ht="14.25" customHeight="1" x14ac:dyDescent="0.15"/>
    <row r="553" ht="14.25" customHeight="1" x14ac:dyDescent="0.15"/>
    <row r="554" ht="14.25" customHeight="1" x14ac:dyDescent="0.15"/>
    <row r="555" ht="14.25" customHeight="1" x14ac:dyDescent="0.15"/>
    <row r="556" ht="14.25" customHeight="1" x14ac:dyDescent="0.15"/>
    <row r="557" ht="14.25" customHeight="1" x14ac:dyDescent="0.15"/>
    <row r="558" ht="14.25" customHeight="1" x14ac:dyDescent="0.15"/>
    <row r="559" ht="14.25" customHeight="1" x14ac:dyDescent="0.15"/>
    <row r="560" ht="14.25" customHeight="1" x14ac:dyDescent="0.15"/>
    <row r="561" ht="14.25" customHeight="1" x14ac:dyDescent="0.15"/>
    <row r="562" ht="14.25" customHeight="1" x14ac:dyDescent="0.15"/>
    <row r="563" ht="14.25" customHeight="1" x14ac:dyDescent="0.15"/>
    <row r="564" ht="14.25" customHeight="1" x14ac:dyDescent="0.15"/>
    <row r="565" ht="14.25" customHeight="1" x14ac:dyDescent="0.15"/>
    <row r="566" ht="14.25" customHeight="1" x14ac:dyDescent="0.15"/>
    <row r="567" ht="14.25" customHeight="1" x14ac:dyDescent="0.15"/>
    <row r="568" ht="14.25" customHeight="1" x14ac:dyDescent="0.15"/>
    <row r="569" ht="14.25" customHeight="1" x14ac:dyDescent="0.15"/>
    <row r="570" ht="14.25" customHeight="1" x14ac:dyDescent="0.15"/>
    <row r="571" ht="14.25" customHeight="1" x14ac:dyDescent="0.15"/>
    <row r="572" ht="14.25" customHeight="1" x14ac:dyDescent="0.15"/>
    <row r="573" ht="14.25" customHeight="1" x14ac:dyDescent="0.15"/>
    <row r="574" ht="14.25" customHeight="1" x14ac:dyDescent="0.15"/>
    <row r="575" ht="14.25" customHeight="1" x14ac:dyDescent="0.15"/>
    <row r="576" ht="14.25" customHeight="1" x14ac:dyDescent="0.15"/>
    <row r="577" ht="14.25" customHeight="1" x14ac:dyDescent="0.15"/>
    <row r="578" ht="14.25" customHeight="1" x14ac:dyDescent="0.15"/>
    <row r="579" ht="14.25" customHeight="1" x14ac:dyDescent="0.15"/>
    <row r="580" ht="14.25" customHeight="1" x14ac:dyDescent="0.15"/>
    <row r="581" ht="14.25" customHeight="1" x14ac:dyDescent="0.15"/>
    <row r="582" ht="14.25" customHeight="1" x14ac:dyDescent="0.15"/>
    <row r="583" ht="14.25" customHeight="1" x14ac:dyDescent="0.15"/>
    <row r="584" ht="14.25" customHeight="1" x14ac:dyDescent="0.15"/>
    <row r="585" ht="14.25" customHeight="1" x14ac:dyDescent="0.15"/>
    <row r="586" ht="14.25" customHeight="1" x14ac:dyDescent="0.15"/>
    <row r="587" ht="14.25" customHeight="1" x14ac:dyDescent="0.15"/>
    <row r="588" ht="14.25" customHeight="1" x14ac:dyDescent="0.15"/>
    <row r="589" ht="14.25" customHeight="1" x14ac:dyDescent="0.15"/>
    <row r="590" ht="14.25" customHeight="1" x14ac:dyDescent="0.15"/>
    <row r="591" ht="14.25" customHeight="1" x14ac:dyDescent="0.15"/>
    <row r="592" ht="14.25" customHeight="1" x14ac:dyDescent="0.15"/>
    <row r="593" ht="14.25" customHeight="1" x14ac:dyDescent="0.15"/>
    <row r="594" ht="14.25" customHeight="1" x14ac:dyDescent="0.15"/>
    <row r="595" ht="14.25" customHeight="1" x14ac:dyDescent="0.15"/>
    <row r="596" ht="14.25" customHeight="1" x14ac:dyDescent="0.15"/>
    <row r="597" ht="14.25" customHeight="1" x14ac:dyDescent="0.15"/>
    <row r="598" ht="14.25" customHeight="1" x14ac:dyDescent="0.15"/>
    <row r="599" ht="14.25" customHeight="1" x14ac:dyDescent="0.15"/>
    <row r="600" ht="14.25" customHeight="1" x14ac:dyDescent="0.15"/>
    <row r="601" ht="14.25" customHeight="1" x14ac:dyDescent="0.15"/>
    <row r="602" ht="14.25" customHeight="1" x14ac:dyDescent="0.15"/>
    <row r="603" ht="14.25" customHeight="1" x14ac:dyDescent="0.15"/>
    <row r="604" ht="14.25" customHeight="1" x14ac:dyDescent="0.15"/>
    <row r="605" ht="14.25" customHeight="1" x14ac:dyDescent="0.15"/>
    <row r="606" ht="14.25" customHeight="1" x14ac:dyDescent="0.15"/>
    <row r="607" ht="14.25" customHeight="1" x14ac:dyDescent="0.15"/>
    <row r="608" ht="14.25" customHeight="1" x14ac:dyDescent="0.15"/>
    <row r="609" ht="14.25" customHeight="1" x14ac:dyDescent="0.15"/>
    <row r="610" ht="14.25" customHeight="1" x14ac:dyDescent="0.15"/>
    <row r="611" ht="14.25" customHeight="1" x14ac:dyDescent="0.15"/>
    <row r="612" ht="14.25" customHeight="1" x14ac:dyDescent="0.15"/>
    <row r="613" ht="14.25" customHeight="1" x14ac:dyDescent="0.15"/>
    <row r="614" ht="14.25" customHeight="1" x14ac:dyDescent="0.15"/>
    <row r="615" ht="14.25" customHeight="1" x14ac:dyDescent="0.15"/>
    <row r="616" ht="14.25" customHeight="1" x14ac:dyDescent="0.15"/>
    <row r="617" ht="14.25" customHeight="1" x14ac:dyDescent="0.15"/>
    <row r="618" ht="14.25" customHeight="1" x14ac:dyDescent="0.15"/>
    <row r="619" ht="14.25" customHeight="1" x14ac:dyDescent="0.15"/>
    <row r="620" ht="14.25" customHeight="1" x14ac:dyDescent="0.15"/>
    <row r="621" ht="14.25" customHeight="1" x14ac:dyDescent="0.15"/>
    <row r="622" ht="14.25" customHeight="1" x14ac:dyDescent="0.15"/>
    <row r="623" ht="14.25" customHeight="1" x14ac:dyDescent="0.15"/>
    <row r="624" ht="14.25" customHeight="1" x14ac:dyDescent="0.15"/>
    <row r="625" ht="14.25" customHeight="1" x14ac:dyDescent="0.15"/>
    <row r="626" ht="14.25" customHeight="1" x14ac:dyDescent="0.15"/>
    <row r="627" ht="14.25" customHeight="1" x14ac:dyDescent="0.15"/>
    <row r="628" ht="14.25" customHeight="1" x14ac:dyDescent="0.15"/>
    <row r="629" ht="14.25" customHeight="1" x14ac:dyDescent="0.15"/>
    <row r="630" ht="14.25" customHeight="1" x14ac:dyDescent="0.15"/>
    <row r="631" ht="14.25" customHeight="1" x14ac:dyDescent="0.15"/>
    <row r="632" ht="14.25" customHeight="1" x14ac:dyDescent="0.15"/>
    <row r="633" ht="14.25" customHeight="1" x14ac:dyDescent="0.15"/>
    <row r="634" ht="14.25" customHeight="1" x14ac:dyDescent="0.15"/>
    <row r="635" ht="14.25" customHeight="1" x14ac:dyDescent="0.15"/>
    <row r="636" ht="14.25" customHeight="1" x14ac:dyDescent="0.15"/>
    <row r="637" ht="14.25" customHeight="1" x14ac:dyDescent="0.15"/>
    <row r="638" ht="14.25" customHeight="1" x14ac:dyDescent="0.15"/>
    <row r="639" ht="14.25" customHeight="1" x14ac:dyDescent="0.15"/>
    <row r="640" ht="14.25" customHeight="1" x14ac:dyDescent="0.15"/>
    <row r="641" ht="14.25" customHeight="1" x14ac:dyDescent="0.15"/>
    <row r="642" ht="14.25" customHeight="1" x14ac:dyDescent="0.15"/>
    <row r="643" ht="14.25" customHeight="1" x14ac:dyDescent="0.15"/>
    <row r="644" ht="14.25" customHeight="1" x14ac:dyDescent="0.15"/>
    <row r="645" ht="14.25" customHeight="1" x14ac:dyDescent="0.15"/>
    <row r="646" ht="14.25" customHeight="1" x14ac:dyDescent="0.15"/>
    <row r="647" ht="14.25" customHeight="1" x14ac:dyDescent="0.15"/>
    <row r="648" ht="14.25" customHeight="1" x14ac:dyDescent="0.15"/>
    <row r="649" ht="14.25" customHeight="1" x14ac:dyDescent="0.15"/>
    <row r="650" ht="14.25" customHeight="1" x14ac:dyDescent="0.15"/>
    <row r="651" ht="14.25" customHeight="1" x14ac:dyDescent="0.15"/>
    <row r="652" ht="14.25" customHeight="1" x14ac:dyDescent="0.15"/>
    <row r="653" ht="14.25" customHeight="1" x14ac:dyDescent="0.15"/>
    <row r="654" ht="14.25" customHeight="1" x14ac:dyDescent="0.15"/>
    <row r="655" ht="14.25" customHeight="1" x14ac:dyDescent="0.15"/>
    <row r="656" ht="14.25" customHeight="1" x14ac:dyDescent="0.15"/>
    <row r="657" ht="14.25" customHeight="1" x14ac:dyDescent="0.15"/>
    <row r="658" ht="14.25" customHeight="1" x14ac:dyDescent="0.15"/>
    <row r="659" ht="14.25" customHeight="1" x14ac:dyDescent="0.15"/>
    <row r="660" ht="14.25" customHeight="1" x14ac:dyDescent="0.15"/>
    <row r="661" ht="14.25" customHeight="1" x14ac:dyDescent="0.15"/>
    <row r="662" ht="14.25" customHeight="1" x14ac:dyDescent="0.15"/>
    <row r="663" ht="14.25" customHeight="1" x14ac:dyDescent="0.15"/>
    <row r="664" ht="14.25" customHeight="1" x14ac:dyDescent="0.15"/>
    <row r="665" ht="14.25" customHeight="1" x14ac:dyDescent="0.15"/>
    <row r="666" ht="14.25" customHeight="1" x14ac:dyDescent="0.15"/>
    <row r="667" ht="14.25" customHeight="1" x14ac:dyDescent="0.15"/>
    <row r="668" ht="14.25" customHeight="1" x14ac:dyDescent="0.15"/>
    <row r="669" ht="14.25" customHeight="1" x14ac:dyDescent="0.15"/>
    <row r="670" ht="14.25" customHeight="1" x14ac:dyDescent="0.15"/>
    <row r="671" ht="14.25" customHeight="1" x14ac:dyDescent="0.15"/>
    <row r="672" ht="14.25" customHeight="1" x14ac:dyDescent="0.15"/>
    <row r="673" ht="14.25" customHeight="1" x14ac:dyDescent="0.15"/>
    <row r="674" ht="14.25" customHeight="1" x14ac:dyDescent="0.15"/>
    <row r="675" ht="14.25" customHeight="1" x14ac:dyDescent="0.15"/>
    <row r="676" ht="14.25" customHeight="1" x14ac:dyDescent="0.15"/>
    <row r="677" ht="14.25" customHeight="1" x14ac:dyDescent="0.15"/>
    <row r="678" ht="14.25" customHeight="1" x14ac:dyDescent="0.15"/>
    <row r="679" ht="14.25" customHeight="1" x14ac:dyDescent="0.15"/>
    <row r="680" ht="14.25" customHeight="1" x14ac:dyDescent="0.15"/>
    <row r="681" ht="14.25" customHeight="1" x14ac:dyDescent="0.15"/>
    <row r="682" ht="14.25" customHeight="1" x14ac:dyDescent="0.15"/>
    <row r="683" ht="14.25" customHeight="1" x14ac:dyDescent="0.15"/>
    <row r="684" ht="14.25" customHeight="1" x14ac:dyDescent="0.15"/>
    <row r="685" ht="14.25" customHeight="1" x14ac:dyDescent="0.15"/>
    <row r="686" ht="14.25" customHeight="1" x14ac:dyDescent="0.15"/>
    <row r="687" ht="14.25" customHeight="1" x14ac:dyDescent="0.15"/>
    <row r="688" ht="14.25" customHeight="1" x14ac:dyDescent="0.15"/>
    <row r="689" ht="14.25" customHeight="1" x14ac:dyDescent="0.15"/>
    <row r="690" ht="14.25" customHeight="1" x14ac:dyDescent="0.15"/>
    <row r="691" ht="14.25" customHeight="1" x14ac:dyDescent="0.15"/>
    <row r="692" ht="14.25" customHeight="1" x14ac:dyDescent="0.15"/>
    <row r="693" ht="14.25" customHeight="1" x14ac:dyDescent="0.15"/>
    <row r="694" ht="14.25" customHeight="1" x14ac:dyDescent="0.15"/>
    <row r="695" ht="14.25" customHeight="1" x14ac:dyDescent="0.15"/>
    <row r="696" ht="14.25" customHeight="1" x14ac:dyDescent="0.15"/>
    <row r="697" ht="14.25" customHeight="1" x14ac:dyDescent="0.15"/>
    <row r="698" ht="14.25" customHeight="1" x14ac:dyDescent="0.15"/>
    <row r="699" ht="14.25" customHeight="1" x14ac:dyDescent="0.15"/>
    <row r="700" ht="14.25" customHeight="1" x14ac:dyDescent="0.15"/>
    <row r="701" ht="14.25" customHeight="1" x14ac:dyDescent="0.15"/>
    <row r="702" ht="14.25" customHeight="1" x14ac:dyDescent="0.15"/>
    <row r="703" ht="14.25" customHeight="1" x14ac:dyDescent="0.15"/>
    <row r="704" ht="14.25" customHeight="1" x14ac:dyDescent="0.15"/>
    <row r="705" ht="14.25" customHeight="1" x14ac:dyDescent="0.15"/>
    <row r="706" ht="14.25" customHeight="1" x14ac:dyDescent="0.15"/>
    <row r="707" ht="14.25" customHeight="1" x14ac:dyDescent="0.15"/>
    <row r="708" ht="14.25" customHeight="1" x14ac:dyDescent="0.15"/>
    <row r="709" ht="14.25" customHeight="1" x14ac:dyDescent="0.15"/>
    <row r="710" ht="14.25" customHeight="1" x14ac:dyDescent="0.15"/>
    <row r="711" ht="14.25" customHeight="1" x14ac:dyDescent="0.15"/>
    <row r="712" ht="14.25" customHeight="1" x14ac:dyDescent="0.15"/>
    <row r="713" ht="14.25" customHeight="1" x14ac:dyDescent="0.15"/>
    <row r="714" ht="14.25" customHeight="1" x14ac:dyDescent="0.15"/>
    <row r="715" ht="14.25" customHeight="1" x14ac:dyDescent="0.15"/>
    <row r="716" ht="14.25" customHeight="1" x14ac:dyDescent="0.15"/>
    <row r="717" ht="14.25" customHeight="1" x14ac:dyDescent="0.15"/>
    <row r="718" ht="14.25" customHeight="1" x14ac:dyDescent="0.15"/>
    <row r="719" ht="14.25" customHeight="1" x14ac:dyDescent="0.15"/>
    <row r="720" ht="14.25" customHeight="1" x14ac:dyDescent="0.15"/>
    <row r="721" ht="14.25" customHeight="1" x14ac:dyDescent="0.15"/>
    <row r="722" ht="14.25" customHeight="1" x14ac:dyDescent="0.15"/>
    <row r="723" ht="14.25" customHeight="1" x14ac:dyDescent="0.15"/>
    <row r="724" ht="14.25" customHeight="1" x14ac:dyDescent="0.15"/>
    <row r="725" ht="14.25" customHeight="1" x14ac:dyDescent="0.15"/>
    <row r="726" ht="14.25" customHeight="1" x14ac:dyDescent="0.15"/>
    <row r="727" ht="14.25" customHeight="1" x14ac:dyDescent="0.15"/>
    <row r="728" ht="14.25" customHeight="1" x14ac:dyDescent="0.15"/>
    <row r="729" ht="14.25" customHeight="1" x14ac:dyDescent="0.15"/>
    <row r="730" ht="14.25" customHeight="1" x14ac:dyDescent="0.15"/>
    <row r="731" ht="14.25" customHeight="1" x14ac:dyDescent="0.15"/>
    <row r="732" ht="14.25" customHeight="1" x14ac:dyDescent="0.15"/>
    <row r="733" ht="14.25" customHeight="1" x14ac:dyDescent="0.15"/>
    <row r="734" ht="14.25" customHeight="1" x14ac:dyDescent="0.15"/>
    <row r="735" ht="14.25" customHeight="1" x14ac:dyDescent="0.15"/>
    <row r="736" ht="14.25" customHeight="1" x14ac:dyDescent="0.15"/>
    <row r="737" ht="14.25" customHeight="1" x14ac:dyDescent="0.15"/>
    <row r="738" ht="14.25" customHeight="1" x14ac:dyDescent="0.15"/>
    <row r="739" ht="14.25" customHeight="1" x14ac:dyDescent="0.15"/>
    <row r="740" ht="14.25" customHeight="1" x14ac:dyDescent="0.15"/>
    <row r="741" ht="14.25" customHeight="1" x14ac:dyDescent="0.15"/>
    <row r="742" ht="14.25" customHeight="1" x14ac:dyDescent="0.15"/>
    <row r="743" ht="14.25" customHeight="1" x14ac:dyDescent="0.15"/>
    <row r="744" ht="14.25" customHeight="1" x14ac:dyDescent="0.15"/>
    <row r="745" ht="14.25" customHeight="1" x14ac:dyDescent="0.15"/>
    <row r="746" ht="14.25" customHeight="1" x14ac:dyDescent="0.15"/>
    <row r="747" ht="14.25" customHeight="1" x14ac:dyDescent="0.15"/>
    <row r="748" ht="14.25" customHeight="1" x14ac:dyDescent="0.15"/>
    <row r="749" ht="14.25" customHeight="1" x14ac:dyDescent="0.15"/>
    <row r="750" ht="14.25" customHeight="1" x14ac:dyDescent="0.15"/>
    <row r="751" ht="14.25" customHeight="1" x14ac:dyDescent="0.15"/>
    <row r="752" ht="14.25" customHeight="1" x14ac:dyDescent="0.15"/>
    <row r="753" ht="14.25" customHeight="1" x14ac:dyDescent="0.15"/>
    <row r="754" ht="14.25" customHeight="1" x14ac:dyDescent="0.15"/>
    <row r="755" ht="14.25" customHeight="1" x14ac:dyDescent="0.15"/>
    <row r="756" ht="14.25" customHeight="1" x14ac:dyDescent="0.15"/>
    <row r="757" ht="14.25" customHeight="1" x14ac:dyDescent="0.15"/>
    <row r="758" ht="14.25" customHeight="1" x14ac:dyDescent="0.15"/>
    <row r="759" ht="14.25" customHeight="1" x14ac:dyDescent="0.15"/>
    <row r="760" ht="14.25" customHeight="1" x14ac:dyDescent="0.15"/>
    <row r="761" ht="14.25" customHeight="1" x14ac:dyDescent="0.15"/>
    <row r="762" ht="14.25" customHeight="1" x14ac:dyDescent="0.15"/>
    <row r="763" ht="14.25" customHeight="1" x14ac:dyDescent="0.15"/>
    <row r="764" ht="14.25" customHeight="1" x14ac:dyDescent="0.15"/>
    <row r="765" ht="14.25" customHeight="1" x14ac:dyDescent="0.15"/>
    <row r="766" ht="14.25" customHeight="1" x14ac:dyDescent="0.15"/>
    <row r="767" ht="14.25" customHeight="1" x14ac:dyDescent="0.15"/>
    <row r="768" ht="14.25" customHeight="1" x14ac:dyDescent="0.15"/>
    <row r="769" ht="14.25" customHeight="1" x14ac:dyDescent="0.15"/>
    <row r="770" ht="14.25" customHeight="1" x14ac:dyDescent="0.15"/>
    <row r="771" ht="14.25" customHeight="1" x14ac:dyDescent="0.15"/>
    <row r="772" ht="14.25" customHeight="1" x14ac:dyDescent="0.15"/>
    <row r="773" ht="14.25" customHeight="1" x14ac:dyDescent="0.15"/>
    <row r="774" ht="14.25" customHeight="1" x14ac:dyDescent="0.15"/>
    <row r="775" ht="14.25" customHeight="1" x14ac:dyDescent="0.15"/>
    <row r="776" ht="14.25" customHeight="1" x14ac:dyDescent="0.15"/>
    <row r="777" ht="14.25" customHeight="1" x14ac:dyDescent="0.15"/>
    <row r="778" ht="14.25" customHeight="1" x14ac:dyDescent="0.15"/>
    <row r="779" ht="14.25" customHeight="1" x14ac:dyDescent="0.15"/>
    <row r="780" ht="14.25" customHeight="1" x14ac:dyDescent="0.15"/>
    <row r="781" ht="14.25" customHeight="1" x14ac:dyDescent="0.15"/>
    <row r="782" ht="14.25" customHeight="1" x14ac:dyDescent="0.15"/>
    <row r="783" ht="14.25" customHeight="1" x14ac:dyDescent="0.15"/>
    <row r="784" ht="14.25" customHeight="1" x14ac:dyDescent="0.15"/>
    <row r="785" ht="14.25" customHeight="1" x14ac:dyDescent="0.15"/>
    <row r="786" ht="14.25" customHeight="1" x14ac:dyDescent="0.15"/>
    <row r="787" ht="14.25" customHeight="1" x14ac:dyDescent="0.15"/>
    <row r="788" ht="14.25" customHeight="1" x14ac:dyDescent="0.15"/>
    <row r="789" ht="14.25" customHeight="1" x14ac:dyDescent="0.15"/>
    <row r="790" ht="14.25" customHeight="1" x14ac:dyDescent="0.15"/>
    <row r="791" ht="14.25" customHeight="1" x14ac:dyDescent="0.15"/>
    <row r="792" ht="14.25" customHeight="1" x14ac:dyDescent="0.15"/>
    <row r="793" ht="14.25" customHeight="1" x14ac:dyDescent="0.15"/>
    <row r="794" ht="14.25" customHeight="1" x14ac:dyDescent="0.15"/>
    <row r="795" ht="14.25" customHeight="1" x14ac:dyDescent="0.15"/>
    <row r="796" ht="14.25" customHeight="1" x14ac:dyDescent="0.15"/>
    <row r="797" ht="14.25" customHeight="1" x14ac:dyDescent="0.15"/>
    <row r="798" ht="14.25" customHeight="1" x14ac:dyDescent="0.15"/>
    <row r="799" ht="14.25" customHeight="1" x14ac:dyDescent="0.15"/>
    <row r="800" ht="14.25" customHeight="1" x14ac:dyDescent="0.15"/>
    <row r="801" ht="14.25" customHeight="1" x14ac:dyDescent="0.15"/>
    <row r="802" ht="14.25" customHeight="1" x14ac:dyDescent="0.15"/>
    <row r="803" ht="14.25" customHeight="1" x14ac:dyDescent="0.15"/>
    <row r="804" ht="14.25" customHeight="1" x14ac:dyDescent="0.15"/>
    <row r="805" ht="14.25" customHeight="1" x14ac:dyDescent="0.15"/>
    <row r="806" ht="14.25" customHeight="1" x14ac:dyDescent="0.15"/>
    <row r="807" ht="14.25" customHeight="1" x14ac:dyDescent="0.15"/>
    <row r="808" ht="14.25" customHeight="1" x14ac:dyDescent="0.15"/>
    <row r="809" ht="14.25" customHeight="1" x14ac:dyDescent="0.15"/>
    <row r="810" ht="14.25" customHeight="1" x14ac:dyDescent="0.15"/>
    <row r="811" ht="14.25" customHeight="1" x14ac:dyDescent="0.15"/>
    <row r="812" ht="14.25" customHeight="1" x14ac:dyDescent="0.15"/>
    <row r="813" ht="14.25" customHeight="1" x14ac:dyDescent="0.15"/>
    <row r="814" ht="14.25" customHeight="1" x14ac:dyDescent="0.15"/>
    <row r="815" ht="14.25" customHeight="1" x14ac:dyDescent="0.15"/>
    <row r="816" ht="14.25" customHeight="1" x14ac:dyDescent="0.15"/>
    <row r="817" ht="14.25" customHeight="1" x14ac:dyDescent="0.15"/>
    <row r="818" ht="14.25" customHeight="1" x14ac:dyDescent="0.15"/>
    <row r="819" ht="14.25" customHeight="1" x14ac:dyDescent="0.15"/>
    <row r="820" ht="14.25" customHeight="1" x14ac:dyDescent="0.15"/>
    <row r="821" ht="14.25" customHeight="1" x14ac:dyDescent="0.15"/>
    <row r="822" ht="14.25" customHeight="1" x14ac:dyDescent="0.15"/>
    <row r="823" ht="14.25" customHeight="1" x14ac:dyDescent="0.15"/>
    <row r="824" ht="14.25" customHeight="1" x14ac:dyDescent="0.15"/>
    <row r="825" ht="14.25" customHeight="1" x14ac:dyDescent="0.15"/>
    <row r="826" ht="14.25" customHeight="1" x14ac:dyDescent="0.15"/>
    <row r="827" ht="14.25" customHeight="1" x14ac:dyDescent="0.15"/>
    <row r="828" ht="14.25" customHeight="1" x14ac:dyDescent="0.15"/>
    <row r="829" ht="14.25" customHeight="1" x14ac:dyDescent="0.15"/>
    <row r="830" ht="14.25" customHeight="1" x14ac:dyDescent="0.15"/>
    <row r="831" ht="14.25" customHeight="1" x14ac:dyDescent="0.15"/>
    <row r="832" ht="14.25" customHeight="1" x14ac:dyDescent="0.15"/>
    <row r="833" ht="14.25" customHeight="1" x14ac:dyDescent="0.15"/>
    <row r="834" ht="14.25" customHeight="1" x14ac:dyDescent="0.15"/>
    <row r="835" ht="14.25" customHeight="1" x14ac:dyDescent="0.15"/>
    <row r="836" ht="14.25" customHeight="1" x14ac:dyDescent="0.15"/>
    <row r="837" ht="14.25" customHeight="1" x14ac:dyDescent="0.15"/>
    <row r="838" ht="14.25" customHeight="1" x14ac:dyDescent="0.15"/>
    <row r="839" ht="14.25" customHeight="1" x14ac:dyDescent="0.15"/>
    <row r="840" ht="14.25" customHeight="1" x14ac:dyDescent="0.15"/>
    <row r="841" ht="14.25" customHeight="1" x14ac:dyDescent="0.15"/>
    <row r="842" ht="14.25" customHeight="1" x14ac:dyDescent="0.15"/>
    <row r="843" ht="14.25" customHeight="1" x14ac:dyDescent="0.15"/>
    <row r="844" ht="14.25" customHeight="1" x14ac:dyDescent="0.15"/>
    <row r="845" ht="14.25" customHeight="1" x14ac:dyDescent="0.15"/>
    <row r="846" ht="14.25" customHeight="1" x14ac:dyDescent="0.15"/>
    <row r="847" ht="14.25" customHeight="1" x14ac:dyDescent="0.15"/>
    <row r="848" ht="14.25" customHeight="1" x14ac:dyDescent="0.15"/>
    <row r="849" ht="14.25" customHeight="1" x14ac:dyDescent="0.15"/>
    <row r="850" ht="14.25" customHeight="1" x14ac:dyDescent="0.15"/>
    <row r="851" ht="14.25" customHeight="1" x14ac:dyDescent="0.15"/>
    <row r="852" ht="14.25" customHeight="1" x14ac:dyDescent="0.15"/>
    <row r="853" ht="14.25" customHeight="1" x14ac:dyDescent="0.15"/>
    <row r="854" ht="14.25" customHeight="1" x14ac:dyDescent="0.15"/>
    <row r="855" ht="14.25" customHeight="1" x14ac:dyDescent="0.15"/>
    <row r="856" ht="14.25" customHeight="1" x14ac:dyDescent="0.15"/>
    <row r="857" ht="14.25" customHeight="1" x14ac:dyDescent="0.15"/>
    <row r="858" ht="14.25" customHeight="1" x14ac:dyDescent="0.15"/>
    <row r="859" ht="14.25" customHeight="1" x14ac:dyDescent="0.15"/>
    <row r="860" ht="14.25" customHeight="1" x14ac:dyDescent="0.15"/>
    <row r="861" ht="14.25" customHeight="1" x14ac:dyDescent="0.15"/>
    <row r="862" ht="14.25" customHeight="1" x14ac:dyDescent="0.15"/>
    <row r="863" ht="14.25" customHeight="1" x14ac:dyDescent="0.15"/>
    <row r="864" ht="14.25" customHeight="1" x14ac:dyDescent="0.15"/>
    <row r="865" ht="14.25" customHeight="1" x14ac:dyDescent="0.15"/>
    <row r="866" ht="14.25" customHeight="1" x14ac:dyDescent="0.15"/>
    <row r="867" ht="14.25" customHeight="1" x14ac:dyDescent="0.15"/>
    <row r="868" ht="14.25" customHeight="1" x14ac:dyDescent="0.15"/>
    <row r="869" ht="14.25" customHeight="1" x14ac:dyDescent="0.15"/>
    <row r="870" ht="14.25" customHeight="1" x14ac:dyDescent="0.15"/>
    <row r="871" ht="14.25" customHeight="1" x14ac:dyDescent="0.15"/>
    <row r="872" ht="14.25" customHeight="1" x14ac:dyDescent="0.15"/>
    <row r="873" ht="14.25" customHeight="1" x14ac:dyDescent="0.15"/>
    <row r="874" ht="14.25" customHeight="1" x14ac:dyDescent="0.15"/>
    <row r="875" ht="14.25" customHeight="1" x14ac:dyDescent="0.15"/>
    <row r="876" ht="14.25" customHeight="1" x14ac:dyDescent="0.15"/>
    <row r="877" ht="14.25" customHeight="1" x14ac:dyDescent="0.15"/>
    <row r="878" ht="14.25" customHeight="1" x14ac:dyDescent="0.15"/>
    <row r="879" ht="14.25" customHeight="1" x14ac:dyDescent="0.15"/>
    <row r="880" ht="14.25" customHeight="1" x14ac:dyDescent="0.15"/>
    <row r="881" ht="14.25" customHeight="1" x14ac:dyDescent="0.15"/>
    <row r="882" ht="14.25" customHeight="1" x14ac:dyDescent="0.15"/>
    <row r="883" ht="14.25" customHeight="1" x14ac:dyDescent="0.15"/>
    <row r="884" ht="14.25" customHeight="1" x14ac:dyDescent="0.15"/>
    <row r="885" ht="14.25" customHeight="1" x14ac:dyDescent="0.15"/>
    <row r="886" ht="14.25" customHeight="1" x14ac:dyDescent="0.15"/>
    <row r="887" ht="14.25" customHeight="1" x14ac:dyDescent="0.15"/>
    <row r="888" ht="14.25" customHeight="1" x14ac:dyDescent="0.15"/>
    <row r="889" ht="14.25" customHeight="1" x14ac:dyDescent="0.15"/>
    <row r="890" ht="14.25" customHeight="1" x14ac:dyDescent="0.15"/>
    <row r="891" ht="14.25" customHeight="1" x14ac:dyDescent="0.15"/>
    <row r="892" ht="14.25" customHeight="1" x14ac:dyDescent="0.15"/>
    <row r="893" ht="14.25" customHeight="1" x14ac:dyDescent="0.15"/>
    <row r="894" ht="14.25" customHeight="1" x14ac:dyDescent="0.15"/>
    <row r="895" ht="14.25" customHeight="1" x14ac:dyDescent="0.15"/>
    <row r="896" ht="14.25" customHeight="1" x14ac:dyDescent="0.15"/>
    <row r="897" ht="14.25" customHeight="1" x14ac:dyDescent="0.15"/>
    <row r="898" ht="14.25" customHeight="1" x14ac:dyDescent="0.15"/>
    <row r="899" ht="14.25" customHeight="1" x14ac:dyDescent="0.15"/>
    <row r="900" ht="14.25" customHeight="1" x14ac:dyDescent="0.15"/>
    <row r="901" ht="14.25" customHeight="1" x14ac:dyDescent="0.15"/>
    <row r="902" ht="14.25" customHeight="1" x14ac:dyDescent="0.15"/>
    <row r="903" ht="14.25" customHeight="1" x14ac:dyDescent="0.15"/>
    <row r="904" ht="14.25" customHeight="1" x14ac:dyDescent="0.15"/>
    <row r="905" ht="14.25" customHeight="1" x14ac:dyDescent="0.15"/>
    <row r="906" ht="14.25" customHeight="1" x14ac:dyDescent="0.15"/>
    <row r="907" ht="14.25" customHeight="1" x14ac:dyDescent="0.15"/>
    <row r="908" ht="14.25" customHeight="1" x14ac:dyDescent="0.15"/>
    <row r="909" ht="14.25" customHeight="1" x14ac:dyDescent="0.15"/>
    <row r="910" ht="14.25" customHeight="1" x14ac:dyDescent="0.15"/>
    <row r="911" ht="14.25" customHeight="1" x14ac:dyDescent="0.15"/>
    <row r="912" ht="14.25" customHeight="1" x14ac:dyDescent="0.15"/>
    <row r="913" ht="14.25" customHeight="1" x14ac:dyDescent="0.15"/>
    <row r="914" ht="14.25" customHeight="1" x14ac:dyDescent="0.15"/>
    <row r="915" ht="14.25" customHeight="1" x14ac:dyDescent="0.15"/>
    <row r="916" ht="14.25" customHeight="1" x14ac:dyDescent="0.15"/>
    <row r="917" ht="14.25" customHeight="1" x14ac:dyDescent="0.15"/>
    <row r="918" ht="14.25" customHeight="1" x14ac:dyDescent="0.15"/>
    <row r="919" ht="14.25" customHeight="1" x14ac:dyDescent="0.15"/>
    <row r="920" ht="14.25" customHeight="1" x14ac:dyDescent="0.15"/>
    <row r="921" ht="14.25" customHeight="1" x14ac:dyDescent="0.15"/>
    <row r="922" ht="14.25" customHeight="1" x14ac:dyDescent="0.15"/>
    <row r="923" ht="14.25" customHeight="1" x14ac:dyDescent="0.15"/>
    <row r="924" ht="14.25" customHeight="1" x14ac:dyDescent="0.15"/>
    <row r="925" ht="14.25" customHeight="1" x14ac:dyDescent="0.15"/>
    <row r="926" ht="14.25" customHeight="1" x14ac:dyDescent="0.15"/>
    <row r="927" ht="14.25" customHeight="1" x14ac:dyDescent="0.15"/>
    <row r="928" ht="14.25" customHeight="1" x14ac:dyDescent="0.15"/>
    <row r="929" ht="14.25" customHeight="1" x14ac:dyDescent="0.15"/>
    <row r="930" ht="14.25" customHeight="1" x14ac:dyDescent="0.15"/>
    <row r="931" ht="14.25" customHeight="1" x14ac:dyDescent="0.15"/>
    <row r="932" ht="14.25" customHeight="1" x14ac:dyDescent="0.15"/>
    <row r="933" ht="14.25" customHeight="1" x14ac:dyDescent="0.15"/>
    <row r="934" ht="14.25" customHeight="1" x14ac:dyDescent="0.15"/>
    <row r="935" ht="14.25" customHeight="1" x14ac:dyDescent="0.15"/>
    <row r="936" ht="14.25" customHeight="1" x14ac:dyDescent="0.15"/>
    <row r="937" ht="14.25" customHeight="1" x14ac:dyDescent="0.15"/>
    <row r="938" ht="14.25" customHeight="1" x14ac:dyDescent="0.15"/>
    <row r="939" ht="14.25" customHeight="1" x14ac:dyDescent="0.15"/>
    <row r="940" ht="14.25" customHeight="1" x14ac:dyDescent="0.15"/>
    <row r="941" ht="14.25" customHeight="1" x14ac:dyDescent="0.15"/>
    <row r="942" ht="14.25" customHeight="1" x14ac:dyDescent="0.15"/>
    <row r="943" ht="14.25" customHeight="1" x14ac:dyDescent="0.15"/>
    <row r="944" ht="14.25" customHeight="1" x14ac:dyDescent="0.15"/>
    <row r="945" ht="14.25" customHeight="1" x14ac:dyDescent="0.15"/>
    <row r="946" ht="14.25" customHeight="1" x14ac:dyDescent="0.15"/>
    <row r="947" ht="14.25" customHeight="1" x14ac:dyDescent="0.15"/>
    <row r="948" ht="14.25" customHeight="1" x14ac:dyDescent="0.15"/>
    <row r="949" ht="14.25" customHeight="1" x14ac:dyDescent="0.15"/>
    <row r="950" ht="14.25" customHeight="1" x14ac:dyDescent="0.15"/>
    <row r="951" ht="14.25" customHeight="1" x14ac:dyDescent="0.15"/>
    <row r="952" ht="14.25" customHeight="1" x14ac:dyDescent="0.15"/>
    <row r="953" ht="14.25" customHeight="1" x14ac:dyDescent="0.15"/>
    <row r="954" ht="14.25" customHeight="1" x14ac:dyDescent="0.15"/>
    <row r="955" ht="14.25" customHeight="1" x14ac:dyDescent="0.15"/>
    <row r="956" ht="14.25" customHeight="1" x14ac:dyDescent="0.15"/>
    <row r="957" ht="14.25" customHeight="1" x14ac:dyDescent="0.15"/>
    <row r="958" ht="14.25" customHeight="1" x14ac:dyDescent="0.15"/>
    <row r="959" ht="14.25" customHeight="1" x14ac:dyDescent="0.15"/>
    <row r="960" ht="14.25" customHeight="1" x14ac:dyDescent="0.15"/>
    <row r="961" ht="14.25" customHeight="1" x14ac:dyDescent="0.15"/>
    <row r="962" ht="14.25" customHeight="1" x14ac:dyDescent="0.15"/>
    <row r="963" ht="14.25" customHeight="1" x14ac:dyDescent="0.15"/>
    <row r="964" ht="14.25" customHeight="1" x14ac:dyDescent="0.15"/>
    <row r="965" ht="14.25" customHeight="1" x14ac:dyDescent="0.15"/>
    <row r="966" ht="14.25" customHeight="1" x14ac:dyDescent="0.15"/>
    <row r="967" ht="14.25" customHeight="1" x14ac:dyDescent="0.15"/>
    <row r="968" ht="14.25" customHeight="1" x14ac:dyDescent="0.15"/>
    <row r="969" ht="14.25" customHeight="1" x14ac:dyDescent="0.15"/>
    <row r="970" ht="14.25" customHeight="1" x14ac:dyDescent="0.15"/>
    <row r="971" ht="14.25" customHeight="1" x14ac:dyDescent="0.15"/>
    <row r="972" ht="14.25" customHeight="1" x14ac:dyDescent="0.15"/>
    <row r="973" ht="14.25" customHeight="1" x14ac:dyDescent="0.15"/>
    <row r="974" ht="14.25" customHeight="1" x14ac:dyDescent="0.15"/>
    <row r="975" ht="14.25" customHeight="1" x14ac:dyDescent="0.15"/>
    <row r="976" ht="14.25" customHeight="1" x14ac:dyDescent="0.15"/>
    <row r="977" ht="14.25" customHeight="1" x14ac:dyDescent="0.15"/>
    <row r="978" ht="14.25" customHeight="1" x14ac:dyDescent="0.15"/>
    <row r="979" ht="14.25" customHeight="1" x14ac:dyDescent="0.15"/>
    <row r="980" ht="14.25" customHeight="1" x14ac:dyDescent="0.15"/>
    <row r="981" ht="14.25" customHeight="1" x14ac:dyDescent="0.15"/>
    <row r="982" ht="14.25" customHeight="1" x14ac:dyDescent="0.15"/>
    <row r="983" ht="14.25" customHeight="1" x14ac:dyDescent="0.15"/>
    <row r="984" ht="14.25" customHeight="1" x14ac:dyDescent="0.15"/>
    <row r="985" ht="14.25" customHeight="1" x14ac:dyDescent="0.15"/>
    <row r="986" ht="14.25" customHeight="1" x14ac:dyDescent="0.15"/>
    <row r="987" ht="14.25" customHeight="1" x14ac:dyDescent="0.15"/>
    <row r="988" ht="14.25" customHeight="1" x14ac:dyDescent="0.15"/>
    <row r="989" ht="14.25" customHeight="1" x14ac:dyDescent="0.15"/>
    <row r="990" ht="14.25" customHeight="1" x14ac:dyDescent="0.15"/>
    <row r="991" ht="14.25" customHeight="1" x14ac:dyDescent="0.15"/>
    <row r="992" ht="14.25" customHeight="1" x14ac:dyDescent="0.15"/>
    <row r="993" ht="14.25" customHeight="1" x14ac:dyDescent="0.15"/>
    <row r="994" ht="14.25" customHeight="1" x14ac:dyDescent="0.15"/>
    <row r="995" ht="14.25" customHeight="1" x14ac:dyDescent="0.15"/>
    <row r="996" ht="14.25" customHeight="1" x14ac:dyDescent="0.15"/>
    <row r="997" ht="14.25" customHeight="1" x14ac:dyDescent="0.15"/>
    <row r="998" ht="14.25" customHeight="1" x14ac:dyDescent="0.15"/>
    <row r="999" ht="14.25" customHeight="1" x14ac:dyDescent="0.15"/>
    <row r="1000" ht="14.25" customHeight="1" x14ac:dyDescent="0.15"/>
  </sheetData>
  <mergeCells count="25">
    <mergeCell ref="A33:B33"/>
    <mergeCell ref="A4:K4"/>
    <mergeCell ref="A5:K5"/>
    <mergeCell ref="A7:A8"/>
    <mergeCell ref="B7:B8"/>
    <mergeCell ref="C7:C8"/>
    <mergeCell ref="D7:D8"/>
    <mergeCell ref="E7:I7"/>
    <mergeCell ref="J7:J8"/>
    <mergeCell ref="K7:K8"/>
    <mergeCell ref="C48:D48"/>
    <mergeCell ref="A51:K51"/>
    <mergeCell ref="A52:J52"/>
    <mergeCell ref="B40:D40"/>
    <mergeCell ref="F40:J40"/>
    <mergeCell ref="B41:D41"/>
    <mergeCell ref="F41:J41"/>
    <mergeCell ref="B42:D42"/>
    <mergeCell ref="F42:J42"/>
    <mergeCell ref="B34:K34"/>
    <mergeCell ref="B35:K35"/>
    <mergeCell ref="B36:K36"/>
    <mergeCell ref="B47:D47"/>
    <mergeCell ref="F47:J47"/>
    <mergeCell ref="J39:K39"/>
  </mergeCells>
  <pageMargins left="0.70866141732283472" right="0.70866141732283472" top="0.74803149606299213" bottom="0.74803149606299213" header="0" footer="0"/>
  <pageSetup scale="44" orientation="portrait"/>
  <colBreaks count="1" manualBreakCount="1">
    <brk id="11" max="1048575" man="1"/>
  </colBreaks>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9B5E2-890A-1045-A2A0-AEB9583704A1}">
  <sheetPr codeName="Sheet19">
    <tabColor rgb="FF92D050"/>
    <pageSetUpPr fitToPage="1"/>
  </sheetPr>
  <dimension ref="A1:Z1000"/>
  <sheetViews>
    <sheetView view="pageBreakPreview" zoomScaleNormal="100" workbookViewId="0">
      <selection activeCell="F16" sqref="F16:F72"/>
    </sheetView>
  </sheetViews>
  <sheetFormatPr baseColWidth="10" defaultColWidth="14.5" defaultRowHeight="15" customHeight="1" x14ac:dyDescent="0.15"/>
  <cols>
    <col min="1" max="1" width="6.5" style="75" customWidth="1"/>
    <col min="2" max="2" width="29.5" style="75" customWidth="1"/>
    <col min="3" max="3" width="6.5" style="75" customWidth="1"/>
    <col min="4" max="4" width="10.33203125" style="75" customWidth="1"/>
    <col min="5" max="5" width="21.83203125" style="75" customWidth="1"/>
    <col min="6" max="6" width="7.33203125" style="75" bestFit="1" customWidth="1"/>
    <col min="7" max="7" width="9" style="75" customWidth="1"/>
    <col min="8" max="8" width="15.5" style="75" customWidth="1"/>
    <col min="9" max="9" width="14.83203125" style="75" bestFit="1" customWidth="1"/>
    <col min="10" max="11" width="9.1640625" style="75" customWidth="1"/>
    <col min="12" max="12" width="27.5" style="75" customWidth="1"/>
    <col min="13" max="13" width="2.83203125" style="75" customWidth="1"/>
    <col min="14" max="26" width="9.1640625" style="75" customWidth="1"/>
    <col min="27" max="16384" width="14.5" style="75"/>
  </cols>
  <sheetData>
    <row r="1" spans="1:26" ht="15" customHeight="1" x14ac:dyDescent="0.15">
      <c r="I1" s="275"/>
    </row>
    <row r="2" spans="1:26" ht="15" customHeight="1" x14ac:dyDescent="0.15">
      <c r="I2" s="275"/>
    </row>
    <row r="3" spans="1:26" ht="15" customHeight="1" x14ac:dyDescent="0.15">
      <c r="A3" s="334" t="s">
        <v>553</v>
      </c>
      <c r="B3" s="315"/>
      <c r="C3" s="315"/>
      <c r="D3" s="315"/>
      <c r="E3" s="315"/>
      <c r="F3" s="315"/>
      <c r="G3" s="315"/>
      <c r="H3" s="315"/>
      <c r="I3" s="315"/>
      <c r="J3" s="276"/>
      <c r="K3" s="276"/>
      <c r="L3" s="276"/>
      <c r="M3" s="276"/>
      <c r="N3" s="116"/>
      <c r="O3" s="116"/>
      <c r="P3" s="116"/>
      <c r="Q3" s="116"/>
      <c r="R3" s="116"/>
      <c r="S3" s="116"/>
      <c r="T3" s="116"/>
      <c r="U3" s="116"/>
      <c r="V3" s="116"/>
      <c r="W3" s="116"/>
      <c r="X3" s="116"/>
      <c r="Y3" s="116"/>
      <c r="Z3" s="116"/>
    </row>
    <row r="4" spans="1:26" ht="15" customHeight="1" x14ac:dyDescent="0.15">
      <c r="A4" s="117"/>
      <c r="B4" s="117"/>
      <c r="C4" s="117"/>
      <c r="D4" s="117"/>
      <c r="E4" s="117"/>
      <c r="F4" s="117"/>
      <c r="G4" s="117"/>
      <c r="H4" s="117"/>
      <c r="I4" s="117"/>
      <c r="J4" s="276"/>
      <c r="K4" s="276"/>
      <c r="L4" s="276"/>
      <c r="M4" s="276"/>
    </row>
    <row r="5" spans="1:26" ht="15" customHeight="1" x14ac:dyDescent="0.15">
      <c r="A5" s="277"/>
      <c r="B5" s="277"/>
      <c r="C5" s="277"/>
      <c r="D5" s="277"/>
      <c r="E5" s="277"/>
      <c r="F5" s="277"/>
      <c r="G5" s="277"/>
      <c r="H5" s="277"/>
      <c r="I5" s="277"/>
      <c r="J5" s="278"/>
      <c r="K5" s="278"/>
    </row>
    <row r="6" spans="1:26" ht="15" customHeight="1" x14ac:dyDescent="0.15">
      <c r="A6" s="116"/>
      <c r="B6" s="76" t="s">
        <v>419</v>
      </c>
      <c r="C6" s="112" t="s">
        <v>102</v>
      </c>
      <c r="D6" s="276" t="str">
        <f>[73]Base_02!$C$27</f>
        <v>Mawar Berduri</v>
      </c>
      <c r="E6" s="276"/>
      <c r="F6" s="116"/>
      <c r="G6" s="116"/>
      <c r="H6" s="116"/>
      <c r="I6" s="116"/>
      <c r="J6" s="116"/>
      <c r="K6" s="116"/>
      <c r="L6" s="116"/>
      <c r="M6" s="116"/>
      <c r="N6" s="116"/>
      <c r="O6" s="116"/>
      <c r="P6" s="116"/>
      <c r="Q6" s="116"/>
      <c r="R6" s="116"/>
      <c r="S6" s="116"/>
      <c r="T6" s="116"/>
      <c r="U6" s="116"/>
      <c r="V6" s="116"/>
      <c r="W6" s="116"/>
      <c r="X6" s="116"/>
      <c r="Y6" s="116"/>
      <c r="Z6" s="116"/>
    </row>
    <row r="7" spans="1:26" ht="15" customHeight="1" x14ac:dyDescent="0.15">
      <c r="A7" s="116"/>
      <c r="B7" s="76" t="str">
        <f>[73]Base_01!$B2</f>
        <v>Kelurahan</v>
      </c>
      <c r="C7" s="112" t="s">
        <v>102</v>
      </c>
      <c r="D7" s="276" t="str">
        <f>[73]Base_01!$C2</f>
        <v>Klasabi</v>
      </c>
      <c r="E7" s="276"/>
      <c r="F7" s="116"/>
      <c r="G7" s="116"/>
      <c r="H7" s="116"/>
      <c r="I7" s="116"/>
      <c r="J7" s="116"/>
      <c r="K7" s="116"/>
      <c r="L7" s="116"/>
      <c r="M7" s="116"/>
      <c r="N7" s="116"/>
      <c r="O7" s="116"/>
      <c r="P7" s="116"/>
      <c r="Q7" s="116"/>
      <c r="R7" s="116"/>
      <c r="S7" s="116"/>
      <c r="T7" s="116"/>
      <c r="U7" s="116"/>
      <c r="V7" s="116"/>
      <c r="W7" s="116"/>
      <c r="X7" s="116"/>
      <c r="Y7" s="116"/>
      <c r="Z7" s="116"/>
    </row>
    <row r="8" spans="1:26" ht="15" customHeight="1" x14ac:dyDescent="0.15">
      <c r="A8" s="116"/>
      <c r="B8" s="76" t="str">
        <f>[73]Base_01!$B3</f>
        <v>Distrik</v>
      </c>
      <c r="C8" s="112" t="s">
        <v>102</v>
      </c>
      <c r="D8" s="276" t="str">
        <f>[73]Base_01!$C3</f>
        <v>Sorong Manoi</v>
      </c>
      <c r="E8" s="276"/>
      <c r="F8" s="116"/>
      <c r="G8" s="116"/>
      <c r="H8" s="116"/>
      <c r="I8" s="116"/>
      <c r="J8" s="116"/>
      <c r="K8" s="116"/>
      <c r="L8" s="116"/>
      <c r="M8" s="116"/>
      <c r="N8" s="116"/>
      <c r="O8" s="116"/>
      <c r="P8" s="116"/>
      <c r="Q8" s="116"/>
      <c r="R8" s="116"/>
      <c r="S8" s="116"/>
      <c r="T8" s="116"/>
      <c r="U8" s="116"/>
      <c r="V8" s="116"/>
      <c r="W8" s="116"/>
      <c r="X8" s="116"/>
      <c r="Y8" s="116"/>
      <c r="Z8" s="116"/>
    </row>
    <row r="9" spans="1:26" ht="15" customHeight="1" x14ac:dyDescent="0.15">
      <c r="A9" s="116"/>
      <c r="B9" s="76" t="str">
        <f>[73]Base_01!$B4</f>
        <v>Kota</v>
      </c>
      <c r="C9" s="112" t="s">
        <v>102</v>
      </c>
      <c r="D9" s="276" t="str">
        <f>[73]Base_01!$C4</f>
        <v>Sorong</v>
      </c>
      <c r="E9" s="276"/>
      <c r="F9" s="116"/>
      <c r="G9" s="116"/>
      <c r="H9" s="116"/>
      <c r="I9" s="116"/>
      <c r="J9" s="116"/>
      <c r="K9" s="116"/>
      <c r="L9" s="116"/>
      <c r="M9" s="116"/>
      <c r="N9" s="116"/>
      <c r="O9" s="116"/>
      <c r="P9" s="116"/>
      <c r="Q9" s="116"/>
      <c r="R9" s="116"/>
      <c r="S9" s="116"/>
      <c r="T9" s="116"/>
      <c r="U9" s="116"/>
      <c r="V9" s="116"/>
      <c r="W9" s="116"/>
      <c r="X9" s="116"/>
      <c r="Y9" s="116"/>
      <c r="Z9" s="116"/>
    </row>
    <row r="10" spans="1:26" ht="15" customHeight="1" x14ac:dyDescent="0.15">
      <c r="A10" s="116"/>
      <c r="B10" s="76" t="str">
        <f>[73]Base_01!$B5</f>
        <v>Provinsi</v>
      </c>
      <c r="C10" s="112" t="s">
        <v>102</v>
      </c>
      <c r="D10" s="276" t="str">
        <f>[73]Base_01!$C5</f>
        <v>Papua Barat Daya</v>
      </c>
      <c r="E10" s="276"/>
      <c r="F10" s="116"/>
      <c r="G10" s="116"/>
      <c r="H10" s="116"/>
      <c r="I10" s="116"/>
      <c r="J10" s="116"/>
      <c r="K10" s="116"/>
      <c r="L10" s="116"/>
      <c r="M10" s="116"/>
      <c r="N10" s="116"/>
      <c r="O10" s="116"/>
      <c r="P10" s="116"/>
      <c r="Q10" s="116"/>
      <c r="R10" s="116"/>
      <c r="S10" s="116"/>
      <c r="T10" s="116"/>
      <c r="U10" s="116"/>
      <c r="V10" s="116"/>
      <c r="W10" s="116"/>
      <c r="X10" s="116"/>
      <c r="Y10" s="116"/>
      <c r="Z10" s="116"/>
    </row>
    <row r="11" spans="1:26" ht="15" customHeight="1" x14ac:dyDescent="0.15">
      <c r="A11" s="116"/>
      <c r="B11" s="76" t="s">
        <v>124</v>
      </c>
      <c r="C11" s="112" t="s">
        <v>102</v>
      </c>
      <c r="D11" s="276"/>
      <c r="E11" s="276"/>
      <c r="F11" s="116"/>
      <c r="G11" s="120"/>
      <c r="H11" s="116"/>
      <c r="I11" s="116"/>
      <c r="J11" s="116"/>
      <c r="K11" s="116"/>
      <c r="L11" s="116"/>
      <c r="M11" s="116"/>
      <c r="N11" s="116"/>
      <c r="O11" s="116"/>
      <c r="P11" s="116"/>
      <c r="Q11" s="116"/>
      <c r="R11" s="116"/>
      <c r="S11" s="116"/>
      <c r="T11" s="116"/>
      <c r="U11" s="116"/>
      <c r="V11" s="116"/>
      <c r="W11" s="116"/>
      <c r="X11" s="116"/>
      <c r="Y11" s="116"/>
      <c r="Z11" s="116"/>
    </row>
    <row r="12" spans="1:26" ht="15" customHeight="1" x14ac:dyDescent="0.15">
      <c r="A12" s="116"/>
      <c r="B12" s="76"/>
      <c r="C12" s="117"/>
      <c r="D12" s="276"/>
      <c r="E12" s="276"/>
      <c r="F12" s="116"/>
      <c r="G12" s="116"/>
      <c r="H12" s="116"/>
      <c r="I12" s="116"/>
      <c r="J12" s="116"/>
      <c r="K12" s="116"/>
      <c r="L12" s="116"/>
      <c r="M12" s="116"/>
      <c r="N12" s="116"/>
      <c r="O12" s="116"/>
      <c r="P12" s="116"/>
      <c r="Q12" s="116"/>
      <c r="R12" s="116"/>
      <c r="S12" s="116"/>
      <c r="T12" s="116"/>
      <c r="U12" s="116"/>
      <c r="V12" s="116"/>
      <c r="W12" s="116"/>
      <c r="X12" s="116"/>
      <c r="Y12" s="116"/>
      <c r="Z12" s="116"/>
    </row>
    <row r="13" spans="1:26" ht="15" customHeight="1" x14ac:dyDescent="0.15">
      <c r="A13" s="81"/>
      <c r="B13" s="81"/>
      <c r="C13" s="81"/>
    </row>
    <row r="14" spans="1:26" ht="15" customHeight="1" x14ac:dyDescent="0.15">
      <c r="A14" s="81" t="s">
        <v>551</v>
      </c>
      <c r="B14" s="76"/>
      <c r="C14" s="276"/>
      <c r="D14" s="276"/>
      <c r="E14" s="276"/>
      <c r="F14" s="276"/>
      <c r="G14" s="276"/>
      <c r="H14" s="276"/>
      <c r="I14" s="276"/>
      <c r="J14" s="276"/>
      <c r="K14" s="276"/>
      <c r="L14" s="276"/>
      <c r="M14" s="276"/>
    </row>
    <row r="15" spans="1:26" ht="51" customHeight="1" x14ac:dyDescent="0.15">
      <c r="A15" s="279" t="s">
        <v>14</v>
      </c>
      <c r="B15" s="419" t="s">
        <v>108</v>
      </c>
      <c r="C15" s="416"/>
      <c r="D15" s="411"/>
      <c r="E15" s="279" t="s">
        <v>550</v>
      </c>
      <c r="F15" s="279" t="s">
        <v>35</v>
      </c>
      <c r="G15" s="419" t="s">
        <v>109</v>
      </c>
      <c r="H15" s="411"/>
      <c r="I15" s="279" t="s">
        <v>438</v>
      </c>
      <c r="J15" s="116"/>
    </row>
    <row r="16" spans="1:26" ht="19.5" customHeight="1" x14ac:dyDescent="0.15">
      <c r="A16" s="259">
        <v>1</v>
      </c>
      <c r="B16" s="415" t="s">
        <v>486</v>
      </c>
      <c r="C16" s="417"/>
      <c r="D16" s="418"/>
      <c r="E16" s="274" t="s">
        <v>487</v>
      </c>
      <c r="F16" s="274" t="s">
        <v>488</v>
      </c>
      <c r="G16" s="424"/>
      <c r="H16" s="411"/>
      <c r="I16" s="259" t="s">
        <v>554</v>
      </c>
    </row>
    <row r="17" spans="1:13" ht="19.5" customHeight="1" x14ac:dyDescent="0.15">
      <c r="A17" s="259">
        <v>2</v>
      </c>
      <c r="B17" s="415" t="s">
        <v>489</v>
      </c>
      <c r="C17" s="417"/>
      <c r="D17" s="418"/>
      <c r="E17" s="274" t="s">
        <v>487</v>
      </c>
      <c r="F17" s="274" t="s">
        <v>488</v>
      </c>
      <c r="G17" s="424"/>
      <c r="H17" s="411"/>
      <c r="I17" s="259" t="s">
        <v>554</v>
      </c>
      <c r="J17" s="116"/>
    </row>
    <row r="18" spans="1:13" ht="19.5" customHeight="1" x14ac:dyDescent="0.15">
      <c r="A18" s="259">
        <v>3</v>
      </c>
      <c r="B18" s="415" t="s">
        <v>490</v>
      </c>
      <c r="C18" s="417"/>
      <c r="D18" s="418"/>
      <c r="E18" s="274" t="s">
        <v>491</v>
      </c>
      <c r="F18" s="274" t="s">
        <v>488</v>
      </c>
      <c r="G18" s="424"/>
      <c r="H18" s="411"/>
      <c r="I18" s="259" t="s">
        <v>554</v>
      </c>
      <c r="J18" s="116"/>
    </row>
    <row r="19" spans="1:13" ht="19.5" customHeight="1" x14ac:dyDescent="0.15">
      <c r="A19" s="259">
        <v>4</v>
      </c>
      <c r="B19" s="415" t="s">
        <v>492</v>
      </c>
      <c r="C19" s="417"/>
      <c r="D19" s="418"/>
      <c r="E19" s="274" t="s">
        <v>491</v>
      </c>
      <c r="F19" s="274" t="s">
        <v>488</v>
      </c>
      <c r="G19" s="424"/>
      <c r="H19" s="411"/>
      <c r="I19" s="259" t="s">
        <v>554</v>
      </c>
      <c r="J19" s="116"/>
    </row>
    <row r="20" spans="1:13" ht="19.5" customHeight="1" x14ac:dyDescent="0.15">
      <c r="A20" s="259">
        <v>5</v>
      </c>
      <c r="B20" s="415" t="s">
        <v>493</v>
      </c>
      <c r="C20" s="417"/>
      <c r="D20" s="418"/>
      <c r="E20" s="274" t="s">
        <v>494</v>
      </c>
      <c r="F20" s="274" t="s">
        <v>495</v>
      </c>
      <c r="G20" s="424"/>
      <c r="H20" s="411"/>
      <c r="I20" s="259" t="s">
        <v>554</v>
      </c>
      <c r="J20" s="116"/>
    </row>
    <row r="21" spans="1:13" ht="19.5" customHeight="1" x14ac:dyDescent="0.15">
      <c r="A21" s="259">
        <v>6</v>
      </c>
      <c r="B21" s="415" t="s">
        <v>493</v>
      </c>
      <c r="C21" s="417"/>
      <c r="D21" s="418"/>
      <c r="E21" s="274" t="s">
        <v>494</v>
      </c>
      <c r="F21" s="274" t="s">
        <v>495</v>
      </c>
      <c r="G21" s="424"/>
      <c r="H21" s="411"/>
      <c r="I21" s="259" t="s">
        <v>554</v>
      </c>
      <c r="J21" s="116"/>
    </row>
    <row r="22" spans="1:13" ht="19.5" customHeight="1" x14ac:dyDescent="0.15">
      <c r="A22" s="259">
        <v>7</v>
      </c>
      <c r="B22" s="415" t="s">
        <v>496</v>
      </c>
      <c r="C22" s="417"/>
      <c r="D22" s="418"/>
      <c r="E22" s="274" t="s">
        <v>494</v>
      </c>
      <c r="F22" s="274" t="s">
        <v>495</v>
      </c>
      <c r="G22" s="424"/>
      <c r="H22" s="411"/>
      <c r="I22" s="259" t="s">
        <v>554</v>
      </c>
    </row>
    <row r="23" spans="1:13" ht="19.5" customHeight="1" x14ac:dyDescent="0.15">
      <c r="A23" s="259">
        <v>8</v>
      </c>
      <c r="B23" s="415" t="s">
        <v>497</v>
      </c>
      <c r="C23" s="417"/>
      <c r="D23" s="418"/>
      <c r="E23" s="274" t="s">
        <v>494</v>
      </c>
      <c r="F23" s="274" t="s">
        <v>495</v>
      </c>
      <c r="G23" s="424"/>
      <c r="H23" s="411"/>
      <c r="I23" s="259" t="s">
        <v>554</v>
      </c>
    </row>
    <row r="24" spans="1:13" ht="19.5" customHeight="1" x14ac:dyDescent="0.15">
      <c r="A24" s="259">
        <v>9</v>
      </c>
      <c r="B24" s="415" t="s">
        <v>498</v>
      </c>
      <c r="C24" s="417"/>
      <c r="D24" s="418"/>
      <c r="E24" s="274" t="s">
        <v>494</v>
      </c>
      <c r="F24" s="274" t="s">
        <v>499</v>
      </c>
      <c r="G24" s="424"/>
      <c r="H24" s="411"/>
      <c r="I24" s="259" t="s">
        <v>554</v>
      </c>
    </row>
    <row r="25" spans="1:13" ht="19.5" customHeight="1" x14ac:dyDescent="0.15">
      <c r="A25" s="259">
        <v>10</v>
      </c>
      <c r="B25" s="415" t="s">
        <v>500</v>
      </c>
      <c r="C25" s="417"/>
      <c r="D25" s="418"/>
      <c r="E25" s="274" t="s">
        <v>494</v>
      </c>
      <c r="F25" s="274" t="s">
        <v>499</v>
      </c>
      <c r="G25" s="424"/>
      <c r="H25" s="411"/>
      <c r="I25" s="259" t="s">
        <v>554</v>
      </c>
      <c r="J25" s="281"/>
      <c r="K25" s="281"/>
      <c r="L25" s="281"/>
      <c r="M25" s="281"/>
    </row>
    <row r="26" spans="1:13" ht="19.5" customHeight="1" x14ac:dyDescent="0.15">
      <c r="A26" s="259">
        <v>11</v>
      </c>
      <c r="B26" s="415" t="s">
        <v>501</v>
      </c>
      <c r="C26" s="417"/>
      <c r="D26" s="418"/>
      <c r="E26" s="274" t="s">
        <v>502</v>
      </c>
      <c r="F26" s="274" t="s">
        <v>450</v>
      </c>
      <c r="G26" s="424"/>
      <c r="H26" s="411"/>
      <c r="I26" s="259" t="s">
        <v>554</v>
      </c>
      <c r="J26" s="281"/>
      <c r="K26" s="281"/>
      <c r="L26" s="281"/>
      <c r="M26" s="282">
        <f>L26*15000</f>
        <v>0</v>
      </c>
    </row>
    <row r="27" spans="1:13" ht="19.5" customHeight="1" x14ac:dyDescent="0.15">
      <c r="A27" s="259">
        <v>12</v>
      </c>
      <c r="B27" s="415" t="s">
        <v>503</v>
      </c>
      <c r="C27" s="417"/>
      <c r="D27" s="418"/>
      <c r="E27" s="274" t="s">
        <v>502</v>
      </c>
      <c r="F27" s="274" t="s">
        <v>450</v>
      </c>
      <c r="G27" s="424"/>
      <c r="H27" s="411"/>
      <c r="I27" s="259" t="s">
        <v>554</v>
      </c>
      <c r="J27" s="281"/>
      <c r="K27" s="281"/>
      <c r="L27" s="281"/>
      <c r="M27" s="282"/>
    </row>
    <row r="28" spans="1:13" ht="19.5" customHeight="1" x14ac:dyDescent="0.15">
      <c r="A28" s="259">
        <v>13</v>
      </c>
      <c r="B28" s="415" t="s">
        <v>504</v>
      </c>
      <c r="C28" s="417"/>
      <c r="D28" s="418"/>
      <c r="E28" s="274" t="s">
        <v>502</v>
      </c>
      <c r="F28" s="274" t="s">
        <v>450</v>
      </c>
      <c r="G28" s="424"/>
      <c r="H28" s="411"/>
      <c r="I28" s="259" t="s">
        <v>554</v>
      </c>
      <c r="J28" s="281"/>
      <c r="K28" s="281"/>
      <c r="L28" s="281"/>
      <c r="M28" s="283">
        <f>L28*15000</f>
        <v>0</v>
      </c>
    </row>
    <row r="29" spans="1:13" ht="19.5" customHeight="1" x14ac:dyDescent="0.15">
      <c r="A29" s="259">
        <v>14</v>
      </c>
      <c r="B29" s="415" t="s">
        <v>505</v>
      </c>
      <c r="C29" s="417"/>
      <c r="D29" s="418"/>
      <c r="E29" s="274" t="s">
        <v>502</v>
      </c>
      <c r="F29" s="274" t="s">
        <v>450</v>
      </c>
      <c r="G29" s="424"/>
      <c r="H29" s="411"/>
      <c r="I29" s="259" t="s">
        <v>554</v>
      </c>
      <c r="J29" s="281"/>
      <c r="K29" s="281"/>
      <c r="L29" s="281"/>
      <c r="M29" s="281"/>
    </row>
    <row r="30" spans="1:13" ht="19.5" customHeight="1" x14ac:dyDescent="0.15">
      <c r="A30" s="259">
        <v>15</v>
      </c>
      <c r="B30" s="415" t="s">
        <v>506</v>
      </c>
      <c r="C30" s="417"/>
      <c r="D30" s="418"/>
      <c r="E30" s="274" t="s">
        <v>502</v>
      </c>
      <c r="F30" s="274" t="s">
        <v>450</v>
      </c>
      <c r="G30" s="424"/>
      <c r="H30" s="411"/>
      <c r="I30" s="259" t="s">
        <v>554</v>
      </c>
    </row>
    <row r="31" spans="1:13" ht="19.5" customHeight="1" x14ac:dyDescent="0.15">
      <c r="A31" s="259">
        <v>16</v>
      </c>
      <c r="B31" s="415" t="s">
        <v>507</v>
      </c>
      <c r="C31" s="417"/>
      <c r="D31" s="418"/>
      <c r="E31" s="274" t="s">
        <v>508</v>
      </c>
      <c r="F31" s="274" t="s">
        <v>509</v>
      </c>
      <c r="G31" s="424"/>
      <c r="H31" s="411"/>
      <c r="I31" s="259" t="s">
        <v>554</v>
      </c>
    </row>
    <row r="32" spans="1:13" ht="19.5" customHeight="1" x14ac:dyDescent="0.15">
      <c r="A32" s="259">
        <v>17</v>
      </c>
      <c r="B32" s="415" t="s">
        <v>510</v>
      </c>
      <c r="C32" s="417"/>
      <c r="D32" s="418"/>
      <c r="E32" s="274" t="s">
        <v>508</v>
      </c>
      <c r="F32" s="274" t="s">
        <v>509</v>
      </c>
      <c r="G32" s="424"/>
      <c r="H32" s="411"/>
      <c r="I32" s="259" t="s">
        <v>554</v>
      </c>
    </row>
    <row r="33" spans="1:26" ht="19.5" customHeight="1" x14ac:dyDescent="0.15">
      <c r="A33" s="259">
        <v>18</v>
      </c>
      <c r="B33" s="415" t="s">
        <v>511</v>
      </c>
      <c r="C33" s="417"/>
      <c r="D33" s="418"/>
      <c r="E33" s="274" t="s">
        <v>508</v>
      </c>
      <c r="F33" s="274" t="s">
        <v>509</v>
      </c>
      <c r="G33" s="424"/>
      <c r="H33" s="411"/>
      <c r="I33" s="259" t="s">
        <v>554</v>
      </c>
    </row>
    <row r="34" spans="1:26" ht="19.5" customHeight="1" x14ac:dyDescent="0.15">
      <c r="A34" s="259">
        <v>19</v>
      </c>
      <c r="B34" s="415" t="s">
        <v>512</v>
      </c>
      <c r="C34" s="417"/>
      <c r="D34" s="418"/>
      <c r="E34" s="274" t="s">
        <v>508</v>
      </c>
      <c r="F34" s="274" t="s">
        <v>509</v>
      </c>
      <c r="G34" s="424"/>
      <c r="H34" s="411"/>
      <c r="I34" s="259" t="s">
        <v>554</v>
      </c>
    </row>
    <row r="35" spans="1:26" ht="19.5" customHeight="1" x14ac:dyDescent="0.15">
      <c r="A35" s="259">
        <v>20</v>
      </c>
      <c r="B35" s="415" t="s">
        <v>513</v>
      </c>
      <c r="C35" s="417"/>
      <c r="D35" s="418"/>
      <c r="E35" s="274" t="s">
        <v>508</v>
      </c>
      <c r="F35" s="274" t="s">
        <v>509</v>
      </c>
      <c r="G35" s="424"/>
      <c r="H35" s="411"/>
      <c r="I35" s="259" t="s">
        <v>554</v>
      </c>
    </row>
    <row r="36" spans="1:26" ht="19.5" customHeight="1" x14ac:dyDescent="0.15">
      <c r="A36" s="259">
        <v>21</v>
      </c>
      <c r="B36" s="415" t="s">
        <v>514</v>
      </c>
      <c r="C36" s="417"/>
      <c r="D36" s="418"/>
      <c r="E36" s="274" t="s">
        <v>508</v>
      </c>
      <c r="F36" s="274" t="s">
        <v>495</v>
      </c>
      <c r="G36" s="424"/>
      <c r="H36" s="411"/>
      <c r="I36" s="259" t="s">
        <v>554</v>
      </c>
    </row>
    <row r="37" spans="1:26" ht="19.5" customHeight="1" x14ac:dyDescent="0.15">
      <c r="A37" s="259">
        <v>22</v>
      </c>
      <c r="B37" s="415" t="s">
        <v>515</v>
      </c>
      <c r="C37" s="417"/>
      <c r="D37" s="418"/>
      <c r="E37" s="274" t="s">
        <v>508</v>
      </c>
      <c r="F37" s="274" t="s">
        <v>495</v>
      </c>
      <c r="G37" s="424"/>
      <c r="H37" s="411"/>
      <c r="I37" s="259" t="s">
        <v>554</v>
      </c>
    </row>
    <row r="38" spans="1:26" ht="19.5" customHeight="1" x14ac:dyDescent="0.15">
      <c r="A38" s="259">
        <v>23</v>
      </c>
      <c r="B38" s="415" t="s">
        <v>516</v>
      </c>
      <c r="C38" s="417"/>
      <c r="D38" s="418"/>
      <c r="E38" s="274" t="s">
        <v>508</v>
      </c>
      <c r="F38" s="274" t="s">
        <v>495</v>
      </c>
      <c r="G38" s="424"/>
      <c r="H38" s="411"/>
      <c r="I38" s="259" t="s">
        <v>554</v>
      </c>
    </row>
    <row r="39" spans="1:26" ht="19.5" customHeight="1" x14ac:dyDescent="0.15">
      <c r="A39" s="259">
        <v>24</v>
      </c>
      <c r="B39" s="415" t="s">
        <v>517</v>
      </c>
      <c r="C39" s="417"/>
      <c r="D39" s="418"/>
      <c r="E39" s="274" t="s">
        <v>508</v>
      </c>
      <c r="F39" s="274" t="s">
        <v>495</v>
      </c>
      <c r="G39" s="424"/>
      <c r="H39" s="411"/>
      <c r="I39" s="259" t="s">
        <v>554</v>
      </c>
    </row>
    <row r="40" spans="1:26" ht="19.5" customHeight="1" x14ac:dyDescent="0.15">
      <c r="A40" s="259">
        <v>25</v>
      </c>
      <c r="B40" s="415" t="s">
        <v>518</v>
      </c>
      <c r="C40" s="417"/>
      <c r="D40" s="418"/>
      <c r="E40" s="274" t="s">
        <v>508</v>
      </c>
      <c r="F40" s="274" t="s">
        <v>519</v>
      </c>
      <c r="G40" s="424"/>
      <c r="H40" s="411"/>
      <c r="I40" s="259" t="s">
        <v>554</v>
      </c>
    </row>
    <row r="41" spans="1:26" ht="19.5" customHeight="1" x14ac:dyDescent="0.15">
      <c r="A41" s="259">
        <v>26</v>
      </c>
      <c r="B41" s="415" t="s">
        <v>520</v>
      </c>
      <c r="C41" s="417"/>
      <c r="D41" s="418"/>
      <c r="E41" s="274" t="s">
        <v>508</v>
      </c>
      <c r="F41" s="274" t="s">
        <v>519</v>
      </c>
      <c r="G41" s="424"/>
      <c r="H41" s="411"/>
      <c r="I41" s="259" t="s">
        <v>554</v>
      </c>
    </row>
    <row r="42" spans="1:26" ht="19.5" customHeight="1" x14ac:dyDescent="0.15">
      <c r="A42" s="259">
        <v>27</v>
      </c>
      <c r="B42" s="415" t="s">
        <v>521</v>
      </c>
      <c r="C42" s="417"/>
      <c r="D42" s="418"/>
      <c r="E42" s="274" t="s">
        <v>508</v>
      </c>
      <c r="F42" s="274" t="s">
        <v>519</v>
      </c>
      <c r="G42" s="424"/>
      <c r="H42" s="411"/>
      <c r="I42" s="259" t="s">
        <v>554</v>
      </c>
    </row>
    <row r="43" spans="1:26" ht="19.5" customHeight="1" x14ac:dyDescent="0.15">
      <c r="A43" s="259">
        <v>28</v>
      </c>
      <c r="B43" s="415" t="s">
        <v>522</v>
      </c>
      <c r="C43" s="417"/>
      <c r="D43" s="418"/>
      <c r="E43" s="274" t="s">
        <v>508</v>
      </c>
      <c r="F43" s="274" t="s">
        <v>448</v>
      </c>
      <c r="G43" s="425"/>
      <c r="H43" s="426"/>
      <c r="I43" s="259" t="s">
        <v>554</v>
      </c>
    </row>
    <row r="44" spans="1:26" ht="19.5" customHeight="1" x14ac:dyDescent="0.15">
      <c r="A44" s="259">
        <v>29</v>
      </c>
      <c r="B44" s="415" t="s">
        <v>523</v>
      </c>
      <c r="C44" s="417"/>
      <c r="D44" s="418"/>
      <c r="E44" s="274" t="s">
        <v>508</v>
      </c>
      <c r="F44" s="274" t="s">
        <v>448</v>
      </c>
      <c r="G44" s="424"/>
      <c r="H44" s="411"/>
      <c r="I44" s="259" t="s">
        <v>554</v>
      </c>
    </row>
    <row r="45" spans="1:26" ht="19.5" customHeight="1" x14ac:dyDescent="0.15">
      <c r="A45" s="259">
        <v>30</v>
      </c>
      <c r="B45" s="415" t="s">
        <v>545</v>
      </c>
      <c r="C45" s="417"/>
      <c r="D45" s="418"/>
      <c r="E45" s="274" t="s">
        <v>524</v>
      </c>
      <c r="F45" s="274" t="s">
        <v>525</v>
      </c>
      <c r="G45" s="424"/>
      <c r="H45" s="411"/>
      <c r="I45" s="259" t="s">
        <v>554</v>
      </c>
    </row>
    <row r="46" spans="1:26" ht="19.5" customHeight="1" x14ac:dyDescent="0.15">
      <c r="A46" s="259">
        <v>31</v>
      </c>
      <c r="B46" s="415" t="s">
        <v>546</v>
      </c>
      <c r="C46" s="417"/>
      <c r="D46" s="418"/>
      <c r="E46" s="274" t="s">
        <v>524</v>
      </c>
      <c r="F46" s="274" t="s">
        <v>525</v>
      </c>
      <c r="G46" s="424"/>
      <c r="H46" s="411"/>
      <c r="I46" s="259" t="s">
        <v>554</v>
      </c>
      <c r="J46" s="76"/>
      <c r="K46" s="76"/>
      <c r="L46" s="76"/>
      <c r="M46" s="76"/>
      <c r="N46" s="76"/>
      <c r="O46" s="76"/>
      <c r="P46" s="76"/>
      <c r="Q46" s="76"/>
      <c r="R46" s="76"/>
      <c r="S46" s="76"/>
      <c r="T46" s="76"/>
      <c r="U46" s="76"/>
      <c r="V46" s="76"/>
      <c r="W46" s="76"/>
      <c r="X46" s="76"/>
      <c r="Y46" s="76"/>
      <c r="Z46" s="76"/>
    </row>
    <row r="47" spans="1:26" ht="19.5" customHeight="1" x14ac:dyDescent="0.15">
      <c r="A47" s="259">
        <v>32</v>
      </c>
      <c r="B47" s="415" t="s">
        <v>547</v>
      </c>
      <c r="C47" s="417"/>
      <c r="D47" s="418"/>
      <c r="E47" s="274" t="s">
        <v>524</v>
      </c>
      <c r="F47" s="274" t="s">
        <v>525</v>
      </c>
      <c r="G47" s="410"/>
      <c r="H47" s="411"/>
      <c r="I47" s="259" t="s">
        <v>554</v>
      </c>
    </row>
    <row r="48" spans="1:26" ht="19.5" customHeight="1" x14ac:dyDescent="0.15">
      <c r="A48" s="259">
        <v>33</v>
      </c>
      <c r="B48" s="415" t="s">
        <v>455</v>
      </c>
      <c r="C48" s="417"/>
      <c r="D48" s="418"/>
      <c r="E48" s="274" t="s">
        <v>524</v>
      </c>
      <c r="F48" s="274" t="s">
        <v>526</v>
      </c>
      <c r="G48" s="410"/>
      <c r="H48" s="411"/>
      <c r="I48" s="259" t="s">
        <v>554</v>
      </c>
    </row>
    <row r="49" spans="1:9" ht="19.5" customHeight="1" x14ac:dyDescent="0.15">
      <c r="A49" s="259">
        <v>34</v>
      </c>
      <c r="B49" s="415" t="s">
        <v>527</v>
      </c>
      <c r="C49" s="417"/>
      <c r="D49" s="418"/>
      <c r="E49" s="274" t="s">
        <v>524</v>
      </c>
      <c r="F49" s="274" t="s">
        <v>528</v>
      </c>
      <c r="G49" s="410"/>
      <c r="H49" s="411"/>
      <c r="I49" s="259" t="s">
        <v>554</v>
      </c>
    </row>
    <row r="50" spans="1:9" ht="19.5" customHeight="1" x14ac:dyDescent="0.15">
      <c r="A50" s="259">
        <v>35</v>
      </c>
      <c r="B50" s="415" t="s">
        <v>529</v>
      </c>
      <c r="C50" s="417"/>
      <c r="D50" s="418"/>
      <c r="E50" s="274" t="s">
        <v>524</v>
      </c>
      <c r="F50" s="274" t="s">
        <v>526</v>
      </c>
      <c r="G50" s="410"/>
      <c r="H50" s="411"/>
      <c r="I50" s="259" t="s">
        <v>554</v>
      </c>
    </row>
    <row r="51" spans="1:9" ht="19.5" customHeight="1" x14ac:dyDescent="0.15">
      <c r="A51" s="259">
        <v>36</v>
      </c>
      <c r="B51" s="415" t="s">
        <v>530</v>
      </c>
      <c r="C51" s="417"/>
      <c r="D51" s="418"/>
      <c r="E51" s="274" t="s">
        <v>524</v>
      </c>
      <c r="F51" s="274" t="s">
        <v>526</v>
      </c>
      <c r="G51" s="410"/>
      <c r="H51" s="411"/>
      <c r="I51" s="259" t="s">
        <v>554</v>
      </c>
    </row>
    <row r="52" spans="1:9" ht="19.5" customHeight="1" x14ac:dyDescent="0.15">
      <c r="A52" s="259">
        <v>37</v>
      </c>
      <c r="B52" s="415" t="s">
        <v>531</v>
      </c>
      <c r="C52" s="417"/>
      <c r="D52" s="418"/>
      <c r="E52" s="274" t="s">
        <v>524</v>
      </c>
      <c r="F52" s="274" t="s">
        <v>526</v>
      </c>
      <c r="G52" s="410"/>
      <c r="H52" s="411"/>
      <c r="I52" s="259" t="s">
        <v>554</v>
      </c>
    </row>
    <row r="53" spans="1:9" ht="19.5" customHeight="1" x14ac:dyDescent="0.15">
      <c r="A53" s="259">
        <v>38</v>
      </c>
      <c r="B53" s="415" t="s">
        <v>532</v>
      </c>
      <c r="C53" s="417"/>
      <c r="D53" s="418"/>
      <c r="E53" s="274" t="s">
        <v>524</v>
      </c>
      <c r="F53" s="274" t="s">
        <v>526</v>
      </c>
      <c r="G53" s="410"/>
      <c r="H53" s="411"/>
      <c r="I53" s="259" t="s">
        <v>554</v>
      </c>
    </row>
    <row r="54" spans="1:9" ht="19.5" customHeight="1" x14ac:dyDescent="0.15">
      <c r="A54" s="259">
        <v>39</v>
      </c>
      <c r="B54" s="415" t="s">
        <v>533</v>
      </c>
      <c r="C54" s="417"/>
      <c r="D54" s="418"/>
      <c r="E54" s="274" t="s">
        <v>524</v>
      </c>
      <c r="F54" s="274" t="s">
        <v>526</v>
      </c>
      <c r="G54" s="410"/>
      <c r="H54" s="411"/>
      <c r="I54" s="259" t="s">
        <v>554</v>
      </c>
    </row>
    <row r="55" spans="1:9" ht="19.5" customHeight="1" x14ac:dyDescent="0.15">
      <c r="A55" s="259">
        <v>40</v>
      </c>
      <c r="B55" s="415" t="s">
        <v>534</v>
      </c>
      <c r="C55" s="417"/>
      <c r="D55" s="418"/>
      <c r="E55" s="274" t="s">
        <v>524</v>
      </c>
      <c r="F55" s="274" t="s">
        <v>526</v>
      </c>
      <c r="G55" s="410"/>
      <c r="H55" s="411"/>
      <c r="I55" s="259" t="s">
        <v>554</v>
      </c>
    </row>
    <row r="56" spans="1:9" ht="19.5" customHeight="1" x14ac:dyDescent="0.15">
      <c r="A56" s="259">
        <v>41</v>
      </c>
      <c r="B56" s="415" t="s">
        <v>535</v>
      </c>
      <c r="C56" s="417"/>
      <c r="D56" s="418"/>
      <c r="E56" s="274" t="s">
        <v>524</v>
      </c>
      <c r="F56" s="274" t="s">
        <v>526</v>
      </c>
      <c r="G56" s="410"/>
      <c r="H56" s="411"/>
      <c r="I56" s="259" t="s">
        <v>554</v>
      </c>
    </row>
    <row r="57" spans="1:9" ht="19.5" customHeight="1" x14ac:dyDescent="0.15">
      <c r="A57" s="259">
        <v>42</v>
      </c>
      <c r="B57" s="415" t="s">
        <v>536</v>
      </c>
      <c r="C57" s="417"/>
      <c r="D57" s="418"/>
      <c r="E57" s="274" t="s">
        <v>537</v>
      </c>
      <c r="F57" s="274" t="s">
        <v>449</v>
      </c>
      <c r="G57" s="410"/>
      <c r="H57" s="411"/>
      <c r="I57" s="259" t="s">
        <v>554</v>
      </c>
    </row>
    <row r="58" spans="1:9" ht="19.5" customHeight="1" x14ac:dyDescent="0.15">
      <c r="A58" s="259">
        <v>43</v>
      </c>
      <c r="B58" s="421" t="s">
        <v>451</v>
      </c>
      <c r="C58" s="422"/>
      <c r="D58" s="423"/>
      <c r="E58" s="274" t="s">
        <v>538</v>
      </c>
      <c r="F58" s="274" t="s">
        <v>525</v>
      </c>
      <c r="G58" s="410"/>
      <c r="H58" s="411"/>
      <c r="I58" s="259" t="s">
        <v>554</v>
      </c>
    </row>
    <row r="59" spans="1:9" ht="19.5" customHeight="1" x14ac:dyDescent="0.15">
      <c r="A59" s="259">
        <v>44</v>
      </c>
      <c r="B59" s="421" t="s">
        <v>452</v>
      </c>
      <c r="C59" s="422"/>
      <c r="D59" s="423"/>
      <c r="E59" s="274" t="s">
        <v>538</v>
      </c>
      <c r="F59" s="274" t="s">
        <v>525</v>
      </c>
      <c r="G59" s="410"/>
      <c r="H59" s="411"/>
      <c r="I59" s="259" t="s">
        <v>554</v>
      </c>
    </row>
    <row r="60" spans="1:9" ht="19.5" customHeight="1" x14ac:dyDescent="0.15">
      <c r="A60" s="259">
        <v>45</v>
      </c>
      <c r="B60" s="421" t="s">
        <v>453</v>
      </c>
      <c r="C60" s="422"/>
      <c r="D60" s="423"/>
      <c r="E60" s="274" t="s">
        <v>538</v>
      </c>
      <c r="F60" s="274" t="s">
        <v>525</v>
      </c>
      <c r="G60" s="410"/>
      <c r="H60" s="411"/>
      <c r="I60" s="259" t="s">
        <v>554</v>
      </c>
    </row>
    <row r="61" spans="1:9" ht="19.5" customHeight="1" x14ac:dyDescent="0.15">
      <c r="A61" s="259">
        <v>46</v>
      </c>
      <c r="B61" s="421" t="s">
        <v>453</v>
      </c>
      <c r="C61" s="422"/>
      <c r="D61" s="423"/>
      <c r="E61" s="274" t="s">
        <v>538</v>
      </c>
      <c r="F61" s="274" t="s">
        <v>448</v>
      </c>
      <c r="G61" s="410"/>
      <c r="H61" s="411"/>
      <c r="I61" s="259" t="s">
        <v>554</v>
      </c>
    </row>
    <row r="62" spans="1:9" ht="19.5" customHeight="1" x14ac:dyDescent="0.15">
      <c r="A62" s="259">
        <v>47</v>
      </c>
      <c r="B62" s="421" t="s">
        <v>454</v>
      </c>
      <c r="C62" s="422"/>
      <c r="D62" s="423"/>
      <c r="E62" s="274" t="s">
        <v>538</v>
      </c>
      <c r="F62" s="274" t="s">
        <v>448</v>
      </c>
      <c r="G62" s="410"/>
      <c r="H62" s="411"/>
      <c r="I62" s="259" t="s">
        <v>554</v>
      </c>
    </row>
    <row r="63" spans="1:9" ht="19.5" customHeight="1" x14ac:dyDescent="0.15">
      <c r="A63" s="259">
        <v>48</v>
      </c>
      <c r="B63" s="421" t="s">
        <v>455</v>
      </c>
      <c r="C63" s="422"/>
      <c r="D63" s="423"/>
      <c r="E63" s="274" t="s">
        <v>538</v>
      </c>
      <c r="F63" s="274" t="s">
        <v>448</v>
      </c>
      <c r="G63" s="410"/>
      <c r="H63" s="411"/>
      <c r="I63" s="259" t="s">
        <v>554</v>
      </c>
    </row>
    <row r="64" spans="1:9" ht="19.5" customHeight="1" x14ac:dyDescent="0.15">
      <c r="A64" s="259">
        <v>49</v>
      </c>
      <c r="B64" s="421" t="s">
        <v>456</v>
      </c>
      <c r="C64" s="422"/>
      <c r="D64" s="423"/>
      <c r="E64" s="274" t="s">
        <v>538</v>
      </c>
      <c r="F64" s="274" t="s">
        <v>448</v>
      </c>
      <c r="G64" s="410"/>
      <c r="H64" s="411"/>
      <c r="I64" s="259" t="s">
        <v>554</v>
      </c>
    </row>
    <row r="65" spans="1:9" ht="19.5" customHeight="1" x14ac:dyDescent="0.15">
      <c r="A65" s="259">
        <v>50</v>
      </c>
      <c r="B65" s="421" t="s">
        <v>457</v>
      </c>
      <c r="C65" s="422"/>
      <c r="D65" s="423"/>
      <c r="E65" s="274" t="s">
        <v>538</v>
      </c>
      <c r="F65" s="274" t="s">
        <v>448</v>
      </c>
      <c r="G65" s="410"/>
      <c r="H65" s="411"/>
      <c r="I65" s="259" t="s">
        <v>554</v>
      </c>
    </row>
    <row r="66" spans="1:9" ht="19.5" customHeight="1" x14ac:dyDescent="0.15">
      <c r="A66" s="259">
        <v>51</v>
      </c>
      <c r="B66" s="415" t="s">
        <v>539</v>
      </c>
      <c r="C66" s="417"/>
      <c r="D66" s="418"/>
      <c r="E66" s="274" t="s">
        <v>538</v>
      </c>
      <c r="F66" s="274" t="s">
        <v>448</v>
      </c>
      <c r="G66" s="410"/>
      <c r="H66" s="411"/>
      <c r="I66" s="259" t="s">
        <v>554</v>
      </c>
    </row>
    <row r="67" spans="1:9" ht="19.5" customHeight="1" x14ac:dyDescent="0.15">
      <c r="A67" s="259">
        <v>52</v>
      </c>
      <c r="B67" s="415" t="s">
        <v>540</v>
      </c>
      <c r="C67" s="417"/>
      <c r="D67" s="418"/>
      <c r="E67" s="274" t="s">
        <v>537</v>
      </c>
      <c r="F67" s="274" t="s">
        <v>448</v>
      </c>
      <c r="G67" s="410"/>
      <c r="H67" s="411"/>
      <c r="I67" s="259" t="s">
        <v>554</v>
      </c>
    </row>
    <row r="68" spans="1:9" ht="19.5" customHeight="1" x14ac:dyDescent="0.15">
      <c r="A68" s="259">
        <v>53</v>
      </c>
      <c r="B68" s="415" t="s">
        <v>541</v>
      </c>
      <c r="C68" s="417"/>
      <c r="D68" s="418"/>
      <c r="E68" s="274" t="s">
        <v>537</v>
      </c>
      <c r="F68" s="274" t="s">
        <v>448</v>
      </c>
      <c r="G68" s="410"/>
      <c r="H68" s="411"/>
      <c r="I68" s="259" t="s">
        <v>554</v>
      </c>
    </row>
    <row r="69" spans="1:9" ht="19.5" customHeight="1" x14ac:dyDescent="0.15">
      <c r="A69" s="259">
        <v>54</v>
      </c>
      <c r="B69" s="415" t="s">
        <v>548</v>
      </c>
      <c r="C69" s="417"/>
      <c r="D69" s="418"/>
      <c r="E69" s="274" t="s">
        <v>542</v>
      </c>
      <c r="F69" s="274" t="s">
        <v>449</v>
      </c>
      <c r="G69" s="410"/>
      <c r="H69" s="411"/>
      <c r="I69" s="259" t="s">
        <v>554</v>
      </c>
    </row>
    <row r="70" spans="1:9" ht="19.5" customHeight="1" x14ac:dyDescent="0.15">
      <c r="A70" s="259">
        <v>55</v>
      </c>
      <c r="B70" s="415" t="s">
        <v>549</v>
      </c>
      <c r="C70" s="417"/>
      <c r="D70" s="418"/>
      <c r="E70" s="274" t="s">
        <v>542</v>
      </c>
      <c r="F70" s="274" t="s">
        <v>449</v>
      </c>
      <c r="G70" s="410"/>
      <c r="H70" s="411"/>
      <c r="I70" s="259" t="s">
        <v>554</v>
      </c>
    </row>
    <row r="71" spans="1:9" ht="19.5" customHeight="1" x14ac:dyDescent="0.15">
      <c r="A71" s="259">
        <v>56</v>
      </c>
      <c r="B71" s="415" t="s">
        <v>543</v>
      </c>
      <c r="C71" s="417"/>
      <c r="D71" s="418"/>
      <c r="E71" s="274" t="s">
        <v>542</v>
      </c>
      <c r="F71" s="274" t="s">
        <v>449</v>
      </c>
      <c r="G71" s="410"/>
      <c r="H71" s="411"/>
      <c r="I71" s="259" t="s">
        <v>554</v>
      </c>
    </row>
    <row r="72" spans="1:9" ht="19.5" customHeight="1" x14ac:dyDescent="0.15">
      <c r="A72" s="259">
        <v>57</v>
      </c>
      <c r="B72" s="415" t="s">
        <v>544</v>
      </c>
      <c r="C72" s="417"/>
      <c r="D72" s="418"/>
      <c r="E72" s="274" t="s">
        <v>542</v>
      </c>
      <c r="F72" s="274" t="s">
        <v>449</v>
      </c>
      <c r="G72" s="410"/>
      <c r="H72" s="411"/>
      <c r="I72" s="259" t="s">
        <v>554</v>
      </c>
    </row>
    <row r="73" spans="1:9" ht="19.5" customHeight="1" x14ac:dyDescent="0.15">
      <c r="A73" s="259">
        <v>58</v>
      </c>
      <c r="B73" s="415"/>
      <c r="C73" s="417"/>
      <c r="D73" s="418"/>
      <c r="E73" s="257"/>
      <c r="F73" s="285"/>
      <c r="G73" s="410"/>
      <c r="H73" s="411"/>
      <c r="I73" s="284"/>
    </row>
    <row r="74" spans="1:9" ht="19.5" customHeight="1" x14ac:dyDescent="0.15">
      <c r="A74" s="259">
        <v>59</v>
      </c>
      <c r="B74" s="415"/>
      <c r="C74" s="417"/>
      <c r="D74" s="418"/>
      <c r="E74" s="257"/>
      <c r="F74" s="285"/>
      <c r="G74" s="410"/>
      <c r="H74" s="411"/>
      <c r="I74" s="284"/>
    </row>
    <row r="75" spans="1:9" ht="19.5" customHeight="1" x14ac:dyDescent="0.15">
      <c r="A75" s="259">
        <v>60</v>
      </c>
      <c r="B75" s="415"/>
      <c r="C75" s="417"/>
      <c r="D75" s="418"/>
      <c r="E75" s="257"/>
      <c r="F75" s="285"/>
      <c r="G75" s="410"/>
      <c r="H75" s="411"/>
      <c r="I75" s="284"/>
    </row>
    <row r="76" spans="1:9" ht="19.5" customHeight="1" x14ac:dyDescent="0.15">
      <c r="A76" s="259">
        <v>61</v>
      </c>
      <c r="B76" s="415"/>
      <c r="C76" s="417"/>
      <c r="D76" s="418"/>
      <c r="E76" s="257"/>
      <c r="F76" s="285"/>
      <c r="G76" s="410"/>
      <c r="H76" s="411"/>
      <c r="I76" s="284"/>
    </row>
    <row r="77" spans="1:9" ht="19.5" customHeight="1" x14ac:dyDescent="0.15">
      <c r="A77" s="259">
        <v>62</v>
      </c>
      <c r="B77" s="415"/>
      <c r="C77" s="417"/>
      <c r="D77" s="418"/>
      <c r="E77" s="257"/>
      <c r="F77" s="285"/>
      <c r="G77" s="410"/>
      <c r="H77" s="411"/>
      <c r="I77" s="284"/>
    </row>
    <row r="78" spans="1:9" ht="19.5" customHeight="1" x14ac:dyDescent="0.15">
      <c r="A78" s="259">
        <v>63</v>
      </c>
      <c r="B78" s="415"/>
      <c r="C78" s="417"/>
      <c r="D78" s="418"/>
      <c r="E78" s="257"/>
      <c r="F78" s="285"/>
      <c r="G78" s="410"/>
      <c r="H78" s="411"/>
      <c r="I78" s="284"/>
    </row>
    <row r="79" spans="1:9" ht="19.5" customHeight="1" x14ac:dyDescent="0.15">
      <c r="A79" s="259">
        <v>64</v>
      </c>
      <c r="B79" s="415"/>
      <c r="C79" s="417"/>
      <c r="D79" s="418"/>
      <c r="E79" s="257"/>
      <c r="F79" s="285"/>
      <c r="G79" s="410"/>
      <c r="H79" s="411"/>
      <c r="I79" s="284"/>
    </row>
    <row r="80" spans="1:9" ht="8.25" customHeight="1" x14ac:dyDescent="0.15">
      <c r="A80" s="259"/>
      <c r="B80" s="415"/>
      <c r="C80" s="416"/>
      <c r="D80" s="411"/>
      <c r="E80" s="257"/>
      <c r="F80" s="285"/>
      <c r="G80" s="410"/>
      <c r="H80" s="411"/>
      <c r="I80" s="284"/>
    </row>
    <row r="81" spans="1:9" ht="14" x14ac:dyDescent="0.15">
      <c r="A81" s="286"/>
      <c r="B81" s="277"/>
      <c r="C81" s="277"/>
      <c r="D81" s="277"/>
      <c r="E81" s="277"/>
      <c r="F81" s="286"/>
      <c r="G81" s="118"/>
      <c r="H81" s="118"/>
    </row>
    <row r="82" spans="1:9" ht="14" x14ac:dyDescent="0.15">
      <c r="A82" s="353" t="s">
        <v>552</v>
      </c>
      <c r="B82" s="315"/>
      <c r="C82" s="315"/>
      <c r="D82" s="315"/>
      <c r="E82" s="315"/>
      <c r="F82" s="315"/>
      <c r="G82" s="315"/>
      <c r="H82" s="315"/>
      <c r="I82" s="315"/>
    </row>
    <row r="83" spans="1:9" ht="19.5" customHeight="1" x14ac:dyDescent="0.15">
      <c r="A83" s="279" t="s">
        <v>134</v>
      </c>
      <c r="B83" s="279" t="s">
        <v>135</v>
      </c>
      <c r="C83" s="419" t="s">
        <v>136</v>
      </c>
      <c r="D83" s="416"/>
      <c r="E83" s="416"/>
      <c r="F83" s="416"/>
      <c r="G83" s="416"/>
      <c r="H83" s="416"/>
      <c r="I83" s="411"/>
    </row>
    <row r="84" spans="1:9" ht="19.5" customHeight="1" x14ac:dyDescent="0.15">
      <c r="A84" s="259">
        <v>1</v>
      </c>
      <c r="B84" s="280" t="s">
        <v>137</v>
      </c>
      <c r="C84" s="415"/>
      <c r="D84" s="416"/>
      <c r="E84" s="416"/>
      <c r="F84" s="416"/>
      <c r="G84" s="416"/>
      <c r="H84" s="416"/>
      <c r="I84" s="411"/>
    </row>
    <row r="85" spans="1:9" ht="19.5" customHeight="1" x14ac:dyDescent="0.15">
      <c r="A85" s="259">
        <v>2</v>
      </c>
      <c r="B85" s="280" t="s">
        <v>138</v>
      </c>
      <c r="C85" s="415"/>
      <c r="D85" s="416"/>
      <c r="E85" s="416"/>
      <c r="F85" s="416"/>
      <c r="G85" s="416"/>
      <c r="H85" s="416"/>
      <c r="I85" s="411"/>
    </row>
    <row r="86" spans="1:9" ht="19.5" customHeight="1" x14ac:dyDescent="0.15">
      <c r="A86" s="259">
        <v>3</v>
      </c>
      <c r="B86" s="280" t="s">
        <v>140</v>
      </c>
      <c r="C86" s="415"/>
      <c r="D86" s="416"/>
      <c r="E86" s="416"/>
      <c r="F86" s="416"/>
      <c r="G86" s="416"/>
      <c r="H86" s="416"/>
      <c r="I86" s="411"/>
    </row>
    <row r="87" spans="1:9" ht="19.5" customHeight="1" x14ac:dyDescent="0.15">
      <c r="A87" s="259">
        <v>4</v>
      </c>
      <c r="B87" s="280" t="s">
        <v>458</v>
      </c>
      <c r="C87" s="415"/>
      <c r="D87" s="416"/>
      <c r="E87" s="416"/>
      <c r="F87" s="416"/>
      <c r="G87" s="416"/>
      <c r="H87" s="416"/>
      <c r="I87" s="411"/>
    </row>
    <row r="88" spans="1:9" ht="19.5" customHeight="1" x14ac:dyDescent="0.15">
      <c r="A88" s="259">
        <v>5</v>
      </c>
      <c r="B88" s="280" t="s">
        <v>459</v>
      </c>
      <c r="C88" s="415"/>
      <c r="D88" s="416"/>
      <c r="E88" s="416"/>
      <c r="F88" s="416"/>
      <c r="G88" s="416"/>
      <c r="H88" s="416"/>
      <c r="I88" s="411"/>
    </row>
    <row r="89" spans="1:9" ht="19.5" customHeight="1" x14ac:dyDescent="0.15">
      <c r="A89" s="259">
        <v>6</v>
      </c>
      <c r="B89" s="280" t="s">
        <v>460</v>
      </c>
      <c r="C89" s="415"/>
      <c r="D89" s="416"/>
      <c r="E89" s="416"/>
      <c r="F89" s="416"/>
      <c r="G89" s="416"/>
      <c r="H89" s="416"/>
      <c r="I89" s="411"/>
    </row>
    <row r="90" spans="1:9" ht="19.5" customHeight="1" x14ac:dyDescent="0.15">
      <c r="A90" s="259">
        <v>7</v>
      </c>
      <c r="B90" s="280" t="s">
        <v>142</v>
      </c>
      <c r="C90" s="415"/>
      <c r="D90" s="416"/>
      <c r="E90" s="416"/>
      <c r="F90" s="416"/>
      <c r="G90" s="416"/>
      <c r="H90" s="416"/>
      <c r="I90" s="411"/>
    </row>
    <row r="91" spans="1:9" ht="10.5" customHeight="1" x14ac:dyDescent="0.15">
      <c r="A91" s="287"/>
      <c r="B91" s="287"/>
      <c r="C91" s="288"/>
      <c r="D91" s="288"/>
      <c r="E91" s="288"/>
      <c r="F91" s="288"/>
      <c r="G91" s="288"/>
      <c r="H91" s="288"/>
      <c r="I91" s="288"/>
    </row>
    <row r="92" spans="1:9" ht="21" customHeight="1" x14ac:dyDescent="0.15">
      <c r="A92" s="420" t="s">
        <v>461</v>
      </c>
      <c r="B92" s="315"/>
      <c r="C92" s="289"/>
      <c r="D92" s="289"/>
      <c r="E92" s="289"/>
      <c r="F92" s="289"/>
      <c r="G92" s="289"/>
      <c r="H92" s="289"/>
      <c r="I92" s="289"/>
    </row>
    <row r="93" spans="1:9" ht="12.75" customHeight="1" x14ac:dyDescent="0.15">
      <c r="A93" s="290"/>
      <c r="B93" s="420" t="s">
        <v>462</v>
      </c>
      <c r="C93" s="315"/>
      <c r="D93" s="315"/>
      <c r="E93" s="315"/>
      <c r="F93" s="315"/>
      <c r="G93" s="315"/>
      <c r="H93" s="315"/>
      <c r="I93" s="315"/>
    </row>
    <row r="94" spans="1:9" ht="12.75" customHeight="1" x14ac:dyDescent="0.15">
      <c r="A94" s="290"/>
      <c r="B94" s="420" t="s">
        <v>463</v>
      </c>
      <c r="C94" s="315"/>
      <c r="D94" s="315"/>
      <c r="E94" s="315"/>
      <c r="F94" s="315"/>
      <c r="G94" s="315"/>
      <c r="H94" s="315"/>
      <c r="I94" s="315"/>
    </row>
    <row r="95" spans="1:9" ht="15" customHeight="1" x14ac:dyDescent="0.15">
      <c r="A95" s="277"/>
      <c r="B95" s="277"/>
      <c r="C95" s="277"/>
      <c r="D95" s="277"/>
      <c r="E95" s="277"/>
      <c r="F95" s="277"/>
      <c r="G95" s="414" t="s">
        <v>464</v>
      </c>
      <c r="H95" s="315"/>
      <c r="I95" s="315"/>
    </row>
    <row r="96" spans="1:9" x14ac:dyDescent="0.15">
      <c r="B96" s="286" t="s">
        <v>465</v>
      </c>
      <c r="C96" s="286"/>
      <c r="D96" s="414"/>
      <c r="E96" s="414"/>
      <c r="F96" s="315"/>
      <c r="H96" s="351" t="s">
        <v>466</v>
      </c>
      <c r="I96" s="315"/>
    </row>
    <row r="97" spans="1:9" ht="14" x14ac:dyDescent="0.15">
      <c r="B97" s="271"/>
      <c r="C97" s="271"/>
      <c r="D97" s="412"/>
      <c r="E97" s="412"/>
      <c r="F97" s="315"/>
      <c r="H97" s="413"/>
      <c r="I97" s="315"/>
    </row>
    <row r="98" spans="1:9" ht="14" x14ac:dyDescent="0.15">
      <c r="B98" s="271"/>
      <c r="C98" s="271"/>
      <c r="D98" s="271"/>
      <c r="E98" s="271"/>
      <c r="F98" s="271"/>
      <c r="H98" s="114"/>
      <c r="I98" s="114"/>
    </row>
    <row r="99" spans="1:9" ht="15" customHeight="1" x14ac:dyDescent="0.15">
      <c r="B99" s="271"/>
      <c r="C99" s="271"/>
      <c r="D99" s="271"/>
      <c r="E99" s="271"/>
      <c r="F99" s="118"/>
      <c r="H99" s="118"/>
      <c r="I99" s="114"/>
    </row>
    <row r="100" spans="1:9" ht="15" customHeight="1" x14ac:dyDescent="0.15">
      <c r="B100" s="271"/>
      <c r="C100" s="271"/>
      <c r="D100" s="271"/>
      <c r="E100" s="271"/>
      <c r="F100" s="118"/>
      <c r="H100" s="118"/>
      <c r="I100" s="114"/>
    </row>
    <row r="101" spans="1:9" ht="15" customHeight="1" x14ac:dyDescent="0.15">
      <c r="B101" s="286"/>
      <c r="C101" s="286"/>
      <c r="D101" s="286"/>
      <c r="E101" s="286"/>
      <c r="F101" s="278"/>
      <c r="H101" s="118"/>
    </row>
    <row r="102" spans="1:9" ht="15" customHeight="1" x14ac:dyDescent="0.15">
      <c r="B102" s="291" t="s">
        <v>467</v>
      </c>
      <c r="C102" s="351"/>
      <c r="D102" s="315"/>
      <c r="E102" s="315"/>
      <c r="F102" s="315"/>
      <c r="G102" s="315"/>
      <c r="H102" s="414" t="s">
        <v>468</v>
      </c>
      <c r="I102" s="315"/>
    </row>
    <row r="103" spans="1:9" ht="15" customHeight="1" x14ac:dyDescent="0.15">
      <c r="A103" s="286"/>
      <c r="B103" s="286"/>
      <c r="C103" s="286"/>
      <c r="D103" s="286"/>
      <c r="E103" s="286"/>
      <c r="F103" s="286"/>
    </row>
    <row r="105" spans="1:9" ht="14" x14ac:dyDescent="0.15"/>
    <row r="106" spans="1:9" ht="14" x14ac:dyDescent="0.15"/>
    <row r="107" spans="1:9" ht="14" x14ac:dyDescent="0.15"/>
    <row r="108" spans="1:9" ht="14" x14ac:dyDescent="0.15"/>
    <row r="109" spans="1:9" ht="14" x14ac:dyDescent="0.15"/>
    <row r="110" spans="1:9" ht="14" x14ac:dyDescent="0.15"/>
    <row r="111" spans="1:9" ht="14" x14ac:dyDescent="0.15"/>
    <row r="112" spans="1:9" ht="14" x14ac:dyDescent="0.15"/>
    <row r="113" ht="14" x14ac:dyDescent="0.15"/>
    <row r="114" ht="14" x14ac:dyDescent="0.15"/>
    <row r="115" ht="14" x14ac:dyDescent="0.15"/>
    <row r="116" ht="14" x14ac:dyDescent="0.15"/>
    <row r="117" ht="14" x14ac:dyDescent="0.15"/>
    <row r="118" ht="14" x14ac:dyDescent="0.15"/>
    <row r="119" ht="14" x14ac:dyDescent="0.15"/>
    <row r="120" ht="14" x14ac:dyDescent="0.15"/>
    <row r="121" ht="14" x14ac:dyDescent="0.15"/>
    <row r="122" ht="14" x14ac:dyDescent="0.15"/>
    <row r="123" ht="14" x14ac:dyDescent="0.15"/>
    <row r="124" ht="14" x14ac:dyDescent="0.15"/>
    <row r="125" ht="14" x14ac:dyDescent="0.15"/>
    <row r="126" ht="14" x14ac:dyDescent="0.15"/>
    <row r="127" ht="14" x14ac:dyDescent="0.15"/>
    <row r="128" ht="14" x14ac:dyDescent="0.15"/>
    <row r="129" ht="14" x14ac:dyDescent="0.15"/>
    <row r="130" ht="14" x14ac:dyDescent="0.15"/>
    <row r="131" ht="14" x14ac:dyDescent="0.15"/>
    <row r="132" ht="14" x14ac:dyDescent="0.15"/>
    <row r="133" ht="14" x14ac:dyDescent="0.15"/>
    <row r="134" ht="14" x14ac:dyDescent="0.15"/>
    <row r="135" ht="14" x14ac:dyDescent="0.15"/>
    <row r="136" ht="14" x14ac:dyDescent="0.15"/>
    <row r="137" ht="14" x14ac:dyDescent="0.15"/>
    <row r="138" ht="14" x14ac:dyDescent="0.15"/>
    <row r="139" ht="14" x14ac:dyDescent="0.15"/>
    <row r="140" ht="14" x14ac:dyDescent="0.15"/>
    <row r="141" ht="14" x14ac:dyDescent="0.15"/>
    <row r="142" ht="14" x14ac:dyDescent="0.15"/>
    <row r="143" ht="14" x14ac:dyDescent="0.15"/>
    <row r="144" ht="14" x14ac:dyDescent="0.15"/>
    <row r="145" ht="14" x14ac:dyDescent="0.15"/>
    <row r="146" ht="14" x14ac:dyDescent="0.15"/>
    <row r="147" ht="14" x14ac:dyDescent="0.15"/>
    <row r="148" ht="14" x14ac:dyDescent="0.15"/>
    <row r="149" ht="14" x14ac:dyDescent="0.15"/>
    <row r="150" ht="14" x14ac:dyDescent="0.15"/>
    <row r="151" ht="14" x14ac:dyDescent="0.15"/>
    <row r="152" ht="14" x14ac:dyDescent="0.15"/>
    <row r="153" ht="14" x14ac:dyDescent="0.15"/>
    <row r="154" ht="14" x14ac:dyDescent="0.15"/>
    <row r="155" ht="14" x14ac:dyDescent="0.15"/>
    <row r="156" ht="14" x14ac:dyDescent="0.15"/>
    <row r="157" ht="14" x14ac:dyDescent="0.15"/>
    <row r="158" ht="14" x14ac:dyDescent="0.15"/>
    <row r="159" ht="14" x14ac:dyDescent="0.15"/>
    <row r="160" ht="14" x14ac:dyDescent="0.15"/>
    <row r="161" ht="14" x14ac:dyDescent="0.15"/>
    <row r="162" ht="14" x14ac:dyDescent="0.15"/>
    <row r="163" ht="14" x14ac:dyDescent="0.15"/>
    <row r="164" ht="14" x14ac:dyDescent="0.15"/>
    <row r="165" ht="14" x14ac:dyDescent="0.15"/>
    <row r="166" ht="14" x14ac:dyDescent="0.15"/>
    <row r="167" ht="14" x14ac:dyDescent="0.15"/>
    <row r="168" ht="14" x14ac:dyDescent="0.15"/>
    <row r="169" ht="14" x14ac:dyDescent="0.15"/>
    <row r="170" ht="14" x14ac:dyDescent="0.15"/>
    <row r="171" ht="14" x14ac:dyDescent="0.15"/>
    <row r="172" ht="14" x14ac:dyDescent="0.15"/>
    <row r="173" ht="14" x14ac:dyDescent="0.15"/>
    <row r="174" ht="14" x14ac:dyDescent="0.15"/>
    <row r="175" ht="14" x14ac:dyDescent="0.15"/>
    <row r="176" ht="14" x14ac:dyDescent="0.15"/>
    <row r="177" ht="14" x14ac:dyDescent="0.15"/>
    <row r="178" ht="14" x14ac:dyDescent="0.15"/>
    <row r="179" ht="14" x14ac:dyDescent="0.15"/>
    <row r="180" ht="14" x14ac:dyDescent="0.15"/>
    <row r="181" ht="14" x14ac:dyDescent="0.15"/>
    <row r="182" ht="14" x14ac:dyDescent="0.15"/>
    <row r="183" ht="14" x14ac:dyDescent="0.15"/>
    <row r="184" ht="14" x14ac:dyDescent="0.15"/>
    <row r="185" ht="14" x14ac:dyDescent="0.15"/>
    <row r="186" ht="14" x14ac:dyDescent="0.15"/>
    <row r="187" ht="14" x14ac:dyDescent="0.15"/>
    <row r="188" ht="14" x14ac:dyDescent="0.15"/>
    <row r="189" ht="14" x14ac:dyDescent="0.15"/>
    <row r="190" ht="14" x14ac:dyDescent="0.15"/>
    <row r="191" ht="14" x14ac:dyDescent="0.15"/>
    <row r="192" ht="14" x14ac:dyDescent="0.15"/>
    <row r="193" ht="14" x14ac:dyDescent="0.15"/>
    <row r="194" ht="14" x14ac:dyDescent="0.15"/>
    <row r="195" ht="14" x14ac:dyDescent="0.15"/>
    <row r="196" ht="14" x14ac:dyDescent="0.15"/>
    <row r="197" ht="14" x14ac:dyDescent="0.15"/>
    <row r="198" ht="14" x14ac:dyDescent="0.15"/>
    <row r="199" ht="14" x14ac:dyDescent="0.15"/>
    <row r="200" ht="14" x14ac:dyDescent="0.15"/>
    <row r="201" ht="14" x14ac:dyDescent="0.15"/>
    <row r="202" ht="14" x14ac:dyDescent="0.15"/>
    <row r="203" ht="14" x14ac:dyDescent="0.15"/>
    <row r="204" ht="14" x14ac:dyDescent="0.15"/>
    <row r="205" ht="14" x14ac:dyDescent="0.15"/>
    <row r="206" ht="14" x14ac:dyDescent="0.15"/>
    <row r="207" ht="14" x14ac:dyDescent="0.15"/>
    <row r="208" ht="14" x14ac:dyDescent="0.15"/>
    <row r="209" ht="14" x14ac:dyDescent="0.15"/>
    <row r="210" ht="14" x14ac:dyDescent="0.15"/>
    <row r="211" ht="14" x14ac:dyDescent="0.15"/>
    <row r="212" ht="14" x14ac:dyDescent="0.15"/>
    <row r="213" ht="14" x14ac:dyDescent="0.15"/>
    <row r="214" ht="14" x14ac:dyDescent="0.15"/>
    <row r="215" ht="14" x14ac:dyDescent="0.15"/>
    <row r="216" ht="14" x14ac:dyDescent="0.15"/>
    <row r="217" ht="14" x14ac:dyDescent="0.15"/>
    <row r="218" ht="14" x14ac:dyDescent="0.15"/>
    <row r="219" ht="14" x14ac:dyDescent="0.15"/>
    <row r="220" ht="14" x14ac:dyDescent="0.15"/>
    <row r="221" ht="14" x14ac:dyDescent="0.15"/>
    <row r="222" ht="14" x14ac:dyDescent="0.15"/>
    <row r="223" ht="14" x14ac:dyDescent="0.15"/>
    <row r="224" ht="14" x14ac:dyDescent="0.15"/>
    <row r="225" ht="14" x14ac:dyDescent="0.15"/>
    <row r="226" ht="14" x14ac:dyDescent="0.15"/>
    <row r="227" ht="14" x14ac:dyDescent="0.15"/>
    <row r="228" ht="14" x14ac:dyDescent="0.15"/>
    <row r="229" ht="14" x14ac:dyDescent="0.15"/>
    <row r="230" ht="14" x14ac:dyDescent="0.15"/>
    <row r="231" ht="14" x14ac:dyDescent="0.15"/>
    <row r="232" ht="14" x14ac:dyDescent="0.15"/>
    <row r="233" ht="14" x14ac:dyDescent="0.15"/>
    <row r="234" ht="14" x14ac:dyDescent="0.15"/>
    <row r="235" ht="14" x14ac:dyDescent="0.15"/>
    <row r="236" ht="14" x14ac:dyDescent="0.15"/>
    <row r="237" ht="14" x14ac:dyDescent="0.15"/>
    <row r="238" ht="14" x14ac:dyDescent="0.15"/>
    <row r="239" ht="14" x14ac:dyDescent="0.15"/>
    <row r="240" ht="14" x14ac:dyDescent="0.15"/>
    <row r="241" ht="14" x14ac:dyDescent="0.15"/>
    <row r="242" ht="14" x14ac:dyDescent="0.15"/>
    <row r="243" ht="14" x14ac:dyDescent="0.15"/>
    <row r="244" ht="14" x14ac:dyDescent="0.15"/>
    <row r="245" ht="14" x14ac:dyDescent="0.15"/>
    <row r="246" ht="14" x14ac:dyDescent="0.15"/>
    <row r="247" ht="14" x14ac:dyDescent="0.15"/>
    <row r="248" ht="14" x14ac:dyDescent="0.15"/>
    <row r="249" ht="14" x14ac:dyDescent="0.15"/>
    <row r="250" ht="14" x14ac:dyDescent="0.15"/>
    <row r="251" ht="14" x14ac:dyDescent="0.15"/>
    <row r="252" ht="14" x14ac:dyDescent="0.15"/>
    <row r="253" ht="14" x14ac:dyDescent="0.15"/>
    <row r="254" ht="14" x14ac:dyDescent="0.15"/>
    <row r="255" ht="14" x14ac:dyDescent="0.15"/>
    <row r="256" ht="14" x14ac:dyDescent="0.15"/>
    <row r="257" ht="14" x14ac:dyDescent="0.15"/>
    <row r="258" ht="14" x14ac:dyDescent="0.15"/>
    <row r="259" ht="14" x14ac:dyDescent="0.15"/>
    <row r="260" ht="14" x14ac:dyDescent="0.15"/>
    <row r="261" ht="14" x14ac:dyDescent="0.15"/>
    <row r="262" ht="14" x14ac:dyDescent="0.15"/>
    <row r="263" ht="14" x14ac:dyDescent="0.15"/>
    <row r="264" ht="14" x14ac:dyDescent="0.15"/>
    <row r="265" ht="14" x14ac:dyDescent="0.15"/>
    <row r="266" ht="14" x14ac:dyDescent="0.15"/>
    <row r="267" ht="14" x14ac:dyDescent="0.15"/>
    <row r="268" ht="14" x14ac:dyDescent="0.15"/>
    <row r="269" ht="14" x14ac:dyDescent="0.15"/>
    <row r="270" ht="14" x14ac:dyDescent="0.15"/>
    <row r="271" ht="14" x14ac:dyDescent="0.15"/>
    <row r="272" ht="14" x14ac:dyDescent="0.15"/>
    <row r="273" ht="14" x14ac:dyDescent="0.15"/>
    <row r="274" ht="14" x14ac:dyDescent="0.15"/>
    <row r="275" ht="14" x14ac:dyDescent="0.15"/>
    <row r="276" ht="14" x14ac:dyDescent="0.15"/>
    <row r="277" ht="14" x14ac:dyDescent="0.15"/>
    <row r="278" ht="14" x14ac:dyDescent="0.15"/>
    <row r="279" ht="14" x14ac:dyDescent="0.15"/>
    <row r="280" ht="14" x14ac:dyDescent="0.15"/>
    <row r="281" ht="14" x14ac:dyDescent="0.15"/>
    <row r="282" ht="14" x14ac:dyDescent="0.15"/>
    <row r="283" ht="14" x14ac:dyDescent="0.15"/>
    <row r="284" ht="14" x14ac:dyDescent="0.15"/>
    <row r="285" ht="14" x14ac:dyDescent="0.15"/>
    <row r="286" ht="14" x14ac:dyDescent="0.15"/>
    <row r="287" ht="14" x14ac:dyDescent="0.15"/>
    <row r="288" ht="14" x14ac:dyDescent="0.15"/>
    <row r="289" ht="14" x14ac:dyDescent="0.15"/>
    <row r="290" ht="14" x14ac:dyDescent="0.15"/>
    <row r="291" ht="14" x14ac:dyDescent="0.15"/>
    <row r="292" ht="14" x14ac:dyDescent="0.15"/>
    <row r="293" ht="14" x14ac:dyDescent="0.15"/>
    <row r="294" ht="14" x14ac:dyDescent="0.15"/>
    <row r="295" ht="14" x14ac:dyDescent="0.15"/>
    <row r="296" ht="14" x14ac:dyDescent="0.15"/>
    <row r="297" ht="14" x14ac:dyDescent="0.15"/>
    <row r="298" ht="14" x14ac:dyDescent="0.15"/>
    <row r="299" ht="14" x14ac:dyDescent="0.15"/>
    <row r="300" ht="14" x14ac:dyDescent="0.15"/>
    <row r="301" ht="14" x14ac:dyDescent="0.15"/>
    <row r="302" ht="14" x14ac:dyDescent="0.15"/>
    <row r="303" ht="14" x14ac:dyDescent="0.15"/>
    <row r="304" ht="14" x14ac:dyDescent="0.15"/>
    <row r="305" ht="14" x14ac:dyDescent="0.15"/>
    <row r="306" ht="14" x14ac:dyDescent="0.15"/>
    <row r="307" ht="14" x14ac:dyDescent="0.15"/>
    <row r="308" ht="14" x14ac:dyDescent="0.15"/>
    <row r="309" ht="14" x14ac:dyDescent="0.15"/>
    <row r="310" ht="14" x14ac:dyDescent="0.15"/>
    <row r="311" ht="14" x14ac:dyDescent="0.15"/>
    <row r="312" ht="14" x14ac:dyDescent="0.15"/>
    <row r="313" ht="14" x14ac:dyDescent="0.15"/>
    <row r="314" ht="14" x14ac:dyDescent="0.15"/>
    <row r="315" ht="14" x14ac:dyDescent="0.15"/>
    <row r="316" ht="14" x14ac:dyDescent="0.15"/>
    <row r="317" ht="14" x14ac:dyDescent="0.15"/>
    <row r="318" ht="14" x14ac:dyDescent="0.15"/>
    <row r="319" ht="14" x14ac:dyDescent="0.15"/>
    <row r="320" ht="14" x14ac:dyDescent="0.15"/>
    <row r="321" ht="14" x14ac:dyDescent="0.15"/>
    <row r="322" ht="14" x14ac:dyDescent="0.15"/>
    <row r="323" ht="14" x14ac:dyDescent="0.15"/>
    <row r="324" ht="14" x14ac:dyDescent="0.15"/>
    <row r="325" ht="14" x14ac:dyDescent="0.15"/>
    <row r="326" ht="14" x14ac:dyDescent="0.15"/>
    <row r="327" ht="14" x14ac:dyDescent="0.15"/>
    <row r="328" ht="14" x14ac:dyDescent="0.15"/>
    <row r="329" ht="14" x14ac:dyDescent="0.15"/>
    <row r="330" ht="14" x14ac:dyDescent="0.15"/>
    <row r="331" ht="14" x14ac:dyDescent="0.15"/>
    <row r="332" ht="14" x14ac:dyDescent="0.15"/>
    <row r="333" ht="14" x14ac:dyDescent="0.15"/>
    <row r="334" ht="14" x14ac:dyDescent="0.15"/>
    <row r="335" ht="14" x14ac:dyDescent="0.15"/>
    <row r="336" ht="14" x14ac:dyDescent="0.15"/>
    <row r="337" ht="14" x14ac:dyDescent="0.15"/>
    <row r="338" ht="14" x14ac:dyDescent="0.15"/>
    <row r="339" ht="14" x14ac:dyDescent="0.15"/>
    <row r="340" ht="14" x14ac:dyDescent="0.15"/>
    <row r="341" ht="14" x14ac:dyDescent="0.15"/>
    <row r="342" ht="14" x14ac:dyDescent="0.15"/>
    <row r="343" ht="14" x14ac:dyDescent="0.15"/>
    <row r="344" ht="14" x14ac:dyDescent="0.15"/>
    <row r="345" ht="14" x14ac:dyDescent="0.15"/>
    <row r="346" ht="14" x14ac:dyDescent="0.15"/>
    <row r="347" ht="14" x14ac:dyDescent="0.15"/>
    <row r="348" ht="14" x14ac:dyDescent="0.15"/>
    <row r="349" ht="14" x14ac:dyDescent="0.15"/>
    <row r="350" ht="14" x14ac:dyDescent="0.15"/>
    <row r="351" ht="14" x14ac:dyDescent="0.15"/>
    <row r="352" ht="14" x14ac:dyDescent="0.15"/>
    <row r="353" ht="14" x14ac:dyDescent="0.15"/>
    <row r="354" ht="14" x14ac:dyDescent="0.15"/>
    <row r="355" ht="14" x14ac:dyDescent="0.15"/>
    <row r="356" ht="14" x14ac:dyDescent="0.15"/>
    <row r="357" ht="14" x14ac:dyDescent="0.15"/>
    <row r="358" ht="14" x14ac:dyDescent="0.15"/>
    <row r="359" ht="14" x14ac:dyDescent="0.15"/>
    <row r="360" ht="14" x14ac:dyDescent="0.15"/>
    <row r="361" ht="14" x14ac:dyDescent="0.15"/>
    <row r="362" ht="14" x14ac:dyDescent="0.15"/>
    <row r="363" ht="14" x14ac:dyDescent="0.15"/>
    <row r="364" ht="14" x14ac:dyDescent="0.15"/>
    <row r="365" ht="14" x14ac:dyDescent="0.15"/>
    <row r="366" ht="14" x14ac:dyDescent="0.15"/>
    <row r="367" ht="14" x14ac:dyDescent="0.15"/>
    <row r="368" ht="14" x14ac:dyDescent="0.15"/>
    <row r="369" ht="14" x14ac:dyDescent="0.15"/>
    <row r="370" ht="14" x14ac:dyDescent="0.15"/>
    <row r="371" ht="14" x14ac:dyDescent="0.15"/>
    <row r="372" ht="14" x14ac:dyDescent="0.15"/>
    <row r="373" ht="14" x14ac:dyDescent="0.15"/>
    <row r="374" ht="14" x14ac:dyDescent="0.15"/>
    <row r="375" ht="14" x14ac:dyDescent="0.15"/>
    <row r="376" ht="14" x14ac:dyDescent="0.15"/>
    <row r="377" ht="14" x14ac:dyDescent="0.15"/>
    <row r="378" ht="14" x14ac:dyDescent="0.15"/>
    <row r="379" ht="14" x14ac:dyDescent="0.15"/>
    <row r="380" ht="14" x14ac:dyDescent="0.15"/>
    <row r="381" ht="14" x14ac:dyDescent="0.15"/>
    <row r="382" ht="14" x14ac:dyDescent="0.15"/>
    <row r="383" ht="14" x14ac:dyDescent="0.15"/>
    <row r="384" ht="14" x14ac:dyDescent="0.15"/>
    <row r="385" ht="14" x14ac:dyDescent="0.15"/>
    <row r="386" ht="14" x14ac:dyDescent="0.15"/>
    <row r="387" ht="14" x14ac:dyDescent="0.15"/>
    <row r="388" ht="14" x14ac:dyDescent="0.15"/>
    <row r="389" ht="14" x14ac:dyDescent="0.15"/>
    <row r="390" ht="14" x14ac:dyDescent="0.15"/>
    <row r="391" ht="14" x14ac:dyDescent="0.15"/>
    <row r="392" ht="14" x14ac:dyDescent="0.15"/>
    <row r="393" ht="14" x14ac:dyDescent="0.15"/>
    <row r="394" ht="14" x14ac:dyDescent="0.15"/>
    <row r="395" ht="14" x14ac:dyDescent="0.15"/>
    <row r="396" ht="14" x14ac:dyDescent="0.15"/>
    <row r="397" ht="14" x14ac:dyDescent="0.15"/>
    <row r="398" ht="14" x14ac:dyDescent="0.15"/>
    <row r="399" ht="14" x14ac:dyDescent="0.15"/>
    <row r="400" ht="14" x14ac:dyDescent="0.15"/>
    <row r="401" ht="14" x14ac:dyDescent="0.15"/>
    <row r="402" ht="14" x14ac:dyDescent="0.15"/>
    <row r="403" ht="14" x14ac:dyDescent="0.15"/>
    <row r="404" ht="14" x14ac:dyDescent="0.15"/>
    <row r="405" ht="14" x14ac:dyDescent="0.15"/>
    <row r="406" ht="14" x14ac:dyDescent="0.15"/>
    <row r="407" ht="14" x14ac:dyDescent="0.15"/>
    <row r="408" ht="14" x14ac:dyDescent="0.15"/>
    <row r="409" ht="14" x14ac:dyDescent="0.15"/>
    <row r="410" ht="14" x14ac:dyDescent="0.15"/>
    <row r="411" ht="14" x14ac:dyDescent="0.15"/>
    <row r="412" ht="14" x14ac:dyDescent="0.15"/>
    <row r="413" ht="14" x14ac:dyDescent="0.15"/>
    <row r="414" ht="14" x14ac:dyDescent="0.15"/>
    <row r="415" ht="14" x14ac:dyDescent="0.15"/>
    <row r="416" ht="14" x14ac:dyDescent="0.15"/>
    <row r="417" ht="14" x14ac:dyDescent="0.15"/>
    <row r="418" ht="14" x14ac:dyDescent="0.15"/>
    <row r="419" ht="14" x14ac:dyDescent="0.15"/>
    <row r="420" ht="14" x14ac:dyDescent="0.15"/>
    <row r="421" ht="14" x14ac:dyDescent="0.15"/>
    <row r="422" ht="14" x14ac:dyDescent="0.15"/>
    <row r="423" ht="14" x14ac:dyDescent="0.15"/>
    <row r="424" ht="14" x14ac:dyDescent="0.15"/>
    <row r="425" ht="14" x14ac:dyDescent="0.15"/>
    <row r="426" ht="14" x14ac:dyDescent="0.15"/>
    <row r="427" ht="14" x14ac:dyDescent="0.15"/>
    <row r="428" ht="14" x14ac:dyDescent="0.15"/>
    <row r="429" ht="14" x14ac:dyDescent="0.15"/>
    <row r="430" ht="14" x14ac:dyDescent="0.15"/>
    <row r="431" ht="14" x14ac:dyDescent="0.15"/>
    <row r="432" ht="14" x14ac:dyDescent="0.15"/>
    <row r="433" ht="14" x14ac:dyDescent="0.15"/>
    <row r="434" ht="14" x14ac:dyDescent="0.15"/>
    <row r="435" ht="14" x14ac:dyDescent="0.15"/>
    <row r="436" ht="14" x14ac:dyDescent="0.15"/>
    <row r="437" ht="14" x14ac:dyDescent="0.15"/>
    <row r="438" ht="14" x14ac:dyDescent="0.15"/>
    <row r="439" ht="14" x14ac:dyDescent="0.15"/>
    <row r="440" ht="14" x14ac:dyDescent="0.15"/>
    <row r="441" ht="14" x14ac:dyDescent="0.15"/>
    <row r="442" ht="14" x14ac:dyDescent="0.15"/>
    <row r="443" ht="14" x14ac:dyDescent="0.15"/>
    <row r="444" ht="14" x14ac:dyDescent="0.15"/>
    <row r="445" ht="14" x14ac:dyDescent="0.15"/>
    <row r="446" ht="14" x14ac:dyDescent="0.15"/>
    <row r="447" ht="14" x14ac:dyDescent="0.15"/>
    <row r="448" ht="14" x14ac:dyDescent="0.15"/>
    <row r="449" ht="14" x14ac:dyDescent="0.15"/>
    <row r="450" ht="14" x14ac:dyDescent="0.15"/>
    <row r="451" ht="14" x14ac:dyDescent="0.15"/>
    <row r="452" ht="14" x14ac:dyDescent="0.15"/>
    <row r="453" ht="14" x14ac:dyDescent="0.15"/>
    <row r="454" ht="14" x14ac:dyDescent="0.15"/>
    <row r="455" ht="14" x14ac:dyDescent="0.15"/>
    <row r="456" ht="14" x14ac:dyDescent="0.15"/>
    <row r="457" ht="14" x14ac:dyDescent="0.15"/>
    <row r="458" ht="14" x14ac:dyDescent="0.15"/>
    <row r="459" ht="14" x14ac:dyDescent="0.15"/>
    <row r="460" ht="14" x14ac:dyDescent="0.15"/>
    <row r="461" ht="14" x14ac:dyDescent="0.15"/>
    <row r="462" ht="14" x14ac:dyDescent="0.15"/>
    <row r="463" ht="14" x14ac:dyDescent="0.15"/>
    <row r="464" ht="14" x14ac:dyDescent="0.15"/>
    <row r="465" ht="14" x14ac:dyDescent="0.15"/>
    <row r="466" ht="14" x14ac:dyDescent="0.15"/>
    <row r="467" ht="14" x14ac:dyDescent="0.15"/>
    <row r="468" ht="14" x14ac:dyDescent="0.15"/>
    <row r="469" ht="14" x14ac:dyDescent="0.15"/>
    <row r="470" ht="14" x14ac:dyDescent="0.15"/>
    <row r="471" ht="14" x14ac:dyDescent="0.15"/>
    <row r="472" ht="14" x14ac:dyDescent="0.15"/>
    <row r="473" ht="14" x14ac:dyDescent="0.15"/>
    <row r="474" ht="14" x14ac:dyDescent="0.15"/>
    <row r="475" ht="14" x14ac:dyDescent="0.15"/>
    <row r="476" ht="14" x14ac:dyDescent="0.15"/>
    <row r="477" ht="14" x14ac:dyDescent="0.15"/>
    <row r="478" ht="14" x14ac:dyDescent="0.15"/>
    <row r="479" ht="14" x14ac:dyDescent="0.15"/>
    <row r="480" ht="14" x14ac:dyDescent="0.15"/>
    <row r="481" ht="14" x14ac:dyDescent="0.15"/>
    <row r="482" ht="14" x14ac:dyDescent="0.15"/>
    <row r="483" ht="14" x14ac:dyDescent="0.15"/>
    <row r="484" ht="14" x14ac:dyDescent="0.15"/>
    <row r="485" ht="14" x14ac:dyDescent="0.15"/>
    <row r="486" ht="14" x14ac:dyDescent="0.15"/>
    <row r="487" ht="14" x14ac:dyDescent="0.15"/>
    <row r="488" ht="14" x14ac:dyDescent="0.15"/>
    <row r="489" ht="14" x14ac:dyDescent="0.15"/>
    <row r="490" ht="14" x14ac:dyDescent="0.15"/>
    <row r="491" ht="14" x14ac:dyDescent="0.15"/>
    <row r="492" ht="14" x14ac:dyDescent="0.15"/>
    <row r="493" ht="14" x14ac:dyDescent="0.15"/>
    <row r="494" ht="14" x14ac:dyDescent="0.15"/>
    <row r="495" ht="14" x14ac:dyDescent="0.15"/>
    <row r="496" ht="14" x14ac:dyDescent="0.15"/>
    <row r="497" ht="14" x14ac:dyDescent="0.15"/>
    <row r="498" ht="14" x14ac:dyDescent="0.15"/>
    <row r="499" ht="14" x14ac:dyDescent="0.15"/>
    <row r="500" ht="14" x14ac:dyDescent="0.15"/>
    <row r="501" ht="14" x14ac:dyDescent="0.15"/>
    <row r="502" ht="14" x14ac:dyDescent="0.15"/>
    <row r="503" ht="14" x14ac:dyDescent="0.15"/>
    <row r="504" ht="14" x14ac:dyDescent="0.15"/>
    <row r="505" ht="14" x14ac:dyDescent="0.15"/>
    <row r="506" ht="14" x14ac:dyDescent="0.15"/>
    <row r="507" ht="14" x14ac:dyDescent="0.15"/>
    <row r="508" ht="14" x14ac:dyDescent="0.15"/>
    <row r="509" ht="14" x14ac:dyDescent="0.15"/>
    <row r="510" ht="14" x14ac:dyDescent="0.15"/>
    <row r="511" ht="14" x14ac:dyDescent="0.15"/>
    <row r="512" ht="14" x14ac:dyDescent="0.15"/>
    <row r="513" ht="14" x14ac:dyDescent="0.15"/>
    <row r="514" ht="14" x14ac:dyDescent="0.15"/>
    <row r="515" ht="14" x14ac:dyDescent="0.15"/>
    <row r="516" ht="14" x14ac:dyDescent="0.15"/>
    <row r="517" ht="14" x14ac:dyDescent="0.15"/>
    <row r="518" ht="14" x14ac:dyDescent="0.15"/>
    <row r="519" ht="14" x14ac:dyDescent="0.15"/>
    <row r="520" ht="14" x14ac:dyDescent="0.15"/>
    <row r="521" ht="14" x14ac:dyDescent="0.15"/>
    <row r="522" ht="14" x14ac:dyDescent="0.15"/>
    <row r="523" ht="14" x14ac:dyDescent="0.15"/>
    <row r="524" ht="14" x14ac:dyDescent="0.15"/>
    <row r="525" ht="14" x14ac:dyDescent="0.15"/>
    <row r="526" ht="14" x14ac:dyDescent="0.15"/>
    <row r="527" ht="14" x14ac:dyDescent="0.15"/>
    <row r="528" ht="14" x14ac:dyDescent="0.15"/>
    <row r="529" ht="14" x14ac:dyDescent="0.15"/>
    <row r="530" ht="14" x14ac:dyDescent="0.15"/>
    <row r="531" ht="14" x14ac:dyDescent="0.15"/>
    <row r="532" ht="14" x14ac:dyDescent="0.15"/>
    <row r="533" ht="14" x14ac:dyDescent="0.15"/>
    <row r="534" ht="14" x14ac:dyDescent="0.15"/>
    <row r="535" ht="14" x14ac:dyDescent="0.15"/>
    <row r="536" ht="14" x14ac:dyDescent="0.15"/>
    <row r="537" ht="14" x14ac:dyDescent="0.15"/>
    <row r="538" ht="14" x14ac:dyDescent="0.15"/>
    <row r="539" ht="14" x14ac:dyDescent="0.15"/>
    <row r="540" ht="14" x14ac:dyDescent="0.15"/>
    <row r="541" ht="14" x14ac:dyDescent="0.15"/>
    <row r="542" ht="14" x14ac:dyDescent="0.15"/>
    <row r="543" ht="14" x14ac:dyDescent="0.15"/>
    <row r="544" ht="14" x14ac:dyDescent="0.15"/>
    <row r="545" ht="14" x14ac:dyDescent="0.15"/>
    <row r="546" ht="14" x14ac:dyDescent="0.15"/>
    <row r="547" ht="14" x14ac:dyDescent="0.15"/>
    <row r="548" ht="14" x14ac:dyDescent="0.15"/>
    <row r="549" ht="14" x14ac:dyDescent="0.15"/>
    <row r="550" ht="14" x14ac:dyDescent="0.15"/>
    <row r="551" ht="14" x14ac:dyDescent="0.15"/>
    <row r="552" ht="14" x14ac:dyDescent="0.15"/>
    <row r="553" ht="14" x14ac:dyDescent="0.15"/>
    <row r="554" ht="14" x14ac:dyDescent="0.15"/>
    <row r="555" ht="14" x14ac:dyDescent="0.15"/>
    <row r="556" ht="14" x14ac:dyDescent="0.15"/>
    <row r="557" ht="14" x14ac:dyDescent="0.15"/>
    <row r="558" ht="14" x14ac:dyDescent="0.15"/>
    <row r="559" ht="14" x14ac:dyDescent="0.15"/>
    <row r="560" ht="14" x14ac:dyDescent="0.15"/>
    <row r="561" ht="14" x14ac:dyDescent="0.15"/>
    <row r="562" ht="14" x14ac:dyDescent="0.15"/>
    <row r="563" ht="14" x14ac:dyDescent="0.15"/>
    <row r="564" ht="14" x14ac:dyDescent="0.15"/>
    <row r="565" ht="14" x14ac:dyDescent="0.15"/>
    <row r="566" ht="14" x14ac:dyDescent="0.15"/>
    <row r="567" ht="14" x14ac:dyDescent="0.15"/>
    <row r="568" ht="14" x14ac:dyDescent="0.15"/>
    <row r="569" ht="14" x14ac:dyDescent="0.15"/>
    <row r="570" ht="14" x14ac:dyDescent="0.15"/>
    <row r="571" ht="14" x14ac:dyDescent="0.15"/>
    <row r="572" ht="14" x14ac:dyDescent="0.15"/>
    <row r="573" ht="14" x14ac:dyDescent="0.15"/>
    <row r="574" ht="14" x14ac:dyDescent="0.15"/>
    <row r="575" ht="14" x14ac:dyDescent="0.15"/>
    <row r="576" ht="14" x14ac:dyDescent="0.15"/>
    <row r="577" ht="14" x14ac:dyDescent="0.15"/>
    <row r="578" ht="14" x14ac:dyDescent="0.15"/>
    <row r="579" ht="14" x14ac:dyDescent="0.15"/>
    <row r="580" ht="14" x14ac:dyDescent="0.15"/>
    <row r="581" ht="14" x14ac:dyDescent="0.15"/>
    <row r="582" ht="14" x14ac:dyDescent="0.15"/>
    <row r="583" ht="14" x14ac:dyDescent="0.15"/>
    <row r="584" ht="14" x14ac:dyDescent="0.15"/>
    <row r="585" ht="14" x14ac:dyDescent="0.15"/>
    <row r="586" ht="14" x14ac:dyDescent="0.15"/>
    <row r="587" ht="14" x14ac:dyDescent="0.15"/>
    <row r="588" ht="14" x14ac:dyDescent="0.15"/>
    <row r="589" ht="14" x14ac:dyDescent="0.15"/>
    <row r="590" ht="14" x14ac:dyDescent="0.15"/>
    <row r="591" ht="14" x14ac:dyDescent="0.15"/>
    <row r="592" ht="14" x14ac:dyDescent="0.15"/>
    <row r="593" ht="14" x14ac:dyDescent="0.15"/>
    <row r="594" ht="14" x14ac:dyDescent="0.15"/>
    <row r="595" ht="14" x14ac:dyDescent="0.15"/>
    <row r="596" ht="14" x14ac:dyDescent="0.15"/>
    <row r="597" ht="14" x14ac:dyDescent="0.15"/>
    <row r="598" ht="14" x14ac:dyDescent="0.15"/>
    <row r="599" ht="14" x14ac:dyDescent="0.15"/>
    <row r="600" ht="14" x14ac:dyDescent="0.15"/>
    <row r="601" ht="14" x14ac:dyDescent="0.15"/>
    <row r="602" ht="14" x14ac:dyDescent="0.15"/>
    <row r="603" ht="14" x14ac:dyDescent="0.15"/>
    <row r="604" ht="14" x14ac:dyDescent="0.15"/>
    <row r="605" ht="14" x14ac:dyDescent="0.15"/>
    <row r="606" ht="14" x14ac:dyDescent="0.15"/>
    <row r="607" ht="14" x14ac:dyDescent="0.15"/>
    <row r="608" ht="14" x14ac:dyDescent="0.15"/>
    <row r="609" ht="14" x14ac:dyDescent="0.15"/>
    <row r="610" ht="14" x14ac:dyDescent="0.15"/>
    <row r="611" ht="14" x14ac:dyDescent="0.15"/>
    <row r="612" ht="14" x14ac:dyDescent="0.15"/>
    <row r="613" ht="14" x14ac:dyDescent="0.15"/>
    <row r="614" ht="14" x14ac:dyDescent="0.15"/>
    <row r="615" ht="14" x14ac:dyDescent="0.15"/>
    <row r="616" ht="14" x14ac:dyDescent="0.15"/>
    <row r="617" ht="14" x14ac:dyDescent="0.15"/>
    <row r="618" ht="14" x14ac:dyDescent="0.15"/>
    <row r="619" ht="14" x14ac:dyDescent="0.15"/>
    <row r="620" ht="14" x14ac:dyDescent="0.15"/>
    <row r="621" ht="14" x14ac:dyDescent="0.15"/>
    <row r="622" ht="14" x14ac:dyDescent="0.15"/>
    <row r="623" ht="14" x14ac:dyDescent="0.15"/>
    <row r="624" ht="14" x14ac:dyDescent="0.15"/>
    <row r="625" ht="14" x14ac:dyDescent="0.15"/>
    <row r="626" ht="14" x14ac:dyDescent="0.15"/>
    <row r="627" ht="14" x14ac:dyDescent="0.15"/>
    <row r="628" ht="14" x14ac:dyDescent="0.15"/>
    <row r="629" ht="14" x14ac:dyDescent="0.15"/>
    <row r="630" ht="14" x14ac:dyDescent="0.15"/>
    <row r="631" ht="14" x14ac:dyDescent="0.15"/>
    <row r="632" ht="14" x14ac:dyDescent="0.15"/>
    <row r="633" ht="14" x14ac:dyDescent="0.15"/>
    <row r="634" ht="14" x14ac:dyDescent="0.15"/>
    <row r="635" ht="14" x14ac:dyDescent="0.15"/>
    <row r="636" ht="14" x14ac:dyDescent="0.15"/>
    <row r="637" ht="14" x14ac:dyDescent="0.15"/>
    <row r="638" ht="14" x14ac:dyDescent="0.15"/>
    <row r="639" ht="14" x14ac:dyDescent="0.15"/>
    <row r="640" ht="14" x14ac:dyDescent="0.15"/>
    <row r="641" ht="14" x14ac:dyDescent="0.15"/>
    <row r="642" ht="14" x14ac:dyDescent="0.15"/>
    <row r="643" ht="14" x14ac:dyDescent="0.15"/>
    <row r="644" ht="14" x14ac:dyDescent="0.15"/>
    <row r="645" ht="14" x14ac:dyDescent="0.15"/>
    <row r="646" ht="14" x14ac:dyDescent="0.15"/>
    <row r="647" ht="14" x14ac:dyDescent="0.15"/>
    <row r="648" ht="14" x14ac:dyDescent="0.15"/>
    <row r="649" ht="14" x14ac:dyDescent="0.15"/>
    <row r="650" ht="14" x14ac:dyDescent="0.15"/>
    <row r="651" ht="14" x14ac:dyDescent="0.15"/>
    <row r="652" ht="14" x14ac:dyDescent="0.15"/>
    <row r="653" ht="14" x14ac:dyDescent="0.15"/>
    <row r="654" ht="14" x14ac:dyDescent="0.15"/>
    <row r="655" ht="14" x14ac:dyDescent="0.15"/>
    <row r="656" ht="14" x14ac:dyDescent="0.15"/>
    <row r="657" ht="14" x14ac:dyDescent="0.15"/>
    <row r="658" ht="14" x14ac:dyDescent="0.15"/>
    <row r="659" ht="14" x14ac:dyDescent="0.15"/>
    <row r="660" ht="14" x14ac:dyDescent="0.15"/>
    <row r="661" ht="14" x14ac:dyDescent="0.15"/>
    <row r="662" ht="14" x14ac:dyDescent="0.15"/>
    <row r="663" ht="14" x14ac:dyDescent="0.15"/>
    <row r="664" ht="14" x14ac:dyDescent="0.15"/>
    <row r="665" ht="14" x14ac:dyDescent="0.15"/>
    <row r="666" ht="14" x14ac:dyDescent="0.15"/>
    <row r="667" ht="14" x14ac:dyDescent="0.15"/>
    <row r="668" ht="14" x14ac:dyDescent="0.15"/>
    <row r="669" ht="14" x14ac:dyDescent="0.15"/>
    <row r="670" ht="14" x14ac:dyDescent="0.15"/>
    <row r="671" ht="14" x14ac:dyDescent="0.15"/>
    <row r="672" ht="14" x14ac:dyDescent="0.15"/>
    <row r="673" ht="14" x14ac:dyDescent="0.15"/>
    <row r="674" ht="14" x14ac:dyDescent="0.15"/>
    <row r="675" ht="14" x14ac:dyDescent="0.15"/>
    <row r="676" ht="14" x14ac:dyDescent="0.15"/>
    <row r="677" ht="14" x14ac:dyDescent="0.15"/>
    <row r="678" ht="14" x14ac:dyDescent="0.15"/>
    <row r="679" ht="14" x14ac:dyDescent="0.15"/>
    <row r="680" ht="14" x14ac:dyDescent="0.15"/>
    <row r="681" ht="14" x14ac:dyDescent="0.15"/>
    <row r="682" ht="14" x14ac:dyDescent="0.15"/>
    <row r="683" ht="14" x14ac:dyDescent="0.15"/>
    <row r="684" ht="14" x14ac:dyDescent="0.15"/>
    <row r="685" ht="14" x14ac:dyDescent="0.15"/>
    <row r="686" ht="14" x14ac:dyDescent="0.15"/>
    <row r="687" ht="14" x14ac:dyDescent="0.15"/>
    <row r="688" ht="14" x14ac:dyDescent="0.15"/>
    <row r="689" ht="14" x14ac:dyDescent="0.15"/>
    <row r="690" ht="14" x14ac:dyDescent="0.15"/>
    <row r="691" ht="14" x14ac:dyDescent="0.15"/>
    <row r="692" ht="14" x14ac:dyDescent="0.15"/>
    <row r="693" ht="14" x14ac:dyDescent="0.15"/>
    <row r="694" ht="14" x14ac:dyDescent="0.15"/>
    <row r="695" ht="14" x14ac:dyDescent="0.15"/>
    <row r="696" ht="14" x14ac:dyDescent="0.15"/>
    <row r="697" ht="14" x14ac:dyDescent="0.15"/>
    <row r="698" ht="14" x14ac:dyDescent="0.15"/>
    <row r="699" ht="14" x14ac:dyDescent="0.15"/>
    <row r="700" ht="14" x14ac:dyDescent="0.15"/>
    <row r="701" ht="14" x14ac:dyDescent="0.15"/>
    <row r="702" ht="14" x14ac:dyDescent="0.15"/>
    <row r="703" ht="14" x14ac:dyDescent="0.15"/>
    <row r="704" ht="14" x14ac:dyDescent="0.15"/>
    <row r="705" ht="14" x14ac:dyDescent="0.15"/>
    <row r="706" ht="14" x14ac:dyDescent="0.15"/>
    <row r="707" ht="14" x14ac:dyDescent="0.15"/>
    <row r="708" ht="14" x14ac:dyDescent="0.15"/>
    <row r="709" ht="14" x14ac:dyDescent="0.15"/>
    <row r="710" ht="14" x14ac:dyDescent="0.15"/>
    <row r="711" ht="14" x14ac:dyDescent="0.15"/>
    <row r="712" ht="14" x14ac:dyDescent="0.15"/>
    <row r="713" ht="14" x14ac:dyDescent="0.15"/>
    <row r="714" ht="14" x14ac:dyDescent="0.15"/>
    <row r="715" ht="14" x14ac:dyDescent="0.15"/>
    <row r="716" ht="14" x14ac:dyDescent="0.15"/>
    <row r="717" ht="14" x14ac:dyDescent="0.15"/>
    <row r="718" ht="14" x14ac:dyDescent="0.15"/>
    <row r="719" ht="14" x14ac:dyDescent="0.15"/>
    <row r="720" ht="14" x14ac:dyDescent="0.15"/>
    <row r="721" ht="14" x14ac:dyDescent="0.15"/>
    <row r="722" ht="14" x14ac:dyDescent="0.15"/>
    <row r="723" ht="14" x14ac:dyDescent="0.15"/>
    <row r="724" ht="14" x14ac:dyDescent="0.15"/>
    <row r="725" ht="14" x14ac:dyDescent="0.15"/>
    <row r="726" ht="14" x14ac:dyDescent="0.15"/>
    <row r="727" ht="14" x14ac:dyDescent="0.15"/>
    <row r="728" ht="14" x14ac:dyDescent="0.15"/>
    <row r="729" ht="14" x14ac:dyDescent="0.15"/>
    <row r="730" ht="14" x14ac:dyDescent="0.15"/>
    <row r="731" ht="14" x14ac:dyDescent="0.15"/>
    <row r="732" ht="14" x14ac:dyDescent="0.15"/>
    <row r="733" ht="14" x14ac:dyDescent="0.15"/>
    <row r="734" ht="14" x14ac:dyDescent="0.15"/>
    <row r="735" ht="14" x14ac:dyDescent="0.15"/>
    <row r="736" ht="14" x14ac:dyDescent="0.15"/>
    <row r="737" ht="14" x14ac:dyDescent="0.15"/>
    <row r="738" ht="14" x14ac:dyDescent="0.15"/>
    <row r="739" ht="14" x14ac:dyDescent="0.15"/>
    <row r="740" ht="14" x14ac:dyDescent="0.15"/>
    <row r="741" ht="14" x14ac:dyDescent="0.15"/>
    <row r="742" ht="14" x14ac:dyDescent="0.15"/>
    <row r="743" ht="14" x14ac:dyDescent="0.15"/>
    <row r="744" ht="14" x14ac:dyDescent="0.15"/>
    <row r="745" ht="14" x14ac:dyDescent="0.15"/>
    <row r="746" ht="14" x14ac:dyDescent="0.15"/>
    <row r="747" ht="14" x14ac:dyDescent="0.15"/>
    <row r="748" ht="14" x14ac:dyDescent="0.15"/>
    <row r="749" ht="14" x14ac:dyDescent="0.15"/>
    <row r="750" ht="14" x14ac:dyDescent="0.15"/>
    <row r="751" ht="14" x14ac:dyDescent="0.15"/>
    <row r="752" ht="14" x14ac:dyDescent="0.15"/>
    <row r="753" ht="14" x14ac:dyDescent="0.15"/>
    <row r="754" ht="14" x14ac:dyDescent="0.15"/>
    <row r="755" ht="14" x14ac:dyDescent="0.15"/>
    <row r="756" ht="14" x14ac:dyDescent="0.15"/>
    <row r="757" ht="14" x14ac:dyDescent="0.15"/>
    <row r="758" ht="14" x14ac:dyDescent="0.15"/>
    <row r="759" ht="14" x14ac:dyDescent="0.15"/>
    <row r="760" ht="14" x14ac:dyDescent="0.15"/>
    <row r="761" ht="14" x14ac:dyDescent="0.15"/>
    <row r="762" ht="14" x14ac:dyDescent="0.15"/>
    <row r="763" ht="14" x14ac:dyDescent="0.15"/>
    <row r="764" ht="14" x14ac:dyDescent="0.15"/>
    <row r="765" ht="14" x14ac:dyDescent="0.15"/>
    <row r="766" ht="14" x14ac:dyDescent="0.15"/>
    <row r="767" ht="14" x14ac:dyDescent="0.15"/>
    <row r="768" ht="14" x14ac:dyDescent="0.15"/>
    <row r="769" ht="14" x14ac:dyDescent="0.15"/>
    <row r="770" ht="14" x14ac:dyDescent="0.15"/>
    <row r="771" ht="14" x14ac:dyDescent="0.15"/>
    <row r="772" ht="14" x14ac:dyDescent="0.15"/>
    <row r="773" ht="14" x14ac:dyDescent="0.15"/>
    <row r="774" ht="14" x14ac:dyDescent="0.15"/>
    <row r="775" ht="14" x14ac:dyDescent="0.15"/>
    <row r="776" ht="14" x14ac:dyDescent="0.15"/>
    <row r="777" ht="14" x14ac:dyDescent="0.15"/>
    <row r="778" ht="14" x14ac:dyDescent="0.15"/>
    <row r="779" ht="14" x14ac:dyDescent="0.15"/>
    <row r="780" ht="14" x14ac:dyDescent="0.15"/>
    <row r="781" ht="14" x14ac:dyDescent="0.15"/>
    <row r="782" ht="14" x14ac:dyDescent="0.15"/>
    <row r="783" ht="14" x14ac:dyDescent="0.15"/>
    <row r="784" ht="14" x14ac:dyDescent="0.15"/>
    <row r="785" ht="14" x14ac:dyDescent="0.15"/>
    <row r="786" ht="14" x14ac:dyDescent="0.15"/>
    <row r="787" ht="14" x14ac:dyDescent="0.15"/>
    <row r="788" ht="14" x14ac:dyDescent="0.15"/>
    <row r="789" ht="14" x14ac:dyDescent="0.15"/>
    <row r="790" ht="14" x14ac:dyDescent="0.15"/>
    <row r="791" ht="14" x14ac:dyDescent="0.15"/>
    <row r="792" ht="14" x14ac:dyDescent="0.15"/>
    <row r="793" ht="14" x14ac:dyDescent="0.15"/>
    <row r="794" ht="14" x14ac:dyDescent="0.15"/>
    <row r="795" ht="14" x14ac:dyDescent="0.15"/>
    <row r="796" ht="14" x14ac:dyDescent="0.15"/>
    <row r="797" ht="14" x14ac:dyDescent="0.15"/>
    <row r="798" ht="14" x14ac:dyDescent="0.15"/>
    <row r="799" ht="14" x14ac:dyDescent="0.15"/>
    <row r="800" ht="14" x14ac:dyDescent="0.15"/>
    <row r="801" ht="14" x14ac:dyDescent="0.15"/>
    <row r="802" ht="14" x14ac:dyDescent="0.15"/>
    <row r="803" ht="14" x14ac:dyDescent="0.15"/>
    <row r="804" ht="14" x14ac:dyDescent="0.15"/>
    <row r="805" ht="14" x14ac:dyDescent="0.15"/>
    <row r="806" ht="14" x14ac:dyDescent="0.15"/>
    <row r="807" ht="14" x14ac:dyDescent="0.15"/>
    <row r="808" ht="14" x14ac:dyDescent="0.15"/>
    <row r="809" ht="14" x14ac:dyDescent="0.15"/>
    <row r="810" ht="14" x14ac:dyDescent="0.15"/>
    <row r="811" ht="14" x14ac:dyDescent="0.15"/>
    <row r="812" ht="14" x14ac:dyDescent="0.15"/>
    <row r="813" ht="14" x14ac:dyDescent="0.15"/>
    <row r="814" ht="14" x14ac:dyDescent="0.15"/>
    <row r="815" ht="14" x14ac:dyDescent="0.15"/>
    <row r="816" ht="14" x14ac:dyDescent="0.15"/>
    <row r="817" ht="14" x14ac:dyDescent="0.15"/>
    <row r="818" ht="14" x14ac:dyDescent="0.15"/>
    <row r="819" ht="14" x14ac:dyDescent="0.15"/>
    <row r="820" ht="14" x14ac:dyDescent="0.15"/>
    <row r="821" ht="14" x14ac:dyDescent="0.15"/>
    <row r="822" ht="14" x14ac:dyDescent="0.15"/>
    <row r="823" ht="14" x14ac:dyDescent="0.15"/>
    <row r="824" ht="14" x14ac:dyDescent="0.15"/>
    <row r="825" ht="14" x14ac:dyDescent="0.15"/>
    <row r="826" ht="14" x14ac:dyDescent="0.15"/>
    <row r="827" ht="14" x14ac:dyDescent="0.15"/>
    <row r="828" ht="14" x14ac:dyDescent="0.15"/>
    <row r="829" ht="14" x14ac:dyDescent="0.15"/>
    <row r="830" ht="14" x14ac:dyDescent="0.15"/>
    <row r="831" ht="14" x14ac:dyDescent="0.15"/>
    <row r="832" ht="14" x14ac:dyDescent="0.15"/>
    <row r="833" ht="14" x14ac:dyDescent="0.15"/>
    <row r="834" ht="14" x14ac:dyDescent="0.15"/>
    <row r="835" ht="14" x14ac:dyDescent="0.15"/>
    <row r="836" ht="14" x14ac:dyDescent="0.15"/>
    <row r="837" ht="14" x14ac:dyDescent="0.15"/>
    <row r="838" ht="14" x14ac:dyDescent="0.15"/>
    <row r="839" ht="14" x14ac:dyDescent="0.15"/>
    <row r="840" ht="14" x14ac:dyDescent="0.15"/>
    <row r="841" ht="14" x14ac:dyDescent="0.15"/>
    <row r="842" ht="14" x14ac:dyDescent="0.15"/>
    <row r="843" ht="14" x14ac:dyDescent="0.15"/>
    <row r="844" ht="14" x14ac:dyDescent="0.15"/>
    <row r="845" ht="14" x14ac:dyDescent="0.15"/>
    <row r="846" ht="14" x14ac:dyDescent="0.15"/>
    <row r="847" ht="14" x14ac:dyDescent="0.15"/>
    <row r="848" ht="14" x14ac:dyDescent="0.15"/>
    <row r="849" ht="14" x14ac:dyDescent="0.15"/>
    <row r="850" ht="14" x14ac:dyDescent="0.15"/>
    <row r="851" ht="14" x14ac:dyDescent="0.15"/>
    <row r="852" ht="14" x14ac:dyDescent="0.15"/>
    <row r="853" ht="14" x14ac:dyDescent="0.15"/>
    <row r="854" ht="14" x14ac:dyDescent="0.15"/>
    <row r="855" ht="14" x14ac:dyDescent="0.15"/>
    <row r="856" ht="14" x14ac:dyDescent="0.15"/>
    <row r="857" ht="14" x14ac:dyDescent="0.15"/>
    <row r="858" ht="14" x14ac:dyDescent="0.15"/>
    <row r="859" ht="14" x14ac:dyDescent="0.15"/>
    <row r="860" ht="14" x14ac:dyDescent="0.15"/>
    <row r="861" ht="14" x14ac:dyDescent="0.15"/>
    <row r="862" ht="14" x14ac:dyDescent="0.15"/>
    <row r="863" ht="14" x14ac:dyDescent="0.15"/>
    <row r="864" ht="14" x14ac:dyDescent="0.15"/>
    <row r="865" ht="14" x14ac:dyDescent="0.15"/>
    <row r="866" ht="14" x14ac:dyDescent="0.15"/>
    <row r="867" ht="14" x14ac:dyDescent="0.15"/>
    <row r="868" ht="14" x14ac:dyDescent="0.15"/>
    <row r="869" ht="14" x14ac:dyDescent="0.15"/>
    <row r="870" ht="14" x14ac:dyDescent="0.15"/>
    <row r="871" ht="14" x14ac:dyDescent="0.15"/>
    <row r="872" ht="14" x14ac:dyDescent="0.15"/>
    <row r="873" ht="14" x14ac:dyDescent="0.15"/>
    <row r="874" ht="14" x14ac:dyDescent="0.15"/>
    <row r="875" ht="14" x14ac:dyDescent="0.15"/>
    <row r="876" ht="14" x14ac:dyDescent="0.15"/>
    <row r="877" ht="14" x14ac:dyDescent="0.15"/>
    <row r="878" ht="14" x14ac:dyDescent="0.15"/>
    <row r="879" ht="14" x14ac:dyDescent="0.15"/>
    <row r="880" ht="14" x14ac:dyDescent="0.15"/>
    <row r="881" ht="14" x14ac:dyDescent="0.15"/>
    <row r="882" ht="14" x14ac:dyDescent="0.15"/>
    <row r="883" ht="14" x14ac:dyDescent="0.15"/>
    <row r="884" ht="14" x14ac:dyDescent="0.15"/>
    <row r="885" ht="14" x14ac:dyDescent="0.15"/>
    <row r="886" ht="14" x14ac:dyDescent="0.15"/>
    <row r="887" ht="14" x14ac:dyDescent="0.15"/>
    <row r="888" ht="14" x14ac:dyDescent="0.15"/>
    <row r="889" ht="14" x14ac:dyDescent="0.15"/>
    <row r="890" ht="14" x14ac:dyDescent="0.15"/>
    <row r="891" ht="14" x14ac:dyDescent="0.15"/>
    <row r="892" ht="14" x14ac:dyDescent="0.15"/>
    <row r="893" ht="14" x14ac:dyDescent="0.15"/>
    <row r="894" ht="14" x14ac:dyDescent="0.15"/>
    <row r="895" ht="14" x14ac:dyDescent="0.15"/>
    <row r="896" ht="14" x14ac:dyDescent="0.15"/>
    <row r="897" ht="14" x14ac:dyDescent="0.15"/>
    <row r="898" ht="14" x14ac:dyDescent="0.15"/>
    <row r="899" ht="14" x14ac:dyDescent="0.15"/>
    <row r="900" ht="14" x14ac:dyDescent="0.15"/>
    <row r="901" ht="14" x14ac:dyDescent="0.15"/>
    <row r="902" ht="14" x14ac:dyDescent="0.15"/>
    <row r="903" ht="14" x14ac:dyDescent="0.15"/>
    <row r="904" ht="14" x14ac:dyDescent="0.15"/>
    <row r="905" ht="14" x14ac:dyDescent="0.15"/>
    <row r="906" ht="14" x14ac:dyDescent="0.15"/>
    <row r="907" ht="14" x14ac:dyDescent="0.15"/>
    <row r="908" ht="14" x14ac:dyDescent="0.15"/>
    <row r="909" ht="14" x14ac:dyDescent="0.15"/>
    <row r="910" ht="14" x14ac:dyDescent="0.15"/>
    <row r="911" ht="14" x14ac:dyDescent="0.15"/>
    <row r="912" ht="14" x14ac:dyDescent="0.15"/>
    <row r="913" ht="14" x14ac:dyDescent="0.15"/>
    <row r="914" ht="14" x14ac:dyDescent="0.15"/>
    <row r="915" ht="14" x14ac:dyDescent="0.15"/>
    <row r="916" ht="14" x14ac:dyDescent="0.15"/>
    <row r="917" ht="14" x14ac:dyDescent="0.15"/>
    <row r="918" ht="14" x14ac:dyDescent="0.15"/>
    <row r="919" ht="14" x14ac:dyDescent="0.15"/>
    <row r="920" ht="14" x14ac:dyDescent="0.15"/>
    <row r="921" ht="14" x14ac:dyDescent="0.15"/>
    <row r="922" ht="14" x14ac:dyDescent="0.15"/>
    <row r="923" ht="14" x14ac:dyDescent="0.15"/>
    <row r="924" ht="14" x14ac:dyDescent="0.15"/>
    <row r="925" ht="14" x14ac:dyDescent="0.15"/>
    <row r="926" ht="14" x14ac:dyDescent="0.15"/>
    <row r="927" ht="14" x14ac:dyDescent="0.15"/>
    <row r="928" ht="14" x14ac:dyDescent="0.15"/>
    <row r="929" ht="14" x14ac:dyDescent="0.15"/>
    <row r="930" ht="14" x14ac:dyDescent="0.15"/>
    <row r="931" ht="14" x14ac:dyDescent="0.15"/>
    <row r="932" ht="14" x14ac:dyDescent="0.15"/>
    <row r="933" ht="14" x14ac:dyDescent="0.15"/>
    <row r="934" ht="14" x14ac:dyDescent="0.15"/>
    <row r="935" ht="14" x14ac:dyDescent="0.15"/>
    <row r="936" ht="14" x14ac:dyDescent="0.15"/>
    <row r="937" ht="14" x14ac:dyDescent="0.15"/>
    <row r="938" ht="14" x14ac:dyDescent="0.15"/>
    <row r="939" ht="14" x14ac:dyDescent="0.15"/>
    <row r="940" ht="14" x14ac:dyDescent="0.15"/>
    <row r="941" ht="14" x14ac:dyDescent="0.15"/>
    <row r="942" ht="14" x14ac:dyDescent="0.15"/>
    <row r="943" ht="14" x14ac:dyDescent="0.15"/>
    <row r="944" ht="14" x14ac:dyDescent="0.15"/>
    <row r="945" ht="14" x14ac:dyDescent="0.15"/>
    <row r="946" ht="14" x14ac:dyDescent="0.15"/>
    <row r="947" ht="14" x14ac:dyDescent="0.15"/>
    <row r="948" ht="14" x14ac:dyDescent="0.15"/>
    <row r="949" ht="14" x14ac:dyDescent="0.15"/>
    <row r="950" ht="14" x14ac:dyDescent="0.15"/>
    <row r="951" ht="14" x14ac:dyDescent="0.15"/>
    <row r="952" ht="14" x14ac:dyDescent="0.15"/>
    <row r="953" ht="14" x14ac:dyDescent="0.15"/>
    <row r="954" ht="14" x14ac:dyDescent="0.15"/>
    <row r="955" ht="14" x14ac:dyDescent="0.15"/>
    <row r="956" ht="14" x14ac:dyDescent="0.15"/>
    <row r="957" ht="14" x14ac:dyDescent="0.15"/>
    <row r="958" ht="14" x14ac:dyDescent="0.15"/>
    <row r="959" ht="14" x14ac:dyDescent="0.15"/>
    <row r="960" ht="14" x14ac:dyDescent="0.15"/>
    <row r="961" ht="14" x14ac:dyDescent="0.15"/>
    <row r="962" ht="14" x14ac:dyDescent="0.15"/>
    <row r="963" ht="14" x14ac:dyDescent="0.15"/>
    <row r="964" ht="14" x14ac:dyDescent="0.15"/>
    <row r="965" ht="14" x14ac:dyDescent="0.15"/>
    <row r="966" ht="14" x14ac:dyDescent="0.15"/>
    <row r="967" ht="14" x14ac:dyDescent="0.15"/>
    <row r="968" ht="14" x14ac:dyDescent="0.15"/>
    <row r="969" ht="14" x14ac:dyDescent="0.15"/>
    <row r="970" ht="14" x14ac:dyDescent="0.15"/>
    <row r="971" ht="14" x14ac:dyDescent="0.15"/>
    <row r="972" ht="14" x14ac:dyDescent="0.15"/>
    <row r="973" ht="14" x14ac:dyDescent="0.15"/>
    <row r="974" ht="14" x14ac:dyDescent="0.15"/>
    <row r="975" ht="14" x14ac:dyDescent="0.15"/>
    <row r="976" ht="14" x14ac:dyDescent="0.15"/>
    <row r="977" ht="14" x14ac:dyDescent="0.15"/>
    <row r="978" ht="14" x14ac:dyDescent="0.15"/>
    <row r="979" ht="14" x14ac:dyDescent="0.15"/>
    <row r="980" ht="14" x14ac:dyDescent="0.15"/>
    <row r="981" ht="14" x14ac:dyDescent="0.15"/>
    <row r="982" ht="14" x14ac:dyDescent="0.15"/>
    <row r="983" ht="14" x14ac:dyDescent="0.15"/>
    <row r="984" ht="14" x14ac:dyDescent="0.15"/>
    <row r="985" ht="14" x14ac:dyDescent="0.15"/>
    <row r="986" ht="14" x14ac:dyDescent="0.15"/>
    <row r="987" ht="14" x14ac:dyDescent="0.15"/>
    <row r="988" ht="14" x14ac:dyDescent="0.15"/>
    <row r="989" ht="14" x14ac:dyDescent="0.15"/>
    <row r="990" ht="14" x14ac:dyDescent="0.15"/>
    <row r="991" ht="14" x14ac:dyDescent="0.15"/>
    <row r="992" ht="14" x14ac:dyDescent="0.15"/>
    <row r="993" ht="14" x14ac:dyDescent="0.15"/>
    <row r="994" ht="14" x14ac:dyDescent="0.15"/>
    <row r="995" ht="14" x14ac:dyDescent="0.15"/>
    <row r="996" ht="14" x14ac:dyDescent="0.15"/>
    <row r="997" ht="14" x14ac:dyDescent="0.15"/>
    <row r="998" ht="14" x14ac:dyDescent="0.15"/>
    <row r="999" ht="14" x14ac:dyDescent="0.15"/>
    <row r="1000" ht="14" x14ac:dyDescent="0.15"/>
  </sheetData>
  <mergeCells count="152">
    <mergeCell ref="A3:I3"/>
    <mergeCell ref="B15:D15"/>
    <mergeCell ref="G15:H15"/>
    <mergeCell ref="B16:D16"/>
    <mergeCell ref="G16:H16"/>
    <mergeCell ref="B17:D17"/>
    <mergeCell ref="G17:H17"/>
    <mergeCell ref="B21:D21"/>
    <mergeCell ref="G21:H21"/>
    <mergeCell ref="B22:D22"/>
    <mergeCell ref="G22:H22"/>
    <mergeCell ref="B23:D23"/>
    <mergeCell ref="G23:H23"/>
    <mergeCell ref="B18:D18"/>
    <mergeCell ref="G18:H18"/>
    <mergeCell ref="B19:D19"/>
    <mergeCell ref="G19:H19"/>
    <mergeCell ref="B20:D20"/>
    <mergeCell ref="G20:H20"/>
    <mergeCell ref="B27:D27"/>
    <mergeCell ref="G27:H27"/>
    <mergeCell ref="B28:D28"/>
    <mergeCell ref="G28:H28"/>
    <mergeCell ref="B29:D29"/>
    <mergeCell ref="G29:H29"/>
    <mergeCell ref="B24:D24"/>
    <mergeCell ref="G24:H24"/>
    <mergeCell ref="B25:D25"/>
    <mergeCell ref="G25:H25"/>
    <mergeCell ref="B26:D26"/>
    <mergeCell ref="G26:H26"/>
    <mergeCell ref="B33:D33"/>
    <mergeCell ref="G33:H33"/>
    <mergeCell ref="B34:D34"/>
    <mergeCell ref="G34:H34"/>
    <mergeCell ref="B35:D35"/>
    <mergeCell ref="G35:H35"/>
    <mergeCell ref="B30:D30"/>
    <mergeCell ref="G30:H30"/>
    <mergeCell ref="B31:D31"/>
    <mergeCell ref="G31:H31"/>
    <mergeCell ref="B32:D32"/>
    <mergeCell ref="G32:H32"/>
    <mergeCell ref="B39:D39"/>
    <mergeCell ref="G39:H39"/>
    <mergeCell ref="B40:D40"/>
    <mergeCell ref="G40:H40"/>
    <mergeCell ref="B41:D41"/>
    <mergeCell ref="G41:H41"/>
    <mergeCell ref="B36:D36"/>
    <mergeCell ref="G36:H36"/>
    <mergeCell ref="B37:D37"/>
    <mergeCell ref="G37:H37"/>
    <mergeCell ref="B38:D38"/>
    <mergeCell ref="G38:H38"/>
    <mergeCell ref="B45:D45"/>
    <mergeCell ref="G45:H45"/>
    <mergeCell ref="B46:D46"/>
    <mergeCell ref="G46:H46"/>
    <mergeCell ref="B47:D47"/>
    <mergeCell ref="G47:H47"/>
    <mergeCell ref="B42:D42"/>
    <mergeCell ref="G42:H42"/>
    <mergeCell ref="B43:D43"/>
    <mergeCell ref="G43:H43"/>
    <mergeCell ref="B44:D44"/>
    <mergeCell ref="G44:H44"/>
    <mergeCell ref="B51:D51"/>
    <mergeCell ref="G51:H51"/>
    <mergeCell ref="B52:D52"/>
    <mergeCell ref="G52:H52"/>
    <mergeCell ref="B53:D53"/>
    <mergeCell ref="G53:H53"/>
    <mergeCell ref="B48:D48"/>
    <mergeCell ref="G48:H48"/>
    <mergeCell ref="B49:D49"/>
    <mergeCell ref="G49:H49"/>
    <mergeCell ref="B50:D50"/>
    <mergeCell ref="G50:H50"/>
    <mergeCell ref="B57:D57"/>
    <mergeCell ref="G57:H57"/>
    <mergeCell ref="B58:D58"/>
    <mergeCell ref="G58:H58"/>
    <mergeCell ref="B59:D59"/>
    <mergeCell ref="G59:H59"/>
    <mergeCell ref="B54:D54"/>
    <mergeCell ref="G54:H54"/>
    <mergeCell ref="B55:D55"/>
    <mergeCell ref="G55:H55"/>
    <mergeCell ref="B56:D56"/>
    <mergeCell ref="G56:H56"/>
    <mergeCell ref="B77:D77"/>
    <mergeCell ref="B66:D66"/>
    <mergeCell ref="B67:D67"/>
    <mergeCell ref="B68:D68"/>
    <mergeCell ref="B69:D69"/>
    <mergeCell ref="B70:D70"/>
    <mergeCell ref="B71:D71"/>
    <mergeCell ref="B60:D60"/>
    <mergeCell ref="B61:D61"/>
    <mergeCell ref="B62:D62"/>
    <mergeCell ref="B63:D63"/>
    <mergeCell ref="B64:D64"/>
    <mergeCell ref="B65:D65"/>
    <mergeCell ref="A92:B92"/>
    <mergeCell ref="B93:I93"/>
    <mergeCell ref="B94:I94"/>
    <mergeCell ref="G95:I95"/>
    <mergeCell ref="D96:F96"/>
    <mergeCell ref="H96:I96"/>
    <mergeCell ref="C84:I84"/>
    <mergeCell ref="C85:I85"/>
    <mergeCell ref="C86:I86"/>
    <mergeCell ref="C87:I87"/>
    <mergeCell ref="C88:I88"/>
    <mergeCell ref="C89:I89"/>
    <mergeCell ref="D97:F97"/>
    <mergeCell ref="H97:I97"/>
    <mergeCell ref="C102:G102"/>
    <mergeCell ref="H102:I102"/>
    <mergeCell ref="G60:H60"/>
    <mergeCell ref="G61:H61"/>
    <mergeCell ref="G62:H62"/>
    <mergeCell ref="G63:H63"/>
    <mergeCell ref="G64:H64"/>
    <mergeCell ref="G65:H65"/>
    <mergeCell ref="C90:I90"/>
    <mergeCell ref="B78:D78"/>
    <mergeCell ref="B79:D79"/>
    <mergeCell ref="B80:D80"/>
    <mergeCell ref="G80:H80"/>
    <mergeCell ref="A82:I82"/>
    <mergeCell ref="C83:I83"/>
    <mergeCell ref="G78:H78"/>
    <mergeCell ref="G79:H79"/>
    <mergeCell ref="B72:D72"/>
    <mergeCell ref="B73:D73"/>
    <mergeCell ref="B74:D74"/>
    <mergeCell ref="B75:D75"/>
    <mergeCell ref="B76:D76"/>
    <mergeCell ref="G72:H72"/>
    <mergeCell ref="G73:H73"/>
    <mergeCell ref="G74:H74"/>
    <mergeCell ref="G75:H75"/>
    <mergeCell ref="G76:H76"/>
    <mergeCell ref="G77:H77"/>
    <mergeCell ref="G66:H66"/>
    <mergeCell ref="G67:H67"/>
    <mergeCell ref="G68:H68"/>
    <mergeCell ref="G69:H69"/>
    <mergeCell ref="G70:H70"/>
    <mergeCell ref="G71:H71"/>
  </mergeCells>
  <pageMargins left="0.23622047244094491" right="0.23622047244094491" top="0.74803149606299213" bottom="0.74803149606299213" header="0.31496062992125984" footer="0.31496062992125984"/>
  <pageSetup paperSize="9" scale="76" fitToHeight="2" orientation="portrait"/>
  <rowBreaks count="1" manualBreakCount="1">
    <brk id="80" max="8" man="1"/>
  </rowBreaks>
  <colBreaks count="1" manualBreakCount="1">
    <brk id="9" man="1"/>
  </col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9D1C94-6073-9C44-A79D-AB691986D834}">
  <sheetPr codeName="Sheet20">
    <tabColor rgb="FF92D050"/>
  </sheetPr>
  <dimension ref="A1:AL1000"/>
  <sheetViews>
    <sheetView workbookViewId="0">
      <selection activeCell="B9" sqref="B9"/>
    </sheetView>
  </sheetViews>
  <sheetFormatPr baseColWidth="10" defaultColWidth="14.5" defaultRowHeight="15" customHeight="1" x14ac:dyDescent="0.2"/>
  <cols>
    <col min="1" max="1" width="1.1640625" style="90" customWidth="1"/>
    <col min="2" max="6" width="3" style="90" customWidth="1"/>
    <col min="7" max="7" width="6.1640625" style="90" customWidth="1"/>
    <col min="8" max="8" width="1.83203125" style="90" customWidth="1"/>
    <col min="9" max="13" width="3" style="90" customWidth="1"/>
    <col min="14" max="14" width="2.1640625" style="90" customWidth="1"/>
    <col min="15" max="15" width="4.1640625" style="90" customWidth="1"/>
    <col min="16" max="16" width="1.5" style="90" customWidth="1"/>
    <col min="17" max="23" width="3" style="90" customWidth="1"/>
    <col min="24" max="24" width="1.5" style="90" customWidth="1"/>
    <col min="25" max="33" width="3" style="90" customWidth="1"/>
    <col min="34" max="34" width="2.5" style="90" customWidth="1"/>
    <col min="35" max="36" width="3" style="90" customWidth="1"/>
    <col min="37" max="37" width="12.5" style="90" customWidth="1"/>
    <col min="38" max="38" width="1.1640625" style="90" customWidth="1"/>
    <col min="39" max="16384" width="14.5" style="90"/>
  </cols>
  <sheetData>
    <row r="1" spans="1:38" ht="19.5" customHeight="1" x14ac:dyDescent="0.2">
      <c r="A1" s="210"/>
      <c r="B1" s="215"/>
      <c r="C1" s="215"/>
      <c r="D1" s="215"/>
      <c r="E1" s="215"/>
      <c r="F1" s="215"/>
      <c r="G1" s="215"/>
      <c r="H1" s="215"/>
      <c r="I1" s="215"/>
      <c r="J1" s="215"/>
      <c r="K1" s="215"/>
      <c r="L1" s="215"/>
      <c r="M1" s="215"/>
      <c r="N1" s="210"/>
      <c r="O1" s="210"/>
      <c r="P1" s="210"/>
      <c r="Q1" s="210"/>
      <c r="R1" s="210"/>
      <c r="S1" s="210"/>
      <c r="T1" s="210"/>
      <c r="U1" s="210"/>
      <c r="V1" s="210"/>
      <c r="W1" s="210"/>
      <c r="X1" s="210"/>
      <c r="Y1" s="210"/>
      <c r="Z1" s="210"/>
      <c r="AA1" s="210"/>
      <c r="AB1" s="216"/>
      <c r="AC1" s="210"/>
      <c r="AD1" s="210"/>
      <c r="AE1" s="217"/>
      <c r="AF1" s="217"/>
      <c r="AG1" s="210"/>
      <c r="AH1" s="217"/>
      <c r="AI1" s="217"/>
      <c r="AJ1" s="217"/>
      <c r="AK1" s="218" t="s">
        <v>469</v>
      </c>
      <c r="AL1" s="218"/>
    </row>
    <row r="2" spans="1:38" ht="19.5" customHeight="1" x14ac:dyDescent="0.2">
      <c r="A2" s="210"/>
      <c r="B2" s="215"/>
      <c r="C2" s="215"/>
      <c r="D2" s="215"/>
      <c r="E2" s="215"/>
      <c r="F2" s="215"/>
      <c r="G2" s="215"/>
      <c r="H2" s="215"/>
      <c r="I2" s="215"/>
      <c r="J2" s="215"/>
      <c r="K2" s="215"/>
      <c r="L2" s="215"/>
      <c r="M2" s="215"/>
      <c r="N2" s="219"/>
      <c r="O2" s="210"/>
      <c r="P2" s="210"/>
      <c r="Q2" s="210"/>
      <c r="R2" s="210"/>
      <c r="S2" s="210"/>
      <c r="T2" s="210"/>
      <c r="U2" s="210"/>
      <c r="V2" s="210"/>
      <c r="W2" s="210"/>
      <c r="X2" s="210"/>
      <c r="Y2" s="210"/>
      <c r="Z2" s="210"/>
      <c r="AA2" s="210"/>
      <c r="AB2" s="210"/>
      <c r="AC2" s="210"/>
      <c r="AD2" s="210"/>
      <c r="AE2" s="217"/>
      <c r="AF2" s="217"/>
      <c r="AG2" s="210"/>
      <c r="AH2" s="217"/>
      <c r="AI2" s="217"/>
      <c r="AJ2" s="217"/>
      <c r="AK2" s="218" t="s">
        <v>209</v>
      </c>
      <c r="AL2" s="218"/>
    </row>
    <row r="3" spans="1:38" ht="15" customHeight="1" x14ac:dyDescent="0.2">
      <c r="A3" s="210"/>
      <c r="B3" s="215"/>
      <c r="C3" s="215"/>
      <c r="D3" s="215"/>
      <c r="E3" s="215"/>
      <c r="F3" s="215"/>
      <c r="G3" s="215"/>
      <c r="H3" s="215"/>
      <c r="I3" s="215"/>
      <c r="J3" s="215"/>
      <c r="K3" s="215"/>
      <c r="L3" s="215"/>
      <c r="M3" s="215"/>
      <c r="N3" s="219"/>
      <c r="O3" s="210"/>
      <c r="P3" s="210"/>
      <c r="Q3" s="210"/>
      <c r="R3" s="210"/>
      <c r="S3" s="210"/>
      <c r="T3" s="210"/>
      <c r="U3" s="210"/>
      <c r="V3" s="210"/>
      <c r="W3" s="210"/>
      <c r="X3" s="210"/>
      <c r="Y3" s="210"/>
      <c r="Z3" s="210"/>
      <c r="AA3" s="210"/>
      <c r="AB3" s="210"/>
      <c r="AC3" s="210"/>
      <c r="AD3" s="210"/>
      <c r="AE3" s="217"/>
      <c r="AF3" s="217"/>
      <c r="AG3" s="218"/>
      <c r="AH3" s="217"/>
      <c r="AI3" s="217"/>
      <c r="AJ3" s="217"/>
      <c r="AK3" s="210"/>
      <c r="AL3" s="210"/>
    </row>
    <row r="4" spans="1:38" ht="19.5" customHeight="1" x14ac:dyDescent="0.2">
      <c r="A4" s="210"/>
      <c r="B4" s="427" t="s">
        <v>210</v>
      </c>
      <c r="C4" s="428"/>
      <c r="D4" s="428"/>
      <c r="E4" s="428"/>
      <c r="F4" s="428"/>
      <c r="G4" s="428"/>
      <c r="H4" s="428"/>
      <c r="I4" s="428"/>
      <c r="J4" s="428"/>
      <c r="K4" s="428"/>
      <c r="L4" s="428"/>
      <c r="M4" s="428"/>
      <c r="N4" s="428"/>
      <c r="O4" s="428"/>
      <c r="P4" s="428"/>
      <c r="Q4" s="428"/>
      <c r="R4" s="428"/>
      <c r="S4" s="428"/>
      <c r="T4" s="428"/>
      <c r="U4" s="428"/>
      <c r="V4" s="428"/>
      <c r="W4" s="428"/>
      <c r="X4" s="428"/>
      <c r="Y4" s="428"/>
      <c r="Z4" s="428"/>
      <c r="AA4" s="428"/>
      <c r="AB4" s="428"/>
      <c r="AC4" s="428"/>
      <c r="AD4" s="428"/>
      <c r="AE4" s="428"/>
      <c r="AF4" s="428"/>
      <c r="AG4" s="428"/>
      <c r="AH4" s="428"/>
      <c r="AI4" s="428"/>
      <c r="AJ4" s="428"/>
      <c r="AK4" s="428"/>
      <c r="AL4" s="212"/>
    </row>
    <row r="5" spans="1:38" ht="19.5" customHeight="1" x14ac:dyDescent="0.2">
      <c r="A5" s="210"/>
      <c r="B5" s="427" t="s">
        <v>470</v>
      </c>
      <c r="C5" s="428"/>
      <c r="D5" s="428"/>
      <c r="E5" s="428"/>
      <c r="F5" s="428"/>
      <c r="G5" s="428"/>
      <c r="H5" s="428"/>
      <c r="I5" s="428"/>
      <c r="J5" s="428"/>
      <c r="K5" s="428"/>
      <c r="L5" s="428"/>
      <c r="M5" s="428"/>
      <c r="N5" s="428"/>
      <c r="O5" s="428"/>
      <c r="P5" s="428"/>
      <c r="Q5" s="428"/>
      <c r="R5" s="428"/>
      <c r="S5" s="428"/>
      <c r="T5" s="428"/>
      <c r="U5" s="428"/>
      <c r="V5" s="428"/>
      <c r="W5" s="428"/>
      <c r="X5" s="428"/>
      <c r="Y5" s="428"/>
      <c r="Z5" s="428"/>
      <c r="AA5" s="428"/>
      <c r="AB5" s="428"/>
      <c r="AC5" s="428"/>
      <c r="AD5" s="428"/>
      <c r="AE5" s="428"/>
      <c r="AF5" s="428"/>
      <c r="AG5" s="428"/>
      <c r="AH5" s="428"/>
      <c r="AI5" s="428"/>
      <c r="AJ5" s="428"/>
      <c r="AK5" s="428"/>
      <c r="AL5" s="212"/>
    </row>
    <row r="6" spans="1:38" ht="19.5" customHeight="1" x14ac:dyDescent="0.2">
      <c r="A6" s="210"/>
      <c r="B6" s="427" t="s">
        <v>20</v>
      </c>
      <c r="C6" s="428"/>
      <c r="D6" s="428"/>
      <c r="E6" s="428"/>
      <c r="F6" s="428"/>
      <c r="G6" s="428"/>
      <c r="H6" s="428"/>
      <c r="I6" s="428"/>
      <c r="J6" s="428"/>
      <c r="K6" s="428"/>
      <c r="L6" s="428"/>
      <c r="M6" s="428"/>
      <c r="N6" s="428"/>
      <c r="O6" s="428"/>
      <c r="P6" s="428"/>
      <c r="Q6" s="428"/>
      <c r="R6" s="428"/>
      <c r="S6" s="428"/>
      <c r="T6" s="428"/>
      <c r="U6" s="428"/>
      <c r="V6" s="428"/>
      <c r="W6" s="428"/>
      <c r="X6" s="428"/>
      <c r="Y6" s="428"/>
      <c r="Z6" s="428"/>
      <c r="AA6" s="428"/>
      <c r="AB6" s="428"/>
      <c r="AC6" s="428"/>
      <c r="AD6" s="428"/>
      <c r="AE6" s="428"/>
      <c r="AF6" s="428"/>
      <c r="AG6" s="428"/>
      <c r="AH6" s="428"/>
      <c r="AI6" s="428"/>
      <c r="AJ6" s="428"/>
      <c r="AK6" s="428"/>
      <c r="AL6" s="212"/>
    </row>
    <row r="7" spans="1:38" ht="19.5" customHeight="1" x14ac:dyDescent="0.2">
      <c r="A7" s="210"/>
      <c r="B7" s="427" t="s">
        <v>21</v>
      </c>
      <c r="C7" s="428"/>
      <c r="D7" s="428"/>
      <c r="E7" s="428"/>
      <c r="F7" s="428"/>
      <c r="G7" s="428"/>
      <c r="H7" s="428"/>
      <c r="I7" s="428"/>
      <c r="J7" s="428"/>
      <c r="K7" s="428"/>
      <c r="L7" s="428"/>
      <c r="M7" s="428"/>
      <c r="N7" s="428"/>
      <c r="O7" s="428"/>
      <c r="P7" s="428"/>
      <c r="Q7" s="428"/>
      <c r="R7" s="428"/>
      <c r="S7" s="428"/>
      <c r="T7" s="428"/>
      <c r="U7" s="428"/>
      <c r="V7" s="428"/>
      <c r="W7" s="428"/>
      <c r="X7" s="428"/>
      <c r="Y7" s="428"/>
      <c r="Z7" s="428"/>
      <c r="AA7" s="428"/>
      <c r="AB7" s="428"/>
      <c r="AC7" s="428"/>
      <c r="AD7" s="428"/>
      <c r="AE7" s="428"/>
      <c r="AF7" s="428"/>
      <c r="AG7" s="428"/>
      <c r="AH7" s="428"/>
      <c r="AI7" s="428"/>
      <c r="AJ7" s="428"/>
      <c r="AK7" s="428"/>
      <c r="AL7" s="212"/>
    </row>
    <row r="8" spans="1:38" ht="19.5" customHeight="1" x14ac:dyDescent="0.2">
      <c r="A8" s="210"/>
      <c r="B8" s="213"/>
      <c r="C8" s="213"/>
      <c r="D8" s="213"/>
      <c r="E8" s="213"/>
      <c r="F8" s="213"/>
      <c r="G8" s="213"/>
      <c r="H8" s="213"/>
      <c r="I8" s="213"/>
      <c r="J8" s="213"/>
      <c r="K8" s="213"/>
      <c r="L8" s="213"/>
      <c r="M8" s="213"/>
      <c r="N8" s="213"/>
      <c r="O8" s="210"/>
      <c r="P8" s="210"/>
      <c r="Q8" s="210"/>
      <c r="R8" s="210"/>
      <c r="S8" s="210"/>
      <c r="T8" s="210"/>
      <c r="U8" s="210"/>
      <c r="V8" s="210"/>
      <c r="W8" s="210"/>
      <c r="X8" s="210"/>
      <c r="Y8" s="210"/>
      <c r="Z8" s="210"/>
      <c r="AA8" s="210"/>
      <c r="AB8" s="210"/>
      <c r="AC8" s="210"/>
      <c r="AD8" s="210"/>
      <c r="AE8" s="210"/>
      <c r="AF8" s="210"/>
      <c r="AG8" s="210"/>
      <c r="AH8" s="210"/>
      <c r="AI8" s="210"/>
      <c r="AJ8" s="210"/>
      <c r="AK8" s="210"/>
      <c r="AL8" s="210"/>
    </row>
    <row r="9" spans="1:38" ht="19.5" customHeight="1" x14ac:dyDescent="0.2">
      <c r="A9" s="210"/>
      <c r="B9" s="214" t="s">
        <v>211</v>
      </c>
      <c r="C9" s="210"/>
      <c r="D9" s="214"/>
      <c r="E9" s="210"/>
      <c r="F9" s="210"/>
      <c r="G9" s="210"/>
      <c r="H9" s="215" t="s">
        <v>102</v>
      </c>
      <c r="I9" s="212"/>
      <c r="J9" s="211"/>
      <c r="K9" s="215"/>
      <c r="L9" s="211"/>
      <c r="M9" s="211"/>
      <c r="N9" s="211"/>
      <c r="O9" s="210"/>
      <c r="P9" s="210"/>
      <c r="Q9" s="210"/>
      <c r="R9" s="210"/>
      <c r="S9" s="210"/>
      <c r="T9" s="210"/>
      <c r="U9" s="210"/>
      <c r="V9" s="210"/>
      <c r="W9" s="210"/>
      <c r="X9" s="210"/>
      <c r="Y9" s="210"/>
      <c r="Z9" s="210"/>
      <c r="AA9" s="210"/>
      <c r="AB9" s="210"/>
      <c r="AC9" s="210"/>
      <c r="AD9" s="210"/>
      <c r="AE9" s="210"/>
      <c r="AF9" s="210"/>
      <c r="AG9" s="210"/>
      <c r="AH9" s="210"/>
      <c r="AI9" s="210"/>
      <c r="AJ9" s="210"/>
      <c r="AK9" s="210"/>
      <c r="AL9" s="210"/>
    </row>
    <row r="10" spans="1:38" ht="19.5" customHeight="1" x14ac:dyDescent="0.2">
      <c r="A10" s="210"/>
      <c r="B10" s="214" t="s">
        <v>103</v>
      </c>
      <c r="C10" s="210"/>
      <c r="D10" s="214"/>
      <c r="E10" s="210"/>
      <c r="F10" s="210"/>
      <c r="G10" s="210"/>
      <c r="H10" s="215" t="s">
        <v>102</v>
      </c>
      <c r="I10" s="212"/>
      <c r="J10" s="211"/>
      <c r="K10" s="215"/>
      <c r="L10" s="211"/>
      <c r="M10" s="211"/>
      <c r="N10" s="211"/>
      <c r="O10" s="210"/>
      <c r="P10" s="210"/>
      <c r="Q10" s="210"/>
      <c r="R10" s="210"/>
      <c r="S10" s="210"/>
      <c r="T10" s="210"/>
      <c r="U10" s="210"/>
      <c r="V10" s="210"/>
      <c r="W10" s="210"/>
      <c r="X10" s="210"/>
      <c r="Y10" s="210"/>
      <c r="Z10" s="210"/>
      <c r="AA10" s="210"/>
      <c r="AB10" s="210"/>
      <c r="AC10" s="210"/>
      <c r="AD10" s="210"/>
      <c r="AE10" s="210"/>
      <c r="AF10" s="210"/>
      <c r="AG10" s="210"/>
      <c r="AH10" s="210"/>
      <c r="AI10" s="210"/>
      <c r="AJ10" s="210"/>
      <c r="AK10" s="210"/>
      <c r="AL10" s="210"/>
    </row>
    <row r="11" spans="1:38" ht="19.5" customHeight="1" x14ac:dyDescent="0.2">
      <c r="A11" s="210"/>
      <c r="B11" s="214" t="s">
        <v>212</v>
      </c>
      <c r="C11" s="210"/>
      <c r="D11" s="214"/>
      <c r="E11" s="210"/>
      <c r="F11" s="210"/>
      <c r="G11" s="210"/>
      <c r="H11" s="215" t="s">
        <v>102</v>
      </c>
      <c r="I11" s="212"/>
      <c r="J11" s="211"/>
      <c r="K11" s="215"/>
      <c r="L11" s="211"/>
      <c r="M11" s="211"/>
      <c r="N11" s="211"/>
      <c r="O11" s="210"/>
      <c r="P11" s="210"/>
      <c r="Q11" s="210"/>
      <c r="R11" s="210"/>
      <c r="S11" s="210"/>
      <c r="T11" s="210"/>
      <c r="U11" s="210"/>
      <c r="V11" s="210"/>
      <c r="W11" s="210"/>
      <c r="X11" s="210"/>
      <c r="Y11" s="210"/>
      <c r="Z11" s="210"/>
      <c r="AA11" s="210"/>
      <c r="AB11" s="210"/>
      <c r="AC11" s="210"/>
      <c r="AD11" s="210"/>
      <c r="AE11" s="210"/>
      <c r="AF11" s="210"/>
      <c r="AG11" s="210"/>
      <c r="AH11" s="210"/>
      <c r="AI11" s="210"/>
      <c r="AJ11" s="210"/>
      <c r="AK11" s="210"/>
      <c r="AL11" s="210"/>
    </row>
    <row r="12" spans="1:38" ht="19.5" customHeight="1" x14ac:dyDescent="0.2">
      <c r="A12" s="210"/>
      <c r="B12" s="214" t="s">
        <v>104</v>
      </c>
      <c r="C12" s="210"/>
      <c r="D12" s="214"/>
      <c r="E12" s="210"/>
      <c r="F12" s="210"/>
      <c r="G12" s="210"/>
      <c r="H12" s="215" t="s">
        <v>102</v>
      </c>
      <c r="I12" s="212"/>
      <c r="J12" s="211"/>
      <c r="K12" s="215"/>
      <c r="L12" s="211"/>
      <c r="M12" s="211"/>
      <c r="N12" s="211"/>
      <c r="O12" s="210"/>
      <c r="P12" s="210"/>
      <c r="Q12" s="210"/>
      <c r="R12" s="210"/>
      <c r="S12" s="210"/>
      <c r="T12" s="210"/>
      <c r="U12" s="210"/>
      <c r="V12" s="210"/>
      <c r="W12" s="210"/>
      <c r="X12" s="210"/>
      <c r="Y12" s="210"/>
      <c r="Z12" s="210"/>
      <c r="AA12" s="210"/>
      <c r="AB12" s="210"/>
      <c r="AC12" s="210"/>
      <c r="AD12" s="210"/>
      <c r="AE12" s="210"/>
      <c r="AF12" s="210"/>
      <c r="AG12" s="210"/>
      <c r="AH12" s="210"/>
      <c r="AI12" s="210"/>
      <c r="AJ12" s="210"/>
      <c r="AK12" s="210"/>
      <c r="AL12" s="210"/>
    </row>
    <row r="13" spans="1:38" ht="16" x14ac:dyDescent="0.2">
      <c r="A13" s="210"/>
      <c r="B13" s="210"/>
      <c r="C13" s="210"/>
      <c r="D13" s="210"/>
      <c r="E13" s="210"/>
      <c r="F13" s="210"/>
      <c r="G13" s="210"/>
      <c r="H13" s="210"/>
      <c r="I13" s="210"/>
      <c r="J13" s="210"/>
      <c r="K13" s="210"/>
      <c r="L13" s="210"/>
      <c r="M13" s="210"/>
      <c r="N13" s="210"/>
      <c r="O13" s="210"/>
      <c r="P13" s="210"/>
      <c r="Q13" s="210"/>
      <c r="R13" s="210"/>
      <c r="S13" s="210"/>
      <c r="T13" s="210"/>
      <c r="U13" s="210"/>
      <c r="V13" s="210"/>
      <c r="W13" s="210"/>
      <c r="X13" s="210"/>
      <c r="Y13" s="210"/>
      <c r="Z13" s="210"/>
      <c r="AA13" s="210"/>
      <c r="AB13" s="210"/>
      <c r="AC13" s="210"/>
      <c r="AD13" s="210"/>
      <c r="AE13" s="210"/>
      <c r="AF13" s="210"/>
      <c r="AG13" s="210"/>
      <c r="AH13" s="210"/>
      <c r="AI13" s="210"/>
      <c r="AJ13" s="210"/>
      <c r="AK13" s="210"/>
      <c r="AL13" s="210"/>
    </row>
    <row r="14" spans="1:38" ht="19.5" customHeight="1" x14ac:dyDescent="0.2">
      <c r="A14" s="210"/>
      <c r="B14" s="210" t="s">
        <v>213</v>
      </c>
      <c r="C14" s="210"/>
      <c r="D14" s="210"/>
      <c r="E14" s="210"/>
      <c r="F14" s="210"/>
      <c r="G14" s="210"/>
      <c r="H14" s="210"/>
      <c r="I14" s="210"/>
      <c r="J14" s="210"/>
      <c r="K14" s="210"/>
      <c r="L14" s="210"/>
      <c r="M14" s="210"/>
      <c r="N14" s="210"/>
      <c r="O14" s="210"/>
      <c r="P14" s="210"/>
      <c r="Q14" s="210"/>
      <c r="R14" s="210"/>
      <c r="S14" s="210"/>
      <c r="T14" s="210"/>
      <c r="U14" s="210"/>
      <c r="V14" s="210"/>
      <c r="W14" s="210"/>
      <c r="X14" s="210"/>
      <c r="Y14" s="210"/>
      <c r="Z14" s="210"/>
      <c r="AA14" s="210"/>
      <c r="AB14" s="210"/>
      <c r="AC14" s="210"/>
      <c r="AD14" s="210"/>
      <c r="AE14" s="210"/>
      <c r="AF14" s="210"/>
      <c r="AG14" s="210"/>
      <c r="AH14" s="210"/>
      <c r="AI14" s="210"/>
      <c r="AJ14" s="210"/>
      <c r="AK14" s="210"/>
      <c r="AL14" s="210"/>
    </row>
    <row r="15" spans="1:38" ht="19.5" customHeight="1" x14ac:dyDescent="0.2">
      <c r="A15" s="210"/>
      <c r="B15" s="210" t="s">
        <v>214</v>
      </c>
      <c r="C15" s="210"/>
      <c r="D15" s="210"/>
      <c r="E15" s="210"/>
      <c r="F15" s="210"/>
      <c r="G15" s="210"/>
      <c r="H15" s="210"/>
      <c r="I15" s="210"/>
      <c r="J15" s="210"/>
      <c r="K15" s="210"/>
      <c r="L15" s="210"/>
      <c r="M15" s="210"/>
      <c r="N15" s="210"/>
      <c r="O15" s="210"/>
      <c r="P15" s="210"/>
      <c r="Q15" s="210"/>
      <c r="R15" s="210"/>
      <c r="S15" s="210"/>
      <c r="T15" s="210"/>
      <c r="U15" s="210"/>
      <c r="V15" s="220"/>
      <c r="W15" s="210"/>
      <c r="X15" s="210"/>
      <c r="Y15" s="210"/>
      <c r="Z15" s="210"/>
      <c r="AA15" s="210"/>
      <c r="AB15" s="210"/>
      <c r="AC15" s="210"/>
      <c r="AD15" s="210"/>
      <c r="AE15" s="210"/>
      <c r="AF15" s="210"/>
      <c r="AG15" s="210"/>
      <c r="AH15" s="210"/>
      <c r="AI15" s="210"/>
      <c r="AJ15" s="210"/>
      <c r="AK15" s="210"/>
      <c r="AL15" s="210"/>
    </row>
    <row r="16" spans="1:38" ht="19.5" customHeight="1" x14ac:dyDescent="0.2">
      <c r="A16" s="210"/>
      <c r="B16" s="210" t="s">
        <v>215</v>
      </c>
      <c r="C16" s="210"/>
      <c r="D16" s="210"/>
      <c r="E16" s="210"/>
      <c r="F16" s="210"/>
      <c r="G16" s="210"/>
      <c r="H16" s="210"/>
      <c r="I16" s="210"/>
      <c r="J16" s="210"/>
      <c r="K16" s="210"/>
      <c r="L16" s="210"/>
      <c r="M16" s="210"/>
      <c r="N16" s="210"/>
      <c r="O16" s="220"/>
      <c r="P16" s="210"/>
      <c r="Q16" s="221"/>
      <c r="R16" s="220"/>
      <c r="S16" s="220"/>
      <c r="T16" s="222"/>
      <c r="U16" s="220"/>
      <c r="V16" s="220"/>
      <c r="W16" s="220"/>
      <c r="X16" s="210"/>
      <c r="Y16" s="210"/>
      <c r="Z16" s="210"/>
      <c r="AA16" s="210"/>
      <c r="AB16" s="210"/>
      <c r="AC16" s="210"/>
      <c r="AD16" s="210"/>
      <c r="AE16" s="210"/>
      <c r="AF16" s="210"/>
      <c r="AG16" s="210"/>
      <c r="AH16" s="210"/>
      <c r="AI16" s="210"/>
      <c r="AJ16" s="210"/>
      <c r="AK16" s="210"/>
      <c r="AL16" s="210"/>
    </row>
    <row r="17" spans="1:38" ht="19.5" customHeight="1" x14ac:dyDescent="0.2">
      <c r="A17" s="210"/>
      <c r="B17" s="210" t="s">
        <v>216</v>
      </c>
      <c r="C17" s="210"/>
      <c r="D17" s="210"/>
      <c r="E17" s="210"/>
      <c r="F17" s="210"/>
      <c r="G17" s="210"/>
      <c r="H17" s="210"/>
      <c r="I17" s="210"/>
      <c r="J17" s="210"/>
      <c r="K17" s="210"/>
      <c r="L17" s="210"/>
      <c r="M17" s="210"/>
      <c r="N17" s="210"/>
      <c r="O17" s="210"/>
      <c r="P17" s="210"/>
      <c r="Q17" s="210"/>
      <c r="R17" s="210"/>
      <c r="S17" s="210"/>
      <c r="T17" s="210"/>
      <c r="U17" s="210"/>
      <c r="V17" s="210"/>
      <c r="W17" s="210"/>
      <c r="X17" s="210"/>
      <c r="Y17" s="210"/>
      <c r="Z17" s="210"/>
      <c r="AA17" s="210"/>
      <c r="AB17" s="210"/>
      <c r="AC17" s="210"/>
      <c r="AD17" s="210"/>
      <c r="AE17" s="210"/>
      <c r="AF17" s="210"/>
      <c r="AG17" s="210"/>
      <c r="AH17" s="223">
        <v>4</v>
      </c>
      <c r="AI17" s="210"/>
      <c r="AJ17" s="210"/>
      <c r="AK17" s="210"/>
      <c r="AL17" s="210"/>
    </row>
    <row r="18" spans="1:38" ht="16" x14ac:dyDescent="0.2">
      <c r="A18" s="210"/>
      <c r="B18" s="210"/>
      <c r="C18" s="210"/>
      <c r="D18" s="210"/>
      <c r="E18" s="210"/>
      <c r="F18" s="210"/>
      <c r="G18" s="210"/>
      <c r="H18" s="210"/>
      <c r="I18" s="210"/>
      <c r="J18" s="210"/>
      <c r="K18" s="210"/>
      <c r="L18" s="210"/>
      <c r="M18" s="210"/>
      <c r="N18" s="210"/>
      <c r="O18" s="210"/>
      <c r="P18" s="210"/>
      <c r="Q18" s="210"/>
      <c r="R18" s="210"/>
      <c r="S18" s="210"/>
      <c r="T18" s="210"/>
      <c r="U18" s="210"/>
      <c r="V18" s="210"/>
      <c r="W18" s="210"/>
      <c r="X18" s="210"/>
      <c r="Y18" s="210"/>
      <c r="Z18" s="210"/>
      <c r="AA18" s="210"/>
      <c r="AB18" s="210"/>
      <c r="AC18" s="210"/>
      <c r="AD18" s="210"/>
      <c r="AE18" s="210"/>
      <c r="AF18" s="210"/>
      <c r="AG18" s="210"/>
      <c r="AH18" s="210"/>
      <c r="AI18" s="210"/>
      <c r="AJ18" s="210"/>
      <c r="AK18" s="210"/>
      <c r="AL18" s="210"/>
    </row>
    <row r="19" spans="1:38" ht="19.5" customHeight="1" x14ac:dyDescent="0.2">
      <c r="A19" s="210"/>
      <c r="B19" s="224" t="s">
        <v>217</v>
      </c>
      <c r="C19" s="225"/>
      <c r="D19" s="225"/>
      <c r="E19" s="225"/>
      <c r="F19" s="225"/>
      <c r="G19" s="225"/>
      <c r="H19" s="225"/>
      <c r="I19" s="225"/>
      <c r="J19" s="225"/>
      <c r="K19" s="225"/>
      <c r="L19" s="225"/>
      <c r="M19" s="225"/>
      <c r="N19" s="225"/>
      <c r="O19" s="225"/>
      <c r="P19" s="225"/>
      <c r="Q19" s="225"/>
      <c r="R19" s="225"/>
      <c r="S19" s="225"/>
      <c r="T19" s="225"/>
      <c r="U19" s="225"/>
      <c r="V19" s="225"/>
      <c r="W19" s="225"/>
      <c r="X19" s="225"/>
      <c r="Y19" s="225"/>
      <c r="Z19" s="225"/>
      <c r="AA19" s="225"/>
      <c r="AB19" s="225"/>
      <c r="AC19" s="225"/>
      <c r="AD19" s="225"/>
      <c r="AE19" s="225"/>
      <c r="AF19" s="225"/>
      <c r="AG19" s="225"/>
      <c r="AH19" s="225"/>
      <c r="AI19" s="225"/>
      <c r="AJ19" s="225"/>
      <c r="AK19" s="226"/>
      <c r="AL19" s="210"/>
    </row>
    <row r="20" spans="1:38" ht="19.5" customHeight="1" x14ac:dyDescent="0.2">
      <c r="A20" s="210"/>
      <c r="B20" s="227"/>
      <c r="C20" s="210"/>
      <c r="D20" s="210"/>
      <c r="E20" s="210"/>
      <c r="F20" s="210"/>
      <c r="G20" s="210"/>
      <c r="H20" s="210"/>
      <c r="I20" s="210"/>
      <c r="J20" s="210"/>
      <c r="K20" s="210"/>
      <c r="L20" s="210"/>
      <c r="M20" s="210"/>
      <c r="N20" s="210"/>
      <c r="O20" s="210"/>
      <c r="P20" s="210"/>
      <c r="Q20" s="210"/>
      <c r="R20" s="210"/>
      <c r="S20" s="210"/>
      <c r="T20" s="210"/>
      <c r="U20" s="210"/>
      <c r="V20" s="210"/>
      <c r="W20" s="210"/>
      <c r="X20" s="210"/>
      <c r="Y20" s="210"/>
      <c r="Z20" s="210"/>
      <c r="AA20" s="210"/>
      <c r="AB20" s="210"/>
      <c r="AC20" s="210"/>
      <c r="AD20" s="210"/>
      <c r="AE20" s="210"/>
      <c r="AF20" s="210"/>
      <c r="AG20" s="210"/>
      <c r="AH20" s="210"/>
      <c r="AI20" s="210"/>
      <c r="AJ20" s="210"/>
      <c r="AK20" s="228"/>
      <c r="AL20" s="210"/>
    </row>
    <row r="21" spans="1:38" ht="19.5" customHeight="1" x14ac:dyDescent="0.2">
      <c r="A21" s="210"/>
      <c r="B21" s="227"/>
      <c r="C21" s="210"/>
      <c r="D21" s="210"/>
      <c r="E21" s="210"/>
      <c r="F21" s="210"/>
      <c r="G21" s="210"/>
      <c r="H21" s="210"/>
      <c r="I21" s="210"/>
      <c r="J21" s="210"/>
      <c r="K21" s="210"/>
      <c r="L21" s="210"/>
      <c r="M21" s="210"/>
      <c r="N21" s="210"/>
      <c r="O21" s="210"/>
      <c r="P21" s="210"/>
      <c r="Q21" s="210"/>
      <c r="R21" s="210"/>
      <c r="S21" s="210"/>
      <c r="T21" s="210"/>
      <c r="U21" s="210"/>
      <c r="V21" s="210"/>
      <c r="W21" s="210"/>
      <c r="X21" s="210"/>
      <c r="Y21" s="210"/>
      <c r="Z21" s="210"/>
      <c r="AA21" s="210"/>
      <c r="AB21" s="210"/>
      <c r="AC21" s="210"/>
      <c r="AD21" s="210"/>
      <c r="AE21" s="210"/>
      <c r="AF21" s="210"/>
      <c r="AG21" s="210"/>
      <c r="AH21" s="210"/>
      <c r="AI21" s="210"/>
      <c r="AJ21" s="210"/>
      <c r="AK21" s="228"/>
      <c r="AL21" s="210"/>
    </row>
    <row r="22" spans="1:38" ht="19.5" customHeight="1" x14ac:dyDescent="0.2">
      <c r="A22" s="210"/>
      <c r="B22" s="229"/>
      <c r="C22" s="230"/>
      <c r="D22" s="214"/>
      <c r="E22" s="214"/>
      <c r="F22" s="214"/>
      <c r="G22" s="214"/>
      <c r="H22" s="214"/>
      <c r="I22" s="214"/>
      <c r="J22" s="214"/>
      <c r="K22" s="214"/>
      <c r="L22" s="214"/>
      <c r="M22" s="214"/>
      <c r="N22" s="214"/>
      <c r="O22" s="214"/>
      <c r="P22" s="214"/>
      <c r="Q22" s="214"/>
      <c r="R22" s="214"/>
      <c r="S22" s="214"/>
      <c r="T22" s="214"/>
      <c r="U22" s="214"/>
      <c r="V22" s="214"/>
      <c r="W22" s="214"/>
      <c r="X22" s="214"/>
      <c r="Y22" s="214"/>
      <c r="Z22" s="214"/>
      <c r="AA22" s="214"/>
      <c r="AB22" s="214"/>
      <c r="AC22" s="214"/>
      <c r="AD22" s="210"/>
      <c r="AE22" s="210"/>
      <c r="AF22" s="210"/>
      <c r="AG22" s="210"/>
      <c r="AH22" s="210"/>
      <c r="AI22" s="210"/>
      <c r="AJ22" s="210"/>
      <c r="AK22" s="228"/>
      <c r="AL22" s="210"/>
    </row>
    <row r="23" spans="1:38" ht="19.5" customHeight="1" x14ac:dyDescent="0.2">
      <c r="A23" s="210"/>
      <c r="B23" s="231"/>
      <c r="C23" s="230"/>
      <c r="D23" s="214"/>
      <c r="E23" s="214"/>
      <c r="F23" s="214"/>
      <c r="G23" s="214"/>
      <c r="H23" s="214"/>
      <c r="I23" s="214"/>
      <c r="J23" s="214"/>
      <c r="K23" s="214"/>
      <c r="L23" s="214"/>
      <c r="M23" s="214"/>
      <c r="N23" s="214"/>
      <c r="O23" s="214"/>
      <c r="P23" s="214"/>
      <c r="Q23" s="214"/>
      <c r="R23" s="214"/>
      <c r="S23" s="214"/>
      <c r="T23" s="214"/>
      <c r="U23" s="214"/>
      <c r="V23" s="214"/>
      <c r="W23" s="214"/>
      <c r="X23" s="214"/>
      <c r="Y23" s="214"/>
      <c r="Z23" s="214"/>
      <c r="AA23" s="214"/>
      <c r="AB23" s="214"/>
      <c r="AC23" s="214"/>
      <c r="AD23" s="210"/>
      <c r="AE23" s="210"/>
      <c r="AF23" s="210"/>
      <c r="AG23" s="210"/>
      <c r="AH23" s="210"/>
      <c r="AI23" s="210"/>
      <c r="AJ23" s="210"/>
      <c r="AK23" s="228"/>
      <c r="AL23" s="210"/>
    </row>
    <row r="24" spans="1:38" ht="19.5" customHeight="1" x14ac:dyDescent="0.2">
      <c r="A24" s="210"/>
      <c r="B24" s="231"/>
      <c r="C24" s="230"/>
      <c r="D24" s="214"/>
      <c r="E24" s="214"/>
      <c r="F24" s="214"/>
      <c r="G24" s="214"/>
      <c r="H24" s="214"/>
      <c r="I24" s="214"/>
      <c r="J24" s="214"/>
      <c r="K24" s="214"/>
      <c r="L24" s="214"/>
      <c r="M24" s="214"/>
      <c r="N24" s="214"/>
      <c r="O24" s="214"/>
      <c r="P24" s="214"/>
      <c r="Q24" s="214"/>
      <c r="R24" s="214"/>
      <c r="S24" s="214"/>
      <c r="T24" s="214"/>
      <c r="U24" s="214"/>
      <c r="V24" s="214"/>
      <c r="W24" s="214"/>
      <c r="X24" s="214"/>
      <c r="Y24" s="214"/>
      <c r="Z24" s="214"/>
      <c r="AA24" s="214"/>
      <c r="AB24" s="214"/>
      <c r="AC24" s="214"/>
      <c r="AD24" s="210"/>
      <c r="AE24" s="210"/>
      <c r="AF24" s="210"/>
      <c r="AG24" s="210"/>
      <c r="AH24" s="210"/>
      <c r="AI24" s="210"/>
      <c r="AJ24" s="210"/>
      <c r="AK24" s="228"/>
      <c r="AL24" s="210"/>
    </row>
    <row r="25" spans="1:38" ht="19.5" customHeight="1" x14ac:dyDescent="0.2">
      <c r="A25" s="210"/>
      <c r="B25" s="231"/>
      <c r="C25" s="230"/>
      <c r="D25" s="214"/>
      <c r="E25" s="214"/>
      <c r="F25" s="214"/>
      <c r="G25" s="214"/>
      <c r="H25" s="214"/>
      <c r="I25" s="214"/>
      <c r="J25" s="214"/>
      <c r="K25" s="214"/>
      <c r="L25" s="214"/>
      <c r="M25" s="214"/>
      <c r="N25" s="214"/>
      <c r="O25" s="214"/>
      <c r="P25" s="214"/>
      <c r="Q25" s="214"/>
      <c r="R25" s="214"/>
      <c r="S25" s="214"/>
      <c r="T25" s="214"/>
      <c r="U25" s="214"/>
      <c r="V25" s="214"/>
      <c r="W25" s="214"/>
      <c r="X25" s="214"/>
      <c r="Y25" s="214"/>
      <c r="Z25" s="214"/>
      <c r="AA25" s="214"/>
      <c r="AB25" s="214"/>
      <c r="AC25" s="214"/>
      <c r="AD25" s="210"/>
      <c r="AE25" s="210"/>
      <c r="AF25" s="210"/>
      <c r="AG25" s="210"/>
      <c r="AH25" s="210"/>
      <c r="AI25" s="210"/>
      <c r="AJ25" s="210"/>
      <c r="AK25" s="228"/>
      <c r="AL25" s="210"/>
    </row>
    <row r="26" spans="1:38" ht="19.5" customHeight="1" x14ac:dyDescent="0.2">
      <c r="A26" s="210"/>
      <c r="B26" s="231"/>
      <c r="C26" s="230"/>
      <c r="D26" s="214"/>
      <c r="E26" s="214"/>
      <c r="F26" s="214"/>
      <c r="G26" s="214"/>
      <c r="H26" s="214"/>
      <c r="I26" s="214"/>
      <c r="J26" s="214"/>
      <c r="K26" s="214"/>
      <c r="L26" s="214"/>
      <c r="M26" s="214"/>
      <c r="N26" s="214"/>
      <c r="O26" s="214"/>
      <c r="P26" s="214"/>
      <c r="Q26" s="214"/>
      <c r="R26" s="214"/>
      <c r="S26" s="214"/>
      <c r="T26" s="214"/>
      <c r="U26" s="214"/>
      <c r="V26" s="214"/>
      <c r="W26" s="214"/>
      <c r="X26" s="214"/>
      <c r="Y26" s="214"/>
      <c r="Z26" s="214"/>
      <c r="AA26" s="214"/>
      <c r="AB26" s="214"/>
      <c r="AC26" s="214"/>
      <c r="AD26" s="210"/>
      <c r="AE26" s="210"/>
      <c r="AF26" s="210"/>
      <c r="AG26" s="210"/>
      <c r="AH26" s="210"/>
      <c r="AI26" s="210"/>
      <c r="AJ26" s="210"/>
      <c r="AK26" s="228"/>
      <c r="AL26" s="210"/>
    </row>
    <row r="27" spans="1:38" ht="19.5" customHeight="1" x14ac:dyDescent="0.2">
      <c r="A27" s="210"/>
      <c r="B27" s="231"/>
      <c r="C27" s="230"/>
      <c r="D27" s="214"/>
      <c r="E27" s="214"/>
      <c r="F27" s="214"/>
      <c r="G27" s="214"/>
      <c r="H27" s="214"/>
      <c r="I27" s="214"/>
      <c r="J27" s="214"/>
      <c r="K27" s="214"/>
      <c r="L27" s="214"/>
      <c r="M27" s="214"/>
      <c r="N27" s="214"/>
      <c r="O27" s="214"/>
      <c r="P27" s="214"/>
      <c r="Q27" s="214"/>
      <c r="R27" s="214"/>
      <c r="S27" s="214"/>
      <c r="T27" s="214"/>
      <c r="U27" s="214"/>
      <c r="V27" s="214"/>
      <c r="W27" s="214"/>
      <c r="X27" s="214"/>
      <c r="Y27" s="214"/>
      <c r="Z27" s="214"/>
      <c r="AA27" s="214"/>
      <c r="AB27" s="214"/>
      <c r="AC27" s="214"/>
      <c r="AD27" s="210"/>
      <c r="AE27" s="210"/>
      <c r="AF27" s="210"/>
      <c r="AG27" s="210"/>
      <c r="AH27" s="210"/>
      <c r="AI27" s="210"/>
      <c r="AJ27" s="210"/>
      <c r="AK27" s="228"/>
      <c r="AL27" s="210"/>
    </row>
    <row r="28" spans="1:38" ht="19.5" customHeight="1" x14ac:dyDescent="0.2">
      <c r="A28" s="210"/>
      <c r="B28" s="231"/>
      <c r="C28" s="230"/>
      <c r="D28" s="214"/>
      <c r="E28" s="214"/>
      <c r="F28" s="214"/>
      <c r="G28" s="214"/>
      <c r="H28" s="214"/>
      <c r="I28" s="214"/>
      <c r="J28" s="214"/>
      <c r="K28" s="214"/>
      <c r="L28" s="214"/>
      <c r="M28" s="214"/>
      <c r="N28" s="214"/>
      <c r="O28" s="214"/>
      <c r="P28" s="214"/>
      <c r="Q28" s="214"/>
      <c r="R28" s="214"/>
      <c r="S28" s="214"/>
      <c r="T28" s="214"/>
      <c r="U28" s="214"/>
      <c r="V28" s="214"/>
      <c r="W28" s="214"/>
      <c r="X28" s="214"/>
      <c r="Y28" s="214"/>
      <c r="Z28" s="214"/>
      <c r="AA28" s="214"/>
      <c r="AB28" s="214"/>
      <c r="AC28" s="214"/>
      <c r="AD28" s="210"/>
      <c r="AE28" s="210"/>
      <c r="AF28" s="210"/>
      <c r="AG28" s="210"/>
      <c r="AH28" s="210"/>
      <c r="AI28" s="210"/>
      <c r="AJ28" s="210"/>
      <c r="AK28" s="228"/>
      <c r="AL28" s="210"/>
    </row>
    <row r="29" spans="1:38" ht="19.5" customHeight="1" x14ac:dyDescent="0.2">
      <c r="A29" s="210"/>
      <c r="B29" s="231"/>
      <c r="C29" s="230"/>
      <c r="D29" s="214"/>
      <c r="E29" s="214"/>
      <c r="F29" s="214"/>
      <c r="G29" s="214"/>
      <c r="H29" s="214"/>
      <c r="I29" s="214"/>
      <c r="J29" s="214"/>
      <c r="K29" s="214"/>
      <c r="L29" s="214"/>
      <c r="M29" s="214"/>
      <c r="N29" s="214"/>
      <c r="O29" s="214"/>
      <c r="P29" s="214"/>
      <c r="Q29" s="214"/>
      <c r="R29" s="214"/>
      <c r="S29" s="214"/>
      <c r="T29" s="214"/>
      <c r="U29" s="214"/>
      <c r="V29" s="214"/>
      <c r="W29" s="214"/>
      <c r="X29" s="214"/>
      <c r="Y29" s="214"/>
      <c r="Z29" s="214"/>
      <c r="AA29" s="214"/>
      <c r="AB29" s="214"/>
      <c r="AC29" s="214"/>
      <c r="AD29" s="210"/>
      <c r="AE29" s="210"/>
      <c r="AF29" s="210"/>
      <c r="AG29" s="210"/>
      <c r="AH29" s="210"/>
      <c r="AI29" s="210"/>
      <c r="AJ29" s="210"/>
      <c r="AK29" s="228"/>
      <c r="AL29" s="210"/>
    </row>
    <row r="30" spans="1:38" ht="19.5" customHeight="1" x14ac:dyDescent="0.2">
      <c r="A30" s="210"/>
      <c r="B30" s="231"/>
      <c r="C30" s="230"/>
      <c r="D30" s="214"/>
      <c r="E30" s="214"/>
      <c r="F30" s="214"/>
      <c r="G30" s="214"/>
      <c r="H30" s="214"/>
      <c r="I30" s="214"/>
      <c r="J30" s="214"/>
      <c r="K30" s="214"/>
      <c r="L30" s="214"/>
      <c r="M30" s="214"/>
      <c r="N30" s="214"/>
      <c r="O30" s="214"/>
      <c r="P30" s="214"/>
      <c r="Q30" s="214"/>
      <c r="R30" s="214"/>
      <c r="S30" s="214"/>
      <c r="T30" s="214"/>
      <c r="U30" s="214"/>
      <c r="V30" s="214"/>
      <c r="W30" s="214"/>
      <c r="X30" s="214"/>
      <c r="Y30" s="214"/>
      <c r="Z30" s="214"/>
      <c r="AA30" s="214"/>
      <c r="AB30" s="214"/>
      <c r="AC30" s="214"/>
      <c r="AD30" s="210"/>
      <c r="AE30" s="210"/>
      <c r="AF30" s="210"/>
      <c r="AG30" s="210"/>
      <c r="AH30" s="210"/>
      <c r="AI30" s="210"/>
      <c r="AJ30" s="210"/>
      <c r="AK30" s="228"/>
      <c r="AL30" s="210"/>
    </row>
    <row r="31" spans="1:38" ht="19.5" customHeight="1" x14ac:dyDescent="0.2">
      <c r="A31" s="210"/>
      <c r="B31" s="231"/>
      <c r="C31" s="230"/>
      <c r="D31" s="214"/>
      <c r="E31" s="214"/>
      <c r="F31" s="214"/>
      <c r="G31" s="214"/>
      <c r="H31" s="214"/>
      <c r="I31" s="214"/>
      <c r="J31" s="214"/>
      <c r="K31" s="214"/>
      <c r="L31" s="214"/>
      <c r="M31" s="214"/>
      <c r="N31" s="214"/>
      <c r="O31" s="214"/>
      <c r="P31" s="214"/>
      <c r="Q31" s="214"/>
      <c r="R31" s="214"/>
      <c r="S31" s="214"/>
      <c r="T31" s="214"/>
      <c r="U31" s="214"/>
      <c r="V31" s="214"/>
      <c r="W31" s="214"/>
      <c r="X31" s="214"/>
      <c r="Y31" s="214"/>
      <c r="Z31" s="214"/>
      <c r="AA31" s="214"/>
      <c r="AB31" s="214"/>
      <c r="AC31" s="214"/>
      <c r="AD31" s="210"/>
      <c r="AE31" s="210"/>
      <c r="AF31" s="210"/>
      <c r="AG31" s="210"/>
      <c r="AH31" s="210"/>
      <c r="AI31" s="210"/>
      <c r="AJ31" s="210"/>
      <c r="AK31" s="228"/>
      <c r="AL31" s="210"/>
    </row>
    <row r="32" spans="1:38" ht="19.5" customHeight="1" x14ac:dyDescent="0.2">
      <c r="A32" s="210"/>
      <c r="B32" s="231"/>
      <c r="C32" s="214"/>
      <c r="D32" s="214"/>
      <c r="E32" s="214"/>
      <c r="F32" s="214"/>
      <c r="G32" s="214"/>
      <c r="H32" s="214"/>
      <c r="I32" s="214"/>
      <c r="J32" s="214"/>
      <c r="K32" s="214"/>
      <c r="L32" s="214"/>
      <c r="M32" s="214"/>
      <c r="N32" s="214"/>
      <c r="O32" s="214"/>
      <c r="P32" s="214"/>
      <c r="Q32" s="214"/>
      <c r="R32" s="214"/>
      <c r="S32" s="214"/>
      <c r="T32" s="214"/>
      <c r="U32" s="214"/>
      <c r="V32" s="214"/>
      <c r="W32" s="214"/>
      <c r="X32" s="214"/>
      <c r="Y32" s="214"/>
      <c r="Z32" s="214"/>
      <c r="AA32" s="214"/>
      <c r="AB32" s="214"/>
      <c r="AC32" s="214"/>
      <c r="AD32" s="210"/>
      <c r="AE32" s="210"/>
      <c r="AF32" s="210"/>
      <c r="AG32" s="210"/>
      <c r="AH32" s="210"/>
      <c r="AI32" s="210"/>
      <c r="AJ32" s="210"/>
      <c r="AK32" s="228"/>
      <c r="AL32" s="210"/>
    </row>
    <row r="33" spans="1:38" ht="19.5" customHeight="1" x14ac:dyDescent="0.2">
      <c r="A33" s="210"/>
      <c r="B33" s="232"/>
      <c r="C33" s="210"/>
      <c r="D33" s="214"/>
      <c r="E33" s="214"/>
      <c r="F33" s="214"/>
      <c r="G33" s="214"/>
      <c r="H33" s="214"/>
      <c r="I33" s="214"/>
      <c r="J33" s="214"/>
      <c r="K33" s="214"/>
      <c r="L33" s="214"/>
      <c r="M33" s="214"/>
      <c r="N33" s="214"/>
      <c r="O33" s="214"/>
      <c r="P33" s="214"/>
      <c r="Q33" s="214"/>
      <c r="R33" s="214"/>
      <c r="S33" s="214"/>
      <c r="T33" s="214"/>
      <c r="U33" s="214"/>
      <c r="V33" s="214"/>
      <c r="W33" s="214"/>
      <c r="X33" s="214"/>
      <c r="Y33" s="214"/>
      <c r="Z33" s="214"/>
      <c r="AA33" s="214"/>
      <c r="AB33" s="214"/>
      <c r="AC33" s="214"/>
      <c r="AD33" s="210"/>
      <c r="AE33" s="210"/>
      <c r="AF33" s="210"/>
      <c r="AG33" s="210"/>
      <c r="AH33" s="210"/>
      <c r="AI33" s="210"/>
      <c r="AJ33" s="210"/>
      <c r="AK33" s="228"/>
      <c r="AL33" s="210"/>
    </row>
    <row r="34" spans="1:38" ht="19.5" customHeight="1" x14ac:dyDescent="0.2">
      <c r="A34" s="210"/>
      <c r="B34" s="231"/>
      <c r="C34" s="214"/>
      <c r="D34" s="214"/>
      <c r="E34" s="214"/>
      <c r="F34" s="214"/>
      <c r="G34" s="214"/>
      <c r="H34" s="214"/>
      <c r="I34" s="214"/>
      <c r="J34" s="214"/>
      <c r="K34" s="214"/>
      <c r="L34" s="214"/>
      <c r="M34" s="214"/>
      <c r="N34" s="214"/>
      <c r="O34" s="214"/>
      <c r="P34" s="214"/>
      <c r="Q34" s="214"/>
      <c r="R34" s="214"/>
      <c r="S34" s="214"/>
      <c r="T34" s="214"/>
      <c r="U34" s="214"/>
      <c r="V34" s="214"/>
      <c r="W34" s="214"/>
      <c r="X34" s="214"/>
      <c r="Y34" s="214"/>
      <c r="Z34" s="214"/>
      <c r="AA34" s="214"/>
      <c r="AB34" s="214"/>
      <c r="AC34" s="214"/>
      <c r="AD34" s="210"/>
      <c r="AE34" s="210"/>
      <c r="AF34" s="210"/>
      <c r="AG34" s="210"/>
      <c r="AH34" s="210"/>
      <c r="AI34" s="210"/>
      <c r="AJ34" s="210"/>
      <c r="AK34" s="228"/>
      <c r="AL34" s="210"/>
    </row>
    <row r="35" spans="1:38" ht="19.5" customHeight="1" x14ac:dyDescent="0.2">
      <c r="A35" s="210"/>
      <c r="B35" s="231"/>
      <c r="C35" s="210"/>
      <c r="D35" s="210"/>
      <c r="E35" s="210"/>
      <c r="F35" s="210"/>
      <c r="G35" s="210"/>
      <c r="H35" s="210"/>
      <c r="I35" s="210"/>
      <c r="J35" s="210"/>
      <c r="K35" s="210"/>
      <c r="L35" s="210"/>
      <c r="M35" s="210"/>
      <c r="N35" s="210"/>
      <c r="O35" s="210"/>
      <c r="P35" s="210"/>
      <c r="Q35" s="210"/>
      <c r="R35" s="210"/>
      <c r="S35" s="210"/>
      <c r="T35" s="210"/>
      <c r="U35" s="210"/>
      <c r="V35" s="210"/>
      <c r="W35" s="210"/>
      <c r="X35" s="210"/>
      <c r="Y35" s="210"/>
      <c r="Z35" s="210"/>
      <c r="AA35" s="210"/>
      <c r="AB35" s="210"/>
      <c r="AC35" s="210"/>
      <c r="AD35" s="210"/>
      <c r="AE35" s="210"/>
      <c r="AF35" s="210"/>
      <c r="AG35" s="210"/>
      <c r="AH35" s="210"/>
      <c r="AI35" s="210"/>
      <c r="AJ35" s="210"/>
      <c r="AK35" s="228"/>
      <c r="AL35" s="210"/>
    </row>
    <row r="36" spans="1:38" ht="19.5" customHeight="1" x14ac:dyDescent="0.2">
      <c r="A36" s="210"/>
      <c r="B36" s="231"/>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210"/>
      <c r="AG36" s="210"/>
      <c r="AH36" s="210"/>
      <c r="AI36" s="210"/>
      <c r="AJ36" s="210"/>
      <c r="AK36" s="228"/>
      <c r="AL36" s="210"/>
    </row>
    <row r="37" spans="1:38" ht="19.5" customHeight="1" x14ac:dyDescent="0.2">
      <c r="A37" s="210"/>
      <c r="B37" s="231"/>
      <c r="C37" s="210"/>
      <c r="D37" s="210"/>
      <c r="E37" s="210"/>
      <c r="F37" s="210"/>
      <c r="G37" s="210"/>
      <c r="H37" s="210"/>
      <c r="I37" s="210"/>
      <c r="J37" s="210"/>
      <c r="K37" s="210"/>
      <c r="L37" s="210"/>
      <c r="M37" s="210"/>
      <c r="N37" s="210"/>
      <c r="O37" s="210"/>
      <c r="P37" s="210"/>
      <c r="Q37" s="210"/>
      <c r="R37" s="210"/>
      <c r="S37" s="210"/>
      <c r="T37" s="210"/>
      <c r="U37" s="210"/>
      <c r="V37" s="210"/>
      <c r="W37" s="210"/>
      <c r="X37" s="210"/>
      <c r="Y37" s="210"/>
      <c r="Z37" s="210"/>
      <c r="AA37" s="210"/>
      <c r="AB37" s="210"/>
      <c r="AC37" s="210"/>
      <c r="AD37" s="210"/>
      <c r="AE37" s="210"/>
      <c r="AF37" s="210"/>
      <c r="AG37" s="210"/>
      <c r="AH37" s="210"/>
      <c r="AI37" s="210"/>
      <c r="AJ37" s="210"/>
      <c r="AK37" s="228"/>
      <c r="AL37" s="210"/>
    </row>
    <row r="38" spans="1:38" ht="19.5" customHeight="1" x14ac:dyDescent="0.2">
      <c r="A38" s="210"/>
      <c r="B38" s="231"/>
      <c r="C38" s="210"/>
      <c r="D38" s="210"/>
      <c r="E38" s="210"/>
      <c r="F38" s="210"/>
      <c r="G38" s="210"/>
      <c r="H38" s="210"/>
      <c r="I38" s="210"/>
      <c r="J38" s="210"/>
      <c r="K38" s="210"/>
      <c r="L38" s="210"/>
      <c r="M38" s="210"/>
      <c r="N38" s="210"/>
      <c r="O38" s="210"/>
      <c r="P38" s="210"/>
      <c r="Q38" s="210"/>
      <c r="R38" s="210"/>
      <c r="S38" s="210"/>
      <c r="T38" s="210"/>
      <c r="U38" s="210"/>
      <c r="V38" s="210"/>
      <c r="W38" s="210"/>
      <c r="X38" s="210"/>
      <c r="Y38" s="210"/>
      <c r="Z38" s="210"/>
      <c r="AA38" s="210"/>
      <c r="AB38" s="210"/>
      <c r="AC38" s="210"/>
      <c r="AD38" s="210"/>
      <c r="AE38" s="210"/>
      <c r="AF38" s="210"/>
      <c r="AG38" s="210"/>
      <c r="AH38" s="210"/>
      <c r="AI38" s="210"/>
      <c r="AJ38" s="210"/>
      <c r="AK38" s="228"/>
      <c r="AL38" s="210"/>
    </row>
    <row r="39" spans="1:38" ht="19.5" customHeight="1" x14ac:dyDescent="0.2">
      <c r="A39" s="210"/>
      <c r="B39" s="231"/>
      <c r="C39" s="210"/>
      <c r="D39" s="210"/>
      <c r="E39" s="210"/>
      <c r="F39" s="210"/>
      <c r="G39" s="210"/>
      <c r="H39" s="210"/>
      <c r="I39" s="210"/>
      <c r="J39" s="210"/>
      <c r="K39" s="210"/>
      <c r="L39" s="210"/>
      <c r="M39" s="210"/>
      <c r="N39" s="210"/>
      <c r="O39" s="210"/>
      <c r="P39" s="210"/>
      <c r="Q39" s="210"/>
      <c r="R39" s="210"/>
      <c r="S39" s="210"/>
      <c r="T39" s="210"/>
      <c r="U39" s="210"/>
      <c r="V39" s="210"/>
      <c r="W39" s="210"/>
      <c r="X39" s="210"/>
      <c r="Y39" s="210"/>
      <c r="Z39" s="210"/>
      <c r="AA39" s="210"/>
      <c r="AB39" s="210"/>
      <c r="AC39" s="210"/>
      <c r="AD39" s="210"/>
      <c r="AE39" s="210"/>
      <c r="AF39" s="210"/>
      <c r="AG39" s="210"/>
      <c r="AH39" s="210"/>
      <c r="AI39" s="210"/>
      <c r="AJ39" s="210"/>
      <c r="AK39" s="228"/>
      <c r="AL39" s="210"/>
    </row>
    <row r="40" spans="1:38" ht="19.5" customHeight="1" x14ac:dyDescent="0.2">
      <c r="A40" s="210"/>
      <c r="B40" s="231"/>
      <c r="C40" s="210"/>
      <c r="D40" s="210"/>
      <c r="E40" s="210"/>
      <c r="F40" s="210"/>
      <c r="G40" s="210"/>
      <c r="H40" s="210"/>
      <c r="I40" s="210"/>
      <c r="J40" s="210"/>
      <c r="K40" s="210"/>
      <c r="L40" s="210"/>
      <c r="M40" s="210"/>
      <c r="N40" s="210"/>
      <c r="O40" s="210"/>
      <c r="P40" s="210"/>
      <c r="Q40" s="210"/>
      <c r="R40" s="210"/>
      <c r="S40" s="210"/>
      <c r="T40" s="210"/>
      <c r="U40" s="210"/>
      <c r="V40" s="210"/>
      <c r="W40" s="210"/>
      <c r="X40" s="210"/>
      <c r="Y40" s="210"/>
      <c r="Z40" s="210"/>
      <c r="AA40" s="210"/>
      <c r="AB40" s="210"/>
      <c r="AC40" s="210"/>
      <c r="AD40" s="210"/>
      <c r="AE40" s="210"/>
      <c r="AF40" s="210"/>
      <c r="AG40" s="210"/>
      <c r="AH40" s="210"/>
      <c r="AI40" s="210"/>
      <c r="AJ40" s="210"/>
      <c r="AK40" s="228"/>
      <c r="AL40" s="210"/>
    </row>
    <row r="41" spans="1:38" ht="19.5" customHeight="1" x14ac:dyDescent="0.2">
      <c r="A41" s="210"/>
      <c r="B41" s="231"/>
      <c r="C41" s="210"/>
      <c r="D41" s="210"/>
      <c r="E41" s="210"/>
      <c r="F41" s="210"/>
      <c r="G41" s="210"/>
      <c r="H41" s="210"/>
      <c r="I41" s="210"/>
      <c r="J41" s="210"/>
      <c r="K41" s="210"/>
      <c r="L41" s="210"/>
      <c r="M41" s="210"/>
      <c r="N41" s="210"/>
      <c r="O41" s="210"/>
      <c r="P41" s="210"/>
      <c r="Q41" s="210"/>
      <c r="R41" s="210"/>
      <c r="S41" s="210"/>
      <c r="T41" s="210"/>
      <c r="U41" s="210"/>
      <c r="V41" s="210"/>
      <c r="W41" s="210"/>
      <c r="X41" s="210"/>
      <c r="Y41" s="210"/>
      <c r="Z41" s="210"/>
      <c r="AA41" s="210"/>
      <c r="AB41" s="210"/>
      <c r="AC41" s="210"/>
      <c r="AD41" s="210"/>
      <c r="AE41" s="210"/>
      <c r="AF41" s="210"/>
      <c r="AG41" s="210"/>
      <c r="AH41" s="210"/>
      <c r="AI41" s="210"/>
      <c r="AJ41" s="210"/>
      <c r="AK41" s="228"/>
      <c r="AL41" s="210"/>
    </row>
    <row r="42" spans="1:38" ht="19.5" customHeight="1" x14ac:dyDescent="0.2">
      <c r="A42" s="210"/>
      <c r="B42" s="231"/>
      <c r="C42" s="210"/>
      <c r="D42" s="210"/>
      <c r="E42" s="210"/>
      <c r="F42" s="210"/>
      <c r="G42" s="210"/>
      <c r="H42" s="210"/>
      <c r="I42" s="210"/>
      <c r="J42" s="210"/>
      <c r="K42" s="210"/>
      <c r="L42" s="210"/>
      <c r="M42" s="210"/>
      <c r="N42" s="210"/>
      <c r="O42" s="210"/>
      <c r="P42" s="210"/>
      <c r="Q42" s="210"/>
      <c r="R42" s="210"/>
      <c r="S42" s="210"/>
      <c r="T42" s="210"/>
      <c r="U42" s="210"/>
      <c r="V42" s="210"/>
      <c r="W42" s="210"/>
      <c r="X42" s="210"/>
      <c r="Y42" s="210"/>
      <c r="Z42" s="210"/>
      <c r="AA42" s="210"/>
      <c r="AB42" s="210"/>
      <c r="AC42" s="210"/>
      <c r="AD42" s="210"/>
      <c r="AE42" s="210"/>
      <c r="AF42" s="210"/>
      <c r="AG42" s="210"/>
      <c r="AH42" s="210"/>
      <c r="AI42" s="210"/>
      <c r="AJ42" s="210"/>
      <c r="AK42" s="228"/>
      <c r="AL42" s="210"/>
    </row>
    <row r="43" spans="1:38" ht="19.5" customHeight="1" x14ac:dyDescent="0.2">
      <c r="A43" s="210"/>
      <c r="B43" s="231"/>
      <c r="C43" s="210"/>
      <c r="D43" s="210"/>
      <c r="E43" s="210"/>
      <c r="F43" s="210"/>
      <c r="G43" s="210"/>
      <c r="H43" s="210"/>
      <c r="I43" s="210"/>
      <c r="J43" s="210"/>
      <c r="K43" s="210"/>
      <c r="L43" s="210"/>
      <c r="M43" s="210"/>
      <c r="N43" s="210"/>
      <c r="O43" s="210"/>
      <c r="P43" s="210"/>
      <c r="Q43" s="210"/>
      <c r="R43" s="210"/>
      <c r="S43" s="210"/>
      <c r="T43" s="210"/>
      <c r="U43" s="210"/>
      <c r="V43" s="210"/>
      <c r="W43" s="210"/>
      <c r="X43" s="210"/>
      <c r="Y43" s="210"/>
      <c r="Z43" s="210"/>
      <c r="AA43" s="210"/>
      <c r="AB43" s="210"/>
      <c r="AC43" s="210"/>
      <c r="AD43" s="210"/>
      <c r="AE43" s="210"/>
      <c r="AF43" s="210"/>
      <c r="AG43" s="210"/>
      <c r="AH43" s="210"/>
      <c r="AI43" s="210"/>
      <c r="AJ43" s="210"/>
      <c r="AK43" s="228"/>
      <c r="AL43" s="210"/>
    </row>
    <row r="44" spans="1:38" ht="19.5" customHeight="1" x14ac:dyDescent="0.2">
      <c r="A44" s="210"/>
      <c r="B44" s="231"/>
      <c r="C44" s="210"/>
      <c r="D44" s="210"/>
      <c r="E44" s="210"/>
      <c r="F44" s="210"/>
      <c r="G44" s="210"/>
      <c r="H44" s="210"/>
      <c r="I44" s="210"/>
      <c r="J44" s="210"/>
      <c r="K44" s="210"/>
      <c r="L44" s="210"/>
      <c r="M44" s="210"/>
      <c r="N44" s="210"/>
      <c r="O44" s="210"/>
      <c r="P44" s="210"/>
      <c r="Q44" s="210"/>
      <c r="R44" s="210"/>
      <c r="S44" s="210"/>
      <c r="T44" s="210"/>
      <c r="U44" s="210"/>
      <c r="V44" s="210"/>
      <c r="W44" s="210"/>
      <c r="X44" s="210"/>
      <c r="Y44" s="210"/>
      <c r="Z44" s="210"/>
      <c r="AA44" s="210"/>
      <c r="AB44" s="210"/>
      <c r="AC44" s="210"/>
      <c r="AD44" s="210"/>
      <c r="AE44" s="210"/>
      <c r="AF44" s="210"/>
      <c r="AG44" s="210"/>
      <c r="AH44" s="210"/>
      <c r="AI44" s="210"/>
      <c r="AJ44" s="210"/>
      <c r="AK44" s="228"/>
      <c r="AL44" s="210"/>
    </row>
    <row r="45" spans="1:38" ht="19.5" customHeight="1" x14ac:dyDescent="0.2">
      <c r="A45" s="210"/>
      <c r="B45" s="231"/>
      <c r="C45" s="210"/>
      <c r="D45" s="210"/>
      <c r="E45" s="210"/>
      <c r="F45" s="210"/>
      <c r="G45" s="210"/>
      <c r="H45" s="210"/>
      <c r="I45" s="210"/>
      <c r="J45" s="210"/>
      <c r="K45" s="210"/>
      <c r="L45" s="210"/>
      <c r="M45" s="210"/>
      <c r="N45" s="210"/>
      <c r="O45" s="210"/>
      <c r="P45" s="210"/>
      <c r="Q45" s="210"/>
      <c r="R45" s="210"/>
      <c r="S45" s="210"/>
      <c r="T45" s="210"/>
      <c r="U45" s="210"/>
      <c r="V45" s="210"/>
      <c r="W45" s="210"/>
      <c r="X45" s="210"/>
      <c r="Y45" s="210"/>
      <c r="Z45" s="210"/>
      <c r="AA45" s="210"/>
      <c r="AB45" s="210"/>
      <c r="AC45" s="210"/>
      <c r="AD45" s="210"/>
      <c r="AE45" s="210"/>
      <c r="AF45" s="210"/>
      <c r="AG45" s="210"/>
      <c r="AH45" s="210"/>
      <c r="AI45" s="210"/>
      <c r="AJ45" s="210"/>
      <c r="AK45" s="228"/>
      <c r="AL45" s="210"/>
    </row>
    <row r="46" spans="1:38" ht="19.5" customHeight="1" x14ac:dyDescent="0.2">
      <c r="A46" s="210"/>
      <c r="B46" s="231"/>
      <c r="C46" s="210"/>
      <c r="D46" s="210"/>
      <c r="E46" s="210"/>
      <c r="F46" s="210"/>
      <c r="G46" s="210"/>
      <c r="H46" s="210"/>
      <c r="I46" s="210"/>
      <c r="J46" s="210"/>
      <c r="K46" s="210"/>
      <c r="L46" s="210"/>
      <c r="M46" s="210"/>
      <c r="N46" s="210"/>
      <c r="O46" s="210"/>
      <c r="P46" s="210"/>
      <c r="Q46" s="210"/>
      <c r="R46" s="210"/>
      <c r="S46" s="210"/>
      <c r="T46" s="210"/>
      <c r="U46" s="210"/>
      <c r="V46" s="210"/>
      <c r="W46" s="210"/>
      <c r="X46" s="210"/>
      <c r="Y46" s="210"/>
      <c r="Z46" s="210"/>
      <c r="AA46" s="210"/>
      <c r="AB46" s="210"/>
      <c r="AC46" s="210"/>
      <c r="AD46" s="210"/>
      <c r="AE46" s="210"/>
      <c r="AF46" s="210"/>
      <c r="AG46" s="210"/>
      <c r="AH46" s="210"/>
      <c r="AI46" s="210"/>
      <c r="AJ46" s="210"/>
      <c r="AK46" s="228"/>
      <c r="AL46" s="210"/>
    </row>
    <row r="47" spans="1:38" ht="19.5" customHeight="1" x14ac:dyDescent="0.2">
      <c r="A47" s="210"/>
      <c r="B47" s="231"/>
      <c r="C47" s="210"/>
      <c r="D47" s="210"/>
      <c r="E47" s="210"/>
      <c r="F47" s="210"/>
      <c r="G47" s="210"/>
      <c r="H47" s="210"/>
      <c r="I47" s="210"/>
      <c r="J47" s="210"/>
      <c r="K47" s="210"/>
      <c r="L47" s="210"/>
      <c r="M47" s="210"/>
      <c r="N47" s="210"/>
      <c r="O47" s="210"/>
      <c r="P47" s="210"/>
      <c r="Q47" s="210"/>
      <c r="R47" s="210"/>
      <c r="S47" s="210"/>
      <c r="T47" s="210"/>
      <c r="U47" s="210"/>
      <c r="V47" s="210"/>
      <c r="W47" s="210"/>
      <c r="X47" s="210"/>
      <c r="Y47" s="210"/>
      <c r="Z47" s="210"/>
      <c r="AA47" s="210"/>
      <c r="AB47" s="210"/>
      <c r="AC47" s="210"/>
      <c r="AD47" s="210"/>
      <c r="AE47" s="210"/>
      <c r="AF47" s="210"/>
      <c r="AG47" s="210"/>
      <c r="AH47" s="210"/>
      <c r="AI47" s="210"/>
      <c r="AJ47" s="210"/>
      <c r="AK47" s="228"/>
      <c r="AL47" s="210"/>
    </row>
    <row r="48" spans="1:38" ht="19.5" customHeight="1" x14ac:dyDescent="0.2">
      <c r="A48" s="210"/>
      <c r="B48" s="231"/>
      <c r="C48" s="210"/>
      <c r="D48" s="210"/>
      <c r="E48" s="210"/>
      <c r="F48" s="210"/>
      <c r="G48" s="210"/>
      <c r="H48" s="210"/>
      <c r="I48" s="210"/>
      <c r="J48" s="210"/>
      <c r="K48" s="210"/>
      <c r="L48" s="210"/>
      <c r="M48" s="210"/>
      <c r="N48" s="210"/>
      <c r="O48" s="210"/>
      <c r="P48" s="210"/>
      <c r="Q48" s="210"/>
      <c r="R48" s="210"/>
      <c r="S48" s="210"/>
      <c r="T48" s="210"/>
      <c r="U48" s="210"/>
      <c r="V48" s="210"/>
      <c r="W48" s="210"/>
      <c r="X48" s="210"/>
      <c r="Y48" s="210"/>
      <c r="Z48" s="210"/>
      <c r="AA48" s="210"/>
      <c r="AB48" s="210"/>
      <c r="AC48" s="210"/>
      <c r="AD48" s="210"/>
      <c r="AE48" s="210"/>
      <c r="AF48" s="210"/>
      <c r="AG48" s="210"/>
      <c r="AH48" s="210"/>
      <c r="AI48" s="210"/>
      <c r="AJ48" s="210"/>
      <c r="AK48" s="228"/>
      <c r="AL48" s="210"/>
    </row>
    <row r="49" spans="1:38" ht="19.5" customHeight="1" x14ac:dyDescent="0.2">
      <c r="A49" s="210"/>
      <c r="B49" s="233"/>
      <c r="C49" s="234"/>
      <c r="D49" s="234"/>
      <c r="E49" s="234"/>
      <c r="F49" s="234"/>
      <c r="G49" s="234"/>
      <c r="H49" s="234"/>
      <c r="I49" s="234"/>
      <c r="J49" s="234"/>
      <c r="K49" s="234"/>
      <c r="L49" s="234"/>
      <c r="M49" s="234"/>
      <c r="N49" s="234"/>
      <c r="O49" s="234"/>
      <c r="P49" s="234"/>
      <c r="Q49" s="234"/>
      <c r="R49" s="234"/>
      <c r="S49" s="234"/>
      <c r="T49" s="234"/>
      <c r="U49" s="234"/>
      <c r="V49" s="234"/>
      <c r="W49" s="234"/>
      <c r="X49" s="234"/>
      <c r="Y49" s="234"/>
      <c r="Z49" s="234"/>
      <c r="AA49" s="234"/>
      <c r="AB49" s="234"/>
      <c r="AC49" s="234"/>
      <c r="AD49" s="234"/>
      <c r="AE49" s="234"/>
      <c r="AF49" s="234"/>
      <c r="AG49" s="234"/>
      <c r="AH49" s="234"/>
      <c r="AI49" s="234"/>
      <c r="AJ49" s="234"/>
      <c r="AK49" s="235"/>
      <c r="AL49" s="210"/>
    </row>
    <row r="50" spans="1:38" ht="16" x14ac:dyDescent="0.2">
      <c r="A50" s="210"/>
      <c r="B50" s="210"/>
      <c r="C50" s="210"/>
      <c r="D50" s="210"/>
      <c r="E50" s="210"/>
      <c r="F50" s="210"/>
      <c r="G50" s="210"/>
      <c r="H50" s="210"/>
      <c r="I50" s="210"/>
      <c r="J50" s="210"/>
      <c r="K50" s="210"/>
      <c r="L50" s="210"/>
      <c r="M50" s="210"/>
      <c r="N50" s="210"/>
      <c r="O50" s="210"/>
      <c r="P50" s="210"/>
      <c r="Q50" s="210"/>
      <c r="R50" s="210"/>
      <c r="S50" s="210"/>
      <c r="T50" s="210"/>
      <c r="U50" s="210"/>
      <c r="V50" s="210"/>
      <c r="W50" s="210"/>
      <c r="X50" s="210"/>
      <c r="Y50" s="210"/>
      <c r="Z50" s="210"/>
      <c r="AA50" s="210"/>
      <c r="AB50" s="210"/>
      <c r="AC50" s="210"/>
      <c r="AD50" s="210"/>
      <c r="AE50" s="210"/>
      <c r="AF50" s="210"/>
      <c r="AG50" s="210"/>
      <c r="AH50" s="210"/>
      <c r="AI50" s="210"/>
      <c r="AJ50" s="210"/>
      <c r="AK50" s="210"/>
      <c r="AL50" s="210"/>
    </row>
    <row r="51" spans="1:38" ht="19.5" customHeight="1" x14ac:dyDescent="0.2">
      <c r="A51" s="210"/>
      <c r="B51" s="236" t="s">
        <v>218</v>
      </c>
      <c r="C51" s="210"/>
      <c r="D51" s="210"/>
      <c r="E51" s="210"/>
      <c r="F51" s="210"/>
      <c r="G51" s="210"/>
      <c r="H51" s="210"/>
      <c r="I51" s="210"/>
      <c r="J51" s="210"/>
      <c r="K51" s="210"/>
      <c r="L51" s="210"/>
      <c r="M51" s="210"/>
      <c r="N51" s="210"/>
      <c r="O51" s="210"/>
      <c r="P51" s="210"/>
      <c r="Q51" s="210"/>
      <c r="R51" s="210"/>
      <c r="S51" s="210"/>
      <c r="T51" s="210"/>
      <c r="U51" s="210"/>
      <c r="V51" s="210"/>
      <c r="W51" s="210"/>
      <c r="X51" s="210"/>
      <c r="Y51" s="210"/>
      <c r="Z51" s="210"/>
      <c r="AA51" s="210"/>
      <c r="AB51" s="210"/>
      <c r="AC51" s="210"/>
      <c r="AD51" s="210"/>
      <c r="AE51" s="210"/>
      <c r="AF51" s="210"/>
      <c r="AG51" s="210"/>
      <c r="AH51" s="210"/>
      <c r="AI51" s="210"/>
      <c r="AJ51" s="210"/>
      <c r="AK51" s="210"/>
      <c r="AL51" s="210"/>
    </row>
    <row r="52" spans="1:38" ht="19.5" customHeight="1" x14ac:dyDescent="0.2">
      <c r="A52" s="210"/>
      <c r="B52" s="236" t="s">
        <v>219</v>
      </c>
      <c r="C52" s="237"/>
      <c r="D52" s="237"/>
      <c r="E52" s="237"/>
      <c r="F52" s="236" t="s">
        <v>220</v>
      </c>
      <c r="G52" s="237"/>
      <c r="H52" s="210"/>
      <c r="I52" s="210"/>
      <c r="J52" s="210"/>
      <c r="K52" s="210"/>
      <c r="L52" s="210"/>
      <c r="M52" s="210"/>
      <c r="N52" s="210"/>
      <c r="O52" s="210"/>
      <c r="P52" s="210"/>
      <c r="Q52" s="210"/>
      <c r="R52" s="210"/>
      <c r="S52" s="210"/>
      <c r="T52" s="210"/>
      <c r="U52" s="210"/>
      <c r="V52" s="210"/>
      <c r="W52" s="210"/>
      <c r="X52" s="210"/>
      <c r="Y52" s="210"/>
      <c r="Z52" s="210"/>
      <c r="AA52" s="210"/>
      <c r="AB52" s="210"/>
      <c r="AC52" s="210"/>
      <c r="AD52" s="210"/>
      <c r="AE52" s="210"/>
      <c r="AF52" s="210"/>
      <c r="AG52" s="210"/>
      <c r="AH52" s="210"/>
      <c r="AI52" s="210"/>
      <c r="AJ52" s="210"/>
      <c r="AK52" s="210"/>
      <c r="AL52" s="210"/>
    </row>
    <row r="53" spans="1:38" ht="19.5" customHeight="1" x14ac:dyDescent="0.2">
      <c r="A53" s="210"/>
      <c r="B53" s="238"/>
      <c r="C53" s="237"/>
      <c r="D53" s="237"/>
      <c r="E53" s="237"/>
      <c r="F53" s="237" t="s">
        <v>221</v>
      </c>
      <c r="G53" s="237"/>
      <c r="H53" s="210"/>
      <c r="I53" s="210"/>
      <c r="J53" s="210"/>
      <c r="K53" s="210"/>
      <c r="L53" s="210"/>
      <c r="M53" s="210"/>
      <c r="N53" s="210"/>
      <c r="O53" s="210"/>
      <c r="P53" s="210"/>
      <c r="Q53" s="210"/>
      <c r="R53" s="210"/>
      <c r="S53" s="210"/>
      <c r="T53" s="210"/>
      <c r="U53" s="210"/>
      <c r="V53" s="210"/>
      <c r="W53" s="210"/>
      <c r="X53" s="210"/>
      <c r="Y53" s="210"/>
      <c r="Z53" s="210"/>
      <c r="AA53" s="210"/>
      <c r="AB53" s="210"/>
      <c r="AC53" s="210"/>
      <c r="AD53" s="210"/>
      <c r="AE53" s="210"/>
      <c r="AF53" s="210"/>
      <c r="AG53" s="210"/>
      <c r="AH53" s="210"/>
      <c r="AI53" s="210"/>
      <c r="AJ53" s="210"/>
      <c r="AK53" s="210"/>
      <c r="AL53" s="210"/>
    </row>
    <row r="54" spans="1:38" ht="16" x14ac:dyDescent="0.2">
      <c r="A54" s="210"/>
      <c r="B54" s="210"/>
      <c r="C54" s="210"/>
      <c r="D54" s="210"/>
      <c r="E54" s="210"/>
      <c r="F54" s="210"/>
      <c r="G54" s="210"/>
      <c r="H54" s="210"/>
      <c r="I54" s="210"/>
      <c r="J54" s="210"/>
      <c r="K54" s="210"/>
      <c r="L54" s="210"/>
      <c r="M54" s="210"/>
      <c r="N54" s="210"/>
      <c r="O54" s="210"/>
      <c r="P54" s="210"/>
      <c r="Q54" s="210"/>
      <c r="R54" s="210"/>
      <c r="S54" s="210"/>
      <c r="T54" s="210"/>
      <c r="U54" s="210"/>
      <c r="V54" s="210"/>
      <c r="W54" s="210"/>
      <c r="X54" s="210"/>
      <c r="Y54" s="210"/>
      <c r="Z54" s="210"/>
      <c r="AA54" s="210"/>
      <c r="AB54" s="210"/>
      <c r="AC54" s="210"/>
      <c r="AD54" s="210"/>
      <c r="AE54" s="210"/>
      <c r="AF54" s="210"/>
      <c r="AG54" s="210"/>
      <c r="AH54" s="210"/>
      <c r="AI54" s="210"/>
      <c r="AJ54" s="210"/>
      <c r="AK54" s="210"/>
      <c r="AL54" s="210"/>
    </row>
    <row r="55" spans="1:38" ht="16" x14ac:dyDescent="0.2">
      <c r="A55" s="210"/>
      <c r="B55" s="210"/>
      <c r="C55" s="210"/>
      <c r="D55" s="210"/>
      <c r="E55" s="210"/>
      <c r="F55" s="210"/>
      <c r="G55" s="210"/>
      <c r="H55" s="210"/>
      <c r="I55" s="210"/>
      <c r="J55" s="210"/>
      <c r="K55" s="210"/>
      <c r="L55" s="210"/>
      <c r="M55" s="210"/>
      <c r="N55" s="210"/>
      <c r="O55" s="210"/>
      <c r="P55" s="210"/>
      <c r="Q55" s="210"/>
      <c r="R55" s="210"/>
      <c r="S55" s="210"/>
      <c r="T55" s="210"/>
      <c r="U55" s="210"/>
      <c r="V55" s="210"/>
      <c r="W55" s="210"/>
      <c r="X55" s="210"/>
      <c r="Y55" s="210"/>
      <c r="Z55" s="210"/>
      <c r="AA55" s="210"/>
      <c r="AB55" s="210"/>
      <c r="AC55" s="210"/>
      <c r="AD55" s="210"/>
      <c r="AE55" s="210"/>
      <c r="AF55" s="210"/>
      <c r="AG55" s="210"/>
      <c r="AH55" s="210"/>
      <c r="AI55" s="210"/>
      <c r="AJ55" s="210"/>
      <c r="AK55" s="210"/>
      <c r="AL55" s="210"/>
    </row>
    <row r="56" spans="1:38" ht="16" x14ac:dyDescent="0.2">
      <c r="A56" s="210"/>
      <c r="B56" s="210"/>
      <c r="C56" s="210"/>
      <c r="D56" s="210"/>
      <c r="E56" s="210"/>
      <c r="F56" s="210"/>
      <c r="G56" s="210"/>
      <c r="H56" s="210"/>
      <c r="I56" s="210"/>
      <c r="J56" s="210"/>
      <c r="K56" s="210"/>
      <c r="L56" s="210"/>
      <c r="M56" s="210"/>
      <c r="N56" s="210"/>
      <c r="O56" s="210"/>
      <c r="P56" s="210"/>
      <c r="Q56" s="210"/>
      <c r="R56" s="210"/>
      <c r="S56" s="210"/>
      <c r="T56" s="210"/>
      <c r="U56" s="210"/>
      <c r="V56" s="210"/>
      <c r="W56" s="210"/>
      <c r="X56" s="210"/>
      <c r="Y56" s="210"/>
      <c r="Z56" s="210"/>
      <c r="AA56" s="210"/>
      <c r="AB56" s="210"/>
      <c r="AC56" s="210"/>
      <c r="AD56" s="210"/>
      <c r="AE56" s="210"/>
      <c r="AF56" s="210"/>
      <c r="AG56" s="210"/>
      <c r="AH56" s="210"/>
      <c r="AI56" s="210"/>
      <c r="AJ56" s="210"/>
      <c r="AK56" s="210"/>
      <c r="AL56" s="210"/>
    </row>
    <row r="57" spans="1:38" ht="16" x14ac:dyDescent="0.2">
      <c r="A57" s="210"/>
      <c r="B57" s="210"/>
      <c r="C57" s="210"/>
      <c r="D57" s="210"/>
      <c r="E57" s="210"/>
      <c r="F57" s="210"/>
      <c r="G57" s="210"/>
      <c r="H57" s="210"/>
      <c r="I57" s="210"/>
      <c r="J57" s="210"/>
      <c r="K57" s="210"/>
      <c r="L57" s="210"/>
      <c r="M57" s="210"/>
      <c r="N57" s="210"/>
      <c r="O57" s="210"/>
      <c r="P57" s="210"/>
      <c r="Q57" s="210"/>
      <c r="R57" s="210"/>
      <c r="S57" s="210"/>
      <c r="T57" s="210"/>
      <c r="U57" s="210"/>
      <c r="V57" s="210"/>
      <c r="W57" s="210"/>
      <c r="X57" s="210"/>
      <c r="Y57" s="210"/>
      <c r="Z57" s="210"/>
      <c r="AA57" s="210"/>
      <c r="AB57" s="210"/>
      <c r="AC57" s="210"/>
      <c r="AD57" s="210"/>
      <c r="AE57" s="210"/>
      <c r="AF57" s="210"/>
      <c r="AG57" s="210"/>
      <c r="AH57" s="210"/>
      <c r="AI57" s="210"/>
      <c r="AJ57" s="210"/>
      <c r="AK57" s="210"/>
      <c r="AL57" s="210"/>
    </row>
    <row r="58" spans="1:38" ht="16" x14ac:dyDescent="0.2">
      <c r="A58" s="210"/>
      <c r="B58" s="210"/>
      <c r="C58" s="210"/>
      <c r="D58" s="210"/>
      <c r="E58" s="210"/>
      <c r="F58" s="210"/>
      <c r="G58" s="210"/>
      <c r="H58" s="210"/>
      <c r="I58" s="210"/>
      <c r="J58" s="210"/>
      <c r="K58" s="210"/>
      <c r="L58" s="210"/>
      <c r="M58" s="210"/>
      <c r="N58" s="210"/>
      <c r="O58" s="210"/>
      <c r="P58" s="210"/>
      <c r="Q58" s="210"/>
      <c r="R58" s="210"/>
      <c r="S58" s="210"/>
      <c r="T58" s="210"/>
      <c r="U58" s="210"/>
      <c r="V58" s="210"/>
      <c r="W58" s="210"/>
      <c r="X58" s="210"/>
      <c r="Y58" s="210"/>
      <c r="Z58" s="210"/>
      <c r="AA58" s="210"/>
      <c r="AB58" s="210"/>
      <c r="AC58" s="210"/>
      <c r="AD58" s="210"/>
      <c r="AE58" s="210"/>
      <c r="AF58" s="210"/>
      <c r="AG58" s="210"/>
      <c r="AH58" s="210"/>
      <c r="AI58" s="210"/>
      <c r="AJ58" s="210"/>
      <c r="AK58" s="210"/>
      <c r="AL58" s="210"/>
    </row>
    <row r="59" spans="1:38" ht="16" x14ac:dyDescent="0.2">
      <c r="A59" s="210"/>
      <c r="B59" s="210"/>
      <c r="C59" s="210"/>
      <c r="D59" s="210"/>
      <c r="E59" s="210"/>
      <c r="F59" s="210"/>
      <c r="G59" s="210"/>
      <c r="H59" s="210"/>
      <c r="I59" s="210"/>
      <c r="J59" s="210"/>
      <c r="K59" s="210"/>
      <c r="L59" s="210"/>
      <c r="M59" s="210"/>
      <c r="N59" s="210"/>
      <c r="O59" s="210"/>
      <c r="P59" s="210"/>
      <c r="Q59" s="210"/>
      <c r="R59" s="210"/>
      <c r="S59" s="210"/>
      <c r="T59" s="210"/>
      <c r="U59" s="210"/>
      <c r="V59" s="210"/>
      <c r="W59" s="210"/>
      <c r="X59" s="210"/>
      <c r="Y59" s="210"/>
      <c r="Z59" s="210"/>
      <c r="AA59" s="210"/>
      <c r="AB59" s="210"/>
      <c r="AC59" s="210"/>
      <c r="AD59" s="210"/>
      <c r="AE59" s="210"/>
      <c r="AF59" s="210"/>
      <c r="AG59" s="210"/>
      <c r="AH59" s="210"/>
      <c r="AI59" s="210"/>
      <c r="AJ59" s="210"/>
      <c r="AK59" s="210"/>
      <c r="AL59" s="210"/>
    </row>
    <row r="60" spans="1:38" ht="16" x14ac:dyDescent="0.2">
      <c r="A60" s="210"/>
      <c r="B60" s="210"/>
      <c r="C60" s="210"/>
      <c r="D60" s="210"/>
      <c r="E60" s="210"/>
      <c r="F60" s="210"/>
      <c r="G60" s="210"/>
      <c r="H60" s="210"/>
      <c r="I60" s="210"/>
      <c r="J60" s="210"/>
      <c r="K60" s="210"/>
      <c r="L60" s="210"/>
      <c r="M60" s="210"/>
      <c r="N60" s="210"/>
      <c r="O60" s="210"/>
      <c r="P60" s="210"/>
      <c r="Q60" s="210"/>
      <c r="R60" s="210"/>
      <c r="S60" s="210"/>
      <c r="T60" s="210"/>
      <c r="U60" s="210"/>
      <c r="V60" s="210"/>
      <c r="W60" s="210"/>
      <c r="X60" s="210"/>
      <c r="Y60" s="210"/>
      <c r="Z60" s="210"/>
      <c r="AA60" s="210"/>
      <c r="AB60" s="210"/>
      <c r="AC60" s="210"/>
      <c r="AD60" s="210"/>
      <c r="AE60" s="210"/>
      <c r="AF60" s="210"/>
      <c r="AG60" s="210"/>
      <c r="AH60" s="210"/>
      <c r="AI60" s="210"/>
      <c r="AJ60" s="210"/>
      <c r="AK60" s="210"/>
      <c r="AL60" s="210"/>
    </row>
    <row r="61" spans="1:38" ht="16" x14ac:dyDescent="0.2">
      <c r="A61" s="210"/>
      <c r="B61" s="210"/>
      <c r="C61" s="210"/>
      <c r="D61" s="210"/>
      <c r="E61" s="210"/>
      <c r="F61" s="210"/>
      <c r="G61" s="210"/>
      <c r="H61" s="210"/>
      <c r="I61" s="210"/>
      <c r="J61" s="210"/>
      <c r="K61" s="210"/>
      <c r="L61" s="210"/>
      <c r="M61" s="210"/>
      <c r="N61" s="210"/>
      <c r="O61" s="210"/>
      <c r="P61" s="210"/>
      <c r="Q61" s="210"/>
      <c r="R61" s="210"/>
      <c r="S61" s="210"/>
      <c r="T61" s="210"/>
      <c r="U61" s="210"/>
      <c r="V61" s="210"/>
      <c r="W61" s="210"/>
      <c r="X61" s="210"/>
      <c r="Y61" s="210"/>
      <c r="Z61" s="210"/>
      <c r="AA61" s="210"/>
      <c r="AB61" s="210"/>
      <c r="AC61" s="210"/>
      <c r="AD61" s="210"/>
      <c r="AE61" s="210"/>
      <c r="AF61" s="210"/>
      <c r="AG61" s="210"/>
      <c r="AH61" s="210"/>
      <c r="AI61" s="210"/>
      <c r="AJ61" s="210"/>
      <c r="AK61" s="210"/>
      <c r="AL61" s="210"/>
    </row>
    <row r="62" spans="1:38" ht="16" x14ac:dyDescent="0.2">
      <c r="A62" s="210"/>
      <c r="B62" s="210"/>
      <c r="C62" s="210"/>
      <c r="D62" s="210"/>
      <c r="E62" s="210"/>
      <c r="F62" s="210"/>
      <c r="G62" s="210"/>
      <c r="H62" s="210"/>
      <c r="I62" s="210"/>
      <c r="J62" s="210"/>
      <c r="K62" s="210"/>
      <c r="L62" s="210"/>
      <c r="M62" s="210"/>
      <c r="N62" s="210"/>
      <c r="O62" s="210"/>
      <c r="P62" s="210"/>
      <c r="Q62" s="210"/>
      <c r="R62" s="210"/>
      <c r="S62" s="210"/>
      <c r="T62" s="210"/>
      <c r="U62" s="210"/>
      <c r="V62" s="210"/>
      <c r="W62" s="210"/>
      <c r="X62" s="210"/>
      <c r="Y62" s="210"/>
      <c r="Z62" s="210"/>
      <c r="AA62" s="210"/>
      <c r="AB62" s="210"/>
      <c r="AC62" s="210"/>
      <c r="AD62" s="210"/>
      <c r="AE62" s="210"/>
      <c r="AF62" s="210"/>
      <c r="AG62" s="210"/>
      <c r="AH62" s="210"/>
      <c r="AI62" s="210"/>
      <c r="AJ62" s="210"/>
      <c r="AK62" s="210"/>
      <c r="AL62" s="210"/>
    </row>
    <row r="63" spans="1:38" ht="16" x14ac:dyDescent="0.2">
      <c r="A63" s="210"/>
      <c r="B63" s="210"/>
      <c r="C63" s="210"/>
      <c r="D63" s="210"/>
      <c r="E63" s="210"/>
      <c r="F63" s="210"/>
      <c r="G63" s="210"/>
      <c r="H63" s="210"/>
      <c r="I63" s="210"/>
      <c r="J63" s="210"/>
      <c r="K63" s="210"/>
      <c r="L63" s="210"/>
      <c r="M63" s="210"/>
      <c r="N63" s="210"/>
      <c r="O63" s="210"/>
      <c r="P63" s="210"/>
      <c r="Q63" s="210"/>
      <c r="R63" s="210"/>
      <c r="S63" s="210"/>
      <c r="T63" s="210"/>
      <c r="U63" s="210"/>
      <c r="V63" s="210"/>
      <c r="W63" s="210"/>
      <c r="X63" s="210"/>
      <c r="Y63" s="210"/>
      <c r="Z63" s="210"/>
      <c r="AA63" s="210"/>
      <c r="AB63" s="210"/>
      <c r="AC63" s="210"/>
      <c r="AD63" s="210"/>
      <c r="AE63" s="210"/>
      <c r="AF63" s="210"/>
      <c r="AG63" s="210"/>
      <c r="AH63" s="210"/>
      <c r="AI63" s="210"/>
      <c r="AJ63" s="210"/>
      <c r="AK63" s="210"/>
      <c r="AL63" s="210"/>
    </row>
    <row r="64" spans="1:38" ht="16" x14ac:dyDescent="0.2">
      <c r="A64" s="210"/>
      <c r="B64" s="210"/>
      <c r="C64" s="210"/>
      <c r="D64" s="210"/>
      <c r="E64" s="210"/>
      <c r="F64" s="210"/>
      <c r="G64" s="210"/>
      <c r="H64" s="210"/>
      <c r="I64" s="210"/>
      <c r="J64" s="210"/>
      <c r="K64" s="210"/>
      <c r="L64" s="210"/>
      <c r="M64" s="210"/>
      <c r="N64" s="210"/>
      <c r="O64" s="210"/>
      <c r="P64" s="210"/>
      <c r="Q64" s="210"/>
      <c r="R64" s="210"/>
      <c r="S64" s="210"/>
      <c r="T64" s="210"/>
      <c r="U64" s="210"/>
      <c r="V64" s="210"/>
      <c r="W64" s="210"/>
      <c r="X64" s="210"/>
      <c r="Y64" s="210"/>
      <c r="Z64" s="210"/>
      <c r="AA64" s="210"/>
      <c r="AB64" s="210"/>
      <c r="AC64" s="210"/>
      <c r="AD64" s="210"/>
      <c r="AE64" s="210"/>
      <c r="AF64" s="210"/>
      <c r="AG64" s="210"/>
      <c r="AH64" s="210"/>
      <c r="AI64" s="210"/>
      <c r="AJ64" s="210"/>
      <c r="AK64" s="210"/>
      <c r="AL64" s="210"/>
    </row>
    <row r="65" spans="1:38" ht="16" x14ac:dyDescent="0.2">
      <c r="A65" s="210"/>
      <c r="B65" s="210"/>
      <c r="C65" s="210"/>
      <c r="D65" s="210"/>
      <c r="E65" s="210"/>
      <c r="F65" s="210"/>
      <c r="G65" s="210"/>
      <c r="H65" s="210"/>
      <c r="I65" s="210"/>
      <c r="J65" s="210"/>
      <c r="K65" s="210"/>
      <c r="L65" s="210"/>
      <c r="M65" s="210"/>
      <c r="N65" s="210"/>
      <c r="O65" s="210"/>
      <c r="P65" s="210"/>
      <c r="Q65" s="210"/>
      <c r="R65" s="210"/>
      <c r="S65" s="210"/>
      <c r="T65" s="210"/>
      <c r="U65" s="210"/>
      <c r="V65" s="210"/>
      <c r="W65" s="210"/>
      <c r="X65" s="210"/>
      <c r="Y65" s="210"/>
      <c r="Z65" s="210"/>
      <c r="AA65" s="210"/>
      <c r="AB65" s="210"/>
      <c r="AC65" s="210"/>
      <c r="AD65" s="210"/>
      <c r="AE65" s="210"/>
      <c r="AF65" s="210"/>
      <c r="AG65" s="210"/>
      <c r="AH65" s="210"/>
      <c r="AI65" s="210"/>
      <c r="AJ65" s="210"/>
      <c r="AK65" s="210"/>
      <c r="AL65" s="210"/>
    </row>
    <row r="66" spans="1:38" ht="16" x14ac:dyDescent="0.2">
      <c r="A66" s="210"/>
      <c r="B66" s="210"/>
      <c r="C66" s="210"/>
      <c r="D66" s="210"/>
      <c r="E66" s="210"/>
      <c r="F66" s="210"/>
      <c r="G66" s="210"/>
      <c r="H66" s="210"/>
      <c r="I66" s="210"/>
      <c r="J66" s="210"/>
      <c r="K66" s="210"/>
      <c r="L66" s="210"/>
      <c r="M66" s="210"/>
      <c r="N66" s="210"/>
      <c r="O66" s="210"/>
      <c r="P66" s="210"/>
      <c r="Q66" s="210"/>
      <c r="R66" s="210"/>
      <c r="S66" s="210"/>
      <c r="T66" s="210"/>
      <c r="U66" s="210"/>
      <c r="V66" s="210"/>
      <c r="W66" s="210"/>
      <c r="X66" s="210"/>
      <c r="Y66" s="210"/>
      <c r="Z66" s="210"/>
      <c r="AA66" s="210"/>
      <c r="AB66" s="210"/>
      <c r="AC66" s="210"/>
      <c r="AD66" s="210"/>
      <c r="AE66" s="210"/>
      <c r="AF66" s="210"/>
      <c r="AG66" s="210"/>
      <c r="AH66" s="210"/>
      <c r="AI66" s="210"/>
      <c r="AJ66" s="210"/>
      <c r="AK66" s="210"/>
      <c r="AL66" s="210"/>
    </row>
    <row r="67" spans="1:38" ht="16" x14ac:dyDescent="0.2">
      <c r="A67" s="210"/>
      <c r="B67" s="210"/>
      <c r="C67" s="210"/>
      <c r="D67" s="210"/>
      <c r="E67" s="210"/>
      <c r="F67" s="210"/>
      <c r="G67" s="210"/>
      <c r="H67" s="210"/>
      <c r="I67" s="210"/>
      <c r="J67" s="210"/>
      <c r="K67" s="210"/>
      <c r="L67" s="210"/>
      <c r="M67" s="210"/>
      <c r="N67" s="210"/>
      <c r="O67" s="210"/>
      <c r="P67" s="210"/>
      <c r="Q67" s="210"/>
      <c r="R67" s="210"/>
      <c r="S67" s="210"/>
      <c r="T67" s="210"/>
      <c r="U67" s="210"/>
      <c r="V67" s="210"/>
      <c r="W67" s="210"/>
      <c r="X67" s="210"/>
      <c r="Y67" s="210"/>
      <c r="Z67" s="210"/>
      <c r="AA67" s="210"/>
      <c r="AB67" s="210"/>
      <c r="AC67" s="210"/>
      <c r="AD67" s="210"/>
      <c r="AE67" s="210"/>
      <c r="AF67" s="210"/>
      <c r="AG67" s="210"/>
      <c r="AH67" s="210"/>
      <c r="AI67" s="210"/>
      <c r="AJ67" s="210"/>
      <c r="AK67" s="210"/>
      <c r="AL67" s="210"/>
    </row>
    <row r="68" spans="1:38" ht="16" x14ac:dyDescent="0.2">
      <c r="A68" s="210"/>
      <c r="B68" s="210"/>
      <c r="C68" s="210"/>
      <c r="D68" s="210"/>
      <c r="E68" s="210"/>
      <c r="F68" s="210"/>
      <c r="G68" s="210"/>
      <c r="H68" s="210"/>
      <c r="I68" s="210"/>
      <c r="J68" s="210"/>
      <c r="K68" s="210"/>
      <c r="L68" s="210"/>
      <c r="M68" s="210"/>
      <c r="N68" s="210"/>
      <c r="O68" s="210"/>
      <c r="P68" s="210"/>
      <c r="Q68" s="210"/>
      <c r="R68" s="210"/>
      <c r="S68" s="210"/>
      <c r="T68" s="210"/>
      <c r="U68" s="210"/>
      <c r="V68" s="210"/>
      <c r="W68" s="210"/>
      <c r="X68" s="210"/>
      <c r="Y68" s="210"/>
      <c r="Z68" s="210"/>
      <c r="AA68" s="210"/>
      <c r="AB68" s="210"/>
      <c r="AC68" s="210"/>
      <c r="AD68" s="210"/>
      <c r="AE68" s="210"/>
      <c r="AF68" s="210"/>
      <c r="AG68" s="210"/>
      <c r="AH68" s="210"/>
      <c r="AI68" s="210"/>
      <c r="AJ68" s="210"/>
      <c r="AK68" s="210"/>
      <c r="AL68" s="210"/>
    </row>
    <row r="69" spans="1:38" ht="16" x14ac:dyDescent="0.2">
      <c r="A69" s="210"/>
      <c r="B69" s="210"/>
      <c r="C69" s="210"/>
      <c r="D69" s="210"/>
      <c r="E69" s="210"/>
      <c r="F69" s="210"/>
      <c r="G69" s="210"/>
      <c r="H69" s="210"/>
      <c r="I69" s="210"/>
      <c r="J69" s="210"/>
      <c r="K69" s="210"/>
      <c r="L69" s="210"/>
      <c r="M69" s="210"/>
      <c r="N69" s="210"/>
      <c r="O69" s="210"/>
      <c r="P69" s="210"/>
      <c r="Q69" s="210"/>
      <c r="R69" s="210"/>
      <c r="S69" s="210"/>
      <c r="T69" s="210"/>
      <c r="U69" s="210"/>
      <c r="V69" s="210"/>
      <c r="W69" s="210"/>
      <c r="X69" s="210"/>
      <c r="Y69" s="210"/>
      <c r="Z69" s="210"/>
      <c r="AA69" s="210"/>
      <c r="AB69" s="210"/>
      <c r="AC69" s="210"/>
      <c r="AD69" s="210"/>
      <c r="AE69" s="210"/>
      <c r="AF69" s="210"/>
      <c r="AG69" s="210"/>
      <c r="AH69" s="210"/>
      <c r="AI69" s="210"/>
      <c r="AJ69" s="210"/>
      <c r="AK69" s="210"/>
      <c r="AL69" s="210"/>
    </row>
    <row r="70" spans="1:38" ht="16" x14ac:dyDescent="0.2">
      <c r="A70" s="210"/>
      <c r="B70" s="210"/>
      <c r="C70" s="210"/>
      <c r="D70" s="210"/>
      <c r="E70" s="210"/>
      <c r="F70" s="210"/>
      <c r="G70" s="210"/>
      <c r="H70" s="210"/>
      <c r="I70" s="210"/>
      <c r="J70" s="210"/>
      <c r="K70" s="210"/>
      <c r="L70" s="210"/>
      <c r="M70" s="210"/>
      <c r="N70" s="210"/>
      <c r="O70" s="210"/>
      <c r="P70" s="210"/>
      <c r="Q70" s="210"/>
      <c r="R70" s="210"/>
      <c r="S70" s="210"/>
      <c r="T70" s="210"/>
      <c r="U70" s="210"/>
      <c r="V70" s="210"/>
      <c r="W70" s="210"/>
      <c r="X70" s="210"/>
      <c r="Y70" s="210"/>
      <c r="Z70" s="210"/>
      <c r="AA70" s="210"/>
      <c r="AB70" s="210"/>
      <c r="AC70" s="210"/>
      <c r="AD70" s="210"/>
      <c r="AE70" s="210"/>
      <c r="AF70" s="210"/>
      <c r="AG70" s="210"/>
      <c r="AH70" s="210"/>
      <c r="AI70" s="210"/>
      <c r="AJ70" s="210"/>
      <c r="AK70" s="210"/>
      <c r="AL70" s="210"/>
    </row>
    <row r="71" spans="1:38" ht="16" x14ac:dyDescent="0.2">
      <c r="A71" s="210"/>
      <c r="B71" s="210"/>
      <c r="C71" s="210"/>
      <c r="D71" s="210"/>
      <c r="E71" s="210"/>
      <c r="F71" s="210"/>
      <c r="G71" s="210"/>
      <c r="H71" s="210"/>
      <c r="I71" s="210"/>
      <c r="J71" s="210"/>
      <c r="K71" s="210"/>
      <c r="L71" s="210"/>
      <c r="M71" s="210"/>
      <c r="N71" s="210"/>
      <c r="O71" s="210"/>
      <c r="P71" s="210"/>
      <c r="Q71" s="210"/>
      <c r="R71" s="210"/>
      <c r="S71" s="210"/>
      <c r="T71" s="210"/>
      <c r="U71" s="210"/>
      <c r="V71" s="210"/>
      <c r="W71" s="210"/>
      <c r="X71" s="210"/>
      <c r="Y71" s="210"/>
      <c r="Z71" s="210"/>
      <c r="AA71" s="210"/>
      <c r="AB71" s="210"/>
      <c r="AC71" s="210"/>
      <c r="AD71" s="210"/>
      <c r="AE71" s="210"/>
      <c r="AF71" s="210"/>
      <c r="AG71" s="210"/>
      <c r="AH71" s="210"/>
      <c r="AI71" s="210"/>
      <c r="AJ71" s="210"/>
      <c r="AK71" s="210"/>
      <c r="AL71" s="210"/>
    </row>
    <row r="72" spans="1:38" ht="16" x14ac:dyDescent="0.2">
      <c r="A72" s="210"/>
      <c r="B72" s="210"/>
      <c r="C72" s="210"/>
      <c r="D72" s="210"/>
      <c r="E72" s="210"/>
      <c r="F72" s="210"/>
      <c r="G72" s="210"/>
      <c r="H72" s="210"/>
      <c r="I72" s="210"/>
      <c r="J72" s="210"/>
      <c r="K72" s="210"/>
      <c r="L72" s="210"/>
      <c r="M72" s="210"/>
      <c r="N72" s="210"/>
      <c r="O72" s="210"/>
      <c r="P72" s="210"/>
      <c r="Q72" s="210"/>
      <c r="R72" s="210"/>
      <c r="S72" s="210"/>
      <c r="T72" s="210"/>
      <c r="U72" s="210"/>
      <c r="V72" s="210"/>
      <c r="W72" s="210"/>
      <c r="X72" s="210"/>
      <c r="Y72" s="210"/>
      <c r="Z72" s="210"/>
      <c r="AA72" s="210"/>
      <c r="AB72" s="210"/>
      <c r="AC72" s="210"/>
      <c r="AD72" s="210"/>
      <c r="AE72" s="210"/>
      <c r="AF72" s="210"/>
      <c r="AG72" s="210"/>
      <c r="AH72" s="210"/>
      <c r="AI72" s="210"/>
      <c r="AJ72" s="210"/>
      <c r="AK72" s="210"/>
      <c r="AL72" s="210"/>
    </row>
    <row r="73" spans="1:38" ht="16" x14ac:dyDescent="0.2">
      <c r="A73" s="210"/>
      <c r="B73" s="210"/>
      <c r="C73" s="210"/>
      <c r="D73" s="210"/>
      <c r="E73" s="210"/>
      <c r="F73" s="210"/>
      <c r="G73" s="210"/>
      <c r="H73" s="210"/>
      <c r="I73" s="210"/>
      <c r="J73" s="210"/>
      <c r="K73" s="210"/>
      <c r="L73" s="210"/>
      <c r="M73" s="210"/>
      <c r="N73" s="210"/>
      <c r="O73" s="210"/>
      <c r="P73" s="210"/>
      <c r="Q73" s="210"/>
      <c r="R73" s="210"/>
      <c r="S73" s="210"/>
      <c r="T73" s="210"/>
      <c r="U73" s="210"/>
      <c r="V73" s="210"/>
      <c r="W73" s="210"/>
      <c r="X73" s="210"/>
      <c r="Y73" s="210"/>
      <c r="Z73" s="210"/>
      <c r="AA73" s="210"/>
      <c r="AB73" s="210"/>
      <c r="AC73" s="210"/>
      <c r="AD73" s="210"/>
      <c r="AE73" s="210"/>
      <c r="AF73" s="210"/>
      <c r="AG73" s="210"/>
      <c r="AH73" s="210"/>
      <c r="AI73" s="210"/>
      <c r="AJ73" s="210"/>
      <c r="AK73" s="210"/>
      <c r="AL73" s="210"/>
    </row>
    <row r="74" spans="1:38" ht="16" x14ac:dyDescent="0.2">
      <c r="A74" s="210"/>
      <c r="B74" s="210"/>
      <c r="C74" s="210"/>
      <c r="D74" s="210"/>
      <c r="E74" s="210"/>
      <c r="F74" s="210"/>
      <c r="G74" s="210"/>
      <c r="H74" s="210"/>
      <c r="I74" s="210"/>
      <c r="J74" s="210"/>
      <c r="K74" s="210"/>
      <c r="L74" s="210"/>
      <c r="M74" s="210"/>
      <c r="N74" s="210"/>
      <c r="O74" s="210"/>
      <c r="P74" s="210"/>
      <c r="Q74" s="210"/>
      <c r="R74" s="210"/>
      <c r="S74" s="210"/>
      <c r="T74" s="210"/>
      <c r="U74" s="210"/>
      <c r="V74" s="210"/>
      <c r="W74" s="210"/>
      <c r="X74" s="210"/>
      <c r="Y74" s="210"/>
      <c r="Z74" s="210"/>
      <c r="AA74" s="210"/>
      <c r="AB74" s="210"/>
      <c r="AC74" s="210"/>
      <c r="AD74" s="210"/>
      <c r="AE74" s="210"/>
      <c r="AF74" s="210"/>
      <c r="AG74" s="210"/>
      <c r="AH74" s="210"/>
      <c r="AI74" s="210"/>
      <c r="AJ74" s="210"/>
      <c r="AK74" s="210"/>
      <c r="AL74" s="210"/>
    </row>
    <row r="75" spans="1:38" ht="16" x14ac:dyDescent="0.2">
      <c r="A75" s="210"/>
      <c r="B75" s="210"/>
      <c r="C75" s="210"/>
      <c r="D75" s="210"/>
      <c r="E75" s="210"/>
      <c r="F75" s="210"/>
      <c r="G75" s="210"/>
      <c r="H75" s="210"/>
      <c r="I75" s="210"/>
      <c r="J75" s="210"/>
      <c r="K75" s="210"/>
      <c r="L75" s="210"/>
      <c r="M75" s="210"/>
      <c r="N75" s="210"/>
      <c r="O75" s="210"/>
      <c r="P75" s="210"/>
      <c r="Q75" s="210"/>
      <c r="R75" s="210"/>
      <c r="S75" s="210"/>
      <c r="T75" s="210"/>
      <c r="U75" s="210"/>
      <c r="V75" s="210"/>
      <c r="W75" s="210"/>
      <c r="X75" s="210"/>
      <c r="Y75" s="210"/>
      <c r="Z75" s="210"/>
      <c r="AA75" s="210"/>
      <c r="AB75" s="210"/>
      <c r="AC75" s="210"/>
      <c r="AD75" s="210"/>
      <c r="AE75" s="210"/>
      <c r="AF75" s="210"/>
      <c r="AG75" s="210"/>
      <c r="AH75" s="210"/>
      <c r="AI75" s="210"/>
      <c r="AJ75" s="210"/>
      <c r="AK75" s="210"/>
      <c r="AL75" s="210"/>
    </row>
    <row r="76" spans="1:38" ht="16" x14ac:dyDescent="0.2">
      <c r="A76" s="210"/>
      <c r="B76" s="210"/>
      <c r="C76" s="210"/>
      <c r="D76" s="210"/>
      <c r="E76" s="210"/>
      <c r="F76" s="210"/>
      <c r="G76" s="210"/>
      <c r="H76" s="210"/>
      <c r="I76" s="210"/>
      <c r="J76" s="210"/>
      <c r="K76" s="210"/>
      <c r="L76" s="210"/>
      <c r="M76" s="210"/>
      <c r="N76" s="210"/>
      <c r="O76" s="210"/>
      <c r="P76" s="210"/>
      <c r="Q76" s="210"/>
      <c r="R76" s="210"/>
      <c r="S76" s="210"/>
      <c r="T76" s="210"/>
      <c r="U76" s="210"/>
      <c r="V76" s="210"/>
      <c r="W76" s="210"/>
      <c r="X76" s="210"/>
      <c r="Y76" s="210"/>
      <c r="Z76" s="210"/>
      <c r="AA76" s="210"/>
      <c r="AB76" s="210"/>
      <c r="AC76" s="210"/>
      <c r="AD76" s="210"/>
      <c r="AE76" s="210"/>
      <c r="AF76" s="210"/>
      <c r="AG76" s="210"/>
      <c r="AH76" s="210"/>
      <c r="AI76" s="210"/>
      <c r="AJ76" s="210"/>
      <c r="AK76" s="210"/>
      <c r="AL76" s="210"/>
    </row>
    <row r="77" spans="1:38" ht="16" x14ac:dyDescent="0.2">
      <c r="A77" s="210"/>
      <c r="B77" s="210"/>
      <c r="C77" s="210"/>
      <c r="D77" s="210"/>
      <c r="E77" s="210"/>
      <c r="F77" s="210"/>
      <c r="G77" s="210"/>
      <c r="H77" s="210"/>
      <c r="I77" s="210"/>
      <c r="J77" s="210"/>
      <c r="K77" s="210"/>
      <c r="L77" s="210"/>
      <c r="M77" s="210"/>
      <c r="N77" s="210"/>
      <c r="O77" s="210"/>
      <c r="P77" s="210"/>
      <c r="Q77" s="210"/>
      <c r="R77" s="210"/>
      <c r="S77" s="210"/>
      <c r="T77" s="210"/>
      <c r="U77" s="210"/>
      <c r="V77" s="210"/>
      <c r="W77" s="210"/>
      <c r="X77" s="210"/>
      <c r="Y77" s="210"/>
      <c r="Z77" s="210"/>
      <c r="AA77" s="210"/>
      <c r="AB77" s="210"/>
      <c r="AC77" s="210"/>
      <c r="AD77" s="210"/>
      <c r="AE77" s="210"/>
      <c r="AF77" s="210"/>
      <c r="AG77" s="210"/>
      <c r="AH77" s="210"/>
      <c r="AI77" s="210"/>
      <c r="AJ77" s="210"/>
      <c r="AK77" s="210"/>
      <c r="AL77" s="210"/>
    </row>
    <row r="78" spans="1:38" ht="16" x14ac:dyDescent="0.2">
      <c r="A78" s="210"/>
      <c r="B78" s="210"/>
      <c r="C78" s="210"/>
      <c r="D78" s="210"/>
      <c r="E78" s="210"/>
      <c r="F78" s="210"/>
      <c r="G78" s="210"/>
      <c r="H78" s="210"/>
      <c r="I78" s="210"/>
      <c r="J78" s="210"/>
      <c r="K78" s="210"/>
      <c r="L78" s="210"/>
      <c r="M78" s="210"/>
      <c r="N78" s="210"/>
      <c r="O78" s="210"/>
      <c r="P78" s="210"/>
      <c r="Q78" s="210"/>
      <c r="R78" s="210"/>
      <c r="S78" s="210"/>
      <c r="T78" s="210"/>
      <c r="U78" s="210"/>
      <c r="V78" s="210"/>
      <c r="W78" s="210"/>
      <c r="X78" s="210"/>
      <c r="Y78" s="210"/>
      <c r="Z78" s="210"/>
      <c r="AA78" s="210"/>
      <c r="AB78" s="210"/>
      <c r="AC78" s="210"/>
      <c r="AD78" s="210"/>
      <c r="AE78" s="210"/>
      <c r="AF78" s="210"/>
      <c r="AG78" s="210"/>
      <c r="AH78" s="210"/>
      <c r="AI78" s="210"/>
      <c r="AJ78" s="210"/>
      <c r="AK78" s="210"/>
      <c r="AL78" s="210"/>
    </row>
    <row r="79" spans="1:38" ht="16" x14ac:dyDescent="0.2">
      <c r="A79" s="210"/>
      <c r="B79" s="210"/>
      <c r="C79" s="210"/>
      <c r="D79" s="210"/>
      <c r="E79" s="210"/>
      <c r="F79" s="210"/>
      <c r="G79" s="210"/>
      <c r="H79" s="210"/>
      <c r="I79" s="210"/>
      <c r="J79" s="210"/>
      <c r="K79" s="210"/>
      <c r="L79" s="210"/>
      <c r="M79" s="210"/>
      <c r="N79" s="210"/>
      <c r="O79" s="210"/>
      <c r="P79" s="210"/>
      <c r="Q79" s="210"/>
      <c r="R79" s="210"/>
      <c r="S79" s="210"/>
      <c r="T79" s="210"/>
      <c r="U79" s="210"/>
      <c r="V79" s="210"/>
      <c r="W79" s="210"/>
      <c r="X79" s="210"/>
      <c r="Y79" s="210"/>
      <c r="Z79" s="210"/>
      <c r="AA79" s="210"/>
      <c r="AB79" s="210"/>
      <c r="AC79" s="210"/>
      <c r="AD79" s="210"/>
      <c r="AE79" s="210"/>
      <c r="AF79" s="210"/>
      <c r="AG79" s="210"/>
      <c r="AH79" s="210"/>
      <c r="AI79" s="210"/>
      <c r="AJ79" s="210"/>
      <c r="AK79" s="210"/>
      <c r="AL79" s="210"/>
    </row>
    <row r="80" spans="1:38" ht="16" x14ac:dyDescent="0.2">
      <c r="A80" s="210"/>
      <c r="B80" s="210"/>
      <c r="C80" s="210"/>
      <c r="D80" s="210"/>
      <c r="E80" s="210"/>
      <c r="F80" s="210"/>
      <c r="G80" s="210"/>
      <c r="H80" s="210"/>
      <c r="I80" s="210"/>
      <c r="J80" s="210"/>
      <c r="K80" s="210"/>
      <c r="L80" s="210"/>
      <c r="M80" s="210"/>
      <c r="N80" s="210"/>
      <c r="O80" s="210"/>
      <c r="P80" s="210"/>
      <c r="Q80" s="210"/>
      <c r="R80" s="210"/>
      <c r="S80" s="210"/>
      <c r="T80" s="210"/>
      <c r="U80" s="210"/>
      <c r="V80" s="210"/>
      <c r="W80" s="210"/>
      <c r="X80" s="210"/>
      <c r="Y80" s="210"/>
      <c r="Z80" s="210"/>
      <c r="AA80" s="210"/>
      <c r="AB80" s="210"/>
      <c r="AC80" s="210"/>
      <c r="AD80" s="210"/>
      <c r="AE80" s="210"/>
      <c r="AF80" s="210"/>
      <c r="AG80" s="210"/>
      <c r="AH80" s="210"/>
      <c r="AI80" s="210"/>
      <c r="AJ80" s="210"/>
      <c r="AK80" s="210"/>
      <c r="AL80" s="210"/>
    </row>
    <row r="81" spans="1:38" ht="16" x14ac:dyDescent="0.2">
      <c r="A81" s="210"/>
      <c r="B81" s="210"/>
      <c r="C81" s="210"/>
      <c r="D81" s="210"/>
      <c r="E81" s="210"/>
      <c r="F81" s="210"/>
      <c r="G81" s="210"/>
      <c r="H81" s="210"/>
      <c r="I81" s="210"/>
      <c r="J81" s="210"/>
      <c r="K81" s="210"/>
      <c r="L81" s="210"/>
      <c r="M81" s="210"/>
      <c r="N81" s="210"/>
      <c r="O81" s="210"/>
      <c r="P81" s="210"/>
      <c r="Q81" s="210"/>
      <c r="R81" s="210"/>
      <c r="S81" s="210"/>
      <c r="T81" s="210"/>
      <c r="U81" s="210"/>
      <c r="V81" s="210"/>
      <c r="W81" s="210"/>
      <c r="X81" s="210"/>
      <c r="Y81" s="210"/>
      <c r="Z81" s="210"/>
      <c r="AA81" s="210"/>
      <c r="AB81" s="210"/>
      <c r="AC81" s="210"/>
      <c r="AD81" s="210"/>
      <c r="AE81" s="210"/>
      <c r="AF81" s="210"/>
      <c r="AG81" s="210"/>
      <c r="AH81" s="210"/>
      <c r="AI81" s="210"/>
      <c r="AJ81" s="210"/>
      <c r="AK81" s="210"/>
      <c r="AL81" s="210"/>
    </row>
    <row r="82" spans="1:38" ht="16" x14ac:dyDescent="0.2">
      <c r="A82" s="210"/>
      <c r="B82" s="210"/>
      <c r="C82" s="210"/>
      <c r="D82" s="210"/>
      <c r="E82" s="210"/>
      <c r="F82" s="210"/>
      <c r="G82" s="210"/>
      <c r="H82" s="210"/>
      <c r="I82" s="210"/>
      <c r="J82" s="210"/>
      <c r="K82" s="210"/>
      <c r="L82" s="210"/>
      <c r="M82" s="210"/>
      <c r="N82" s="210"/>
      <c r="O82" s="210"/>
      <c r="P82" s="210"/>
      <c r="Q82" s="210"/>
      <c r="R82" s="210"/>
      <c r="S82" s="210"/>
      <c r="T82" s="210"/>
      <c r="U82" s="210"/>
      <c r="V82" s="210"/>
      <c r="W82" s="210"/>
      <c r="X82" s="210"/>
      <c r="Y82" s="210"/>
      <c r="Z82" s="210"/>
      <c r="AA82" s="210"/>
      <c r="AB82" s="210"/>
      <c r="AC82" s="210"/>
      <c r="AD82" s="210"/>
      <c r="AE82" s="210"/>
      <c r="AF82" s="210"/>
      <c r="AG82" s="210"/>
      <c r="AH82" s="210"/>
      <c r="AI82" s="210"/>
      <c r="AJ82" s="210"/>
      <c r="AK82" s="210"/>
      <c r="AL82" s="210"/>
    </row>
    <row r="83" spans="1:38" ht="16" x14ac:dyDescent="0.2">
      <c r="A83" s="210"/>
      <c r="B83" s="210"/>
      <c r="C83" s="210"/>
      <c r="D83" s="210"/>
      <c r="E83" s="210"/>
      <c r="F83" s="210"/>
      <c r="G83" s="210"/>
      <c r="H83" s="210"/>
      <c r="I83" s="210"/>
      <c r="J83" s="210"/>
      <c r="K83" s="210"/>
      <c r="L83" s="210"/>
      <c r="M83" s="210"/>
      <c r="N83" s="210"/>
      <c r="O83" s="210"/>
      <c r="P83" s="210"/>
      <c r="Q83" s="210"/>
      <c r="R83" s="210"/>
      <c r="S83" s="210"/>
      <c r="T83" s="210"/>
      <c r="U83" s="210"/>
      <c r="V83" s="210"/>
      <c r="W83" s="210"/>
      <c r="X83" s="210"/>
      <c r="Y83" s="210"/>
      <c r="Z83" s="210"/>
      <c r="AA83" s="210"/>
      <c r="AB83" s="210"/>
      <c r="AC83" s="210"/>
      <c r="AD83" s="210"/>
      <c r="AE83" s="210"/>
      <c r="AF83" s="210"/>
      <c r="AG83" s="210"/>
      <c r="AH83" s="210"/>
      <c r="AI83" s="210"/>
      <c r="AJ83" s="210"/>
      <c r="AK83" s="210"/>
      <c r="AL83" s="210"/>
    </row>
    <row r="84" spans="1:38" ht="16" x14ac:dyDescent="0.2">
      <c r="A84" s="210"/>
      <c r="B84" s="210"/>
      <c r="C84" s="210"/>
      <c r="D84" s="210"/>
      <c r="E84" s="210"/>
      <c r="F84" s="210"/>
      <c r="G84" s="210"/>
      <c r="H84" s="210"/>
      <c r="I84" s="210"/>
      <c r="J84" s="210"/>
      <c r="K84" s="210"/>
      <c r="L84" s="210"/>
      <c r="M84" s="210"/>
      <c r="N84" s="210"/>
      <c r="O84" s="210"/>
      <c r="P84" s="210"/>
      <c r="Q84" s="210"/>
      <c r="R84" s="210"/>
      <c r="S84" s="210"/>
      <c r="T84" s="210"/>
      <c r="U84" s="210"/>
      <c r="V84" s="210"/>
      <c r="W84" s="210"/>
      <c r="X84" s="210"/>
      <c r="Y84" s="210"/>
      <c r="Z84" s="210"/>
      <c r="AA84" s="210"/>
      <c r="AB84" s="210"/>
      <c r="AC84" s="210"/>
      <c r="AD84" s="210"/>
      <c r="AE84" s="210"/>
      <c r="AF84" s="210"/>
      <c r="AG84" s="210"/>
      <c r="AH84" s="210"/>
      <c r="AI84" s="210"/>
      <c r="AJ84" s="210"/>
      <c r="AK84" s="210"/>
      <c r="AL84" s="210"/>
    </row>
    <row r="85" spans="1:38" ht="16" x14ac:dyDescent="0.2">
      <c r="A85" s="210"/>
      <c r="B85" s="210"/>
      <c r="C85" s="210"/>
      <c r="D85" s="210"/>
      <c r="E85" s="210"/>
      <c r="F85" s="210"/>
      <c r="G85" s="210"/>
      <c r="H85" s="210"/>
      <c r="I85" s="210"/>
      <c r="J85" s="210"/>
      <c r="K85" s="210"/>
      <c r="L85" s="210"/>
      <c r="M85" s="210"/>
      <c r="N85" s="210"/>
      <c r="O85" s="210"/>
      <c r="P85" s="210"/>
      <c r="Q85" s="210"/>
      <c r="R85" s="210"/>
      <c r="S85" s="210"/>
      <c r="T85" s="210"/>
      <c r="U85" s="210"/>
      <c r="V85" s="210"/>
      <c r="W85" s="210"/>
      <c r="X85" s="210"/>
      <c r="Y85" s="210"/>
      <c r="Z85" s="210"/>
      <c r="AA85" s="210"/>
      <c r="AB85" s="210"/>
      <c r="AC85" s="210"/>
      <c r="AD85" s="210"/>
      <c r="AE85" s="210"/>
      <c r="AF85" s="210"/>
      <c r="AG85" s="210"/>
      <c r="AH85" s="210"/>
      <c r="AI85" s="210"/>
      <c r="AJ85" s="210"/>
      <c r="AK85" s="210"/>
      <c r="AL85" s="210"/>
    </row>
    <row r="86" spans="1:38" ht="16" x14ac:dyDescent="0.2">
      <c r="A86" s="210"/>
      <c r="B86" s="210"/>
      <c r="C86" s="210"/>
      <c r="D86" s="210"/>
      <c r="E86" s="210"/>
      <c r="F86" s="210"/>
      <c r="G86" s="210"/>
      <c r="H86" s="210"/>
      <c r="I86" s="210"/>
      <c r="J86" s="210"/>
      <c r="K86" s="210"/>
      <c r="L86" s="210"/>
      <c r="M86" s="210"/>
      <c r="N86" s="210"/>
      <c r="O86" s="210"/>
      <c r="P86" s="210"/>
      <c r="Q86" s="210"/>
      <c r="R86" s="210"/>
      <c r="S86" s="210"/>
      <c r="T86" s="210"/>
      <c r="U86" s="210"/>
      <c r="V86" s="210"/>
      <c r="W86" s="210"/>
      <c r="X86" s="210"/>
      <c r="Y86" s="210"/>
      <c r="Z86" s="210"/>
      <c r="AA86" s="210"/>
      <c r="AB86" s="210"/>
      <c r="AC86" s="210"/>
      <c r="AD86" s="210"/>
      <c r="AE86" s="210"/>
      <c r="AF86" s="210"/>
      <c r="AG86" s="210"/>
      <c r="AH86" s="210"/>
      <c r="AI86" s="210"/>
      <c r="AJ86" s="210"/>
      <c r="AK86" s="210"/>
      <c r="AL86" s="210"/>
    </row>
    <row r="87" spans="1:38" ht="16" x14ac:dyDescent="0.2">
      <c r="A87" s="210"/>
      <c r="B87" s="210"/>
      <c r="C87" s="210"/>
      <c r="D87" s="210"/>
      <c r="E87" s="210"/>
      <c r="F87" s="210"/>
      <c r="G87" s="210"/>
      <c r="H87" s="210"/>
      <c r="I87" s="210"/>
      <c r="J87" s="210"/>
      <c r="K87" s="210"/>
      <c r="L87" s="210"/>
      <c r="M87" s="210"/>
      <c r="N87" s="210"/>
      <c r="O87" s="210"/>
      <c r="P87" s="210"/>
      <c r="Q87" s="210"/>
      <c r="R87" s="210"/>
      <c r="S87" s="210"/>
      <c r="T87" s="210"/>
      <c r="U87" s="210"/>
      <c r="V87" s="210"/>
      <c r="W87" s="210"/>
      <c r="X87" s="210"/>
      <c r="Y87" s="210"/>
      <c r="Z87" s="210"/>
      <c r="AA87" s="210"/>
      <c r="AB87" s="210"/>
      <c r="AC87" s="210"/>
      <c r="AD87" s="210"/>
      <c r="AE87" s="210"/>
      <c r="AF87" s="210"/>
      <c r="AG87" s="210"/>
      <c r="AH87" s="210"/>
      <c r="AI87" s="210"/>
      <c r="AJ87" s="210"/>
      <c r="AK87" s="210"/>
      <c r="AL87" s="210"/>
    </row>
    <row r="88" spans="1:38" ht="16" x14ac:dyDescent="0.2">
      <c r="A88" s="210"/>
      <c r="B88" s="210"/>
      <c r="C88" s="210"/>
      <c r="D88" s="210"/>
      <c r="E88" s="210"/>
      <c r="F88" s="210"/>
      <c r="G88" s="210"/>
      <c r="H88" s="210"/>
      <c r="I88" s="210"/>
      <c r="J88" s="210"/>
      <c r="K88" s="210"/>
      <c r="L88" s="210"/>
      <c r="M88" s="210"/>
      <c r="N88" s="210"/>
      <c r="O88" s="210"/>
      <c r="P88" s="210"/>
      <c r="Q88" s="210"/>
      <c r="R88" s="210"/>
      <c r="S88" s="210"/>
      <c r="T88" s="210"/>
      <c r="U88" s="210"/>
      <c r="V88" s="210"/>
      <c r="W88" s="210"/>
      <c r="X88" s="210"/>
      <c r="Y88" s="210"/>
      <c r="Z88" s="210"/>
      <c r="AA88" s="210"/>
      <c r="AB88" s="210"/>
      <c r="AC88" s="210"/>
      <c r="AD88" s="210"/>
      <c r="AE88" s="210"/>
      <c r="AF88" s="210"/>
      <c r="AG88" s="210"/>
      <c r="AH88" s="210"/>
      <c r="AI88" s="210"/>
      <c r="AJ88" s="210"/>
      <c r="AK88" s="210"/>
      <c r="AL88" s="210"/>
    </row>
    <row r="89" spans="1:38" ht="16" x14ac:dyDescent="0.2">
      <c r="A89" s="210"/>
      <c r="B89" s="210"/>
      <c r="C89" s="210"/>
      <c r="D89" s="210"/>
      <c r="E89" s="210"/>
      <c r="F89" s="210"/>
      <c r="G89" s="210"/>
      <c r="H89" s="210"/>
      <c r="I89" s="210"/>
      <c r="J89" s="210"/>
      <c r="K89" s="210"/>
      <c r="L89" s="210"/>
      <c r="M89" s="210"/>
      <c r="N89" s="210"/>
      <c r="O89" s="210"/>
      <c r="P89" s="210"/>
      <c r="Q89" s="210"/>
      <c r="R89" s="210"/>
      <c r="S89" s="210"/>
      <c r="T89" s="210"/>
      <c r="U89" s="210"/>
      <c r="V89" s="210"/>
      <c r="W89" s="210"/>
      <c r="X89" s="210"/>
      <c r="Y89" s="210"/>
      <c r="Z89" s="210"/>
      <c r="AA89" s="210"/>
      <c r="AB89" s="210"/>
      <c r="AC89" s="210"/>
      <c r="AD89" s="210"/>
      <c r="AE89" s="210"/>
      <c r="AF89" s="210"/>
      <c r="AG89" s="210"/>
      <c r="AH89" s="210"/>
      <c r="AI89" s="210"/>
      <c r="AJ89" s="210"/>
      <c r="AK89" s="210"/>
      <c r="AL89" s="210"/>
    </row>
    <row r="90" spans="1:38" ht="16" x14ac:dyDescent="0.2">
      <c r="A90" s="210"/>
      <c r="B90" s="210"/>
      <c r="C90" s="210"/>
      <c r="D90" s="210"/>
      <c r="E90" s="210"/>
      <c r="F90" s="210"/>
      <c r="G90" s="210"/>
      <c r="H90" s="210"/>
      <c r="I90" s="210"/>
      <c r="J90" s="210"/>
      <c r="K90" s="210"/>
      <c r="L90" s="210"/>
      <c r="M90" s="210"/>
      <c r="N90" s="210"/>
      <c r="O90" s="210"/>
      <c r="P90" s="210"/>
      <c r="Q90" s="210"/>
      <c r="R90" s="210"/>
      <c r="S90" s="210"/>
      <c r="T90" s="210"/>
      <c r="U90" s="210"/>
      <c r="V90" s="210"/>
      <c r="W90" s="210"/>
      <c r="X90" s="210"/>
      <c r="Y90" s="210"/>
      <c r="Z90" s="210"/>
      <c r="AA90" s="210"/>
      <c r="AB90" s="210"/>
      <c r="AC90" s="210"/>
      <c r="AD90" s="210"/>
      <c r="AE90" s="210"/>
      <c r="AF90" s="210"/>
      <c r="AG90" s="210"/>
      <c r="AH90" s="210"/>
      <c r="AI90" s="210"/>
      <c r="AJ90" s="210"/>
      <c r="AK90" s="210"/>
      <c r="AL90" s="210"/>
    </row>
    <row r="91" spans="1:38" ht="16" x14ac:dyDescent="0.2">
      <c r="A91" s="210"/>
      <c r="B91" s="210"/>
      <c r="C91" s="210"/>
      <c r="D91" s="210"/>
      <c r="E91" s="210"/>
      <c r="F91" s="210"/>
      <c r="G91" s="210"/>
      <c r="H91" s="210"/>
      <c r="I91" s="210"/>
      <c r="J91" s="210"/>
      <c r="K91" s="210"/>
      <c r="L91" s="210"/>
      <c r="M91" s="210"/>
      <c r="N91" s="210"/>
      <c r="O91" s="210"/>
      <c r="P91" s="210"/>
      <c r="Q91" s="210"/>
      <c r="R91" s="210"/>
      <c r="S91" s="210"/>
      <c r="T91" s="210"/>
      <c r="U91" s="210"/>
      <c r="V91" s="210"/>
      <c r="W91" s="210"/>
      <c r="X91" s="210"/>
      <c r="Y91" s="210"/>
      <c r="Z91" s="210"/>
      <c r="AA91" s="210"/>
      <c r="AB91" s="210"/>
      <c r="AC91" s="210"/>
      <c r="AD91" s="210"/>
      <c r="AE91" s="210"/>
      <c r="AF91" s="210"/>
      <c r="AG91" s="210"/>
      <c r="AH91" s="210"/>
      <c r="AI91" s="210"/>
      <c r="AJ91" s="210"/>
      <c r="AK91" s="210"/>
      <c r="AL91" s="210"/>
    </row>
    <row r="92" spans="1:38" ht="16" x14ac:dyDescent="0.2">
      <c r="A92" s="210"/>
      <c r="B92" s="210"/>
      <c r="C92" s="210"/>
      <c r="D92" s="210"/>
      <c r="E92" s="210"/>
      <c r="F92" s="210"/>
      <c r="G92" s="210"/>
      <c r="H92" s="210"/>
      <c r="I92" s="210"/>
      <c r="J92" s="210"/>
      <c r="K92" s="210"/>
      <c r="L92" s="210"/>
      <c r="M92" s="210"/>
      <c r="N92" s="210"/>
      <c r="O92" s="210"/>
      <c r="P92" s="210"/>
      <c r="Q92" s="210"/>
      <c r="R92" s="210"/>
      <c r="S92" s="210"/>
      <c r="T92" s="210"/>
      <c r="U92" s="210"/>
      <c r="V92" s="210"/>
      <c r="W92" s="210"/>
      <c r="X92" s="210"/>
      <c r="Y92" s="210"/>
      <c r="Z92" s="210"/>
      <c r="AA92" s="210"/>
      <c r="AB92" s="210"/>
      <c r="AC92" s="210"/>
      <c r="AD92" s="210"/>
      <c r="AE92" s="210"/>
      <c r="AF92" s="210"/>
      <c r="AG92" s="210"/>
      <c r="AH92" s="210"/>
      <c r="AI92" s="210"/>
      <c r="AJ92" s="210"/>
      <c r="AK92" s="210"/>
      <c r="AL92" s="210"/>
    </row>
    <row r="93" spans="1:38" ht="16" x14ac:dyDescent="0.2">
      <c r="A93" s="210"/>
      <c r="B93" s="210"/>
      <c r="C93" s="210"/>
      <c r="D93" s="210"/>
      <c r="E93" s="210"/>
      <c r="F93" s="210"/>
      <c r="G93" s="210"/>
      <c r="H93" s="210"/>
      <c r="I93" s="210"/>
      <c r="J93" s="210"/>
      <c r="K93" s="210"/>
      <c r="L93" s="210"/>
      <c r="M93" s="210"/>
      <c r="N93" s="210"/>
      <c r="O93" s="210"/>
      <c r="P93" s="210"/>
      <c r="Q93" s="210"/>
      <c r="R93" s="210"/>
      <c r="S93" s="210"/>
      <c r="T93" s="210"/>
      <c r="U93" s="210"/>
      <c r="V93" s="210"/>
      <c r="W93" s="210"/>
      <c r="X93" s="210"/>
      <c r="Y93" s="210"/>
      <c r="Z93" s="210"/>
      <c r="AA93" s="210"/>
      <c r="AB93" s="210"/>
      <c r="AC93" s="210"/>
      <c r="AD93" s="210"/>
      <c r="AE93" s="210"/>
      <c r="AF93" s="210"/>
      <c r="AG93" s="210"/>
      <c r="AH93" s="210"/>
      <c r="AI93" s="210"/>
      <c r="AJ93" s="210"/>
      <c r="AK93" s="210"/>
      <c r="AL93" s="210"/>
    </row>
    <row r="94" spans="1:38" ht="16" x14ac:dyDescent="0.2">
      <c r="A94" s="210"/>
      <c r="B94" s="210"/>
      <c r="C94" s="210"/>
      <c r="D94" s="210"/>
      <c r="E94" s="210"/>
      <c r="F94" s="210"/>
      <c r="G94" s="210"/>
      <c r="H94" s="210"/>
      <c r="I94" s="210"/>
      <c r="J94" s="210"/>
      <c r="K94" s="210"/>
      <c r="L94" s="210"/>
      <c r="M94" s="210"/>
      <c r="N94" s="210"/>
      <c r="O94" s="210"/>
      <c r="P94" s="210"/>
      <c r="Q94" s="210"/>
      <c r="R94" s="210"/>
      <c r="S94" s="210"/>
      <c r="T94" s="210"/>
      <c r="U94" s="210"/>
      <c r="V94" s="210"/>
      <c r="W94" s="210"/>
      <c r="X94" s="210"/>
      <c r="Y94" s="210"/>
      <c r="Z94" s="210"/>
      <c r="AA94" s="210"/>
      <c r="AB94" s="210"/>
      <c r="AC94" s="210"/>
      <c r="AD94" s="210"/>
      <c r="AE94" s="210"/>
      <c r="AF94" s="210"/>
      <c r="AG94" s="210"/>
      <c r="AH94" s="210"/>
      <c r="AI94" s="210"/>
      <c r="AJ94" s="210"/>
      <c r="AK94" s="210"/>
      <c r="AL94" s="210"/>
    </row>
    <row r="95" spans="1:38" ht="16" x14ac:dyDescent="0.2">
      <c r="A95" s="210"/>
      <c r="B95" s="210"/>
      <c r="C95" s="210"/>
      <c r="D95" s="210"/>
      <c r="E95" s="210"/>
      <c r="F95" s="210"/>
      <c r="G95" s="210"/>
      <c r="H95" s="210"/>
      <c r="I95" s="210"/>
      <c r="J95" s="210"/>
      <c r="K95" s="210"/>
      <c r="L95" s="210"/>
      <c r="M95" s="210"/>
      <c r="N95" s="210"/>
      <c r="O95" s="210"/>
      <c r="P95" s="210"/>
      <c r="Q95" s="210"/>
      <c r="R95" s="210"/>
      <c r="S95" s="210"/>
      <c r="T95" s="210"/>
      <c r="U95" s="210"/>
      <c r="V95" s="210"/>
      <c r="W95" s="210"/>
      <c r="X95" s="210"/>
      <c r="Y95" s="210"/>
      <c r="Z95" s="210"/>
      <c r="AA95" s="210"/>
      <c r="AB95" s="210"/>
      <c r="AC95" s="210"/>
      <c r="AD95" s="210"/>
      <c r="AE95" s="210"/>
      <c r="AF95" s="210"/>
      <c r="AG95" s="210"/>
      <c r="AH95" s="210"/>
      <c r="AI95" s="210"/>
      <c r="AJ95" s="210"/>
      <c r="AK95" s="210"/>
      <c r="AL95" s="210"/>
    </row>
    <row r="96" spans="1:38" ht="16" x14ac:dyDescent="0.2">
      <c r="A96" s="210"/>
      <c r="B96" s="210"/>
      <c r="C96" s="210"/>
      <c r="D96" s="210"/>
      <c r="E96" s="210"/>
      <c r="F96" s="210"/>
      <c r="G96" s="210"/>
      <c r="H96" s="210"/>
      <c r="I96" s="210"/>
      <c r="J96" s="210"/>
      <c r="K96" s="210"/>
      <c r="L96" s="210"/>
      <c r="M96" s="210"/>
      <c r="N96" s="210"/>
      <c r="O96" s="210"/>
      <c r="P96" s="210"/>
      <c r="Q96" s="210"/>
      <c r="R96" s="210"/>
      <c r="S96" s="210"/>
      <c r="T96" s="210"/>
      <c r="U96" s="210"/>
      <c r="V96" s="210"/>
      <c r="W96" s="210"/>
      <c r="X96" s="210"/>
      <c r="Y96" s="210"/>
      <c r="Z96" s="210"/>
      <c r="AA96" s="210"/>
      <c r="AB96" s="210"/>
      <c r="AC96" s="210"/>
      <c r="AD96" s="210"/>
      <c r="AE96" s="210"/>
      <c r="AF96" s="210"/>
      <c r="AG96" s="210"/>
      <c r="AH96" s="210"/>
      <c r="AI96" s="210"/>
      <c r="AJ96" s="210"/>
      <c r="AK96" s="210"/>
      <c r="AL96" s="210"/>
    </row>
    <row r="97" spans="1:38" ht="16" x14ac:dyDescent="0.2">
      <c r="A97" s="210"/>
      <c r="B97" s="210"/>
      <c r="C97" s="210"/>
      <c r="D97" s="210"/>
      <c r="E97" s="210"/>
      <c r="F97" s="210"/>
      <c r="G97" s="210"/>
      <c r="H97" s="210"/>
      <c r="I97" s="210"/>
      <c r="J97" s="210"/>
      <c r="K97" s="210"/>
      <c r="L97" s="210"/>
      <c r="M97" s="210"/>
      <c r="N97" s="210"/>
      <c r="O97" s="210"/>
      <c r="P97" s="210"/>
      <c r="Q97" s="210"/>
      <c r="R97" s="210"/>
      <c r="S97" s="210"/>
      <c r="T97" s="210"/>
      <c r="U97" s="210"/>
      <c r="V97" s="210"/>
      <c r="W97" s="210"/>
      <c r="X97" s="210"/>
      <c r="Y97" s="210"/>
      <c r="Z97" s="210"/>
      <c r="AA97" s="210"/>
      <c r="AB97" s="210"/>
      <c r="AC97" s="210"/>
      <c r="AD97" s="210"/>
      <c r="AE97" s="210"/>
      <c r="AF97" s="210"/>
      <c r="AG97" s="210"/>
      <c r="AH97" s="210"/>
      <c r="AI97" s="210"/>
      <c r="AJ97" s="210"/>
      <c r="AK97" s="210"/>
      <c r="AL97" s="210"/>
    </row>
    <row r="98" spans="1:38" ht="16" x14ac:dyDescent="0.2">
      <c r="A98" s="210"/>
      <c r="B98" s="210"/>
      <c r="C98" s="210"/>
      <c r="D98" s="210"/>
      <c r="E98" s="210"/>
      <c r="F98" s="210"/>
      <c r="G98" s="210"/>
      <c r="H98" s="210"/>
      <c r="I98" s="210"/>
      <c r="J98" s="210"/>
      <c r="K98" s="210"/>
      <c r="L98" s="210"/>
      <c r="M98" s="210"/>
      <c r="N98" s="210"/>
      <c r="O98" s="210"/>
      <c r="P98" s="210"/>
      <c r="Q98" s="210"/>
      <c r="R98" s="210"/>
      <c r="S98" s="210"/>
      <c r="T98" s="210"/>
      <c r="U98" s="210"/>
      <c r="V98" s="210"/>
      <c r="W98" s="210"/>
      <c r="X98" s="210"/>
      <c r="Y98" s="210"/>
      <c r="Z98" s="210"/>
      <c r="AA98" s="210"/>
      <c r="AB98" s="210"/>
      <c r="AC98" s="210"/>
      <c r="AD98" s="210"/>
      <c r="AE98" s="210"/>
      <c r="AF98" s="210"/>
      <c r="AG98" s="210"/>
      <c r="AH98" s="210"/>
      <c r="AI98" s="210"/>
      <c r="AJ98" s="210"/>
      <c r="AK98" s="210"/>
      <c r="AL98" s="210"/>
    </row>
    <row r="99" spans="1:38" ht="16" x14ac:dyDescent="0.2">
      <c r="A99" s="210"/>
      <c r="B99" s="210"/>
      <c r="C99" s="210"/>
      <c r="D99" s="210"/>
      <c r="E99" s="210"/>
      <c r="F99" s="210"/>
      <c r="G99" s="210"/>
      <c r="H99" s="210"/>
      <c r="I99" s="210"/>
      <c r="J99" s="210"/>
      <c r="K99" s="210"/>
      <c r="L99" s="210"/>
      <c r="M99" s="210"/>
      <c r="N99" s="210"/>
      <c r="O99" s="210"/>
      <c r="P99" s="210"/>
      <c r="Q99" s="210"/>
      <c r="R99" s="210"/>
      <c r="S99" s="210"/>
      <c r="T99" s="210"/>
      <c r="U99" s="210"/>
      <c r="V99" s="210"/>
      <c r="W99" s="210"/>
      <c r="X99" s="210"/>
      <c r="Y99" s="210"/>
      <c r="Z99" s="210"/>
      <c r="AA99" s="210"/>
      <c r="AB99" s="210"/>
      <c r="AC99" s="210"/>
      <c r="AD99" s="210"/>
      <c r="AE99" s="210"/>
      <c r="AF99" s="210"/>
      <c r="AG99" s="210"/>
      <c r="AH99" s="210"/>
      <c r="AI99" s="210"/>
      <c r="AJ99" s="210"/>
      <c r="AK99" s="210"/>
      <c r="AL99" s="210"/>
    </row>
    <row r="100" spans="1:38" ht="16" x14ac:dyDescent="0.2">
      <c r="A100" s="210"/>
      <c r="B100" s="210"/>
      <c r="C100" s="210"/>
      <c r="D100" s="210"/>
      <c r="E100" s="210"/>
      <c r="F100" s="210"/>
      <c r="G100" s="210"/>
      <c r="H100" s="210"/>
      <c r="I100" s="210"/>
      <c r="J100" s="210"/>
      <c r="K100" s="210"/>
      <c r="L100" s="210"/>
      <c r="M100" s="210"/>
      <c r="N100" s="210"/>
      <c r="O100" s="210"/>
      <c r="P100" s="210"/>
      <c r="Q100" s="210"/>
      <c r="R100" s="210"/>
      <c r="S100" s="210"/>
      <c r="T100" s="210"/>
      <c r="U100" s="210"/>
      <c r="V100" s="210"/>
      <c r="W100" s="210"/>
      <c r="X100" s="210"/>
      <c r="Y100" s="210"/>
      <c r="Z100" s="210"/>
      <c r="AA100" s="210"/>
      <c r="AB100" s="210"/>
      <c r="AC100" s="210"/>
      <c r="AD100" s="210"/>
      <c r="AE100" s="210"/>
      <c r="AF100" s="210"/>
      <c r="AG100" s="210"/>
      <c r="AH100" s="210"/>
      <c r="AI100" s="210"/>
      <c r="AJ100" s="210"/>
      <c r="AK100" s="210"/>
      <c r="AL100" s="210"/>
    </row>
    <row r="101" spans="1:38" ht="16" x14ac:dyDescent="0.2">
      <c r="A101" s="210"/>
      <c r="B101" s="210"/>
      <c r="C101" s="210"/>
      <c r="D101" s="210"/>
      <c r="E101" s="210"/>
      <c r="F101" s="210"/>
      <c r="G101" s="210"/>
      <c r="H101" s="210"/>
      <c r="I101" s="210"/>
      <c r="J101" s="210"/>
      <c r="K101" s="210"/>
      <c r="L101" s="210"/>
      <c r="M101" s="210"/>
      <c r="N101" s="210"/>
      <c r="O101" s="210"/>
      <c r="P101" s="210"/>
      <c r="Q101" s="210"/>
      <c r="R101" s="210"/>
      <c r="S101" s="210"/>
      <c r="T101" s="210"/>
      <c r="U101" s="210"/>
      <c r="V101" s="210"/>
      <c r="W101" s="210"/>
      <c r="X101" s="210"/>
      <c r="Y101" s="210"/>
      <c r="Z101" s="210"/>
      <c r="AA101" s="210"/>
      <c r="AB101" s="210"/>
      <c r="AC101" s="210"/>
      <c r="AD101" s="210"/>
      <c r="AE101" s="210"/>
      <c r="AF101" s="210"/>
      <c r="AG101" s="210"/>
      <c r="AH101" s="210"/>
      <c r="AI101" s="210"/>
      <c r="AJ101" s="210"/>
      <c r="AK101" s="210"/>
      <c r="AL101" s="210"/>
    </row>
    <row r="102" spans="1:38" ht="16" x14ac:dyDescent="0.2">
      <c r="A102" s="210"/>
      <c r="B102" s="210"/>
      <c r="C102" s="210"/>
      <c r="D102" s="210"/>
      <c r="E102" s="210"/>
      <c r="F102" s="210"/>
      <c r="G102" s="210"/>
      <c r="H102" s="210"/>
      <c r="I102" s="210"/>
      <c r="J102" s="210"/>
      <c r="K102" s="210"/>
      <c r="L102" s="210"/>
      <c r="M102" s="210"/>
      <c r="N102" s="210"/>
      <c r="O102" s="210"/>
      <c r="P102" s="210"/>
      <c r="Q102" s="210"/>
      <c r="R102" s="210"/>
      <c r="S102" s="210"/>
      <c r="T102" s="210"/>
      <c r="U102" s="210"/>
      <c r="V102" s="210"/>
      <c r="W102" s="210"/>
      <c r="X102" s="210"/>
      <c r="Y102" s="210"/>
      <c r="Z102" s="210"/>
      <c r="AA102" s="210"/>
      <c r="AB102" s="210"/>
      <c r="AC102" s="210"/>
      <c r="AD102" s="210"/>
      <c r="AE102" s="210"/>
      <c r="AF102" s="210"/>
      <c r="AG102" s="210"/>
      <c r="AH102" s="210"/>
      <c r="AI102" s="210"/>
      <c r="AJ102" s="210"/>
      <c r="AK102" s="210"/>
      <c r="AL102" s="210"/>
    </row>
    <row r="103" spans="1:38" ht="16" x14ac:dyDescent="0.2">
      <c r="A103" s="210"/>
      <c r="B103" s="210"/>
      <c r="C103" s="210"/>
      <c r="D103" s="210"/>
      <c r="E103" s="210"/>
      <c r="F103" s="210"/>
      <c r="G103" s="210"/>
      <c r="H103" s="210"/>
      <c r="I103" s="210"/>
      <c r="J103" s="210"/>
      <c r="K103" s="210"/>
      <c r="L103" s="210"/>
      <c r="M103" s="210"/>
      <c r="N103" s="210"/>
      <c r="O103" s="210"/>
      <c r="P103" s="210"/>
      <c r="Q103" s="210"/>
      <c r="R103" s="210"/>
      <c r="S103" s="210"/>
      <c r="T103" s="210"/>
      <c r="U103" s="210"/>
      <c r="V103" s="210"/>
      <c r="W103" s="210"/>
      <c r="X103" s="210"/>
      <c r="Y103" s="210"/>
      <c r="Z103" s="210"/>
      <c r="AA103" s="210"/>
      <c r="AB103" s="210"/>
      <c r="AC103" s="210"/>
      <c r="AD103" s="210"/>
      <c r="AE103" s="210"/>
      <c r="AF103" s="210"/>
      <c r="AG103" s="210"/>
      <c r="AH103" s="210"/>
      <c r="AI103" s="210"/>
      <c r="AJ103" s="210"/>
      <c r="AK103" s="210"/>
      <c r="AL103" s="210"/>
    </row>
    <row r="104" spans="1:38" ht="16" x14ac:dyDescent="0.2">
      <c r="A104" s="210"/>
      <c r="B104" s="210"/>
      <c r="C104" s="210"/>
      <c r="D104" s="210"/>
      <c r="E104" s="210"/>
      <c r="F104" s="210"/>
      <c r="G104" s="210"/>
      <c r="H104" s="210"/>
      <c r="I104" s="210"/>
      <c r="J104" s="210"/>
      <c r="K104" s="210"/>
      <c r="L104" s="210"/>
      <c r="M104" s="210"/>
      <c r="N104" s="210"/>
      <c r="O104" s="210"/>
      <c r="P104" s="210"/>
      <c r="Q104" s="210"/>
      <c r="R104" s="210"/>
      <c r="S104" s="210"/>
      <c r="T104" s="210"/>
      <c r="U104" s="210"/>
      <c r="V104" s="210"/>
      <c r="W104" s="210"/>
      <c r="X104" s="210"/>
      <c r="Y104" s="210"/>
      <c r="Z104" s="210"/>
      <c r="AA104" s="210"/>
      <c r="AB104" s="210"/>
      <c r="AC104" s="210"/>
      <c r="AD104" s="210"/>
      <c r="AE104" s="210"/>
      <c r="AF104" s="210"/>
      <c r="AG104" s="210"/>
      <c r="AH104" s="210"/>
      <c r="AI104" s="210"/>
      <c r="AJ104" s="210"/>
      <c r="AK104" s="210"/>
      <c r="AL104" s="210"/>
    </row>
    <row r="105" spans="1:38" ht="16" x14ac:dyDescent="0.2">
      <c r="A105" s="210"/>
      <c r="B105" s="210"/>
      <c r="C105" s="210"/>
      <c r="D105" s="210"/>
      <c r="E105" s="210"/>
      <c r="F105" s="210"/>
      <c r="G105" s="210"/>
      <c r="H105" s="210"/>
      <c r="I105" s="210"/>
      <c r="J105" s="210"/>
      <c r="K105" s="210"/>
      <c r="L105" s="210"/>
      <c r="M105" s="210"/>
      <c r="N105" s="210"/>
      <c r="O105" s="210"/>
      <c r="P105" s="210"/>
      <c r="Q105" s="210"/>
      <c r="R105" s="210"/>
      <c r="S105" s="210"/>
      <c r="T105" s="210"/>
      <c r="U105" s="210"/>
      <c r="V105" s="210"/>
      <c r="W105" s="210"/>
      <c r="X105" s="210"/>
      <c r="Y105" s="210"/>
      <c r="Z105" s="210"/>
      <c r="AA105" s="210"/>
      <c r="AB105" s="210"/>
      <c r="AC105" s="210"/>
      <c r="AD105" s="210"/>
      <c r="AE105" s="210"/>
      <c r="AF105" s="210"/>
      <c r="AG105" s="210"/>
      <c r="AH105" s="210"/>
      <c r="AI105" s="210"/>
      <c r="AJ105" s="210"/>
      <c r="AK105" s="210"/>
      <c r="AL105" s="210"/>
    </row>
    <row r="106" spans="1:38" ht="16" x14ac:dyDescent="0.2">
      <c r="A106" s="210"/>
      <c r="B106" s="210"/>
      <c r="C106" s="210"/>
      <c r="D106" s="210"/>
      <c r="E106" s="210"/>
      <c r="F106" s="210"/>
      <c r="G106" s="210"/>
      <c r="H106" s="210"/>
      <c r="I106" s="210"/>
      <c r="J106" s="210"/>
      <c r="K106" s="210"/>
      <c r="L106" s="210"/>
      <c r="M106" s="210"/>
      <c r="N106" s="210"/>
      <c r="O106" s="210"/>
      <c r="P106" s="210"/>
      <c r="Q106" s="210"/>
      <c r="R106" s="210"/>
      <c r="S106" s="210"/>
      <c r="T106" s="210"/>
      <c r="U106" s="210"/>
      <c r="V106" s="210"/>
      <c r="W106" s="210"/>
      <c r="X106" s="210"/>
      <c r="Y106" s="210"/>
      <c r="Z106" s="210"/>
      <c r="AA106" s="210"/>
      <c r="AB106" s="210"/>
      <c r="AC106" s="210"/>
      <c r="AD106" s="210"/>
      <c r="AE106" s="210"/>
      <c r="AF106" s="210"/>
      <c r="AG106" s="210"/>
      <c r="AH106" s="210"/>
      <c r="AI106" s="210"/>
      <c r="AJ106" s="210"/>
      <c r="AK106" s="210"/>
      <c r="AL106" s="210"/>
    </row>
    <row r="107" spans="1:38" ht="16" x14ac:dyDescent="0.2">
      <c r="A107" s="210"/>
      <c r="B107" s="210"/>
      <c r="C107" s="210"/>
      <c r="D107" s="210"/>
      <c r="E107" s="210"/>
      <c r="F107" s="210"/>
      <c r="G107" s="210"/>
      <c r="H107" s="210"/>
      <c r="I107" s="210"/>
      <c r="J107" s="210"/>
      <c r="K107" s="210"/>
      <c r="L107" s="210"/>
      <c r="M107" s="210"/>
      <c r="N107" s="210"/>
      <c r="O107" s="210"/>
      <c r="P107" s="210"/>
      <c r="Q107" s="210"/>
      <c r="R107" s="210"/>
      <c r="S107" s="210"/>
      <c r="T107" s="210"/>
      <c r="U107" s="210"/>
      <c r="V107" s="210"/>
      <c r="W107" s="210"/>
      <c r="X107" s="210"/>
      <c r="Y107" s="210"/>
      <c r="Z107" s="210"/>
      <c r="AA107" s="210"/>
      <c r="AB107" s="210"/>
      <c r="AC107" s="210"/>
      <c r="AD107" s="210"/>
      <c r="AE107" s="210"/>
      <c r="AF107" s="210"/>
      <c r="AG107" s="210"/>
      <c r="AH107" s="210"/>
      <c r="AI107" s="210"/>
      <c r="AJ107" s="210"/>
      <c r="AK107" s="210"/>
      <c r="AL107" s="210"/>
    </row>
    <row r="108" spans="1:38" ht="16" x14ac:dyDescent="0.2">
      <c r="A108" s="210"/>
      <c r="B108" s="210"/>
      <c r="C108" s="210"/>
      <c r="D108" s="210"/>
      <c r="E108" s="210"/>
      <c r="F108" s="210"/>
      <c r="G108" s="210"/>
      <c r="H108" s="210"/>
      <c r="I108" s="210"/>
      <c r="J108" s="210"/>
      <c r="K108" s="210"/>
      <c r="L108" s="210"/>
      <c r="M108" s="210"/>
      <c r="N108" s="210"/>
      <c r="O108" s="210"/>
      <c r="P108" s="210"/>
      <c r="Q108" s="210"/>
      <c r="R108" s="210"/>
      <c r="S108" s="210"/>
      <c r="T108" s="210"/>
      <c r="U108" s="210"/>
      <c r="V108" s="210"/>
      <c r="W108" s="210"/>
      <c r="X108" s="210"/>
      <c r="Y108" s="210"/>
      <c r="Z108" s="210"/>
      <c r="AA108" s="210"/>
      <c r="AB108" s="210"/>
      <c r="AC108" s="210"/>
      <c r="AD108" s="210"/>
      <c r="AE108" s="210"/>
      <c r="AF108" s="210"/>
      <c r="AG108" s="210"/>
      <c r="AH108" s="210"/>
      <c r="AI108" s="210"/>
      <c r="AJ108" s="210"/>
      <c r="AK108" s="210"/>
      <c r="AL108" s="210"/>
    </row>
    <row r="109" spans="1:38" ht="16" x14ac:dyDescent="0.2">
      <c r="A109" s="210"/>
      <c r="B109" s="210"/>
      <c r="C109" s="210"/>
      <c r="D109" s="210"/>
      <c r="E109" s="210"/>
      <c r="F109" s="210"/>
      <c r="G109" s="210"/>
      <c r="H109" s="210"/>
      <c r="I109" s="210"/>
      <c r="J109" s="210"/>
      <c r="K109" s="210"/>
      <c r="L109" s="210"/>
      <c r="M109" s="210"/>
      <c r="N109" s="210"/>
      <c r="O109" s="210"/>
      <c r="P109" s="210"/>
      <c r="Q109" s="210"/>
      <c r="R109" s="210"/>
      <c r="S109" s="210"/>
      <c r="T109" s="210"/>
      <c r="U109" s="210"/>
      <c r="V109" s="210"/>
      <c r="W109" s="210"/>
      <c r="X109" s="210"/>
      <c r="Y109" s="210"/>
      <c r="Z109" s="210"/>
      <c r="AA109" s="210"/>
      <c r="AB109" s="210"/>
      <c r="AC109" s="210"/>
      <c r="AD109" s="210"/>
      <c r="AE109" s="210"/>
      <c r="AF109" s="210"/>
      <c r="AG109" s="210"/>
      <c r="AH109" s="210"/>
      <c r="AI109" s="210"/>
      <c r="AJ109" s="210"/>
      <c r="AK109" s="210"/>
      <c r="AL109" s="210"/>
    </row>
    <row r="110" spans="1:38" ht="16" x14ac:dyDescent="0.2">
      <c r="A110" s="210"/>
      <c r="B110" s="210"/>
      <c r="C110" s="210"/>
      <c r="D110" s="210"/>
      <c r="E110" s="210"/>
      <c r="F110" s="210"/>
      <c r="G110" s="210"/>
      <c r="H110" s="210"/>
      <c r="I110" s="210"/>
      <c r="J110" s="210"/>
      <c r="K110" s="210"/>
      <c r="L110" s="210"/>
      <c r="M110" s="210"/>
      <c r="N110" s="210"/>
      <c r="O110" s="210"/>
      <c r="P110" s="210"/>
      <c r="Q110" s="210"/>
      <c r="R110" s="210"/>
      <c r="S110" s="210"/>
      <c r="T110" s="210"/>
      <c r="U110" s="210"/>
      <c r="V110" s="210"/>
      <c r="W110" s="210"/>
      <c r="X110" s="210"/>
      <c r="Y110" s="210"/>
      <c r="Z110" s="210"/>
      <c r="AA110" s="210"/>
      <c r="AB110" s="210"/>
      <c r="AC110" s="210"/>
      <c r="AD110" s="210"/>
      <c r="AE110" s="210"/>
      <c r="AF110" s="210"/>
      <c r="AG110" s="210"/>
      <c r="AH110" s="210"/>
      <c r="AI110" s="210"/>
      <c r="AJ110" s="210"/>
      <c r="AK110" s="210"/>
      <c r="AL110" s="210"/>
    </row>
    <row r="111" spans="1:38" ht="16" x14ac:dyDescent="0.2">
      <c r="A111" s="210"/>
      <c r="B111" s="210"/>
      <c r="C111" s="210"/>
      <c r="D111" s="210"/>
      <c r="E111" s="210"/>
      <c r="F111" s="210"/>
      <c r="G111" s="210"/>
      <c r="H111" s="210"/>
      <c r="I111" s="210"/>
      <c r="J111" s="210"/>
      <c r="K111" s="210"/>
      <c r="L111" s="210"/>
      <c r="M111" s="210"/>
      <c r="N111" s="210"/>
      <c r="O111" s="210"/>
      <c r="P111" s="210"/>
      <c r="Q111" s="210"/>
      <c r="R111" s="210"/>
      <c r="S111" s="210"/>
      <c r="T111" s="210"/>
      <c r="U111" s="210"/>
      <c r="V111" s="210"/>
      <c r="W111" s="210"/>
      <c r="X111" s="210"/>
      <c r="Y111" s="210"/>
      <c r="Z111" s="210"/>
      <c r="AA111" s="210"/>
      <c r="AB111" s="210"/>
      <c r="AC111" s="210"/>
      <c r="AD111" s="210"/>
      <c r="AE111" s="210"/>
      <c r="AF111" s="210"/>
      <c r="AG111" s="210"/>
      <c r="AH111" s="210"/>
      <c r="AI111" s="210"/>
      <c r="AJ111" s="210"/>
      <c r="AK111" s="210"/>
      <c r="AL111" s="210"/>
    </row>
    <row r="112" spans="1:38" ht="16" x14ac:dyDescent="0.2">
      <c r="A112" s="210"/>
      <c r="B112" s="210"/>
      <c r="C112" s="210"/>
      <c r="D112" s="210"/>
      <c r="E112" s="210"/>
      <c r="F112" s="210"/>
      <c r="G112" s="210"/>
      <c r="H112" s="210"/>
      <c r="I112" s="210"/>
      <c r="J112" s="210"/>
      <c r="K112" s="210"/>
      <c r="L112" s="210"/>
      <c r="M112" s="210"/>
      <c r="N112" s="210"/>
      <c r="O112" s="210"/>
      <c r="P112" s="210"/>
      <c r="Q112" s="210"/>
      <c r="R112" s="210"/>
      <c r="S112" s="210"/>
      <c r="T112" s="210"/>
      <c r="U112" s="210"/>
      <c r="V112" s="210"/>
      <c r="W112" s="210"/>
      <c r="X112" s="210"/>
      <c r="Y112" s="210"/>
      <c r="Z112" s="210"/>
      <c r="AA112" s="210"/>
      <c r="AB112" s="210"/>
      <c r="AC112" s="210"/>
      <c r="AD112" s="210"/>
      <c r="AE112" s="210"/>
      <c r="AF112" s="210"/>
      <c r="AG112" s="210"/>
      <c r="AH112" s="210"/>
      <c r="AI112" s="210"/>
      <c r="AJ112" s="210"/>
      <c r="AK112" s="210"/>
      <c r="AL112" s="210"/>
    </row>
    <row r="113" spans="1:38" ht="16" x14ac:dyDescent="0.2">
      <c r="A113" s="210"/>
      <c r="B113" s="210"/>
      <c r="C113" s="210"/>
      <c r="D113" s="210"/>
      <c r="E113" s="210"/>
      <c r="F113" s="210"/>
      <c r="G113" s="210"/>
      <c r="H113" s="210"/>
      <c r="I113" s="210"/>
      <c r="J113" s="210"/>
      <c r="K113" s="210"/>
      <c r="L113" s="210"/>
      <c r="M113" s="210"/>
      <c r="N113" s="210"/>
      <c r="O113" s="210"/>
      <c r="P113" s="210"/>
      <c r="Q113" s="210"/>
      <c r="R113" s="210"/>
      <c r="S113" s="210"/>
      <c r="T113" s="210"/>
      <c r="U113" s="210"/>
      <c r="V113" s="210"/>
      <c r="W113" s="210"/>
      <c r="X113" s="210"/>
      <c r="Y113" s="210"/>
      <c r="Z113" s="210"/>
      <c r="AA113" s="210"/>
      <c r="AB113" s="210"/>
      <c r="AC113" s="210"/>
      <c r="AD113" s="210"/>
      <c r="AE113" s="210"/>
      <c r="AF113" s="210"/>
      <c r="AG113" s="210"/>
      <c r="AH113" s="210"/>
      <c r="AI113" s="210"/>
      <c r="AJ113" s="210"/>
      <c r="AK113" s="210"/>
      <c r="AL113" s="210"/>
    </row>
    <row r="114" spans="1:38" ht="16" x14ac:dyDescent="0.2">
      <c r="A114" s="210"/>
      <c r="B114" s="210"/>
      <c r="C114" s="210"/>
      <c r="D114" s="210"/>
      <c r="E114" s="210"/>
      <c r="F114" s="210"/>
      <c r="G114" s="210"/>
      <c r="H114" s="210"/>
      <c r="I114" s="210"/>
      <c r="J114" s="210"/>
      <c r="K114" s="210"/>
      <c r="L114" s="210"/>
      <c r="M114" s="210"/>
      <c r="N114" s="210"/>
      <c r="O114" s="210"/>
      <c r="P114" s="210"/>
      <c r="Q114" s="210"/>
      <c r="R114" s="210"/>
      <c r="S114" s="210"/>
      <c r="T114" s="210"/>
      <c r="U114" s="210"/>
      <c r="V114" s="210"/>
      <c r="W114" s="210"/>
      <c r="X114" s="210"/>
      <c r="Y114" s="210"/>
      <c r="Z114" s="210"/>
      <c r="AA114" s="210"/>
      <c r="AB114" s="210"/>
      <c r="AC114" s="210"/>
      <c r="AD114" s="210"/>
      <c r="AE114" s="210"/>
      <c r="AF114" s="210"/>
      <c r="AG114" s="210"/>
      <c r="AH114" s="210"/>
      <c r="AI114" s="210"/>
      <c r="AJ114" s="210"/>
      <c r="AK114" s="210"/>
      <c r="AL114" s="210"/>
    </row>
    <row r="115" spans="1:38" ht="16" x14ac:dyDescent="0.2">
      <c r="A115" s="210"/>
      <c r="B115" s="210"/>
      <c r="C115" s="210"/>
      <c r="D115" s="210"/>
      <c r="E115" s="210"/>
      <c r="F115" s="210"/>
      <c r="G115" s="210"/>
      <c r="H115" s="210"/>
      <c r="I115" s="210"/>
      <c r="J115" s="210"/>
      <c r="K115" s="210"/>
      <c r="L115" s="210"/>
      <c r="M115" s="210"/>
      <c r="N115" s="210"/>
      <c r="O115" s="210"/>
      <c r="P115" s="210"/>
      <c r="Q115" s="210"/>
      <c r="R115" s="210"/>
      <c r="S115" s="210"/>
      <c r="T115" s="210"/>
      <c r="U115" s="210"/>
      <c r="V115" s="210"/>
      <c r="W115" s="210"/>
      <c r="X115" s="210"/>
      <c r="Y115" s="210"/>
      <c r="Z115" s="210"/>
      <c r="AA115" s="210"/>
      <c r="AB115" s="210"/>
      <c r="AC115" s="210"/>
      <c r="AD115" s="210"/>
      <c r="AE115" s="210"/>
      <c r="AF115" s="210"/>
      <c r="AG115" s="210"/>
      <c r="AH115" s="210"/>
      <c r="AI115" s="210"/>
      <c r="AJ115" s="210"/>
      <c r="AK115" s="210"/>
      <c r="AL115" s="210"/>
    </row>
    <row r="116" spans="1:38" ht="16" x14ac:dyDescent="0.2">
      <c r="A116" s="210"/>
      <c r="B116" s="210"/>
      <c r="C116" s="210"/>
      <c r="D116" s="210"/>
      <c r="E116" s="210"/>
      <c r="F116" s="210"/>
      <c r="G116" s="210"/>
      <c r="H116" s="210"/>
      <c r="I116" s="210"/>
      <c r="J116" s="210"/>
      <c r="K116" s="210"/>
      <c r="L116" s="210"/>
      <c r="M116" s="210"/>
      <c r="N116" s="210"/>
      <c r="O116" s="210"/>
      <c r="P116" s="210"/>
      <c r="Q116" s="210"/>
      <c r="R116" s="210"/>
      <c r="S116" s="210"/>
      <c r="T116" s="210"/>
      <c r="U116" s="210"/>
      <c r="V116" s="210"/>
      <c r="W116" s="210"/>
      <c r="X116" s="210"/>
      <c r="Y116" s="210"/>
      <c r="Z116" s="210"/>
      <c r="AA116" s="210"/>
      <c r="AB116" s="210"/>
      <c r="AC116" s="210"/>
      <c r="AD116" s="210"/>
      <c r="AE116" s="210"/>
      <c r="AF116" s="210"/>
      <c r="AG116" s="210"/>
      <c r="AH116" s="210"/>
      <c r="AI116" s="210"/>
      <c r="AJ116" s="210"/>
      <c r="AK116" s="210"/>
      <c r="AL116" s="210"/>
    </row>
    <row r="117" spans="1:38" ht="16" x14ac:dyDescent="0.2">
      <c r="A117" s="210"/>
      <c r="B117" s="210"/>
      <c r="C117" s="210"/>
      <c r="D117" s="210"/>
      <c r="E117" s="210"/>
      <c r="F117" s="210"/>
      <c r="G117" s="210"/>
      <c r="H117" s="210"/>
      <c r="I117" s="210"/>
      <c r="J117" s="210"/>
      <c r="K117" s="210"/>
      <c r="L117" s="210"/>
      <c r="M117" s="210"/>
      <c r="N117" s="210"/>
      <c r="O117" s="210"/>
      <c r="P117" s="210"/>
      <c r="Q117" s="210"/>
      <c r="R117" s="210"/>
      <c r="S117" s="210"/>
      <c r="T117" s="210"/>
      <c r="U117" s="210"/>
      <c r="V117" s="210"/>
      <c r="W117" s="210"/>
      <c r="X117" s="210"/>
      <c r="Y117" s="210"/>
      <c r="Z117" s="210"/>
      <c r="AA117" s="210"/>
      <c r="AB117" s="210"/>
      <c r="AC117" s="210"/>
      <c r="AD117" s="210"/>
      <c r="AE117" s="210"/>
      <c r="AF117" s="210"/>
      <c r="AG117" s="210"/>
      <c r="AH117" s="210"/>
      <c r="AI117" s="210"/>
      <c r="AJ117" s="210"/>
      <c r="AK117" s="210"/>
      <c r="AL117" s="210"/>
    </row>
    <row r="118" spans="1:38" ht="16" x14ac:dyDescent="0.2">
      <c r="A118" s="210"/>
      <c r="B118" s="210"/>
      <c r="C118" s="210"/>
      <c r="D118" s="210"/>
      <c r="E118" s="210"/>
      <c r="F118" s="210"/>
      <c r="G118" s="210"/>
      <c r="H118" s="210"/>
      <c r="I118" s="210"/>
      <c r="J118" s="210"/>
      <c r="K118" s="210"/>
      <c r="L118" s="210"/>
      <c r="M118" s="210"/>
      <c r="N118" s="210"/>
      <c r="O118" s="210"/>
      <c r="P118" s="210"/>
      <c r="Q118" s="210"/>
      <c r="R118" s="210"/>
      <c r="S118" s="210"/>
      <c r="T118" s="210"/>
      <c r="U118" s="210"/>
      <c r="V118" s="210"/>
      <c r="W118" s="210"/>
      <c r="X118" s="210"/>
      <c r="Y118" s="210"/>
      <c r="Z118" s="210"/>
      <c r="AA118" s="210"/>
      <c r="AB118" s="210"/>
      <c r="AC118" s="210"/>
      <c r="AD118" s="210"/>
      <c r="AE118" s="210"/>
      <c r="AF118" s="210"/>
      <c r="AG118" s="210"/>
      <c r="AH118" s="210"/>
      <c r="AI118" s="210"/>
      <c r="AJ118" s="210"/>
      <c r="AK118" s="210"/>
      <c r="AL118" s="210"/>
    </row>
    <row r="119" spans="1:38" ht="16" x14ac:dyDescent="0.2">
      <c r="A119" s="210"/>
      <c r="B119" s="210"/>
      <c r="C119" s="210"/>
      <c r="D119" s="210"/>
      <c r="E119" s="210"/>
      <c r="F119" s="210"/>
      <c r="G119" s="210"/>
      <c r="H119" s="210"/>
      <c r="I119" s="210"/>
      <c r="J119" s="210"/>
      <c r="K119" s="210"/>
      <c r="L119" s="210"/>
      <c r="M119" s="210"/>
      <c r="N119" s="210"/>
      <c r="O119" s="210"/>
      <c r="P119" s="210"/>
      <c r="Q119" s="210"/>
      <c r="R119" s="210"/>
      <c r="S119" s="210"/>
      <c r="T119" s="210"/>
      <c r="U119" s="210"/>
      <c r="V119" s="210"/>
      <c r="W119" s="210"/>
      <c r="X119" s="210"/>
      <c r="Y119" s="210"/>
      <c r="Z119" s="210"/>
      <c r="AA119" s="210"/>
      <c r="AB119" s="210"/>
      <c r="AC119" s="210"/>
      <c r="AD119" s="210"/>
      <c r="AE119" s="210"/>
      <c r="AF119" s="210"/>
      <c r="AG119" s="210"/>
      <c r="AH119" s="210"/>
      <c r="AI119" s="210"/>
      <c r="AJ119" s="210"/>
      <c r="AK119" s="210"/>
      <c r="AL119" s="210"/>
    </row>
    <row r="120" spans="1:38" ht="16" x14ac:dyDescent="0.2">
      <c r="A120" s="210"/>
      <c r="B120" s="210"/>
      <c r="C120" s="210"/>
      <c r="D120" s="210"/>
      <c r="E120" s="210"/>
      <c r="F120" s="210"/>
      <c r="G120" s="210"/>
      <c r="H120" s="210"/>
      <c r="I120" s="210"/>
      <c r="J120" s="210"/>
      <c r="K120" s="210"/>
      <c r="L120" s="210"/>
      <c r="M120" s="210"/>
      <c r="N120" s="210"/>
      <c r="O120" s="210"/>
      <c r="P120" s="210"/>
      <c r="Q120" s="210"/>
      <c r="R120" s="210"/>
      <c r="S120" s="210"/>
      <c r="T120" s="210"/>
      <c r="U120" s="210"/>
      <c r="V120" s="210"/>
      <c r="W120" s="210"/>
      <c r="X120" s="210"/>
      <c r="Y120" s="210"/>
      <c r="Z120" s="210"/>
      <c r="AA120" s="210"/>
      <c r="AB120" s="210"/>
      <c r="AC120" s="210"/>
      <c r="AD120" s="210"/>
      <c r="AE120" s="210"/>
      <c r="AF120" s="210"/>
      <c r="AG120" s="210"/>
      <c r="AH120" s="210"/>
      <c r="AI120" s="210"/>
      <c r="AJ120" s="210"/>
      <c r="AK120" s="210"/>
      <c r="AL120" s="210"/>
    </row>
    <row r="121" spans="1:38" ht="16" x14ac:dyDescent="0.2">
      <c r="A121" s="210"/>
      <c r="B121" s="210"/>
      <c r="C121" s="210"/>
      <c r="D121" s="210"/>
      <c r="E121" s="210"/>
      <c r="F121" s="210"/>
      <c r="G121" s="210"/>
      <c r="H121" s="210"/>
      <c r="I121" s="210"/>
      <c r="J121" s="210"/>
      <c r="K121" s="210"/>
      <c r="L121" s="210"/>
      <c r="M121" s="210"/>
      <c r="N121" s="210"/>
      <c r="O121" s="210"/>
      <c r="P121" s="210"/>
      <c r="Q121" s="210"/>
      <c r="R121" s="210"/>
      <c r="S121" s="210"/>
      <c r="T121" s="210"/>
      <c r="U121" s="210"/>
      <c r="V121" s="210"/>
      <c r="W121" s="210"/>
      <c r="X121" s="210"/>
      <c r="Y121" s="210"/>
      <c r="Z121" s="210"/>
      <c r="AA121" s="210"/>
      <c r="AB121" s="210"/>
      <c r="AC121" s="210"/>
      <c r="AD121" s="210"/>
      <c r="AE121" s="210"/>
      <c r="AF121" s="210"/>
      <c r="AG121" s="210"/>
      <c r="AH121" s="210"/>
      <c r="AI121" s="210"/>
      <c r="AJ121" s="210"/>
      <c r="AK121" s="210"/>
      <c r="AL121" s="210"/>
    </row>
    <row r="122" spans="1:38" ht="16" x14ac:dyDescent="0.2">
      <c r="A122" s="210"/>
      <c r="B122" s="210"/>
      <c r="C122" s="210"/>
      <c r="D122" s="210"/>
      <c r="E122" s="210"/>
      <c r="F122" s="210"/>
      <c r="G122" s="210"/>
      <c r="H122" s="210"/>
      <c r="I122" s="210"/>
      <c r="J122" s="210"/>
      <c r="K122" s="210"/>
      <c r="L122" s="210"/>
      <c r="M122" s="210"/>
      <c r="N122" s="210"/>
      <c r="O122" s="210"/>
      <c r="P122" s="210"/>
      <c r="Q122" s="210"/>
      <c r="R122" s="210"/>
      <c r="S122" s="210"/>
      <c r="T122" s="210"/>
      <c r="U122" s="210"/>
      <c r="V122" s="210"/>
      <c r="W122" s="210"/>
      <c r="X122" s="210"/>
      <c r="Y122" s="210"/>
      <c r="Z122" s="210"/>
      <c r="AA122" s="210"/>
      <c r="AB122" s="210"/>
      <c r="AC122" s="210"/>
      <c r="AD122" s="210"/>
      <c r="AE122" s="210"/>
      <c r="AF122" s="210"/>
      <c r="AG122" s="210"/>
      <c r="AH122" s="210"/>
      <c r="AI122" s="210"/>
      <c r="AJ122" s="210"/>
      <c r="AK122" s="210"/>
      <c r="AL122" s="210"/>
    </row>
    <row r="123" spans="1:38" ht="16" x14ac:dyDescent="0.2">
      <c r="A123" s="210"/>
      <c r="B123" s="210"/>
      <c r="C123" s="210"/>
      <c r="D123" s="210"/>
      <c r="E123" s="210"/>
      <c r="F123" s="210"/>
      <c r="G123" s="210"/>
      <c r="H123" s="210"/>
      <c r="I123" s="210"/>
      <c r="J123" s="210"/>
      <c r="K123" s="210"/>
      <c r="L123" s="210"/>
      <c r="M123" s="210"/>
      <c r="N123" s="210"/>
      <c r="O123" s="210"/>
      <c r="P123" s="210"/>
      <c r="Q123" s="210"/>
      <c r="R123" s="210"/>
      <c r="S123" s="210"/>
      <c r="T123" s="210"/>
      <c r="U123" s="210"/>
      <c r="V123" s="210"/>
      <c r="W123" s="210"/>
      <c r="X123" s="210"/>
      <c r="Y123" s="210"/>
      <c r="Z123" s="210"/>
      <c r="AA123" s="210"/>
      <c r="AB123" s="210"/>
      <c r="AC123" s="210"/>
      <c r="AD123" s="210"/>
      <c r="AE123" s="210"/>
      <c r="AF123" s="210"/>
      <c r="AG123" s="210"/>
      <c r="AH123" s="210"/>
      <c r="AI123" s="210"/>
      <c r="AJ123" s="210"/>
      <c r="AK123" s="210"/>
      <c r="AL123" s="210"/>
    </row>
    <row r="124" spans="1:38" ht="16" x14ac:dyDescent="0.2">
      <c r="A124" s="210"/>
      <c r="B124" s="210"/>
      <c r="C124" s="210"/>
      <c r="D124" s="210"/>
      <c r="E124" s="210"/>
      <c r="F124" s="210"/>
      <c r="G124" s="210"/>
      <c r="H124" s="210"/>
      <c r="I124" s="210"/>
      <c r="J124" s="210"/>
      <c r="K124" s="210"/>
      <c r="L124" s="210"/>
      <c r="M124" s="210"/>
      <c r="N124" s="210"/>
      <c r="O124" s="210"/>
      <c r="P124" s="210"/>
      <c r="Q124" s="210"/>
      <c r="R124" s="210"/>
      <c r="S124" s="210"/>
      <c r="T124" s="210"/>
      <c r="U124" s="210"/>
      <c r="V124" s="210"/>
      <c r="W124" s="210"/>
      <c r="X124" s="210"/>
      <c r="Y124" s="210"/>
      <c r="Z124" s="210"/>
      <c r="AA124" s="210"/>
      <c r="AB124" s="210"/>
      <c r="AC124" s="210"/>
      <c r="AD124" s="210"/>
      <c r="AE124" s="210"/>
      <c r="AF124" s="210"/>
      <c r="AG124" s="210"/>
      <c r="AH124" s="210"/>
      <c r="AI124" s="210"/>
      <c r="AJ124" s="210"/>
      <c r="AK124" s="210"/>
      <c r="AL124" s="210"/>
    </row>
    <row r="125" spans="1:38" ht="16" x14ac:dyDescent="0.2">
      <c r="A125" s="210"/>
      <c r="B125" s="210"/>
      <c r="C125" s="210"/>
      <c r="D125" s="210"/>
      <c r="E125" s="210"/>
      <c r="F125" s="210"/>
      <c r="G125" s="210"/>
      <c r="H125" s="210"/>
      <c r="I125" s="210"/>
      <c r="J125" s="210"/>
      <c r="K125" s="210"/>
      <c r="L125" s="210"/>
      <c r="M125" s="210"/>
      <c r="N125" s="210"/>
      <c r="O125" s="210"/>
      <c r="P125" s="210"/>
      <c r="Q125" s="210"/>
      <c r="R125" s="210"/>
      <c r="S125" s="210"/>
      <c r="T125" s="210"/>
      <c r="U125" s="210"/>
      <c r="V125" s="210"/>
      <c r="W125" s="210"/>
      <c r="X125" s="210"/>
      <c r="Y125" s="210"/>
      <c r="Z125" s="210"/>
      <c r="AA125" s="210"/>
      <c r="AB125" s="210"/>
      <c r="AC125" s="210"/>
      <c r="AD125" s="210"/>
      <c r="AE125" s="210"/>
      <c r="AF125" s="210"/>
      <c r="AG125" s="210"/>
      <c r="AH125" s="210"/>
      <c r="AI125" s="210"/>
      <c r="AJ125" s="210"/>
      <c r="AK125" s="210"/>
      <c r="AL125" s="210"/>
    </row>
    <row r="126" spans="1:38" ht="16" x14ac:dyDescent="0.2">
      <c r="A126" s="210"/>
      <c r="B126" s="210"/>
      <c r="C126" s="210"/>
      <c r="D126" s="210"/>
      <c r="E126" s="210"/>
      <c r="F126" s="210"/>
      <c r="G126" s="210"/>
      <c r="H126" s="210"/>
      <c r="I126" s="210"/>
      <c r="J126" s="210"/>
      <c r="K126" s="210"/>
      <c r="L126" s="210"/>
      <c r="M126" s="210"/>
      <c r="N126" s="210"/>
      <c r="O126" s="210"/>
      <c r="P126" s="210"/>
      <c r="Q126" s="210"/>
      <c r="R126" s="210"/>
      <c r="S126" s="210"/>
      <c r="T126" s="210"/>
      <c r="U126" s="210"/>
      <c r="V126" s="210"/>
      <c r="W126" s="210"/>
      <c r="X126" s="210"/>
      <c r="Y126" s="210"/>
      <c r="Z126" s="210"/>
      <c r="AA126" s="210"/>
      <c r="AB126" s="210"/>
      <c r="AC126" s="210"/>
      <c r="AD126" s="210"/>
      <c r="AE126" s="210"/>
      <c r="AF126" s="210"/>
      <c r="AG126" s="210"/>
      <c r="AH126" s="210"/>
      <c r="AI126" s="210"/>
      <c r="AJ126" s="210"/>
      <c r="AK126" s="210"/>
      <c r="AL126" s="210"/>
    </row>
    <row r="127" spans="1:38" ht="16" x14ac:dyDescent="0.2">
      <c r="A127" s="210"/>
      <c r="B127" s="210"/>
      <c r="C127" s="210"/>
      <c r="D127" s="210"/>
      <c r="E127" s="210"/>
      <c r="F127" s="210"/>
      <c r="G127" s="210"/>
      <c r="H127" s="210"/>
      <c r="I127" s="210"/>
      <c r="J127" s="210"/>
      <c r="K127" s="210"/>
      <c r="L127" s="210"/>
      <c r="M127" s="210"/>
      <c r="N127" s="210"/>
      <c r="O127" s="210"/>
      <c r="P127" s="210"/>
      <c r="Q127" s="210"/>
      <c r="R127" s="210"/>
      <c r="S127" s="210"/>
      <c r="T127" s="210"/>
      <c r="U127" s="210"/>
      <c r="V127" s="210"/>
      <c r="W127" s="210"/>
      <c r="X127" s="210"/>
      <c r="Y127" s="210"/>
      <c r="Z127" s="210"/>
      <c r="AA127" s="210"/>
      <c r="AB127" s="210"/>
      <c r="AC127" s="210"/>
      <c r="AD127" s="210"/>
      <c r="AE127" s="210"/>
      <c r="AF127" s="210"/>
      <c r="AG127" s="210"/>
      <c r="AH127" s="210"/>
      <c r="AI127" s="210"/>
      <c r="AJ127" s="210"/>
      <c r="AK127" s="210"/>
      <c r="AL127" s="210"/>
    </row>
    <row r="128" spans="1:38" ht="16" x14ac:dyDescent="0.2">
      <c r="A128" s="210"/>
      <c r="B128" s="210"/>
      <c r="C128" s="210"/>
      <c r="D128" s="210"/>
      <c r="E128" s="210"/>
      <c r="F128" s="210"/>
      <c r="G128" s="210"/>
      <c r="H128" s="210"/>
      <c r="I128" s="210"/>
      <c r="J128" s="210"/>
      <c r="K128" s="210"/>
      <c r="L128" s="210"/>
      <c r="M128" s="210"/>
      <c r="N128" s="210"/>
      <c r="O128" s="210"/>
      <c r="P128" s="210"/>
      <c r="Q128" s="210"/>
      <c r="R128" s="210"/>
      <c r="S128" s="210"/>
      <c r="T128" s="210"/>
      <c r="U128" s="210"/>
      <c r="V128" s="210"/>
      <c r="W128" s="210"/>
      <c r="X128" s="210"/>
      <c r="Y128" s="210"/>
      <c r="Z128" s="210"/>
      <c r="AA128" s="210"/>
      <c r="AB128" s="210"/>
      <c r="AC128" s="210"/>
      <c r="AD128" s="210"/>
      <c r="AE128" s="210"/>
      <c r="AF128" s="210"/>
      <c r="AG128" s="210"/>
      <c r="AH128" s="210"/>
      <c r="AI128" s="210"/>
      <c r="AJ128" s="210"/>
      <c r="AK128" s="210"/>
      <c r="AL128" s="210"/>
    </row>
    <row r="129" spans="1:38" ht="16" x14ac:dyDescent="0.2">
      <c r="A129" s="210"/>
      <c r="B129" s="210"/>
      <c r="C129" s="210"/>
      <c r="D129" s="210"/>
      <c r="E129" s="210"/>
      <c r="F129" s="210"/>
      <c r="G129" s="210"/>
      <c r="H129" s="210"/>
      <c r="I129" s="210"/>
      <c r="J129" s="210"/>
      <c r="K129" s="210"/>
      <c r="L129" s="210"/>
      <c r="M129" s="210"/>
      <c r="N129" s="210"/>
      <c r="O129" s="210"/>
      <c r="P129" s="210"/>
      <c r="Q129" s="210"/>
      <c r="R129" s="210"/>
      <c r="S129" s="210"/>
      <c r="T129" s="210"/>
      <c r="U129" s="210"/>
      <c r="V129" s="210"/>
      <c r="W129" s="210"/>
      <c r="X129" s="210"/>
      <c r="Y129" s="210"/>
      <c r="Z129" s="210"/>
      <c r="AA129" s="210"/>
      <c r="AB129" s="210"/>
      <c r="AC129" s="210"/>
      <c r="AD129" s="210"/>
      <c r="AE129" s="210"/>
      <c r="AF129" s="210"/>
      <c r="AG129" s="210"/>
      <c r="AH129" s="210"/>
      <c r="AI129" s="210"/>
      <c r="AJ129" s="210"/>
      <c r="AK129" s="210"/>
      <c r="AL129" s="210"/>
    </row>
    <row r="130" spans="1:38" ht="16" x14ac:dyDescent="0.2">
      <c r="A130" s="210"/>
      <c r="B130" s="210"/>
      <c r="C130" s="210"/>
      <c r="D130" s="210"/>
      <c r="E130" s="210"/>
      <c r="F130" s="210"/>
      <c r="G130" s="210"/>
      <c r="H130" s="210"/>
      <c r="I130" s="210"/>
      <c r="J130" s="210"/>
      <c r="K130" s="210"/>
      <c r="L130" s="210"/>
      <c r="M130" s="210"/>
      <c r="N130" s="210"/>
      <c r="O130" s="210"/>
      <c r="P130" s="210"/>
      <c r="Q130" s="210"/>
      <c r="R130" s="210"/>
      <c r="S130" s="210"/>
      <c r="T130" s="210"/>
      <c r="U130" s="210"/>
      <c r="V130" s="210"/>
      <c r="W130" s="210"/>
      <c r="X130" s="210"/>
      <c r="Y130" s="210"/>
      <c r="Z130" s="210"/>
      <c r="AA130" s="210"/>
      <c r="AB130" s="210"/>
      <c r="AC130" s="210"/>
      <c r="AD130" s="210"/>
      <c r="AE130" s="210"/>
      <c r="AF130" s="210"/>
      <c r="AG130" s="210"/>
      <c r="AH130" s="210"/>
      <c r="AI130" s="210"/>
      <c r="AJ130" s="210"/>
      <c r="AK130" s="210"/>
      <c r="AL130" s="210"/>
    </row>
    <row r="131" spans="1:38" ht="16" x14ac:dyDescent="0.2">
      <c r="A131" s="210"/>
      <c r="B131" s="210"/>
      <c r="C131" s="210"/>
      <c r="D131" s="210"/>
      <c r="E131" s="210"/>
      <c r="F131" s="210"/>
      <c r="G131" s="210"/>
      <c r="H131" s="210"/>
      <c r="I131" s="210"/>
      <c r="J131" s="210"/>
      <c r="K131" s="210"/>
      <c r="L131" s="210"/>
      <c r="M131" s="210"/>
      <c r="N131" s="210"/>
      <c r="O131" s="210"/>
      <c r="P131" s="210"/>
      <c r="Q131" s="210"/>
      <c r="R131" s="210"/>
      <c r="S131" s="210"/>
      <c r="T131" s="210"/>
      <c r="U131" s="210"/>
      <c r="V131" s="210"/>
      <c r="W131" s="210"/>
      <c r="X131" s="210"/>
      <c r="Y131" s="210"/>
      <c r="Z131" s="210"/>
      <c r="AA131" s="210"/>
      <c r="AB131" s="210"/>
      <c r="AC131" s="210"/>
      <c r="AD131" s="210"/>
      <c r="AE131" s="210"/>
      <c r="AF131" s="210"/>
      <c r="AG131" s="210"/>
      <c r="AH131" s="210"/>
      <c r="AI131" s="210"/>
      <c r="AJ131" s="210"/>
      <c r="AK131" s="210"/>
      <c r="AL131" s="210"/>
    </row>
    <row r="132" spans="1:38" ht="16" x14ac:dyDescent="0.2">
      <c r="A132" s="210"/>
      <c r="B132" s="210"/>
      <c r="C132" s="210"/>
      <c r="D132" s="210"/>
      <c r="E132" s="210"/>
      <c r="F132" s="210"/>
      <c r="G132" s="210"/>
      <c r="H132" s="210"/>
      <c r="I132" s="210"/>
      <c r="J132" s="210"/>
      <c r="K132" s="210"/>
      <c r="L132" s="210"/>
      <c r="M132" s="210"/>
      <c r="N132" s="210"/>
      <c r="O132" s="210"/>
      <c r="P132" s="210"/>
      <c r="Q132" s="210"/>
      <c r="R132" s="210"/>
      <c r="S132" s="210"/>
      <c r="T132" s="210"/>
      <c r="U132" s="210"/>
      <c r="V132" s="210"/>
      <c r="W132" s="210"/>
      <c r="X132" s="210"/>
      <c r="Y132" s="210"/>
      <c r="Z132" s="210"/>
      <c r="AA132" s="210"/>
      <c r="AB132" s="210"/>
      <c r="AC132" s="210"/>
      <c r="AD132" s="210"/>
      <c r="AE132" s="210"/>
      <c r="AF132" s="210"/>
      <c r="AG132" s="210"/>
      <c r="AH132" s="210"/>
      <c r="AI132" s="210"/>
      <c r="AJ132" s="210"/>
      <c r="AK132" s="210"/>
      <c r="AL132" s="210"/>
    </row>
    <row r="133" spans="1:38" ht="16" x14ac:dyDescent="0.2">
      <c r="A133" s="210"/>
      <c r="B133" s="210"/>
      <c r="C133" s="210"/>
      <c r="D133" s="210"/>
      <c r="E133" s="210"/>
      <c r="F133" s="210"/>
      <c r="G133" s="210"/>
      <c r="H133" s="210"/>
      <c r="I133" s="210"/>
      <c r="J133" s="210"/>
      <c r="K133" s="210"/>
      <c r="L133" s="210"/>
      <c r="M133" s="210"/>
      <c r="N133" s="210"/>
      <c r="O133" s="210"/>
      <c r="P133" s="210"/>
      <c r="Q133" s="210"/>
      <c r="R133" s="210"/>
      <c r="S133" s="210"/>
      <c r="T133" s="210"/>
      <c r="U133" s="210"/>
      <c r="V133" s="210"/>
      <c r="W133" s="210"/>
      <c r="X133" s="210"/>
      <c r="Y133" s="210"/>
      <c r="Z133" s="210"/>
      <c r="AA133" s="210"/>
      <c r="AB133" s="210"/>
      <c r="AC133" s="210"/>
      <c r="AD133" s="210"/>
      <c r="AE133" s="210"/>
      <c r="AF133" s="210"/>
      <c r="AG133" s="210"/>
      <c r="AH133" s="210"/>
      <c r="AI133" s="210"/>
      <c r="AJ133" s="210"/>
      <c r="AK133" s="210"/>
      <c r="AL133" s="210"/>
    </row>
    <row r="134" spans="1:38" ht="16" x14ac:dyDescent="0.2">
      <c r="A134" s="210"/>
      <c r="B134" s="210"/>
      <c r="C134" s="210"/>
      <c r="D134" s="210"/>
      <c r="E134" s="210"/>
      <c r="F134" s="210"/>
      <c r="G134" s="210"/>
      <c r="H134" s="210"/>
      <c r="I134" s="210"/>
      <c r="J134" s="210"/>
      <c r="K134" s="210"/>
      <c r="L134" s="210"/>
      <c r="M134" s="210"/>
      <c r="N134" s="210"/>
      <c r="O134" s="210"/>
      <c r="P134" s="210"/>
      <c r="Q134" s="210"/>
      <c r="R134" s="210"/>
      <c r="S134" s="210"/>
      <c r="T134" s="210"/>
      <c r="U134" s="210"/>
      <c r="V134" s="210"/>
      <c r="W134" s="210"/>
      <c r="X134" s="210"/>
      <c r="Y134" s="210"/>
      <c r="Z134" s="210"/>
      <c r="AA134" s="210"/>
      <c r="AB134" s="210"/>
      <c r="AC134" s="210"/>
      <c r="AD134" s="210"/>
      <c r="AE134" s="210"/>
      <c r="AF134" s="210"/>
      <c r="AG134" s="210"/>
      <c r="AH134" s="210"/>
      <c r="AI134" s="210"/>
      <c r="AJ134" s="210"/>
      <c r="AK134" s="210"/>
      <c r="AL134" s="210"/>
    </row>
    <row r="135" spans="1:38" ht="16" x14ac:dyDescent="0.2">
      <c r="A135" s="210"/>
      <c r="B135" s="210"/>
      <c r="C135" s="210"/>
      <c r="D135" s="210"/>
      <c r="E135" s="210"/>
      <c r="F135" s="210"/>
      <c r="G135" s="210"/>
      <c r="H135" s="210"/>
      <c r="I135" s="210"/>
      <c r="J135" s="210"/>
      <c r="K135" s="210"/>
      <c r="L135" s="210"/>
      <c r="M135" s="210"/>
      <c r="N135" s="210"/>
      <c r="O135" s="210"/>
      <c r="P135" s="210"/>
      <c r="Q135" s="210"/>
      <c r="R135" s="210"/>
      <c r="S135" s="210"/>
      <c r="T135" s="210"/>
      <c r="U135" s="210"/>
      <c r="V135" s="210"/>
      <c r="W135" s="210"/>
      <c r="X135" s="210"/>
      <c r="Y135" s="210"/>
      <c r="Z135" s="210"/>
      <c r="AA135" s="210"/>
      <c r="AB135" s="210"/>
      <c r="AC135" s="210"/>
      <c r="AD135" s="210"/>
      <c r="AE135" s="210"/>
      <c r="AF135" s="210"/>
      <c r="AG135" s="210"/>
      <c r="AH135" s="210"/>
      <c r="AI135" s="210"/>
      <c r="AJ135" s="210"/>
      <c r="AK135" s="210"/>
      <c r="AL135" s="210"/>
    </row>
    <row r="136" spans="1:38" ht="16" x14ac:dyDescent="0.2">
      <c r="A136" s="210"/>
      <c r="B136" s="210"/>
      <c r="C136" s="210"/>
      <c r="D136" s="210"/>
      <c r="E136" s="210"/>
      <c r="F136" s="210"/>
      <c r="G136" s="210"/>
      <c r="H136" s="210"/>
      <c r="I136" s="210"/>
      <c r="J136" s="210"/>
      <c r="K136" s="210"/>
      <c r="L136" s="210"/>
      <c r="M136" s="210"/>
      <c r="N136" s="210"/>
      <c r="O136" s="210"/>
      <c r="P136" s="210"/>
      <c r="Q136" s="210"/>
      <c r="R136" s="210"/>
      <c r="S136" s="210"/>
      <c r="T136" s="210"/>
      <c r="U136" s="210"/>
      <c r="V136" s="210"/>
      <c r="W136" s="210"/>
      <c r="X136" s="210"/>
      <c r="Y136" s="210"/>
      <c r="Z136" s="210"/>
      <c r="AA136" s="210"/>
      <c r="AB136" s="210"/>
      <c r="AC136" s="210"/>
      <c r="AD136" s="210"/>
      <c r="AE136" s="210"/>
      <c r="AF136" s="210"/>
      <c r="AG136" s="210"/>
      <c r="AH136" s="210"/>
      <c r="AI136" s="210"/>
      <c r="AJ136" s="210"/>
      <c r="AK136" s="210"/>
      <c r="AL136" s="210"/>
    </row>
    <row r="137" spans="1:38" ht="16" x14ac:dyDescent="0.2">
      <c r="A137" s="210"/>
      <c r="B137" s="210"/>
      <c r="C137" s="210"/>
      <c r="D137" s="210"/>
      <c r="E137" s="210"/>
      <c r="F137" s="210"/>
      <c r="G137" s="210"/>
      <c r="H137" s="210"/>
      <c r="I137" s="210"/>
      <c r="J137" s="210"/>
      <c r="K137" s="210"/>
      <c r="L137" s="210"/>
      <c r="M137" s="210"/>
      <c r="N137" s="210"/>
      <c r="O137" s="210"/>
      <c r="P137" s="210"/>
      <c r="Q137" s="210"/>
      <c r="R137" s="210"/>
      <c r="S137" s="210"/>
      <c r="T137" s="210"/>
      <c r="U137" s="210"/>
      <c r="V137" s="210"/>
      <c r="W137" s="210"/>
      <c r="X137" s="210"/>
      <c r="Y137" s="210"/>
      <c r="Z137" s="210"/>
      <c r="AA137" s="210"/>
      <c r="AB137" s="210"/>
      <c r="AC137" s="210"/>
      <c r="AD137" s="210"/>
      <c r="AE137" s="210"/>
      <c r="AF137" s="210"/>
      <c r="AG137" s="210"/>
      <c r="AH137" s="210"/>
      <c r="AI137" s="210"/>
      <c r="AJ137" s="210"/>
      <c r="AK137" s="210"/>
      <c r="AL137" s="210"/>
    </row>
    <row r="138" spans="1:38" ht="16" x14ac:dyDescent="0.2">
      <c r="A138" s="210"/>
      <c r="B138" s="210"/>
      <c r="C138" s="210"/>
      <c r="D138" s="210"/>
      <c r="E138" s="210"/>
      <c r="F138" s="210"/>
      <c r="G138" s="210"/>
      <c r="H138" s="210"/>
      <c r="I138" s="210"/>
      <c r="J138" s="210"/>
      <c r="K138" s="210"/>
      <c r="L138" s="210"/>
      <c r="M138" s="210"/>
      <c r="N138" s="210"/>
      <c r="O138" s="210"/>
      <c r="P138" s="210"/>
      <c r="Q138" s="210"/>
      <c r="R138" s="210"/>
      <c r="S138" s="210"/>
      <c r="T138" s="210"/>
      <c r="U138" s="210"/>
      <c r="V138" s="210"/>
      <c r="W138" s="210"/>
      <c r="X138" s="210"/>
      <c r="Y138" s="210"/>
      <c r="Z138" s="210"/>
      <c r="AA138" s="210"/>
      <c r="AB138" s="210"/>
      <c r="AC138" s="210"/>
      <c r="AD138" s="210"/>
      <c r="AE138" s="210"/>
      <c r="AF138" s="210"/>
      <c r="AG138" s="210"/>
      <c r="AH138" s="210"/>
      <c r="AI138" s="210"/>
      <c r="AJ138" s="210"/>
      <c r="AK138" s="210"/>
      <c r="AL138" s="210"/>
    </row>
    <row r="139" spans="1:38" ht="16" x14ac:dyDescent="0.2">
      <c r="A139" s="210"/>
      <c r="B139" s="210"/>
      <c r="C139" s="210"/>
      <c r="D139" s="210"/>
      <c r="E139" s="210"/>
      <c r="F139" s="210"/>
      <c r="G139" s="210"/>
      <c r="H139" s="210"/>
      <c r="I139" s="210"/>
      <c r="J139" s="210"/>
      <c r="K139" s="210"/>
      <c r="L139" s="210"/>
      <c r="M139" s="210"/>
      <c r="N139" s="210"/>
      <c r="O139" s="210"/>
      <c r="P139" s="210"/>
      <c r="Q139" s="210"/>
      <c r="R139" s="210"/>
      <c r="S139" s="210"/>
      <c r="T139" s="210"/>
      <c r="U139" s="210"/>
      <c r="V139" s="210"/>
      <c r="W139" s="210"/>
      <c r="X139" s="210"/>
      <c r="Y139" s="210"/>
      <c r="Z139" s="210"/>
      <c r="AA139" s="210"/>
      <c r="AB139" s="210"/>
      <c r="AC139" s="210"/>
      <c r="AD139" s="210"/>
      <c r="AE139" s="210"/>
      <c r="AF139" s="210"/>
      <c r="AG139" s="210"/>
      <c r="AH139" s="210"/>
      <c r="AI139" s="210"/>
      <c r="AJ139" s="210"/>
      <c r="AK139" s="210"/>
      <c r="AL139" s="210"/>
    </row>
    <row r="140" spans="1:38" ht="16" x14ac:dyDescent="0.2">
      <c r="A140" s="210"/>
      <c r="B140" s="210"/>
      <c r="C140" s="210"/>
      <c r="D140" s="210"/>
      <c r="E140" s="210"/>
      <c r="F140" s="210"/>
      <c r="G140" s="210"/>
      <c r="H140" s="210"/>
      <c r="I140" s="210"/>
      <c r="J140" s="210"/>
      <c r="K140" s="210"/>
      <c r="L140" s="210"/>
      <c r="M140" s="210"/>
      <c r="N140" s="210"/>
      <c r="O140" s="210"/>
      <c r="P140" s="210"/>
      <c r="Q140" s="210"/>
      <c r="R140" s="210"/>
      <c r="S140" s="210"/>
      <c r="T140" s="210"/>
      <c r="U140" s="210"/>
      <c r="V140" s="210"/>
      <c r="W140" s="210"/>
      <c r="X140" s="210"/>
      <c r="Y140" s="210"/>
      <c r="Z140" s="210"/>
      <c r="AA140" s="210"/>
      <c r="AB140" s="210"/>
      <c r="AC140" s="210"/>
      <c r="AD140" s="210"/>
      <c r="AE140" s="210"/>
      <c r="AF140" s="210"/>
      <c r="AG140" s="210"/>
      <c r="AH140" s="210"/>
      <c r="AI140" s="210"/>
      <c r="AJ140" s="210"/>
      <c r="AK140" s="210"/>
      <c r="AL140" s="210"/>
    </row>
    <row r="141" spans="1:38" ht="16" x14ac:dyDescent="0.2">
      <c r="A141" s="210"/>
      <c r="B141" s="210"/>
      <c r="C141" s="210"/>
      <c r="D141" s="210"/>
      <c r="E141" s="210"/>
      <c r="F141" s="210"/>
      <c r="G141" s="210"/>
      <c r="H141" s="210"/>
      <c r="I141" s="210"/>
      <c r="J141" s="210"/>
      <c r="K141" s="210"/>
      <c r="L141" s="210"/>
      <c r="M141" s="210"/>
      <c r="N141" s="210"/>
      <c r="O141" s="210"/>
      <c r="P141" s="210"/>
      <c r="Q141" s="210"/>
      <c r="R141" s="210"/>
      <c r="S141" s="210"/>
      <c r="T141" s="210"/>
      <c r="U141" s="210"/>
      <c r="V141" s="210"/>
      <c r="W141" s="210"/>
      <c r="X141" s="210"/>
      <c r="Y141" s="210"/>
      <c r="Z141" s="210"/>
      <c r="AA141" s="210"/>
      <c r="AB141" s="210"/>
      <c r="AC141" s="210"/>
      <c r="AD141" s="210"/>
      <c r="AE141" s="210"/>
      <c r="AF141" s="210"/>
      <c r="AG141" s="210"/>
      <c r="AH141" s="210"/>
      <c r="AI141" s="210"/>
      <c r="AJ141" s="210"/>
      <c r="AK141" s="210"/>
      <c r="AL141" s="210"/>
    </row>
    <row r="142" spans="1:38" ht="16" x14ac:dyDescent="0.2">
      <c r="A142" s="210"/>
      <c r="B142" s="210"/>
      <c r="C142" s="210"/>
      <c r="D142" s="210"/>
      <c r="E142" s="210"/>
      <c r="F142" s="210"/>
      <c r="G142" s="210"/>
      <c r="H142" s="210"/>
      <c r="I142" s="210"/>
      <c r="J142" s="210"/>
      <c r="K142" s="210"/>
      <c r="L142" s="210"/>
      <c r="M142" s="210"/>
      <c r="N142" s="210"/>
      <c r="O142" s="210"/>
      <c r="P142" s="210"/>
      <c r="Q142" s="210"/>
      <c r="R142" s="210"/>
      <c r="S142" s="210"/>
      <c r="T142" s="210"/>
      <c r="U142" s="210"/>
      <c r="V142" s="210"/>
      <c r="W142" s="210"/>
      <c r="X142" s="210"/>
      <c r="Y142" s="210"/>
      <c r="Z142" s="210"/>
      <c r="AA142" s="210"/>
      <c r="AB142" s="210"/>
      <c r="AC142" s="210"/>
      <c r="AD142" s="210"/>
      <c r="AE142" s="210"/>
      <c r="AF142" s="210"/>
      <c r="AG142" s="210"/>
      <c r="AH142" s="210"/>
      <c r="AI142" s="210"/>
      <c r="AJ142" s="210"/>
      <c r="AK142" s="210"/>
      <c r="AL142" s="210"/>
    </row>
    <row r="143" spans="1:38" ht="16" x14ac:dyDescent="0.2">
      <c r="A143" s="210"/>
      <c r="B143" s="210"/>
      <c r="C143" s="210"/>
      <c r="D143" s="210"/>
      <c r="E143" s="210"/>
      <c r="F143" s="210"/>
      <c r="G143" s="210"/>
      <c r="H143" s="210"/>
      <c r="I143" s="210"/>
      <c r="J143" s="210"/>
      <c r="K143" s="210"/>
      <c r="L143" s="210"/>
      <c r="M143" s="210"/>
      <c r="N143" s="210"/>
      <c r="O143" s="210"/>
      <c r="P143" s="210"/>
      <c r="Q143" s="210"/>
      <c r="R143" s="210"/>
      <c r="S143" s="210"/>
      <c r="T143" s="210"/>
      <c r="U143" s="210"/>
      <c r="V143" s="210"/>
      <c r="W143" s="210"/>
      <c r="X143" s="210"/>
      <c r="Y143" s="210"/>
      <c r="Z143" s="210"/>
      <c r="AA143" s="210"/>
      <c r="AB143" s="210"/>
      <c r="AC143" s="210"/>
      <c r="AD143" s="210"/>
      <c r="AE143" s="210"/>
      <c r="AF143" s="210"/>
      <c r="AG143" s="210"/>
      <c r="AH143" s="210"/>
      <c r="AI143" s="210"/>
      <c r="AJ143" s="210"/>
      <c r="AK143" s="210"/>
      <c r="AL143" s="210"/>
    </row>
    <row r="144" spans="1:38" ht="16" x14ac:dyDescent="0.2">
      <c r="A144" s="210"/>
      <c r="B144" s="210"/>
      <c r="C144" s="210"/>
      <c r="D144" s="210"/>
      <c r="E144" s="210"/>
      <c r="F144" s="210"/>
      <c r="G144" s="210"/>
      <c r="H144" s="210"/>
      <c r="I144" s="210"/>
      <c r="J144" s="210"/>
      <c r="K144" s="210"/>
      <c r="L144" s="210"/>
      <c r="M144" s="210"/>
      <c r="N144" s="210"/>
      <c r="O144" s="210"/>
      <c r="P144" s="210"/>
      <c r="Q144" s="210"/>
      <c r="R144" s="210"/>
      <c r="S144" s="210"/>
      <c r="T144" s="210"/>
      <c r="U144" s="210"/>
      <c r="V144" s="210"/>
      <c r="W144" s="210"/>
      <c r="X144" s="210"/>
      <c r="Y144" s="210"/>
      <c r="Z144" s="210"/>
      <c r="AA144" s="210"/>
      <c r="AB144" s="210"/>
      <c r="AC144" s="210"/>
      <c r="AD144" s="210"/>
      <c r="AE144" s="210"/>
      <c r="AF144" s="210"/>
      <c r="AG144" s="210"/>
      <c r="AH144" s="210"/>
      <c r="AI144" s="210"/>
      <c r="AJ144" s="210"/>
      <c r="AK144" s="210"/>
      <c r="AL144" s="210"/>
    </row>
    <row r="145" spans="1:38" ht="16" x14ac:dyDescent="0.2">
      <c r="A145" s="210"/>
      <c r="B145" s="210"/>
      <c r="C145" s="210"/>
      <c r="D145" s="210"/>
      <c r="E145" s="210"/>
      <c r="F145" s="210"/>
      <c r="G145" s="210"/>
      <c r="H145" s="210"/>
      <c r="I145" s="210"/>
      <c r="J145" s="210"/>
      <c r="K145" s="210"/>
      <c r="L145" s="210"/>
      <c r="M145" s="210"/>
      <c r="N145" s="210"/>
      <c r="O145" s="210"/>
      <c r="P145" s="210"/>
      <c r="Q145" s="210"/>
      <c r="R145" s="210"/>
      <c r="S145" s="210"/>
      <c r="T145" s="210"/>
      <c r="U145" s="210"/>
      <c r="V145" s="210"/>
      <c r="W145" s="210"/>
      <c r="X145" s="210"/>
      <c r="Y145" s="210"/>
      <c r="Z145" s="210"/>
      <c r="AA145" s="210"/>
      <c r="AB145" s="210"/>
      <c r="AC145" s="210"/>
      <c r="AD145" s="210"/>
      <c r="AE145" s="210"/>
      <c r="AF145" s="210"/>
      <c r="AG145" s="210"/>
      <c r="AH145" s="210"/>
      <c r="AI145" s="210"/>
      <c r="AJ145" s="210"/>
      <c r="AK145" s="210"/>
      <c r="AL145" s="210"/>
    </row>
    <row r="146" spans="1:38" ht="16" x14ac:dyDescent="0.2">
      <c r="A146" s="210"/>
      <c r="B146" s="210"/>
      <c r="C146" s="210"/>
      <c r="D146" s="210"/>
      <c r="E146" s="210"/>
      <c r="F146" s="210"/>
      <c r="G146" s="210"/>
      <c r="H146" s="210"/>
      <c r="I146" s="210"/>
      <c r="J146" s="210"/>
      <c r="K146" s="210"/>
      <c r="L146" s="210"/>
      <c r="M146" s="210"/>
      <c r="N146" s="210"/>
      <c r="O146" s="210"/>
      <c r="P146" s="210"/>
      <c r="Q146" s="210"/>
      <c r="R146" s="210"/>
      <c r="S146" s="210"/>
      <c r="T146" s="210"/>
      <c r="U146" s="210"/>
      <c r="V146" s="210"/>
      <c r="W146" s="210"/>
      <c r="X146" s="210"/>
      <c r="Y146" s="210"/>
      <c r="Z146" s="210"/>
      <c r="AA146" s="210"/>
      <c r="AB146" s="210"/>
      <c r="AC146" s="210"/>
      <c r="AD146" s="210"/>
      <c r="AE146" s="210"/>
      <c r="AF146" s="210"/>
      <c r="AG146" s="210"/>
      <c r="AH146" s="210"/>
      <c r="AI146" s="210"/>
      <c r="AJ146" s="210"/>
      <c r="AK146" s="210"/>
      <c r="AL146" s="210"/>
    </row>
    <row r="147" spans="1:38" ht="16" x14ac:dyDescent="0.2">
      <c r="A147" s="210"/>
      <c r="B147" s="210"/>
      <c r="C147" s="210"/>
      <c r="D147" s="210"/>
      <c r="E147" s="210"/>
      <c r="F147" s="210"/>
      <c r="G147" s="210"/>
      <c r="H147" s="210"/>
      <c r="I147" s="210"/>
      <c r="J147" s="210"/>
      <c r="K147" s="210"/>
      <c r="L147" s="210"/>
      <c r="M147" s="210"/>
      <c r="N147" s="210"/>
      <c r="O147" s="210"/>
      <c r="P147" s="210"/>
      <c r="Q147" s="210"/>
      <c r="R147" s="210"/>
      <c r="S147" s="210"/>
      <c r="T147" s="210"/>
      <c r="U147" s="210"/>
      <c r="V147" s="210"/>
      <c r="W147" s="210"/>
      <c r="X147" s="210"/>
      <c r="Y147" s="210"/>
      <c r="Z147" s="210"/>
      <c r="AA147" s="210"/>
      <c r="AB147" s="210"/>
      <c r="AC147" s="210"/>
      <c r="AD147" s="210"/>
      <c r="AE147" s="210"/>
      <c r="AF147" s="210"/>
      <c r="AG147" s="210"/>
      <c r="AH147" s="210"/>
      <c r="AI147" s="210"/>
      <c r="AJ147" s="210"/>
      <c r="AK147" s="210"/>
      <c r="AL147" s="210"/>
    </row>
    <row r="148" spans="1:38" ht="16" x14ac:dyDescent="0.2">
      <c r="A148" s="210"/>
      <c r="B148" s="210"/>
      <c r="C148" s="210"/>
      <c r="D148" s="210"/>
      <c r="E148" s="210"/>
      <c r="F148" s="210"/>
      <c r="G148" s="210"/>
      <c r="H148" s="210"/>
      <c r="I148" s="210"/>
      <c r="J148" s="210"/>
      <c r="K148" s="210"/>
      <c r="L148" s="210"/>
      <c r="M148" s="210"/>
      <c r="N148" s="210"/>
      <c r="O148" s="210"/>
      <c r="P148" s="210"/>
      <c r="Q148" s="210"/>
      <c r="R148" s="210"/>
      <c r="S148" s="210"/>
      <c r="T148" s="210"/>
      <c r="U148" s="210"/>
      <c r="V148" s="210"/>
      <c r="W148" s="210"/>
      <c r="X148" s="210"/>
      <c r="Y148" s="210"/>
      <c r="Z148" s="210"/>
      <c r="AA148" s="210"/>
      <c r="AB148" s="210"/>
      <c r="AC148" s="210"/>
      <c r="AD148" s="210"/>
      <c r="AE148" s="210"/>
      <c r="AF148" s="210"/>
      <c r="AG148" s="210"/>
      <c r="AH148" s="210"/>
      <c r="AI148" s="210"/>
      <c r="AJ148" s="210"/>
      <c r="AK148" s="210"/>
      <c r="AL148" s="210"/>
    </row>
    <row r="149" spans="1:38" ht="16" x14ac:dyDescent="0.2">
      <c r="A149" s="210"/>
      <c r="B149" s="210"/>
      <c r="C149" s="210"/>
      <c r="D149" s="210"/>
      <c r="E149" s="210"/>
      <c r="F149" s="210"/>
      <c r="G149" s="210"/>
      <c r="H149" s="210"/>
      <c r="I149" s="210"/>
      <c r="J149" s="210"/>
      <c r="K149" s="210"/>
      <c r="L149" s="210"/>
      <c r="M149" s="210"/>
      <c r="N149" s="210"/>
      <c r="O149" s="210"/>
      <c r="P149" s="210"/>
      <c r="Q149" s="210"/>
      <c r="R149" s="210"/>
      <c r="S149" s="210"/>
      <c r="T149" s="210"/>
      <c r="U149" s="210"/>
      <c r="V149" s="210"/>
      <c r="W149" s="210"/>
      <c r="X149" s="210"/>
      <c r="Y149" s="210"/>
      <c r="Z149" s="210"/>
      <c r="AA149" s="210"/>
      <c r="AB149" s="210"/>
      <c r="AC149" s="210"/>
      <c r="AD149" s="210"/>
      <c r="AE149" s="210"/>
      <c r="AF149" s="210"/>
      <c r="AG149" s="210"/>
      <c r="AH149" s="210"/>
      <c r="AI149" s="210"/>
      <c r="AJ149" s="210"/>
      <c r="AK149" s="210"/>
      <c r="AL149" s="210"/>
    </row>
    <row r="150" spans="1:38" ht="16" x14ac:dyDescent="0.2">
      <c r="A150" s="210"/>
      <c r="B150" s="210"/>
      <c r="C150" s="210"/>
      <c r="D150" s="210"/>
      <c r="E150" s="210"/>
      <c r="F150" s="210"/>
      <c r="G150" s="210"/>
      <c r="H150" s="210"/>
      <c r="I150" s="210"/>
      <c r="J150" s="210"/>
      <c r="K150" s="210"/>
      <c r="L150" s="210"/>
      <c r="M150" s="210"/>
      <c r="N150" s="210"/>
      <c r="O150" s="210"/>
      <c r="P150" s="210"/>
      <c r="Q150" s="210"/>
      <c r="R150" s="210"/>
      <c r="S150" s="210"/>
      <c r="T150" s="210"/>
      <c r="U150" s="210"/>
      <c r="V150" s="210"/>
      <c r="W150" s="210"/>
      <c r="X150" s="210"/>
      <c r="Y150" s="210"/>
      <c r="Z150" s="210"/>
      <c r="AA150" s="210"/>
      <c r="AB150" s="210"/>
      <c r="AC150" s="210"/>
      <c r="AD150" s="210"/>
      <c r="AE150" s="210"/>
      <c r="AF150" s="210"/>
      <c r="AG150" s="210"/>
      <c r="AH150" s="210"/>
      <c r="AI150" s="210"/>
      <c r="AJ150" s="210"/>
      <c r="AK150" s="210"/>
      <c r="AL150" s="210"/>
    </row>
    <row r="151" spans="1:38" ht="16" x14ac:dyDescent="0.2">
      <c r="A151" s="210"/>
      <c r="B151" s="210"/>
      <c r="C151" s="210"/>
      <c r="D151" s="210"/>
      <c r="E151" s="210"/>
      <c r="F151" s="210"/>
      <c r="G151" s="210"/>
      <c r="H151" s="210"/>
      <c r="I151" s="210"/>
      <c r="J151" s="210"/>
      <c r="K151" s="210"/>
      <c r="L151" s="210"/>
      <c r="M151" s="210"/>
      <c r="N151" s="210"/>
      <c r="O151" s="210"/>
      <c r="P151" s="210"/>
      <c r="Q151" s="210"/>
      <c r="R151" s="210"/>
      <c r="S151" s="210"/>
      <c r="T151" s="210"/>
      <c r="U151" s="210"/>
      <c r="V151" s="210"/>
      <c r="W151" s="210"/>
      <c r="X151" s="210"/>
      <c r="Y151" s="210"/>
      <c r="Z151" s="210"/>
      <c r="AA151" s="210"/>
      <c r="AB151" s="210"/>
      <c r="AC151" s="210"/>
      <c r="AD151" s="210"/>
      <c r="AE151" s="210"/>
      <c r="AF151" s="210"/>
      <c r="AG151" s="210"/>
      <c r="AH151" s="210"/>
      <c r="AI151" s="210"/>
      <c r="AJ151" s="210"/>
      <c r="AK151" s="210"/>
      <c r="AL151" s="210"/>
    </row>
    <row r="152" spans="1:38" ht="16" x14ac:dyDescent="0.2">
      <c r="A152" s="210"/>
      <c r="B152" s="210"/>
      <c r="C152" s="210"/>
      <c r="D152" s="210"/>
      <c r="E152" s="210"/>
      <c r="F152" s="210"/>
      <c r="G152" s="210"/>
      <c r="H152" s="210"/>
      <c r="I152" s="210"/>
      <c r="J152" s="210"/>
      <c r="K152" s="210"/>
      <c r="L152" s="210"/>
      <c r="M152" s="210"/>
      <c r="N152" s="210"/>
      <c r="O152" s="210"/>
      <c r="P152" s="210"/>
      <c r="Q152" s="210"/>
      <c r="R152" s="210"/>
      <c r="S152" s="210"/>
      <c r="T152" s="210"/>
      <c r="U152" s="210"/>
      <c r="V152" s="210"/>
      <c r="W152" s="210"/>
      <c r="X152" s="210"/>
      <c r="Y152" s="210"/>
      <c r="Z152" s="210"/>
      <c r="AA152" s="210"/>
      <c r="AB152" s="210"/>
      <c r="AC152" s="210"/>
      <c r="AD152" s="210"/>
      <c r="AE152" s="210"/>
      <c r="AF152" s="210"/>
      <c r="AG152" s="210"/>
      <c r="AH152" s="210"/>
      <c r="AI152" s="210"/>
      <c r="AJ152" s="210"/>
      <c r="AK152" s="210"/>
      <c r="AL152" s="210"/>
    </row>
    <row r="153" spans="1:38" ht="16" x14ac:dyDescent="0.2">
      <c r="A153" s="210"/>
      <c r="B153" s="210"/>
      <c r="C153" s="210"/>
      <c r="D153" s="210"/>
      <c r="E153" s="210"/>
      <c r="F153" s="210"/>
      <c r="G153" s="210"/>
      <c r="H153" s="210"/>
      <c r="I153" s="210"/>
      <c r="J153" s="210"/>
      <c r="K153" s="210"/>
      <c r="L153" s="210"/>
      <c r="M153" s="210"/>
      <c r="N153" s="210"/>
      <c r="O153" s="210"/>
      <c r="P153" s="210"/>
      <c r="Q153" s="210"/>
      <c r="R153" s="210"/>
      <c r="S153" s="210"/>
      <c r="T153" s="210"/>
      <c r="U153" s="210"/>
      <c r="V153" s="210"/>
      <c r="W153" s="210"/>
      <c r="X153" s="210"/>
      <c r="Y153" s="210"/>
      <c r="Z153" s="210"/>
      <c r="AA153" s="210"/>
      <c r="AB153" s="210"/>
      <c r="AC153" s="210"/>
      <c r="AD153" s="210"/>
      <c r="AE153" s="210"/>
      <c r="AF153" s="210"/>
      <c r="AG153" s="210"/>
      <c r="AH153" s="210"/>
      <c r="AI153" s="210"/>
      <c r="AJ153" s="210"/>
      <c r="AK153" s="210"/>
      <c r="AL153" s="210"/>
    </row>
    <row r="154" spans="1:38" ht="16" x14ac:dyDescent="0.2">
      <c r="A154" s="210"/>
      <c r="B154" s="210"/>
      <c r="C154" s="210"/>
      <c r="D154" s="210"/>
      <c r="E154" s="210"/>
      <c r="F154" s="210"/>
      <c r="G154" s="210"/>
      <c r="H154" s="210"/>
      <c r="I154" s="210"/>
      <c r="J154" s="210"/>
      <c r="K154" s="210"/>
      <c r="L154" s="210"/>
      <c r="M154" s="210"/>
      <c r="N154" s="210"/>
      <c r="O154" s="210"/>
      <c r="P154" s="210"/>
      <c r="Q154" s="210"/>
      <c r="R154" s="210"/>
      <c r="S154" s="210"/>
      <c r="T154" s="210"/>
      <c r="U154" s="210"/>
      <c r="V154" s="210"/>
      <c r="W154" s="210"/>
      <c r="X154" s="210"/>
      <c r="Y154" s="210"/>
      <c r="Z154" s="210"/>
      <c r="AA154" s="210"/>
      <c r="AB154" s="210"/>
      <c r="AC154" s="210"/>
      <c r="AD154" s="210"/>
      <c r="AE154" s="210"/>
      <c r="AF154" s="210"/>
      <c r="AG154" s="210"/>
      <c r="AH154" s="210"/>
      <c r="AI154" s="210"/>
      <c r="AJ154" s="210"/>
      <c r="AK154" s="210"/>
      <c r="AL154" s="210"/>
    </row>
    <row r="155" spans="1:38" ht="16" x14ac:dyDescent="0.2">
      <c r="A155" s="210"/>
      <c r="B155" s="210"/>
      <c r="C155" s="210"/>
      <c r="D155" s="210"/>
      <c r="E155" s="210"/>
      <c r="F155" s="210"/>
      <c r="G155" s="210"/>
      <c r="H155" s="210"/>
      <c r="I155" s="210"/>
      <c r="J155" s="210"/>
      <c r="K155" s="210"/>
      <c r="L155" s="210"/>
      <c r="M155" s="210"/>
      <c r="N155" s="210"/>
      <c r="O155" s="210"/>
      <c r="P155" s="210"/>
      <c r="Q155" s="210"/>
      <c r="R155" s="210"/>
      <c r="S155" s="210"/>
      <c r="T155" s="210"/>
      <c r="U155" s="210"/>
      <c r="V155" s="210"/>
      <c r="W155" s="210"/>
      <c r="X155" s="210"/>
      <c r="Y155" s="210"/>
      <c r="Z155" s="210"/>
      <c r="AA155" s="210"/>
      <c r="AB155" s="210"/>
      <c r="AC155" s="210"/>
      <c r="AD155" s="210"/>
      <c r="AE155" s="210"/>
      <c r="AF155" s="210"/>
      <c r="AG155" s="210"/>
      <c r="AH155" s="210"/>
      <c r="AI155" s="210"/>
      <c r="AJ155" s="210"/>
      <c r="AK155" s="210"/>
      <c r="AL155" s="210"/>
    </row>
    <row r="156" spans="1:38" ht="16" x14ac:dyDescent="0.2">
      <c r="A156" s="210"/>
      <c r="B156" s="210"/>
      <c r="C156" s="210"/>
      <c r="D156" s="210"/>
      <c r="E156" s="210"/>
      <c r="F156" s="210"/>
      <c r="G156" s="210"/>
      <c r="H156" s="210"/>
      <c r="I156" s="210"/>
      <c r="J156" s="210"/>
      <c r="K156" s="210"/>
      <c r="L156" s="210"/>
      <c r="M156" s="210"/>
      <c r="N156" s="210"/>
      <c r="O156" s="210"/>
      <c r="P156" s="210"/>
      <c r="Q156" s="210"/>
      <c r="R156" s="210"/>
      <c r="S156" s="210"/>
      <c r="T156" s="210"/>
      <c r="U156" s="210"/>
      <c r="V156" s="210"/>
      <c r="W156" s="210"/>
      <c r="X156" s="210"/>
      <c r="Y156" s="210"/>
      <c r="Z156" s="210"/>
      <c r="AA156" s="210"/>
      <c r="AB156" s="210"/>
      <c r="AC156" s="210"/>
      <c r="AD156" s="210"/>
      <c r="AE156" s="210"/>
      <c r="AF156" s="210"/>
      <c r="AG156" s="210"/>
      <c r="AH156" s="210"/>
      <c r="AI156" s="210"/>
      <c r="AJ156" s="210"/>
      <c r="AK156" s="210"/>
      <c r="AL156" s="210"/>
    </row>
    <row r="157" spans="1:38" ht="16" x14ac:dyDescent="0.2">
      <c r="A157" s="210"/>
      <c r="B157" s="210"/>
      <c r="C157" s="210"/>
      <c r="D157" s="210"/>
      <c r="E157" s="210"/>
      <c r="F157" s="210"/>
      <c r="G157" s="210"/>
      <c r="H157" s="210"/>
      <c r="I157" s="210"/>
      <c r="J157" s="210"/>
      <c r="K157" s="210"/>
      <c r="L157" s="210"/>
      <c r="M157" s="210"/>
      <c r="N157" s="210"/>
      <c r="O157" s="210"/>
      <c r="P157" s="210"/>
      <c r="Q157" s="210"/>
      <c r="R157" s="210"/>
      <c r="S157" s="210"/>
      <c r="T157" s="210"/>
      <c r="U157" s="210"/>
      <c r="V157" s="210"/>
      <c r="W157" s="210"/>
      <c r="X157" s="210"/>
      <c r="Y157" s="210"/>
      <c r="Z157" s="210"/>
      <c r="AA157" s="210"/>
      <c r="AB157" s="210"/>
      <c r="AC157" s="210"/>
      <c r="AD157" s="210"/>
      <c r="AE157" s="210"/>
      <c r="AF157" s="210"/>
      <c r="AG157" s="210"/>
      <c r="AH157" s="210"/>
      <c r="AI157" s="210"/>
      <c r="AJ157" s="210"/>
      <c r="AK157" s="210"/>
      <c r="AL157" s="210"/>
    </row>
    <row r="158" spans="1:38" ht="16" x14ac:dyDescent="0.2">
      <c r="A158" s="210"/>
      <c r="B158" s="210"/>
      <c r="C158" s="210"/>
      <c r="D158" s="210"/>
      <c r="E158" s="210"/>
      <c r="F158" s="210"/>
      <c r="G158" s="210"/>
      <c r="H158" s="210"/>
      <c r="I158" s="210"/>
      <c r="J158" s="210"/>
      <c r="K158" s="210"/>
      <c r="L158" s="210"/>
      <c r="M158" s="210"/>
      <c r="N158" s="210"/>
      <c r="O158" s="210"/>
      <c r="P158" s="210"/>
      <c r="Q158" s="210"/>
      <c r="R158" s="210"/>
      <c r="S158" s="210"/>
      <c r="T158" s="210"/>
      <c r="U158" s="210"/>
      <c r="V158" s="210"/>
      <c r="W158" s="210"/>
      <c r="X158" s="210"/>
      <c r="Y158" s="210"/>
      <c r="Z158" s="210"/>
      <c r="AA158" s="210"/>
      <c r="AB158" s="210"/>
      <c r="AC158" s="210"/>
      <c r="AD158" s="210"/>
      <c r="AE158" s="210"/>
      <c r="AF158" s="210"/>
      <c r="AG158" s="210"/>
      <c r="AH158" s="210"/>
      <c r="AI158" s="210"/>
      <c r="AJ158" s="210"/>
      <c r="AK158" s="210"/>
      <c r="AL158" s="210"/>
    </row>
    <row r="159" spans="1:38" ht="16" x14ac:dyDescent="0.2">
      <c r="A159" s="210"/>
      <c r="B159" s="210"/>
      <c r="C159" s="210"/>
      <c r="D159" s="210"/>
      <c r="E159" s="210"/>
      <c r="F159" s="210"/>
      <c r="G159" s="210"/>
      <c r="H159" s="210"/>
      <c r="I159" s="210"/>
      <c r="J159" s="210"/>
      <c r="K159" s="210"/>
      <c r="L159" s="210"/>
      <c r="M159" s="210"/>
      <c r="N159" s="210"/>
      <c r="O159" s="210"/>
      <c r="P159" s="210"/>
      <c r="Q159" s="210"/>
      <c r="R159" s="210"/>
      <c r="S159" s="210"/>
      <c r="T159" s="210"/>
      <c r="U159" s="210"/>
      <c r="V159" s="210"/>
      <c r="W159" s="210"/>
      <c r="X159" s="210"/>
      <c r="Y159" s="210"/>
      <c r="Z159" s="210"/>
      <c r="AA159" s="210"/>
      <c r="AB159" s="210"/>
      <c r="AC159" s="210"/>
      <c r="AD159" s="210"/>
      <c r="AE159" s="210"/>
      <c r="AF159" s="210"/>
      <c r="AG159" s="210"/>
      <c r="AH159" s="210"/>
      <c r="AI159" s="210"/>
      <c r="AJ159" s="210"/>
      <c r="AK159" s="210"/>
      <c r="AL159" s="210"/>
    </row>
    <row r="160" spans="1:38" ht="16" x14ac:dyDescent="0.2">
      <c r="A160" s="210"/>
      <c r="B160" s="210"/>
      <c r="C160" s="210"/>
      <c r="D160" s="210"/>
      <c r="E160" s="210"/>
      <c r="F160" s="210"/>
      <c r="G160" s="210"/>
      <c r="H160" s="210"/>
      <c r="I160" s="210"/>
      <c r="J160" s="210"/>
      <c r="K160" s="210"/>
      <c r="L160" s="210"/>
      <c r="M160" s="210"/>
      <c r="N160" s="210"/>
      <c r="O160" s="210"/>
      <c r="P160" s="210"/>
      <c r="Q160" s="210"/>
      <c r="R160" s="210"/>
      <c r="S160" s="210"/>
      <c r="T160" s="210"/>
      <c r="U160" s="210"/>
      <c r="V160" s="210"/>
      <c r="W160" s="210"/>
      <c r="X160" s="210"/>
      <c r="Y160" s="210"/>
      <c r="Z160" s="210"/>
      <c r="AA160" s="210"/>
      <c r="AB160" s="210"/>
      <c r="AC160" s="210"/>
      <c r="AD160" s="210"/>
      <c r="AE160" s="210"/>
      <c r="AF160" s="210"/>
      <c r="AG160" s="210"/>
      <c r="AH160" s="210"/>
      <c r="AI160" s="210"/>
      <c r="AJ160" s="210"/>
      <c r="AK160" s="210"/>
      <c r="AL160" s="210"/>
    </row>
    <row r="161" spans="1:38" ht="16" x14ac:dyDescent="0.2">
      <c r="A161" s="210"/>
      <c r="B161" s="210"/>
      <c r="C161" s="210"/>
      <c r="D161" s="210"/>
      <c r="E161" s="210"/>
      <c r="F161" s="210"/>
      <c r="G161" s="210"/>
      <c r="H161" s="210"/>
      <c r="I161" s="210"/>
      <c r="J161" s="210"/>
      <c r="K161" s="210"/>
      <c r="L161" s="210"/>
      <c r="M161" s="210"/>
      <c r="N161" s="210"/>
      <c r="O161" s="210"/>
      <c r="P161" s="210"/>
      <c r="Q161" s="210"/>
      <c r="R161" s="210"/>
      <c r="S161" s="210"/>
      <c r="T161" s="210"/>
      <c r="U161" s="210"/>
      <c r="V161" s="210"/>
      <c r="W161" s="210"/>
      <c r="X161" s="210"/>
      <c r="Y161" s="210"/>
      <c r="Z161" s="210"/>
      <c r="AA161" s="210"/>
      <c r="AB161" s="210"/>
      <c r="AC161" s="210"/>
      <c r="AD161" s="210"/>
      <c r="AE161" s="210"/>
      <c r="AF161" s="210"/>
      <c r="AG161" s="210"/>
      <c r="AH161" s="210"/>
      <c r="AI161" s="210"/>
      <c r="AJ161" s="210"/>
      <c r="AK161" s="210"/>
      <c r="AL161" s="210"/>
    </row>
    <row r="162" spans="1:38" ht="16" x14ac:dyDescent="0.2">
      <c r="A162" s="210"/>
      <c r="B162" s="210"/>
      <c r="C162" s="210"/>
      <c r="D162" s="210"/>
      <c r="E162" s="210"/>
      <c r="F162" s="210"/>
      <c r="G162" s="210"/>
      <c r="H162" s="210"/>
      <c r="I162" s="210"/>
      <c r="J162" s="210"/>
      <c r="K162" s="210"/>
      <c r="L162" s="210"/>
      <c r="M162" s="210"/>
      <c r="N162" s="210"/>
      <c r="O162" s="210"/>
      <c r="P162" s="210"/>
      <c r="Q162" s="210"/>
      <c r="R162" s="210"/>
      <c r="S162" s="210"/>
      <c r="T162" s="210"/>
      <c r="U162" s="210"/>
      <c r="V162" s="210"/>
      <c r="W162" s="210"/>
      <c r="X162" s="210"/>
      <c r="Y162" s="210"/>
      <c r="Z162" s="210"/>
      <c r="AA162" s="210"/>
      <c r="AB162" s="210"/>
      <c r="AC162" s="210"/>
      <c r="AD162" s="210"/>
      <c r="AE162" s="210"/>
      <c r="AF162" s="210"/>
      <c r="AG162" s="210"/>
      <c r="AH162" s="210"/>
      <c r="AI162" s="210"/>
      <c r="AJ162" s="210"/>
      <c r="AK162" s="210"/>
      <c r="AL162" s="210"/>
    </row>
    <row r="163" spans="1:38" ht="16" x14ac:dyDescent="0.2">
      <c r="A163" s="210"/>
      <c r="B163" s="210"/>
      <c r="C163" s="210"/>
      <c r="D163" s="210"/>
      <c r="E163" s="210"/>
      <c r="F163" s="210"/>
      <c r="G163" s="210"/>
      <c r="H163" s="210"/>
      <c r="I163" s="210"/>
      <c r="J163" s="210"/>
      <c r="K163" s="210"/>
      <c r="L163" s="210"/>
      <c r="M163" s="210"/>
      <c r="N163" s="210"/>
      <c r="O163" s="210"/>
      <c r="P163" s="210"/>
      <c r="Q163" s="210"/>
      <c r="R163" s="210"/>
      <c r="S163" s="210"/>
      <c r="T163" s="210"/>
      <c r="U163" s="210"/>
      <c r="V163" s="210"/>
      <c r="W163" s="210"/>
      <c r="X163" s="210"/>
      <c r="Y163" s="210"/>
      <c r="Z163" s="210"/>
      <c r="AA163" s="210"/>
      <c r="AB163" s="210"/>
      <c r="AC163" s="210"/>
      <c r="AD163" s="210"/>
      <c r="AE163" s="210"/>
      <c r="AF163" s="210"/>
      <c r="AG163" s="210"/>
      <c r="AH163" s="210"/>
      <c r="AI163" s="210"/>
      <c r="AJ163" s="210"/>
      <c r="AK163" s="210"/>
      <c r="AL163" s="210"/>
    </row>
    <row r="164" spans="1:38" ht="16" x14ac:dyDescent="0.2">
      <c r="A164" s="210"/>
      <c r="B164" s="210"/>
      <c r="C164" s="210"/>
      <c r="D164" s="210"/>
      <c r="E164" s="210"/>
      <c r="F164" s="210"/>
      <c r="G164" s="210"/>
      <c r="H164" s="210"/>
      <c r="I164" s="210"/>
      <c r="J164" s="210"/>
      <c r="K164" s="210"/>
      <c r="L164" s="210"/>
      <c r="M164" s="210"/>
      <c r="N164" s="210"/>
      <c r="O164" s="210"/>
      <c r="P164" s="210"/>
      <c r="Q164" s="210"/>
      <c r="R164" s="210"/>
      <c r="S164" s="210"/>
      <c r="T164" s="210"/>
      <c r="U164" s="210"/>
      <c r="V164" s="210"/>
      <c r="W164" s="210"/>
      <c r="X164" s="210"/>
      <c r="Y164" s="210"/>
      <c r="Z164" s="210"/>
      <c r="AA164" s="210"/>
      <c r="AB164" s="210"/>
      <c r="AC164" s="210"/>
      <c r="AD164" s="210"/>
      <c r="AE164" s="210"/>
      <c r="AF164" s="210"/>
      <c r="AG164" s="210"/>
      <c r="AH164" s="210"/>
      <c r="AI164" s="210"/>
      <c r="AJ164" s="210"/>
      <c r="AK164" s="210"/>
      <c r="AL164" s="210"/>
    </row>
    <row r="165" spans="1:38" ht="16" x14ac:dyDescent="0.2">
      <c r="A165" s="210"/>
      <c r="B165" s="210"/>
      <c r="C165" s="210"/>
      <c r="D165" s="210"/>
      <c r="E165" s="210"/>
      <c r="F165" s="210"/>
      <c r="G165" s="210"/>
      <c r="H165" s="210"/>
      <c r="I165" s="210"/>
      <c r="J165" s="210"/>
      <c r="K165" s="210"/>
      <c r="L165" s="210"/>
      <c r="M165" s="210"/>
      <c r="N165" s="210"/>
      <c r="O165" s="210"/>
      <c r="P165" s="210"/>
      <c r="Q165" s="210"/>
      <c r="R165" s="210"/>
      <c r="S165" s="210"/>
      <c r="T165" s="210"/>
      <c r="U165" s="210"/>
      <c r="V165" s="210"/>
      <c r="W165" s="210"/>
      <c r="X165" s="210"/>
      <c r="Y165" s="210"/>
      <c r="Z165" s="210"/>
      <c r="AA165" s="210"/>
      <c r="AB165" s="210"/>
      <c r="AC165" s="210"/>
      <c r="AD165" s="210"/>
      <c r="AE165" s="210"/>
      <c r="AF165" s="210"/>
      <c r="AG165" s="210"/>
      <c r="AH165" s="210"/>
      <c r="AI165" s="210"/>
      <c r="AJ165" s="210"/>
      <c r="AK165" s="210"/>
      <c r="AL165" s="210"/>
    </row>
    <row r="166" spans="1:38" ht="16" x14ac:dyDescent="0.2">
      <c r="A166" s="210"/>
      <c r="B166" s="210"/>
      <c r="C166" s="210"/>
      <c r="D166" s="210"/>
      <c r="E166" s="210"/>
      <c r="F166" s="210"/>
      <c r="G166" s="210"/>
      <c r="H166" s="210"/>
      <c r="I166" s="210"/>
      <c r="J166" s="210"/>
      <c r="K166" s="210"/>
      <c r="L166" s="210"/>
      <c r="M166" s="210"/>
      <c r="N166" s="210"/>
      <c r="O166" s="210"/>
      <c r="P166" s="210"/>
      <c r="Q166" s="210"/>
      <c r="R166" s="210"/>
      <c r="S166" s="210"/>
      <c r="T166" s="210"/>
      <c r="U166" s="210"/>
      <c r="V166" s="210"/>
      <c r="W166" s="210"/>
      <c r="X166" s="210"/>
      <c r="Y166" s="210"/>
      <c r="Z166" s="210"/>
      <c r="AA166" s="210"/>
      <c r="AB166" s="210"/>
      <c r="AC166" s="210"/>
      <c r="AD166" s="210"/>
      <c r="AE166" s="210"/>
      <c r="AF166" s="210"/>
      <c r="AG166" s="210"/>
      <c r="AH166" s="210"/>
      <c r="AI166" s="210"/>
      <c r="AJ166" s="210"/>
      <c r="AK166" s="210"/>
      <c r="AL166" s="210"/>
    </row>
    <row r="167" spans="1:38" ht="16" x14ac:dyDescent="0.2">
      <c r="A167" s="210"/>
      <c r="B167" s="210"/>
      <c r="C167" s="210"/>
      <c r="D167" s="210"/>
      <c r="E167" s="210"/>
      <c r="F167" s="210"/>
      <c r="G167" s="210"/>
      <c r="H167" s="210"/>
      <c r="I167" s="210"/>
      <c r="J167" s="210"/>
      <c r="K167" s="210"/>
      <c r="L167" s="210"/>
      <c r="M167" s="210"/>
      <c r="N167" s="210"/>
      <c r="O167" s="210"/>
      <c r="P167" s="210"/>
      <c r="Q167" s="210"/>
      <c r="R167" s="210"/>
      <c r="S167" s="210"/>
      <c r="T167" s="210"/>
      <c r="U167" s="210"/>
      <c r="V167" s="210"/>
      <c r="W167" s="210"/>
      <c r="X167" s="210"/>
      <c r="Y167" s="210"/>
      <c r="Z167" s="210"/>
      <c r="AA167" s="210"/>
      <c r="AB167" s="210"/>
      <c r="AC167" s="210"/>
      <c r="AD167" s="210"/>
      <c r="AE167" s="210"/>
      <c r="AF167" s="210"/>
      <c r="AG167" s="210"/>
      <c r="AH167" s="210"/>
      <c r="AI167" s="210"/>
      <c r="AJ167" s="210"/>
      <c r="AK167" s="210"/>
      <c r="AL167" s="210"/>
    </row>
    <row r="168" spans="1:38" ht="16" x14ac:dyDescent="0.2">
      <c r="A168" s="210"/>
      <c r="B168" s="210"/>
      <c r="C168" s="210"/>
      <c r="D168" s="210"/>
      <c r="E168" s="210"/>
      <c r="F168" s="210"/>
      <c r="G168" s="210"/>
      <c r="H168" s="210"/>
      <c r="I168" s="210"/>
      <c r="J168" s="210"/>
      <c r="K168" s="210"/>
      <c r="L168" s="210"/>
      <c r="M168" s="210"/>
      <c r="N168" s="210"/>
      <c r="O168" s="210"/>
      <c r="P168" s="210"/>
      <c r="Q168" s="210"/>
      <c r="R168" s="210"/>
      <c r="S168" s="210"/>
      <c r="T168" s="210"/>
      <c r="U168" s="210"/>
      <c r="V168" s="210"/>
      <c r="W168" s="210"/>
      <c r="X168" s="210"/>
      <c r="Y168" s="210"/>
      <c r="Z168" s="210"/>
      <c r="AA168" s="210"/>
      <c r="AB168" s="210"/>
      <c r="AC168" s="210"/>
      <c r="AD168" s="210"/>
      <c r="AE168" s="210"/>
      <c r="AF168" s="210"/>
      <c r="AG168" s="210"/>
      <c r="AH168" s="210"/>
      <c r="AI168" s="210"/>
      <c r="AJ168" s="210"/>
      <c r="AK168" s="210"/>
      <c r="AL168" s="210"/>
    </row>
    <row r="169" spans="1:38" ht="16" x14ac:dyDescent="0.2">
      <c r="A169" s="210"/>
      <c r="B169" s="210"/>
      <c r="C169" s="210"/>
      <c r="D169" s="210"/>
      <c r="E169" s="210"/>
      <c r="F169" s="210"/>
      <c r="G169" s="210"/>
      <c r="H169" s="210"/>
      <c r="I169" s="210"/>
      <c r="J169" s="210"/>
      <c r="K169" s="210"/>
      <c r="L169" s="210"/>
      <c r="M169" s="210"/>
      <c r="N169" s="210"/>
      <c r="O169" s="210"/>
      <c r="P169" s="210"/>
      <c r="Q169" s="210"/>
      <c r="R169" s="210"/>
      <c r="S169" s="210"/>
      <c r="T169" s="210"/>
      <c r="U169" s="210"/>
      <c r="V169" s="210"/>
      <c r="W169" s="210"/>
      <c r="X169" s="210"/>
      <c r="Y169" s="210"/>
      <c r="Z169" s="210"/>
      <c r="AA169" s="210"/>
      <c r="AB169" s="210"/>
      <c r="AC169" s="210"/>
      <c r="AD169" s="210"/>
      <c r="AE169" s="210"/>
      <c r="AF169" s="210"/>
      <c r="AG169" s="210"/>
      <c r="AH169" s="210"/>
      <c r="AI169" s="210"/>
      <c r="AJ169" s="210"/>
      <c r="AK169" s="210"/>
      <c r="AL169" s="210"/>
    </row>
    <row r="170" spans="1:38" ht="16" x14ac:dyDescent="0.2">
      <c r="A170" s="210"/>
      <c r="B170" s="210"/>
      <c r="C170" s="210"/>
      <c r="D170" s="210"/>
      <c r="E170" s="210"/>
      <c r="F170" s="210"/>
      <c r="G170" s="210"/>
      <c r="H170" s="210"/>
      <c r="I170" s="210"/>
      <c r="J170" s="210"/>
      <c r="K170" s="210"/>
      <c r="L170" s="210"/>
      <c r="M170" s="210"/>
      <c r="N170" s="210"/>
      <c r="O170" s="210"/>
      <c r="P170" s="210"/>
      <c r="Q170" s="210"/>
      <c r="R170" s="210"/>
      <c r="S170" s="210"/>
      <c r="T170" s="210"/>
      <c r="U170" s="210"/>
      <c r="V170" s="210"/>
      <c r="W170" s="210"/>
      <c r="X170" s="210"/>
      <c r="Y170" s="210"/>
      <c r="Z170" s="210"/>
      <c r="AA170" s="210"/>
      <c r="AB170" s="210"/>
      <c r="AC170" s="210"/>
      <c r="AD170" s="210"/>
      <c r="AE170" s="210"/>
      <c r="AF170" s="210"/>
      <c r="AG170" s="210"/>
      <c r="AH170" s="210"/>
      <c r="AI170" s="210"/>
      <c r="AJ170" s="210"/>
      <c r="AK170" s="210"/>
      <c r="AL170" s="210"/>
    </row>
    <row r="171" spans="1:38" ht="16" x14ac:dyDescent="0.2">
      <c r="A171" s="210"/>
      <c r="B171" s="210"/>
      <c r="C171" s="210"/>
      <c r="D171" s="210"/>
      <c r="E171" s="210"/>
      <c r="F171" s="210"/>
      <c r="G171" s="210"/>
      <c r="H171" s="210"/>
      <c r="I171" s="210"/>
      <c r="J171" s="210"/>
      <c r="K171" s="210"/>
      <c r="L171" s="210"/>
      <c r="M171" s="210"/>
      <c r="N171" s="210"/>
      <c r="O171" s="210"/>
      <c r="P171" s="210"/>
      <c r="Q171" s="210"/>
      <c r="R171" s="210"/>
      <c r="S171" s="210"/>
      <c r="T171" s="210"/>
      <c r="U171" s="210"/>
      <c r="V171" s="210"/>
      <c r="W171" s="210"/>
      <c r="X171" s="210"/>
      <c r="Y171" s="210"/>
      <c r="Z171" s="210"/>
      <c r="AA171" s="210"/>
      <c r="AB171" s="210"/>
      <c r="AC171" s="210"/>
      <c r="AD171" s="210"/>
      <c r="AE171" s="210"/>
      <c r="AF171" s="210"/>
      <c r="AG171" s="210"/>
      <c r="AH171" s="210"/>
      <c r="AI171" s="210"/>
      <c r="AJ171" s="210"/>
      <c r="AK171" s="210"/>
      <c r="AL171" s="210"/>
    </row>
    <row r="172" spans="1:38" ht="16" x14ac:dyDescent="0.2">
      <c r="A172" s="210"/>
      <c r="B172" s="210"/>
      <c r="C172" s="210"/>
      <c r="D172" s="210"/>
      <c r="E172" s="210"/>
      <c r="F172" s="210"/>
      <c r="G172" s="210"/>
      <c r="H172" s="210"/>
      <c r="I172" s="210"/>
      <c r="J172" s="210"/>
      <c r="K172" s="210"/>
      <c r="L172" s="210"/>
      <c r="M172" s="210"/>
      <c r="N172" s="210"/>
      <c r="O172" s="210"/>
      <c r="P172" s="210"/>
      <c r="Q172" s="210"/>
      <c r="R172" s="210"/>
      <c r="S172" s="210"/>
      <c r="T172" s="210"/>
      <c r="U172" s="210"/>
      <c r="V172" s="210"/>
      <c r="W172" s="210"/>
      <c r="X172" s="210"/>
      <c r="Y172" s="210"/>
      <c r="Z172" s="210"/>
      <c r="AA172" s="210"/>
      <c r="AB172" s="210"/>
      <c r="AC172" s="210"/>
      <c r="AD172" s="210"/>
      <c r="AE172" s="210"/>
      <c r="AF172" s="210"/>
      <c r="AG172" s="210"/>
      <c r="AH172" s="210"/>
      <c r="AI172" s="210"/>
      <c r="AJ172" s="210"/>
      <c r="AK172" s="210"/>
      <c r="AL172" s="210"/>
    </row>
    <row r="173" spans="1:38" ht="16" x14ac:dyDescent="0.2">
      <c r="A173" s="210"/>
      <c r="B173" s="210"/>
      <c r="C173" s="210"/>
      <c r="D173" s="210"/>
      <c r="E173" s="210"/>
      <c r="F173" s="210"/>
      <c r="G173" s="210"/>
      <c r="H173" s="210"/>
      <c r="I173" s="210"/>
      <c r="J173" s="210"/>
      <c r="K173" s="210"/>
      <c r="L173" s="210"/>
      <c r="M173" s="210"/>
      <c r="N173" s="210"/>
      <c r="O173" s="210"/>
      <c r="P173" s="210"/>
      <c r="Q173" s="210"/>
      <c r="R173" s="210"/>
      <c r="S173" s="210"/>
      <c r="T173" s="210"/>
      <c r="U173" s="210"/>
      <c r="V173" s="210"/>
      <c r="W173" s="210"/>
      <c r="X173" s="210"/>
      <c r="Y173" s="210"/>
      <c r="Z173" s="210"/>
      <c r="AA173" s="210"/>
      <c r="AB173" s="210"/>
      <c r="AC173" s="210"/>
      <c r="AD173" s="210"/>
      <c r="AE173" s="210"/>
      <c r="AF173" s="210"/>
      <c r="AG173" s="210"/>
      <c r="AH173" s="210"/>
      <c r="AI173" s="210"/>
      <c r="AJ173" s="210"/>
      <c r="AK173" s="210"/>
      <c r="AL173" s="210"/>
    </row>
    <row r="174" spans="1:38" ht="16" x14ac:dyDescent="0.2">
      <c r="A174" s="210"/>
      <c r="B174" s="210"/>
      <c r="C174" s="210"/>
      <c r="D174" s="210"/>
      <c r="E174" s="210"/>
      <c r="F174" s="210"/>
      <c r="G174" s="210"/>
      <c r="H174" s="210"/>
      <c r="I174" s="210"/>
      <c r="J174" s="210"/>
      <c r="K174" s="210"/>
      <c r="L174" s="210"/>
      <c r="M174" s="210"/>
      <c r="N174" s="210"/>
      <c r="O174" s="210"/>
      <c r="P174" s="210"/>
      <c r="Q174" s="210"/>
      <c r="R174" s="210"/>
      <c r="S174" s="210"/>
      <c r="T174" s="210"/>
      <c r="U174" s="210"/>
      <c r="V174" s="210"/>
      <c r="W174" s="210"/>
      <c r="X174" s="210"/>
      <c r="Y174" s="210"/>
      <c r="Z174" s="210"/>
      <c r="AA174" s="210"/>
      <c r="AB174" s="210"/>
      <c r="AC174" s="210"/>
      <c r="AD174" s="210"/>
      <c r="AE174" s="210"/>
      <c r="AF174" s="210"/>
      <c r="AG174" s="210"/>
      <c r="AH174" s="210"/>
      <c r="AI174" s="210"/>
      <c r="AJ174" s="210"/>
      <c r="AK174" s="210"/>
      <c r="AL174" s="210"/>
    </row>
    <row r="175" spans="1:38" ht="16" x14ac:dyDescent="0.2">
      <c r="A175" s="210"/>
      <c r="B175" s="210"/>
      <c r="C175" s="210"/>
      <c r="D175" s="210"/>
      <c r="E175" s="210"/>
      <c r="F175" s="210"/>
      <c r="G175" s="210"/>
      <c r="H175" s="210"/>
      <c r="I175" s="210"/>
      <c r="J175" s="210"/>
      <c r="K175" s="210"/>
      <c r="L175" s="210"/>
      <c r="M175" s="210"/>
      <c r="N175" s="210"/>
      <c r="O175" s="210"/>
      <c r="P175" s="210"/>
      <c r="Q175" s="210"/>
      <c r="R175" s="210"/>
      <c r="S175" s="210"/>
      <c r="T175" s="210"/>
      <c r="U175" s="210"/>
      <c r="V175" s="210"/>
      <c r="W175" s="210"/>
      <c r="X175" s="210"/>
      <c r="Y175" s="210"/>
      <c r="Z175" s="210"/>
      <c r="AA175" s="210"/>
      <c r="AB175" s="210"/>
      <c r="AC175" s="210"/>
      <c r="AD175" s="210"/>
      <c r="AE175" s="210"/>
      <c r="AF175" s="210"/>
      <c r="AG175" s="210"/>
      <c r="AH175" s="210"/>
      <c r="AI175" s="210"/>
      <c r="AJ175" s="210"/>
      <c r="AK175" s="210"/>
      <c r="AL175" s="210"/>
    </row>
    <row r="176" spans="1:38" ht="16" x14ac:dyDescent="0.2">
      <c r="A176" s="210"/>
      <c r="B176" s="210"/>
      <c r="C176" s="210"/>
      <c r="D176" s="210"/>
      <c r="E176" s="210"/>
      <c r="F176" s="210"/>
      <c r="G176" s="210"/>
      <c r="H176" s="210"/>
      <c r="I176" s="210"/>
      <c r="J176" s="210"/>
      <c r="K176" s="210"/>
      <c r="L176" s="210"/>
      <c r="M176" s="210"/>
      <c r="N176" s="210"/>
      <c r="O176" s="210"/>
      <c r="P176" s="210"/>
      <c r="Q176" s="210"/>
      <c r="R176" s="210"/>
      <c r="S176" s="210"/>
      <c r="T176" s="210"/>
      <c r="U176" s="210"/>
      <c r="V176" s="210"/>
      <c r="W176" s="210"/>
      <c r="X176" s="210"/>
      <c r="Y176" s="210"/>
      <c r="Z176" s="210"/>
      <c r="AA176" s="210"/>
      <c r="AB176" s="210"/>
      <c r="AC176" s="210"/>
      <c r="AD176" s="210"/>
      <c r="AE176" s="210"/>
      <c r="AF176" s="210"/>
      <c r="AG176" s="210"/>
      <c r="AH176" s="210"/>
      <c r="AI176" s="210"/>
      <c r="AJ176" s="210"/>
      <c r="AK176" s="210"/>
      <c r="AL176" s="210"/>
    </row>
    <row r="177" spans="1:38" ht="16" x14ac:dyDescent="0.2">
      <c r="A177" s="210"/>
      <c r="B177" s="210"/>
      <c r="C177" s="210"/>
      <c r="D177" s="210"/>
      <c r="E177" s="210"/>
      <c r="F177" s="210"/>
      <c r="G177" s="210"/>
      <c r="H177" s="210"/>
      <c r="I177" s="210"/>
      <c r="J177" s="210"/>
      <c r="K177" s="210"/>
      <c r="L177" s="210"/>
      <c r="M177" s="210"/>
      <c r="N177" s="210"/>
      <c r="O177" s="210"/>
      <c r="P177" s="210"/>
      <c r="Q177" s="210"/>
      <c r="R177" s="210"/>
      <c r="S177" s="210"/>
      <c r="T177" s="210"/>
      <c r="U177" s="210"/>
      <c r="V177" s="210"/>
      <c r="W177" s="210"/>
      <c r="X177" s="210"/>
      <c r="Y177" s="210"/>
      <c r="Z177" s="210"/>
      <c r="AA177" s="210"/>
      <c r="AB177" s="210"/>
      <c r="AC177" s="210"/>
      <c r="AD177" s="210"/>
      <c r="AE177" s="210"/>
      <c r="AF177" s="210"/>
      <c r="AG177" s="210"/>
      <c r="AH177" s="210"/>
      <c r="AI177" s="210"/>
      <c r="AJ177" s="210"/>
      <c r="AK177" s="210"/>
      <c r="AL177" s="210"/>
    </row>
    <row r="178" spans="1:38" ht="16" x14ac:dyDescent="0.2">
      <c r="A178" s="210"/>
      <c r="B178" s="210"/>
      <c r="C178" s="210"/>
      <c r="D178" s="210"/>
      <c r="E178" s="210"/>
      <c r="F178" s="210"/>
      <c r="G178" s="210"/>
      <c r="H178" s="210"/>
      <c r="I178" s="210"/>
      <c r="J178" s="210"/>
      <c r="K178" s="210"/>
      <c r="L178" s="210"/>
      <c r="M178" s="210"/>
      <c r="N178" s="210"/>
      <c r="O178" s="210"/>
      <c r="P178" s="210"/>
      <c r="Q178" s="210"/>
      <c r="R178" s="210"/>
      <c r="S178" s="210"/>
      <c r="T178" s="210"/>
      <c r="U178" s="210"/>
      <c r="V178" s="210"/>
      <c r="W178" s="210"/>
      <c r="X178" s="210"/>
      <c r="Y178" s="210"/>
      <c r="Z178" s="210"/>
      <c r="AA178" s="210"/>
      <c r="AB178" s="210"/>
      <c r="AC178" s="210"/>
      <c r="AD178" s="210"/>
      <c r="AE178" s="210"/>
      <c r="AF178" s="210"/>
      <c r="AG178" s="210"/>
      <c r="AH178" s="210"/>
      <c r="AI178" s="210"/>
      <c r="AJ178" s="210"/>
      <c r="AK178" s="210"/>
      <c r="AL178" s="210"/>
    </row>
    <row r="179" spans="1:38" ht="16" x14ac:dyDescent="0.2">
      <c r="A179" s="210"/>
      <c r="B179" s="210"/>
      <c r="C179" s="210"/>
      <c r="D179" s="210"/>
      <c r="E179" s="210"/>
      <c r="F179" s="210"/>
      <c r="G179" s="210"/>
      <c r="H179" s="210"/>
      <c r="I179" s="210"/>
      <c r="J179" s="210"/>
      <c r="K179" s="210"/>
      <c r="L179" s="210"/>
      <c r="M179" s="210"/>
      <c r="N179" s="210"/>
      <c r="O179" s="210"/>
      <c r="P179" s="210"/>
      <c r="Q179" s="210"/>
      <c r="R179" s="210"/>
      <c r="S179" s="210"/>
      <c r="T179" s="210"/>
      <c r="U179" s="210"/>
      <c r="V179" s="210"/>
      <c r="W179" s="210"/>
      <c r="X179" s="210"/>
      <c r="Y179" s="210"/>
      <c r="Z179" s="210"/>
      <c r="AA179" s="210"/>
      <c r="AB179" s="210"/>
      <c r="AC179" s="210"/>
      <c r="AD179" s="210"/>
      <c r="AE179" s="210"/>
      <c r="AF179" s="210"/>
      <c r="AG179" s="210"/>
      <c r="AH179" s="210"/>
      <c r="AI179" s="210"/>
      <c r="AJ179" s="210"/>
      <c r="AK179" s="210"/>
      <c r="AL179" s="210"/>
    </row>
    <row r="180" spans="1:38" ht="16" x14ac:dyDescent="0.2">
      <c r="A180" s="210"/>
      <c r="B180" s="210"/>
      <c r="C180" s="210"/>
      <c r="D180" s="210"/>
      <c r="E180" s="210"/>
      <c r="F180" s="210"/>
      <c r="G180" s="210"/>
      <c r="H180" s="210"/>
      <c r="I180" s="210"/>
      <c r="J180" s="210"/>
      <c r="K180" s="210"/>
      <c r="L180" s="210"/>
      <c r="M180" s="210"/>
      <c r="N180" s="210"/>
      <c r="O180" s="210"/>
      <c r="P180" s="210"/>
      <c r="Q180" s="210"/>
      <c r="R180" s="210"/>
      <c r="S180" s="210"/>
      <c r="T180" s="210"/>
      <c r="U180" s="210"/>
      <c r="V180" s="210"/>
      <c r="W180" s="210"/>
      <c r="X180" s="210"/>
      <c r="Y180" s="210"/>
      <c r="Z180" s="210"/>
      <c r="AA180" s="210"/>
      <c r="AB180" s="210"/>
      <c r="AC180" s="210"/>
      <c r="AD180" s="210"/>
      <c r="AE180" s="210"/>
      <c r="AF180" s="210"/>
      <c r="AG180" s="210"/>
      <c r="AH180" s="210"/>
      <c r="AI180" s="210"/>
      <c r="AJ180" s="210"/>
      <c r="AK180" s="210"/>
      <c r="AL180" s="210"/>
    </row>
    <row r="181" spans="1:38" ht="16" x14ac:dyDescent="0.2">
      <c r="A181" s="210"/>
      <c r="B181" s="210"/>
      <c r="C181" s="210"/>
      <c r="D181" s="210"/>
      <c r="E181" s="210"/>
      <c r="F181" s="210"/>
      <c r="G181" s="210"/>
      <c r="H181" s="210"/>
      <c r="I181" s="210"/>
      <c r="J181" s="210"/>
      <c r="K181" s="210"/>
      <c r="L181" s="210"/>
      <c r="M181" s="210"/>
      <c r="N181" s="210"/>
      <c r="O181" s="210"/>
      <c r="P181" s="210"/>
      <c r="Q181" s="210"/>
      <c r="R181" s="210"/>
      <c r="S181" s="210"/>
      <c r="T181" s="210"/>
      <c r="U181" s="210"/>
      <c r="V181" s="210"/>
      <c r="W181" s="210"/>
      <c r="X181" s="210"/>
      <c r="Y181" s="210"/>
      <c r="Z181" s="210"/>
      <c r="AA181" s="210"/>
      <c r="AB181" s="210"/>
      <c r="AC181" s="210"/>
      <c r="AD181" s="210"/>
      <c r="AE181" s="210"/>
      <c r="AF181" s="210"/>
      <c r="AG181" s="210"/>
      <c r="AH181" s="210"/>
      <c r="AI181" s="210"/>
      <c r="AJ181" s="210"/>
      <c r="AK181" s="210"/>
      <c r="AL181" s="210"/>
    </row>
    <row r="182" spans="1:38" ht="16" x14ac:dyDescent="0.2">
      <c r="A182" s="210"/>
      <c r="B182" s="210"/>
      <c r="C182" s="210"/>
      <c r="D182" s="210"/>
      <c r="E182" s="210"/>
      <c r="F182" s="210"/>
      <c r="G182" s="210"/>
      <c r="H182" s="210"/>
      <c r="I182" s="210"/>
      <c r="J182" s="210"/>
      <c r="K182" s="210"/>
      <c r="L182" s="210"/>
      <c r="M182" s="210"/>
      <c r="N182" s="210"/>
      <c r="O182" s="210"/>
      <c r="P182" s="210"/>
      <c r="Q182" s="210"/>
      <c r="R182" s="210"/>
      <c r="S182" s="210"/>
      <c r="T182" s="210"/>
      <c r="U182" s="210"/>
      <c r="V182" s="210"/>
      <c r="W182" s="210"/>
      <c r="X182" s="210"/>
      <c r="Y182" s="210"/>
      <c r="Z182" s="210"/>
      <c r="AA182" s="210"/>
      <c r="AB182" s="210"/>
      <c r="AC182" s="210"/>
      <c r="AD182" s="210"/>
      <c r="AE182" s="210"/>
      <c r="AF182" s="210"/>
      <c r="AG182" s="210"/>
      <c r="AH182" s="210"/>
      <c r="AI182" s="210"/>
      <c r="AJ182" s="210"/>
      <c r="AK182" s="210"/>
      <c r="AL182" s="210"/>
    </row>
    <row r="183" spans="1:38" ht="16" x14ac:dyDescent="0.2">
      <c r="A183" s="210"/>
      <c r="B183" s="210"/>
      <c r="C183" s="210"/>
      <c r="D183" s="210"/>
      <c r="E183" s="210"/>
      <c r="F183" s="210"/>
      <c r="G183" s="210"/>
      <c r="H183" s="210"/>
      <c r="I183" s="210"/>
      <c r="J183" s="210"/>
      <c r="K183" s="210"/>
      <c r="L183" s="210"/>
      <c r="M183" s="210"/>
      <c r="N183" s="210"/>
      <c r="O183" s="210"/>
      <c r="P183" s="210"/>
      <c r="Q183" s="210"/>
      <c r="R183" s="210"/>
      <c r="S183" s="210"/>
      <c r="T183" s="210"/>
      <c r="U183" s="210"/>
      <c r="V183" s="210"/>
      <c r="W183" s="210"/>
      <c r="X183" s="210"/>
      <c r="Y183" s="210"/>
      <c r="Z183" s="210"/>
      <c r="AA183" s="210"/>
      <c r="AB183" s="210"/>
      <c r="AC183" s="210"/>
      <c r="AD183" s="210"/>
      <c r="AE183" s="210"/>
      <c r="AF183" s="210"/>
      <c r="AG183" s="210"/>
      <c r="AH183" s="210"/>
      <c r="AI183" s="210"/>
      <c r="AJ183" s="210"/>
      <c r="AK183" s="210"/>
      <c r="AL183" s="210"/>
    </row>
    <row r="184" spans="1:38" ht="16" x14ac:dyDescent="0.2">
      <c r="A184" s="210"/>
      <c r="B184" s="210"/>
      <c r="C184" s="210"/>
      <c r="D184" s="210"/>
      <c r="E184" s="210"/>
      <c r="F184" s="210"/>
      <c r="G184" s="210"/>
      <c r="H184" s="210"/>
      <c r="I184" s="210"/>
      <c r="J184" s="210"/>
      <c r="K184" s="210"/>
      <c r="L184" s="210"/>
      <c r="M184" s="210"/>
      <c r="N184" s="210"/>
      <c r="O184" s="210"/>
      <c r="P184" s="210"/>
      <c r="Q184" s="210"/>
      <c r="R184" s="210"/>
      <c r="S184" s="210"/>
      <c r="T184" s="210"/>
      <c r="U184" s="210"/>
      <c r="V184" s="210"/>
      <c r="W184" s="210"/>
      <c r="X184" s="210"/>
      <c r="Y184" s="210"/>
      <c r="Z184" s="210"/>
      <c r="AA184" s="210"/>
      <c r="AB184" s="210"/>
      <c r="AC184" s="210"/>
      <c r="AD184" s="210"/>
      <c r="AE184" s="210"/>
      <c r="AF184" s="210"/>
      <c r="AG184" s="210"/>
      <c r="AH184" s="210"/>
      <c r="AI184" s="210"/>
      <c r="AJ184" s="210"/>
      <c r="AK184" s="210"/>
      <c r="AL184" s="210"/>
    </row>
    <row r="185" spans="1:38" ht="16" x14ac:dyDescent="0.2">
      <c r="A185" s="210"/>
      <c r="B185" s="210"/>
      <c r="C185" s="210"/>
      <c r="D185" s="210"/>
      <c r="E185" s="210"/>
      <c r="F185" s="210"/>
      <c r="G185" s="210"/>
      <c r="H185" s="210"/>
      <c r="I185" s="210"/>
      <c r="J185" s="210"/>
      <c r="K185" s="210"/>
      <c r="L185" s="210"/>
      <c r="M185" s="210"/>
      <c r="N185" s="210"/>
      <c r="O185" s="210"/>
      <c r="P185" s="210"/>
      <c r="Q185" s="210"/>
      <c r="R185" s="210"/>
      <c r="S185" s="210"/>
      <c r="T185" s="210"/>
      <c r="U185" s="210"/>
      <c r="V185" s="210"/>
      <c r="W185" s="210"/>
      <c r="X185" s="210"/>
      <c r="Y185" s="210"/>
      <c r="Z185" s="210"/>
      <c r="AA185" s="210"/>
      <c r="AB185" s="210"/>
      <c r="AC185" s="210"/>
      <c r="AD185" s="210"/>
      <c r="AE185" s="210"/>
      <c r="AF185" s="210"/>
      <c r="AG185" s="210"/>
      <c r="AH185" s="210"/>
      <c r="AI185" s="210"/>
      <c r="AJ185" s="210"/>
      <c r="AK185" s="210"/>
      <c r="AL185" s="210"/>
    </row>
    <row r="186" spans="1:38" ht="16" x14ac:dyDescent="0.2">
      <c r="A186" s="210"/>
      <c r="B186" s="210"/>
      <c r="C186" s="210"/>
      <c r="D186" s="210"/>
      <c r="E186" s="210"/>
      <c r="F186" s="210"/>
      <c r="G186" s="210"/>
      <c r="H186" s="210"/>
      <c r="I186" s="210"/>
      <c r="J186" s="210"/>
      <c r="K186" s="210"/>
      <c r="L186" s="210"/>
      <c r="M186" s="210"/>
      <c r="N186" s="210"/>
      <c r="O186" s="210"/>
      <c r="P186" s="210"/>
      <c r="Q186" s="210"/>
      <c r="R186" s="210"/>
      <c r="S186" s="210"/>
      <c r="T186" s="210"/>
      <c r="U186" s="210"/>
      <c r="V186" s="210"/>
      <c r="W186" s="210"/>
      <c r="X186" s="210"/>
      <c r="Y186" s="210"/>
      <c r="Z186" s="210"/>
      <c r="AA186" s="210"/>
      <c r="AB186" s="210"/>
      <c r="AC186" s="210"/>
      <c r="AD186" s="210"/>
      <c r="AE186" s="210"/>
      <c r="AF186" s="210"/>
      <c r="AG186" s="210"/>
      <c r="AH186" s="210"/>
      <c r="AI186" s="210"/>
      <c r="AJ186" s="210"/>
      <c r="AK186" s="210"/>
      <c r="AL186" s="210"/>
    </row>
    <row r="187" spans="1:38" ht="16" x14ac:dyDescent="0.2">
      <c r="A187" s="210"/>
      <c r="B187" s="210"/>
      <c r="C187" s="210"/>
      <c r="D187" s="210"/>
      <c r="E187" s="210"/>
      <c r="F187" s="210"/>
      <c r="G187" s="210"/>
      <c r="H187" s="210"/>
      <c r="I187" s="210"/>
      <c r="J187" s="210"/>
      <c r="K187" s="210"/>
      <c r="L187" s="210"/>
      <c r="M187" s="210"/>
      <c r="N187" s="210"/>
      <c r="O187" s="210"/>
      <c r="P187" s="210"/>
      <c r="Q187" s="210"/>
      <c r="R187" s="210"/>
      <c r="S187" s="210"/>
      <c r="T187" s="210"/>
      <c r="U187" s="210"/>
      <c r="V187" s="210"/>
      <c r="W187" s="210"/>
      <c r="X187" s="210"/>
      <c r="Y187" s="210"/>
      <c r="Z187" s="210"/>
      <c r="AA187" s="210"/>
      <c r="AB187" s="210"/>
      <c r="AC187" s="210"/>
      <c r="AD187" s="210"/>
      <c r="AE187" s="210"/>
      <c r="AF187" s="210"/>
      <c r="AG187" s="210"/>
      <c r="AH187" s="210"/>
      <c r="AI187" s="210"/>
      <c r="AJ187" s="210"/>
      <c r="AK187" s="210"/>
      <c r="AL187" s="210"/>
    </row>
    <row r="188" spans="1:38" ht="16" x14ac:dyDescent="0.2">
      <c r="A188" s="210"/>
      <c r="B188" s="210"/>
      <c r="C188" s="210"/>
      <c r="D188" s="210"/>
      <c r="E188" s="210"/>
      <c r="F188" s="210"/>
      <c r="G188" s="210"/>
      <c r="H188" s="210"/>
      <c r="I188" s="210"/>
      <c r="J188" s="210"/>
      <c r="K188" s="210"/>
      <c r="L188" s="210"/>
      <c r="M188" s="210"/>
      <c r="N188" s="210"/>
      <c r="O188" s="210"/>
      <c r="P188" s="210"/>
      <c r="Q188" s="210"/>
      <c r="R188" s="210"/>
      <c r="S188" s="210"/>
      <c r="T188" s="210"/>
      <c r="U188" s="210"/>
      <c r="V188" s="210"/>
      <c r="W188" s="210"/>
      <c r="X188" s="210"/>
      <c r="Y188" s="210"/>
      <c r="Z188" s="210"/>
      <c r="AA188" s="210"/>
      <c r="AB188" s="210"/>
      <c r="AC188" s="210"/>
      <c r="AD188" s="210"/>
      <c r="AE188" s="210"/>
      <c r="AF188" s="210"/>
      <c r="AG188" s="210"/>
      <c r="AH188" s="210"/>
      <c r="AI188" s="210"/>
      <c r="AJ188" s="210"/>
      <c r="AK188" s="210"/>
      <c r="AL188" s="210"/>
    </row>
    <row r="189" spans="1:38" ht="16" x14ac:dyDescent="0.2">
      <c r="A189" s="210"/>
      <c r="B189" s="210"/>
      <c r="C189" s="210"/>
      <c r="D189" s="210"/>
      <c r="E189" s="210"/>
      <c r="F189" s="210"/>
      <c r="G189" s="210"/>
      <c r="H189" s="210"/>
      <c r="I189" s="210"/>
      <c r="J189" s="210"/>
      <c r="K189" s="210"/>
      <c r="L189" s="210"/>
      <c r="M189" s="210"/>
      <c r="N189" s="210"/>
      <c r="O189" s="210"/>
      <c r="P189" s="210"/>
      <c r="Q189" s="210"/>
      <c r="R189" s="210"/>
      <c r="S189" s="210"/>
      <c r="T189" s="210"/>
      <c r="U189" s="210"/>
      <c r="V189" s="210"/>
      <c r="W189" s="210"/>
      <c r="X189" s="210"/>
      <c r="Y189" s="210"/>
      <c r="Z189" s="210"/>
      <c r="AA189" s="210"/>
      <c r="AB189" s="210"/>
      <c r="AC189" s="210"/>
      <c r="AD189" s="210"/>
      <c r="AE189" s="210"/>
      <c r="AF189" s="210"/>
      <c r="AG189" s="210"/>
      <c r="AH189" s="210"/>
      <c r="AI189" s="210"/>
      <c r="AJ189" s="210"/>
      <c r="AK189" s="210"/>
      <c r="AL189" s="210"/>
    </row>
    <row r="190" spans="1:38" ht="16" x14ac:dyDescent="0.2">
      <c r="A190" s="210"/>
      <c r="B190" s="210"/>
      <c r="C190" s="210"/>
      <c r="D190" s="210"/>
      <c r="E190" s="210"/>
      <c r="F190" s="210"/>
      <c r="G190" s="210"/>
      <c r="H190" s="210"/>
      <c r="I190" s="210"/>
      <c r="J190" s="210"/>
      <c r="K190" s="210"/>
      <c r="L190" s="210"/>
      <c r="M190" s="210"/>
      <c r="N190" s="210"/>
      <c r="O190" s="210"/>
      <c r="P190" s="210"/>
      <c r="Q190" s="210"/>
      <c r="R190" s="210"/>
      <c r="S190" s="210"/>
      <c r="T190" s="210"/>
      <c r="U190" s="210"/>
      <c r="V190" s="210"/>
      <c r="W190" s="210"/>
      <c r="X190" s="210"/>
      <c r="Y190" s="210"/>
      <c r="Z190" s="210"/>
      <c r="AA190" s="210"/>
      <c r="AB190" s="210"/>
      <c r="AC190" s="210"/>
      <c r="AD190" s="210"/>
      <c r="AE190" s="210"/>
      <c r="AF190" s="210"/>
      <c r="AG190" s="210"/>
      <c r="AH190" s="210"/>
      <c r="AI190" s="210"/>
      <c r="AJ190" s="210"/>
      <c r="AK190" s="210"/>
      <c r="AL190" s="210"/>
    </row>
    <row r="191" spans="1:38" ht="16" x14ac:dyDescent="0.2">
      <c r="A191" s="210"/>
      <c r="B191" s="210"/>
      <c r="C191" s="210"/>
      <c r="D191" s="210"/>
      <c r="E191" s="210"/>
      <c r="F191" s="210"/>
      <c r="G191" s="210"/>
      <c r="H191" s="210"/>
      <c r="I191" s="210"/>
      <c r="J191" s="210"/>
      <c r="K191" s="210"/>
      <c r="L191" s="210"/>
      <c r="M191" s="210"/>
      <c r="N191" s="210"/>
      <c r="O191" s="210"/>
      <c r="P191" s="210"/>
      <c r="Q191" s="210"/>
      <c r="R191" s="210"/>
      <c r="S191" s="210"/>
      <c r="T191" s="210"/>
      <c r="U191" s="210"/>
      <c r="V191" s="210"/>
      <c r="W191" s="210"/>
      <c r="X191" s="210"/>
      <c r="Y191" s="210"/>
      <c r="Z191" s="210"/>
      <c r="AA191" s="210"/>
      <c r="AB191" s="210"/>
      <c r="AC191" s="210"/>
      <c r="AD191" s="210"/>
      <c r="AE191" s="210"/>
      <c r="AF191" s="210"/>
      <c r="AG191" s="210"/>
      <c r="AH191" s="210"/>
      <c r="AI191" s="210"/>
      <c r="AJ191" s="210"/>
      <c r="AK191" s="210"/>
      <c r="AL191" s="210"/>
    </row>
    <row r="192" spans="1:38" ht="16" x14ac:dyDescent="0.2">
      <c r="A192" s="210"/>
      <c r="B192" s="210"/>
      <c r="C192" s="210"/>
      <c r="D192" s="210"/>
      <c r="E192" s="210"/>
      <c r="F192" s="210"/>
      <c r="G192" s="210"/>
      <c r="H192" s="210"/>
      <c r="I192" s="210"/>
      <c r="J192" s="210"/>
      <c r="K192" s="210"/>
      <c r="L192" s="210"/>
      <c r="M192" s="210"/>
      <c r="N192" s="210"/>
      <c r="O192" s="210"/>
      <c r="P192" s="210"/>
      <c r="Q192" s="210"/>
      <c r="R192" s="210"/>
      <c r="S192" s="210"/>
      <c r="T192" s="210"/>
      <c r="U192" s="210"/>
      <c r="V192" s="210"/>
      <c r="W192" s="210"/>
      <c r="X192" s="210"/>
      <c r="Y192" s="210"/>
      <c r="Z192" s="210"/>
      <c r="AA192" s="210"/>
      <c r="AB192" s="210"/>
      <c r="AC192" s="210"/>
      <c r="AD192" s="210"/>
      <c r="AE192" s="210"/>
      <c r="AF192" s="210"/>
      <c r="AG192" s="210"/>
      <c r="AH192" s="210"/>
      <c r="AI192" s="210"/>
      <c r="AJ192" s="210"/>
      <c r="AK192" s="210"/>
      <c r="AL192" s="210"/>
    </row>
    <row r="193" spans="1:38" ht="16" x14ac:dyDescent="0.2">
      <c r="A193" s="210"/>
      <c r="B193" s="210"/>
      <c r="C193" s="210"/>
      <c r="D193" s="210"/>
      <c r="E193" s="210"/>
      <c r="F193" s="210"/>
      <c r="G193" s="210"/>
      <c r="H193" s="210"/>
      <c r="I193" s="210"/>
      <c r="J193" s="210"/>
      <c r="K193" s="210"/>
      <c r="L193" s="210"/>
      <c r="M193" s="210"/>
      <c r="N193" s="210"/>
      <c r="O193" s="210"/>
      <c r="P193" s="210"/>
      <c r="Q193" s="210"/>
      <c r="R193" s="210"/>
      <c r="S193" s="210"/>
      <c r="T193" s="210"/>
      <c r="U193" s="210"/>
      <c r="V193" s="210"/>
      <c r="W193" s="210"/>
      <c r="X193" s="210"/>
      <c r="Y193" s="210"/>
      <c r="Z193" s="210"/>
      <c r="AA193" s="210"/>
      <c r="AB193" s="210"/>
      <c r="AC193" s="210"/>
      <c r="AD193" s="210"/>
      <c r="AE193" s="210"/>
      <c r="AF193" s="210"/>
      <c r="AG193" s="210"/>
      <c r="AH193" s="210"/>
      <c r="AI193" s="210"/>
      <c r="AJ193" s="210"/>
      <c r="AK193" s="210"/>
      <c r="AL193" s="210"/>
    </row>
    <row r="194" spans="1:38" ht="16" x14ac:dyDescent="0.2">
      <c r="A194" s="210"/>
      <c r="B194" s="210"/>
      <c r="C194" s="210"/>
      <c r="D194" s="210"/>
      <c r="E194" s="210"/>
      <c r="F194" s="210"/>
      <c r="G194" s="210"/>
      <c r="H194" s="210"/>
      <c r="I194" s="210"/>
      <c r="J194" s="210"/>
      <c r="K194" s="210"/>
      <c r="L194" s="210"/>
      <c r="M194" s="210"/>
      <c r="N194" s="210"/>
      <c r="O194" s="210"/>
      <c r="P194" s="210"/>
      <c r="Q194" s="210"/>
      <c r="R194" s="210"/>
      <c r="S194" s="210"/>
      <c r="T194" s="210"/>
      <c r="U194" s="210"/>
      <c r="V194" s="210"/>
      <c r="W194" s="210"/>
      <c r="X194" s="210"/>
      <c r="Y194" s="210"/>
      <c r="Z194" s="210"/>
      <c r="AA194" s="210"/>
      <c r="AB194" s="210"/>
      <c r="AC194" s="210"/>
      <c r="AD194" s="210"/>
      <c r="AE194" s="210"/>
      <c r="AF194" s="210"/>
      <c r="AG194" s="210"/>
      <c r="AH194" s="210"/>
      <c r="AI194" s="210"/>
      <c r="AJ194" s="210"/>
      <c r="AK194" s="210"/>
      <c r="AL194" s="210"/>
    </row>
    <row r="195" spans="1:38" ht="16" x14ac:dyDescent="0.2">
      <c r="A195" s="210"/>
      <c r="B195" s="210"/>
      <c r="C195" s="210"/>
      <c r="D195" s="210"/>
      <c r="E195" s="210"/>
      <c r="F195" s="210"/>
      <c r="G195" s="210"/>
      <c r="H195" s="210"/>
      <c r="I195" s="210"/>
      <c r="J195" s="210"/>
      <c r="K195" s="210"/>
      <c r="L195" s="210"/>
      <c r="M195" s="210"/>
      <c r="N195" s="210"/>
      <c r="O195" s="210"/>
      <c r="P195" s="210"/>
      <c r="Q195" s="210"/>
      <c r="R195" s="210"/>
      <c r="S195" s="210"/>
      <c r="T195" s="210"/>
      <c r="U195" s="210"/>
      <c r="V195" s="210"/>
      <c r="W195" s="210"/>
      <c r="X195" s="210"/>
      <c r="Y195" s="210"/>
      <c r="Z195" s="210"/>
      <c r="AA195" s="210"/>
      <c r="AB195" s="210"/>
      <c r="AC195" s="210"/>
      <c r="AD195" s="210"/>
      <c r="AE195" s="210"/>
      <c r="AF195" s="210"/>
      <c r="AG195" s="210"/>
      <c r="AH195" s="210"/>
      <c r="AI195" s="210"/>
      <c r="AJ195" s="210"/>
      <c r="AK195" s="210"/>
      <c r="AL195" s="210"/>
    </row>
    <row r="196" spans="1:38" ht="16" x14ac:dyDescent="0.2">
      <c r="A196" s="210"/>
      <c r="B196" s="210"/>
      <c r="C196" s="210"/>
      <c r="D196" s="210"/>
      <c r="E196" s="210"/>
      <c r="F196" s="210"/>
      <c r="G196" s="210"/>
      <c r="H196" s="210"/>
      <c r="I196" s="210"/>
      <c r="J196" s="210"/>
      <c r="K196" s="210"/>
      <c r="L196" s="210"/>
      <c r="M196" s="210"/>
      <c r="N196" s="210"/>
      <c r="O196" s="210"/>
      <c r="P196" s="210"/>
      <c r="Q196" s="210"/>
      <c r="R196" s="210"/>
      <c r="S196" s="210"/>
      <c r="T196" s="210"/>
      <c r="U196" s="210"/>
      <c r="V196" s="210"/>
      <c r="W196" s="210"/>
      <c r="X196" s="210"/>
      <c r="Y196" s="210"/>
      <c r="Z196" s="210"/>
      <c r="AA196" s="210"/>
      <c r="AB196" s="210"/>
      <c r="AC196" s="210"/>
      <c r="AD196" s="210"/>
      <c r="AE196" s="210"/>
      <c r="AF196" s="210"/>
      <c r="AG196" s="210"/>
      <c r="AH196" s="210"/>
      <c r="AI196" s="210"/>
      <c r="AJ196" s="210"/>
      <c r="AK196" s="210"/>
      <c r="AL196" s="210"/>
    </row>
    <row r="197" spans="1:38" ht="16" x14ac:dyDescent="0.2">
      <c r="A197" s="210"/>
      <c r="B197" s="210"/>
      <c r="C197" s="210"/>
      <c r="D197" s="210"/>
      <c r="E197" s="210"/>
      <c r="F197" s="210"/>
      <c r="G197" s="210"/>
      <c r="H197" s="210"/>
      <c r="I197" s="210"/>
      <c r="J197" s="210"/>
      <c r="K197" s="210"/>
      <c r="L197" s="210"/>
      <c r="M197" s="210"/>
      <c r="N197" s="210"/>
      <c r="O197" s="210"/>
      <c r="P197" s="210"/>
      <c r="Q197" s="210"/>
      <c r="R197" s="210"/>
      <c r="S197" s="210"/>
      <c r="T197" s="210"/>
      <c r="U197" s="210"/>
      <c r="V197" s="210"/>
      <c r="W197" s="210"/>
      <c r="X197" s="210"/>
      <c r="Y197" s="210"/>
      <c r="Z197" s="210"/>
      <c r="AA197" s="210"/>
      <c r="AB197" s="210"/>
      <c r="AC197" s="210"/>
      <c r="AD197" s="210"/>
      <c r="AE197" s="210"/>
      <c r="AF197" s="210"/>
      <c r="AG197" s="210"/>
      <c r="AH197" s="210"/>
      <c r="AI197" s="210"/>
      <c r="AJ197" s="210"/>
      <c r="AK197" s="210"/>
      <c r="AL197" s="210"/>
    </row>
    <row r="198" spans="1:38" ht="16" x14ac:dyDescent="0.2">
      <c r="A198" s="210"/>
      <c r="B198" s="210"/>
      <c r="C198" s="210"/>
      <c r="D198" s="210"/>
      <c r="E198" s="210"/>
      <c r="F198" s="210"/>
      <c r="G198" s="210"/>
      <c r="H198" s="210"/>
      <c r="I198" s="210"/>
      <c r="J198" s="210"/>
      <c r="K198" s="210"/>
      <c r="L198" s="210"/>
      <c r="M198" s="210"/>
      <c r="N198" s="210"/>
      <c r="O198" s="210"/>
      <c r="P198" s="210"/>
      <c r="Q198" s="210"/>
      <c r="R198" s="210"/>
      <c r="S198" s="210"/>
      <c r="T198" s="210"/>
      <c r="U198" s="210"/>
      <c r="V198" s="210"/>
      <c r="W198" s="210"/>
      <c r="X198" s="210"/>
      <c r="Y198" s="210"/>
      <c r="Z198" s="210"/>
      <c r="AA198" s="210"/>
      <c r="AB198" s="210"/>
      <c r="AC198" s="210"/>
      <c r="AD198" s="210"/>
      <c r="AE198" s="210"/>
      <c r="AF198" s="210"/>
      <c r="AG198" s="210"/>
      <c r="AH198" s="210"/>
      <c r="AI198" s="210"/>
      <c r="AJ198" s="210"/>
      <c r="AK198" s="210"/>
      <c r="AL198" s="210"/>
    </row>
    <row r="199" spans="1:38" ht="16" x14ac:dyDescent="0.2">
      <c r="A199" s="210"/>
      <c r="B199" s="210"/>
      <c r="C199" s="210"/>
      <c r="D199" s="210"/>
      <c r="E199" s="210"/>
      <c r="F199" s="210"/>
      <c r="G199" s="210"/>
      <c r="H199" s="210"/>
      <c r="I199" s="210"/>
      <c r="J199" s="210"/>
      <c r="K199" s="210"/>
      <c r="L199" s="210"/>
      <c r="M199" s="210"/>
      <c r="N199" s="210"/>
      <c r="O199" s="210"/>
      <c r="P199" s="210"/>
      <c r="Q199" s="210"/>
      <c r="R199" s="210"/>
      <c r="S199" s="210"/>
      <c r="T199" s="210"/>
      <c r="U199" s="210"/>
      <c r="V199" s="210"/>
      <c r="W199" s="210"/>
      <c r="X199" s="210"/>
      <c r="Y199" s="210"/>
      <c r="Z199" s="210"/>
      <c r="AA199" s="210"/>
      <c r="AB199" s="210"/>
      <c r="AC199" s="210"/>
      <c r="AD199" s="210"/>
      <c r="AE199" s="210"/>
      <c r="AF199" s="210"/>
      <c r="AG199" s="210"/>
      <c r="AH199" s="210"/>
      <c r="AI199" s="210"/>
      <c r="AJ199" s="210"/>
      <c r="AK199" s="210"/>
      <c r="AL199" s="210"/>
    </row>
    <row r="200" spans="1:38" ht="16" x14ac:dyDescent="0.2">
      <c r="A200" s="210"/>
      <c r="B200" s="210"/>
      <c r="C200" s="210"/>
      <c r="D200" s="210"/>
      <c r="E200" s="210"/>
      <c r="F200" s="210"/>
      <c r="G200" s="210"/>
      <c r="H200" s="210"/>
      <c r="I200" s="210"/>
      <c r="J200" s="210"/>
      <c r="K200" s="210"/>
      <c r="L200" s="210"/>
      <c r="M200" s="210"/>
      <c r="N200" s="210"/>
      <c r="O200" s="210"/>
      <c r="P200" s="210"/>
      <c r="Q200" s="210"/>
      <c r="R200" s="210"/>
      <c r="S200" s="210"/>
      <c r="T200" s="210"/>
      <c r="U200" s="210"/>
      <c r="V200" s="210"/>
      <c r="W200" s="210"/>
      <c r="X200" s="210"/>
      <c r="Y200" s="210"/>
      <c r="Z200" s="210"/>
      <c r="AA200" s="210"/>
      <c r="AB200" s="210"/>
      <c r="AC200" s="210"/>
      <c r="AD200" s="210"/>
      <c r="AE200" s="210"/>
      <c r="AF200" s="210"/>
      <c r="AG200" s="210"/>
      <c r="AH200" s="210"/>
      <c r="AI200" s="210"/>
      <c r="AJ200" s="210"/>
      <c r="AK200" s="210"/>
      <c r="AL200" s="210"/>
    </row>
    <row r="201" spans="1:38" ht="16" x14ac:dyDescent="0.2">
      <c r="A201" s="210"/>
      <c r="B201" s="210"/>
      <c r="C201" s="210"/>
      <c r="D201" s="210"/>
      <c r="E201" s="210"/>
      <c r="F201" s="210"/>
      <c r="G201" s="210"/>
      <c r="H201" s="210"/>
      <c r="I201" s="210"/>
      <c r="J201" s="210"/>
      <c r="K201" s="210"/>
      <c r="L201" s="210"/>
      <c r="M201" s="210"/>
      <c r="N201" s="210"/>
      <c r="O201" s="210"/>
      <c r="P201" s="210"/>
      <c r="Q201" s="210"/>
      <c r="R201" s="210"/>
      <c r="S201" s="210"/>
      <c r="T201" s="210"/>
      <c r="U201" s="210"/>
      <c r="V201" s="210"/>
      <c r="W201" s="210"/>
      <c r="X201" s="210"/>
      <c r="Y201" s="210"/>
      <c r="Z201" s="210"/>
      <c r="AA201" s="210"/>
      <c r="AB201" s="210"/>
      <c r="AC201" s="210"/>
      <c r="AD201" s="210"/>
      <c r="AE201" s="210"/>
      <c r="AF201" s="210"/>
      <c r="AG201" s="210"/>
      <c r="AH201" s="210"/>
      <c r="AI201" s="210"/>
      <c r="AJ201" s="210"/>
      <c r="AK201" s="210"/>
      <c r="AL201" s="210"/>
    </row>
    <row r="202" spans="1:38" ht="16" x14ac:dyDescent="0.2">
      <c r="A202" s="210"/>
      <c r="B202" s="210"/>
      <c r="C202" s="210"/>
      <c r="D202" s="210"/>
      <c r="E202" s="210"/>
      <c r="F202" s="210"/>
      <c r="G202" s="210"/>
      <c r="H202" s="210"/>
      <c r="I202" s="210"/>
      <c r="J202" s="210"/>
      <c r="K202" s="210"/>
      <c r="L202" s="210"/>
      <c r="M202" s="210"/>
      <c r="N202" s="210"/>
      <c r="O202" s="210"/>
      <c r="P202" s="210"/>
      <c r="Q202" s="210"/>
      <c r="R202" s="210"/>
      <c r="S202" s="210"/>
      <c r="T202" s="210"/>
      <c r="U202" s="210"/>
      <c r="V202" s="210"/>
      <c r="W202" s="210"/>
      <c r="X202" s="210"/>
      <c r="Y202" s="210"/>
      <c r="Z202" s="210"/>
      <c r="AA202" s="210"/>
      <c r="AB202" s="210"/>
      <c r="AC202" s="210"/>
      <c r="AD202" s="210"/>
      <c r="AE202" s="210"/>
      <c r="AF202" s="210"/>
      <c r="AG202" s="210"/>
      <c r="AH202" s="210"/>
      <c r="AI202" s="210"/>
      <c r="AJ202" s="210"/>
      <c r="AK202" s="210"/>
      <c r="AL202" s="210"/>
    </row>
    <row r="203" spans="1:38" ht="16" x14ac:dyDescent="0.2">
      <c r="A203" s="210"/>
      <c r="B203" s="210"/>
      <c r="C203" s="210"/>
      <c r="D203" s="210"/>
      <c r="E203" s="210"/>
      <c r="F203" s="210"/>
      <c r="G203" s="210"/>
      <c r="H203" s="210"/>
      <c r="I203" s="210"/>
      <c r="J203" s="210"/>
      <c r="K203" s="210"/>
      <c r="L203" s="210"/>
      <c r="M203" s="210"/>
      <c r="N203" s="210"/>
      <c r="O203" s="210"/>
      <c r="P203" s="210"/>
      <c r="Q203" s="210"/>
      <c r="R203" s="210"/>
      <c r="S203" s="210"/>
      <c r="T203" s="210"/>
      <c r="U203" s="210"/>
      <c r="V203" s="210"/>
      <c r="W203" s="210"/>
      <c r="X203" s="210"/>
      <c r="Y203" s="210"/>
      <c r="Z203" s="210"/>
      <c r="AA203" s="210"/>
      <c r="AB203" s="210"/>
      <c r="AC203" s="210"/>
      <c r="AD203" s="210"/>
      <c r="AE203" s="210"/>
      <c r="AF203" s="210"/>
      <c r="AG203" s="210"/>
      <c r="AH203" s="210"/>
      <c r="AI203" s="210"/>
      <c r="AJ203" s="210"/>
      <c r="AK203" s="210"/>
      <c r="AL203" s="210"/>
    </row>
    <row r="204" spans="1:38" ht="16" x14ac:dyDescent="0.2">
      <c r="A204" s="210"/>
      <c r="B204" s="210"/>
      <c r="C204" s="210"/>
      <c r="D204" s="210"/>
      <c r="E204" s="210"/>
      <c r="F204" s="210"/>
      <c r="G204" s="210"/>
      <c r="H204" s="210"/>
      <c r="I204" s="210"/>
      <c r="J204" s="210"/>
      <c r="K204" s="210"/>
      <c r="L204" s="210"/>
      <c r="M204" s="210"/>
      <c r="N204" s="210"/>
      <c r="O204" s="210"/>
      <c r="P204" s="210"/>
      <c r="Q204" s="210"/>
      <c r="R204" s="210"/>
      <c r="S204" s="210"/>
      <c r="T204" s="210"/>
      <c r="U204" s="210"/>
      <c r="V204" s="210"/>
      <c r="W204" s="210"/>
      <c r="X204" s="210"/>
      <c r="Y204" s="210"/>
      <c r="Z204" s="210"/>
      <c r="AA204" s="210"/>
      <c r="AB204" s="210"/>
      <c r="AC204" s="210"/>
      <c r="AD204" s="210"/>
      <c r="AE204" s="210"/>
      <c r="AF204" s="210"/>
      <c r="AG204" s="210"/>
      <c r="AH204" s="210"/>
      <c r="AI204" s="210"/>
      <c r="AJ204" s="210"/>
      <c r="AK204" s="210"/>
      <c r="AL204" s="210"/>
    </row>
    <row r="205" spans="1:38" ht="16" x14ac:dyDescent="0.2">
      <c r="A205" s="210"/>
      <c r="B205" s="210"/>
      <c r="C205" s="210"/>
      <c r="D205" s="210"/>
      <c r="E205" s="210"/>
      <c r="F205" s="210"/>
      <c r="G205" s="210"/>
      <c r="H205" s="210"/>
      <c r="I205" s="210"/>
      <c r="J205" s="210"/>
      <c r="K205" s="210"/>
      <c r="L205" s="210"/>
      <c r="M205" s="210"/>
      <c r="N205" s="210"/>
      <c r="O205" s="210"/>
      <c r="P205" s="210"/>
      <c r="Q205" s="210"/>
      <c r="R205" s="210"/>
      <c r="S205" s="210"/>
      <c r="T205" s="210"/>
      <c r="U205" s="210"/>
      <c r="V205" s="210"/>
      <c r="W205" s="210"/>
      <c r="X205" s="210"/>
      <c r="Y205" s="210"/>
      <c r="Z205" s="210"/>
      <c r="AA205" s="210"/>
      <c r="AB205" s="210"/>
      <c r="AC205" s="210"/>
      <c r="AD205" s="210"/>
      <c r="AE205" s="210"/>
      <c r="AF205" s="210"/>
      <c r="AG205" s="210"/>
      <c r="AH205" s="210"/>
      <c r="AI205" s="210"/>
      <c r="AJ205" s="210"/>
      <c r="AK205" s="210"/>
      <c r="AL205" s="210"/>
    </row>
    <row r="206" spans="1:38" ht="16" x14ac:dyDescent="0.2">
      <c r="A206" s="210"/>
      <c r="B206" s="210"/>
      <c r="C206" s="210"/>
      <c r="D206" s="210"/>
      <c r="E206" s="210"/>
      <c r="F206" s="210"/>
      <c r="G206" s="210"/>
      <c r="H206" s="210"/>
      <c r="I206" s="210"/>
      <c r="J206" s="210"/>
      <c r="K206" s="210"/>
      <c r="L206" s="210"/>
      <c r="M206" s="210"/>
      <c r="N206" s="210"/>
      <c r="O206" s="210"/>
      <c r="P206" s="210"/>
      <c r="Q206" s="210"/>
      <c r="R206" s="210"/>
      <c r="S206" s="210"/>
      <c r="T206" s="210"/>
      <c r="U206" s="210"/>
      <c r="V206" s="210"/>
      <c r="W206" s="210"/>
      <c r="X206" s="210"/>
      <c r="Y206" s="210"/>
      <c r="Z206" s="210"/>
      <c r="AA206" s="210"/>
      <c r="AB206" s="210"/>
      <c r="AC206" s="210"/>
      <c r="AD206" s="210"/>
      <c r="AE206" s="210"/>
      <c r="AF206" s="210"/>
      <c r="AG206" s="210"/>
      <c r="AH206" s="210"/>
      <c r="AI206" s="210"/>
      <c r="AJ206" s="210"/>
      <c r="AK206" s="210"/>
      <c r="AL206" s="210"/>
    </row>
    <row r="207" spans="1:38" ht="16" x14ac:dyDescent="0.2">
      <c r="A207" s="210"/>
      <c r="B207" s="210"/>
      <c r="C207" s="210"/>
      <c r="D207" s="210"/>
      <c r="E207" s="210"/>
      <c r="F207" s="210"/>
      <c r="G207" s="210"/>
      <c r="H207" s="210"/>
      <c r="I207" s="210"/>
      <c r="J207" s="210"/>
      <c r="K207" s="210"/>
      <c r="L207" s="210"/>
      <c r="M207" s="210"/>
      <c r="N207" s="210"/>
      <c r="O207" s="210"/>
      <c r="P207" s="210"/>
      <c r="Q207" s="210"/>
      <c r="R207" s="210"/>
      <c r="S207" s="210"/>
      <c r="T207" s="210"/>
      <c r="U207" s="210"/>
      <c r="V207" s="210"/>
      <c r="W207" s="210"/>
      <c r="X207" s="210"/>
      <c r="Y207" s="210"/>
      <c r="Z207" s="210"/>
      <c r="AA207" s="210"/>
      <c r="AB207" s="210"/>
      <c r="AC207" s="210"/>
      <c r="AD207" s="210"/>
      <c r="AE207" s="210"/>
      <c r="AF207" s="210"/>
      <c r="AG207" s="210"/>
      <c r="AH207" s="210"/>
      <c r="AI207" s="210"/>
      <c r="AJ207" s="210"/>
      <c r="AK207" s="210"/>
      <c r="AL207" s="210"/>
    </row>
    <row r="208" spans="1:38" ht="16" x14ac:dyDescent="0.2">
      <c r="A208" s="210"/>
      <c r="B208" s="210"/>
      <c r="C208" s="210"/>
      <c r="D208" s="210"/>
      <c r="E208" s="210"/>
      <c r="F208" s="210"/>
      <c r="G208" s="210"/>
      <c r="H208" s="210"/>
      <c r="I208" s="210"/>
      <c r="J208" s="210"/>
      <c r="K208" s="210"/>
      <c r="L208" s="210"/>
      <c r="M208" s="210"/>
      <c r="N208" s="210"/>
      <c r="O208" s="210"/>
      <c r="P208" s="210"/>
      <c r="Q208" s="210"/>
      <c r="R208" s="210"/>
      <c r="S208" s="210"/>
      <c r="T208" s="210"/>
      <c r="U208" s="210"/>
      <c r="V208" s="210"/>
      <c r="W208" s="210"/>
      <c r="X208" s="210"/>
      <c r="Y208" s="210"/>
      <c r="Z208" s="210"/>
      <c r="AA208" s="210"/>
      <c r="AB208" s="210"/>
      <c r="AC208" s="210"/>
      <c r="AD208" s="210"/>
      <c r="AE208" s="210"/>
      <c r="AF208" s="210"/>
      <c r="AG208" s="210"/>
      <c r="AH208" s="210"/>
      <c r="AI208" s="210"/>
      <c r="AJ208" s="210"/>
      <c r="AK208" s="210"/>
      <c r="AL208" s="210"/>
    </row>
    <row r="209" spans="1:38" ht="16" x14ac:dyDescent="0.2">
      <c r="A209" s="210"/>
      <c r="B209" s="210"/>
      <c r="C209" s="210"/>
      <c r="D209" s="210"/>
      <c r="E209" s="210"/>
      <c r="F209" s="210"/>
      <c r="G209" s="210"/>
      <c r="H209" s="210"/>
      <c r="I209" s="210"/>
      <c r="J209" s="210"/>
      <c r="K209" s="210"/>
      <c r="L209" s="210"/>
      <c r="M209" s="210"/>
      <c r="N209" s="210"/>
      <c r="O209" s="210"/>
      <c r="P209" s="210"/>
      <c r="Q209" s="210"/>
      <c r="R209" s="210"/>
      <c r="S209" s="210"/>
      <c r="T209" s="210"/>
      <c r="U209" s="210"/>
      <c r="V209" s="210"/>
      <c r="W209" s="210"/>
      <c r="X209" s="210"/>
      <c r="Y209" s="210"/>
      <c r="Z209" s="210"/>
      <c r="AA209" s="210"/>
      <c r="AB209" s="210"/>
      <c r="AC209" s="210"/>
      <c r="AD209" s="210"/>
      <c r="AE209" s="210"/>
      <c r="AF209" s="210"/>
      <c r="AG209" s="210"/>
      <c r="AH209" s="210"/>
      <c r="AI209" s="210"/>
      <c r="AJ209" s="210"/>
      <c r="AK209" s="210"/>
      <c r="AL209" s="210"/>
    </row>
    <row r="210" spans="1:38" ht="16" x14ac:dyDescent="0.2">
      <c r="A210" s="210"/>
      <c r="B210" s="210"/>
      <c r="C210" s="210"/>
      <c r="D210" s="210"/>
      <c r="E210" s="210"/>
      <c r="F210" s="210"/>
      <c r="G210" s="210"/>
      <c r="H210" s="210"/>
      <c r="I210" s="210"/>
      <c r="J210" s="210"/>
      <c r="K210" s="210"/>
      <c r="L210" s="210"/>
      <c r="M210" s="210"/>
      <c r="N210" s="210"/>
      <c r="O210" s="210"/>
      <c r="P210" s="210"/>
      <c r="Q210" s="210"/>
      <c r="R210" s="210"/>
      <c r="S210" s="210"/>
      <c r="T210" s="210"/>
      <c r="U210" s="210"/>
      <c r="V210" s="210"/>
      <c r="W210" s="210"/>
      <c r="X210" s="210"/>
      <c r="Y210" s="210"/>
      <c r="Z210" s="210"/>
      <c r="AA210" s="210"/>
      <c r="AB210" s="210"/>
      <c r="AC210" s="210"/>
      <c r="AD210" s="210"/>
      <c r="AE210" s="210"/>
      <c r="AF210" s="210"/>
      <c r="AG210" s="210"/>
      <c r="AH210" s="210"/>
      <c r="AI210" s="210"/>
      <c r="AJ210" s="210"/>
      <c r="AK210" s="210"/>
      <c r="AL210" s="210"/>
    </row>
    <row r="211" spans="1:38" ht="16" x14ac:dyDescent="0.2">
      <c r="A211" s="210"/>
      <c r="B211" s="210"/>
      <c r="C211" s="210"/>
      <c r="D211" s="210"/>
      <c r="E211" s="210"/>
      <c r="F211" s="210"/>
      <c r="G211" s="210"/>
      <c r="H211" s="210"/>
      <c r="I211" s="210"/>
      <c r="J211" s="210"/>
      <c r="K211" s="210"/>
      <c r="L211" s="210"/>
      <c r="M211" s="210"/>
      <c r="N211" s="210"/>
      <c r="O211" s="210"/>
      <c r="P211" s="210"/>
      <c r="Q211" s="210"/>
      <c r="R211" s="210"/>
      <c r="S211" s="210"/>
      <c r="T211" s="210"/>
      <c r="U211" s="210"/>
      <c r="V211" s="210"/>
      <c r="W211" s="210"/>
      <c r="X211" s="210"/>
      <c r="Y211" s="210"/>
      <c r="Z211" s="210"/>
      <c r="AA211" s="210"/>
      <c r="AB211" s="210"/>
      <c r="AC211" s="210"/>
      <c r="AD211" s="210"/>
      <c r="AE211" s="210"/>
      <c r="AF211" s="210"/>
      <c r="AG211" s="210"/>
      <c r="AH211" s="210"/>
      <c r="AI211" s="210"/>
      <c r="AJ211" s="210"/>
      <c r="AK211" s="210"/>
      <c r="AL211" s="210"/>
    </row>
    <row r="212" spans="1:38" ht="16" x14ac:dyDescent="0.2">
      <c r="A212" s="210"/>
      <c r="B212" s="210"/>
      <c r="C212" s="210"/>
      <c r="D212" s="210"/>
      <c r="E212" s="210"/>
      <c r="F212" s="210"/>
      <c r="G212" s="210"/>
      <c r="H212" s="210"/>
      <c r="I212" s="210"/>
      <c r="J212" s="210"/>
      <c r="K212" s="210"/>
      <c r="L212" s="210"/>
      <c r="M212" s="210"/>
      <c r="N212" s="210"/>
      <c r="O212" s="210"/>
      <c r="P212" s="210"/>
      <c r="Q212" s="210"/>
      <c r="R212" s="210"/>
      <c r="S212" s="210"/>
      <c r="T212" s="210"/>
      <c r="U212" s="210"/>
      <c r="V212" s="210"/>
      <c r="W212" s="210"/>
      <c r="X212" s="210"/>
      <c r="Y212" s="210"/>
      <c r="Z212" s="210"/>
      <c r="AA212" s="210"/>
      <c r="AB212" s="210"/>
      <c r="AC212" s="210"/>
      <c r="AD212" s="210"/>
      <c r="AE212" s="210"/>
      <c r="AF212" s="210"/>
      <c r="AG212" s="210"/>
      <c r="AH212" s="210"/>
      <c r="AI212" s="210"/>
      <c r="AJ212" s="210"/>
      <c r="AK212" s="210"/>
      <c r="AL212" s="210"/>
    </row>
    <row r="213" spans="1:38" ht="16" x14ac:dyDescent="0.2">
      <c r="A213" s="210"/>
      <c r="B213" s="210"/>
      <c r="C213" s="210"/>
      <c r="D213" s="210"/>
      <c r="E213" s="210"/>
      <c r="F213" s="210"/>
      <c r="G213" s="210"/>
      <c r="H213" s="210"/>
      <c r="I213" s="210"/>
      <c r="J213" s="210"/>
      <c r="K213" s="210"/>
      <c r="L213" s="210"/>
      <c r="M213" s="210"/>
      <c r="N213" s="210"/>
      <c r="O213" s="210"/>
      <c r="P213" s="210"/>
      <c r="Q213" s="210"/>
      <c r="R213" s="210"/>
      <c r="S213" s="210"/>
      <c r="T213" s="210"/>
      <c r="U213" s="210"/>
      <c r="V213" s="210"/>
      <c r="W213" s="210"/>
      <c r="X213" s="210"/>
      <c r="Y213" s="210"/>
      <c r="Z213" s="210"/>
      <c r="AA213" s="210"/>
      <c r="AB213" s="210"/>
      <c r="AC213" s="210"/>
      <c r="AD213" s="210"/>
      <c r="AE213" s="210"/>
      <c r="AF213" s="210"/>
      <c r="AG213" s="210"/>
      <c r="AH213" s="210"/>
      <c r="AI213" s="210"/>
      <c r="AJ213" s="210"/>
      <c r="AK213" s="210"/>
      <c r="AL213" s="210"/>
    </row>
    <row r="214" spans="1:38" ht="16" x14ac:dyDescent="0.2">
      <c r="A214" s="210"/>
      <c r="B214" s="210"/>
      <c r="C214" s="210"/>
      <c r="D214" s="210"/>
      <c r="E214" s="210"/>
      <c r="F214" s="210"/>
      <c r="G214" s="210"/>
      <c r="H214" s="210"/>
      <c r="I214" s="210"/>
      <c r="J214" s="210"/>
      <c r="K214" s="210"/>
      <c r="L214" s="210"/>
      <c r="M214" s="210"/>
      <c r="N214" s="210"/>
      <c r="O214" s="210"/>
      <c r="P214" s="210"/>
      <c r="Q214" s="210"/>
      <c r="R214" s="210"/>
      <c r="S214" s="210"/>
      <c r="T214" s="210"/>
      <c r="U214" s="210"/>
      <c r="V214" s="210"/>
      <c r="W214" s="210"/>
      <c r="X214" s="210"/>
      <c r="Y214" s="210"/>
      <c r="Z214" s="210"/>
      <c r="AA214" s="210"/>
      <c r="AB214" s="210"/>
      <c r="AC214" s="210"/>
      <c r="AD214" s="210"/>
      <c r="AE214" s="210"/>
      <c r="AF214" s="210"/>
      <c r="AG214" s="210"/>
      <c r="AH214" s="210"/>
      <c r="AI214" s="210"/>
      <c r="AJ214" s="210"/>
      <c r="AK214" s="210"/>
      <c r="AL214" s="210"/>
    </row>
    <row r="215" spans="1:38" ht="16" x14ac:dyDescent="0.2">
      <c r="A215" s="210"/>
      <c r="B215" s="210"/>
      <c r="C215" s="210"/>
      <c r="D215" s="210"/>
      <c r="E215" s="210"/>
      <c r="F215" s="210"/>
      <c r="G215" s="210"/>
      <c r="H215" s="210"/>
      <c r="I215" s="210"/>
      <c r="J215" s="210"/>
      <c r="K215" s="210"/>
      <c r="L215" s="210"/>
      <c r="M215" s="210"/>
      <c r="N215" s="210"/>
      <c r="O215" s="210"/>
      <c r="P215" s="210"/>
      <c r="Q215" s="210"/>
      <c r="R215" s="210"/>
      <c r="S215" s="210"/>
      <c r="T215" s="210"/>
      <c r="U215" s="210"/>
      <c r="V215" s="210"/>
      <c r="W215" s="210"/>
      <c r="X215" s="210"/>
      <c r="Y215" s="210"/>
      <c r="Z215" s="210"/>
      <c r="AA215" s="210"/>
      <c r="AB215" s="210"/>
      <c r="AC215" s="210"/>
      <c r="AD215" s="210"/>
      <c r="AE215" s="210"/>
      <c r="AF215" s="210"/>
      <c r="AG215" s="210"/>
      <c r="AH215" s="210"/>
      <c r="AI215" s="210"/>
      <c r="AJ215" s="210"/>
      <c r="AK215" s="210"/>
      <c r="AL215" s="210"/>
    </row>
    <row r="216" spans="1:38" ht="16" x14ac:dyDescent="0.2">
      <c r="A216" s="210"/>
      <c r="B216" s="210"/>
      <c r="C216" s="210"/>
      <c r="D216" s="210"/>
      <c r="E216" s="210"/>
      <c r="F216" s="210"/>
      <c r="G216" s="210"/>
      <c r="H216" s="210"/>
      <c r="I216" s="210"/>
      <c r="J216" s="210"/>
      <c r="K216" s="210"/>
      <c r="L216" s="210"/>
      <c r="M216" s="210"/>
      <c r="N216" s="210"/>
      <c r="O216" s="210"/>
      <c r="P216" s="210"/>
      <c r="Q216" s="210"/>
      <c r="R216" s="210"/>
      <c r="S216" s="210"/>
      <c r="T216" s="210"/>
      <c r="U216" s="210"/>
      <c r="V216" s="210"/>
      <c r="W216" s="210"/>
      <c r="X216" s="210"/>
      <c r="Y216" s="210"/>
      <c r="Z216" s="210"/>
      <c r="AA216" s="210"/>
      <c r="AB216" s="210"/>
      <c r="AC216" s="210"/>
      <c r="AD216" s="210"/>
      <c r="AE216" s="210"/>
      <c r="AF216" s="210"/>
      <c r="AG216" s="210"/>
      <c r="AH216" s="210"/>
      <c r="AI216" s="210"/>
      <c r="AJ216" s="210"/>
      <c r="AK216" s="210"/>
      <c r="AL216" s="210"/>
    </row>
    <row r="217" spans="1:38" ht="16" x14ac:dyDescent="0.2">
      <c r="A217" s="210"/>
      <c r="B217" s="210"/>
      <c r="C217" s="210"/>
      <c r="D217" s="210"/>
      <c r="E217" s="210"/>
      <c r="F217" s="210"/>
      <c r="G217" s="210"/>
      <c r="H217" s="210"/>
      <c r="I217" s="210"/>
      <c r="J217" s="210"/>
      <c r="K217" s="210"/>
      <c r="L217" s="210"/>
      <c r="M217" s="210"/>
      <c r="N217" s="210"/>
      <c r="O217" s="210"/>
      <c r="P217" s="210"/>
      <c r="Q217" s="210"/>
      <c r="R217" s="210"/>
      <c r="S217" s="210"/>
      <c r="T217" s="210"/>
      <c r="U217" s="210"/>
      <c r="V217" s="210"/>
      <c r="W217" s="210"/>
      <c r="X217" s="210"/>
      <c r="Y217" s="210"/>
      <c r="Z217" s="210"/>
      <c r="AA217" s="210"/>
      <c r="AB217" s="210"/>
      <c r="AC217" s="210"/>
      <c r="AD217" s="210"/>
      <c r="AE217" s="210"/>
      <c r="AF217" s="210"/>
      <c r="AG217" s="210"/>
      <c r="AH217" s="210"/>
      <c r="AI217" s="210"/>
      <c r="AJ217" s="210"/>
      <c r="AK217" s="210"/>
      <c r="AL217" s="210"/>
    </row>
    <row r="218" spans="1:38" ht="16" x14ac:dyDescent="0.2">
      <c r="A218" s="210"/>
      <c r="B218" s="210"/>
      <c r="C218" s="210"/>
      <c r="D218" s="210"/>
      <c r="E218" s="210"/>
      <c r="F218" s="210"/>
      <c r="G218" s="210"/>
      <c r="H218" s="210"/>
      <c r="I218" s="210"/>
      <c r="J218" s="210"/>
      <c r="K218" s="210"/>
      <c r="L218" s="210"/>
      <c r="M218" s="210"/>
      <c r="N218" s="210"/>
      <c r="O218" s="210"/>
      <c r="P218" s="210"/>
      <c r="Q218" s="210"/>
      <c r="R218" s="210"/>
      <c r="S218" s="210"/>
      <c r="T218" s="210"/>
      <c r="U218" s="210"/>
      <c r="V218" s="210"/>
      <c r="W218" s="210"/>
      <c r="X218" s="210"/>
      <c r="Y218" s="210"/>
      <c r="Z218" s="210"/>
      <c r="AA218" s="210"/>
      <c r="AB218" s="210"/>
      <c r="AC218" s="210"/>
      <c r="AD218" s="210"/>
      <c r="AE218" s="210"/>
      <c r="AF218" s="210"/>
      <c r="AG218" s="210"/>
      <c r="AH218" s="210"/>
      <c r="AI218" s="210"/>
      <c r="AJ218" s="210"/>
      <c r="AK218" s="210"/>
      <c r="AL218" s="210"/>
    </row>
    <row r="219" spans="1:38" ht="16" x14ac:dyDescent="0.2">
      <c r="A219" s="210"/>
      <c r="B219" s="210"/>
      <c r="C219" s="210"/>
      <c r="D219" s="210"/>
      <c r="E219" s="210"/>
      <c r="F219" s="210"/>
      <c r="G219" s="210"/>
      <c r="H219" s="210"/>
      <c r="I219" s="210"/>
      <c r="J219" s="210"/>
      <c r="K219" s="210"/>
      <c r="L219" s="210"/>
      <c r="M219" s="210"/>
      <c r="N219" s="210"/>
      <c r="O219" s="210"/>
      <c r="P219" s="210"/>
      <c r="Q219" s="210"/>
      <c r="R219" s="210"/>
      <c r="S219" s="210"/>
      <c r="T219" s="210"/>
      <c r="U219" s="210"/>
      <c r="V219" s="210"/>
      <c r="W219" s="210"/>
      <c r="X219" s="210"/>
      <c r="Y219" s="210"/>
      <c r="Z219" s="210"/>
      <c r="AA219" s="210"/>
      <c r="AB219" s="210"/>
      <c r="AC219" s="210"/>
      <c r="AD219" s="210"/>
      <c r="AE219" s="210"/>
      <c r="AF219" s="210"/>
      <c r="AG219" s="210"/>
      <c r="AH219" s="210"/>
      <c r="AI219" s="210"/>
      <c r="AJ219" s="210"/>
      <c r="AK219" s="210"/>
      <c r="AL219" s="210"/>
    </row>
    <row r="220" spans="1:38" ht="16" x14ac:dyDescent="0.2">
      <c r="A220" s="210"/>
      <c r="B220" s="210"/>
      <c r="C220" s="210"/>
      <c r="D220" s="210"/>
      <c r="E220" s="210"/>
      <c r="F220" s="210"/>
      <c r="G220" s="210"/>
      <c r="H220" s="210"/>
      <c r="I220" s="210"/>
      <c r="J220" s="210"/>
      <c r="K220" s="210"/>
      <c r="L220" s="210"/>
      <c r="M220" s="210"/>
      <c r="N220" s="210"/>
      <c r="O220" s="210"/>
      <c r="P220" s="210"/>
      <c r="Q220" s="210"/>
      <c r="R220" s="210"/>
      <c r="S220" s="210"/>
      <c r="T220" s="210"/>
      <c r="U220" s="210"/>
      <c r="V220" s="210"/>
      <c r="W220" s="210"/>
      <c r="X220" s="210"/>
      <c r="Y220" s="210"/>
      <c r="Z220" s="210"/>
      <c r="AA220" s="210"/>
      <c r="AB220" s="210"/>
      <c r="AC220" s="210"/>
      <c r="AD220" s="210"/>
      <c r="AE220" s="210"/>
      <c r="AF220" s="210"/>
      <c r="AG220" s="210"/>
      <c r="AH220" s="210"/>
      <c r="AI220" s="210"/>
      <c r="AJ220" s="210"/>
      <c r="AK220" s="210"/>
      <c r="AL220" s="210"/>
    </row>
    <row r="221" spans="1:38" ht="16" x14ac:dyDescent="0.2">
      <c r="A221" s="210"/>
      <c r="B221" s="210"/>
      <c r="C221" s="210"/>
      <c r="D221" s="210"/>
      <c r="E221" s="210"/>
      <c r="F221" s="210"/>
      <c r="G221" s="210"/>
      <c r="H221" s="210"/>
      <c r="I221" s="210"/>
      <c r="J221" s="210"/>
      <c r="K221" s="210"/>
      <c r="L221" s="210"/>
      <c r="M221" s="210"/>
      <c r="N221" s="210"/>
      <c r="O221" s="210"/>
      <c r="P221" s="210"/>
      <c r="Q221" s="210"/>
      <c r="R221" s="210"/>
      <c r="S221" s="210"/>
      <c r="T221" s="210"/>
      <c r="U221" s="210"/>
      <c r="V221" s="210"/>
      <c r="W221" s="210"/>
      <c r="X221" s="210"/>
      <c r="Y221" s="210"/>
      <c r="Z221" s="210"/>
      <c r="AA221" s="210"/>
      <c r="AB221" s="210"/>
      <c r="AC221" s="210"/>
      <c r="AD221" s="210"/>
      <c r="AE221" s="210"/>
      <c r="AF221" s="210"/>
      <c r="AG221" s="210"/>
      <c r="AH221" s="210"/>
      <c r="AI221" s="210"/>
      <c r="AJ221" s="210"/>
      <c r="AK221" s="210"/>
      <c r="AL221" s="210"/>
    </row>
    <row r="222" spans="1:38" ht="16" x14ac:dyDescent="0.2">
      <c r="A222" s="210"/>
      <c r="B222" s="210"/>
      <c r="C222" s="210"/>
      <c r="D222" s="210"/>
      <c r="E222" s="210"/>
      <c r="F222" s="210"/>
      <c r="G222" s="210"/>
      <c r="H222" s="210"/>
      <c r="I222" s="210"/>
      <c r="J222" s="210"/>
      <c r="K222" s="210"/>
      <c r="L222" s="210"/>
      <c r="M222" s="210"/>
      <c r="N222" s="210"/>
      <c r="O222" s="210"/>
      <c r="P222" s="210"/>
      <c r="Q222" s="210"/>
      <c r="R222" s="210"/>
      <c r="S222" s="210"/>
      <c r="T222" s="210"/>
      <c r="U222" s="210"/>
      <c r="V222" s="210"/>
      <c r="W222" s="210"/>
      <c r="X222" s="210"/>
      <c r="Y222" s="210"/>
      <c r="Z222" s="210"/>
      <c r="AA222" s="210"/>
      <c r="AB222" s="210"/>
      <c r="AC222" s="210"/>
      <c r="AD222" s="210"/>
      <c r="AE222" s="210"/>
      <c r="AF222" s="210"/>
      <c r="AG222" s="210"/>
      <c r="AH222" s="210"/>
      <c r="AI222" s="210"/>
      <c r="AJ222" s="210"/>
      <c r="AK222" s="210"/>
      <c r="AL222" s="210"/>
    </row>
    <row r="223" spans="1:38" ht="16" x14ac:dyDescent="0.2">
      <c r="A223" s="210"/>
      <c r="B223" s="210"/>
      <c r="C223" s="210"/>
      <c r="D223" s="210"/>
      <c r="E223" s="210"/>
      <c r="F223" s="210"/>
      <c r="G223" s="210"/>
      <c r="H223" s="210"/>
      <c r="I223" s="210"/>
      <c r="J223" s="210"/>
      <c r="K223" s="210"/>
      <c r="L223" s="210"/>
      <c r="M223" s="210"/>
      <c r="N223" s="210"/>
      <c r="O223" s="210"/>
      <c r="P223" s="210"/>
      <c r="Q223" s="210"/>
      <c r="R223" s="210"/>
      <c r="S223" s="210"/>
      <c r="T223" s="210"/>
      <c r="U223" s="210"/>
      <c r="V223" s="210"/>
      <c r="W223" s="210"/>
      <c r="X223" s="210"/>
      <c r="Y223" s="210"/>
      <c r="Z223" s="210"/>
      <c r="AA223" s="210"/>
      <c r="AB223" s="210"/>
      <c r="AC223" s="210"/>
      <c r="AD223" s="210"/>
      <c r="AE223" s="210"/>
      <c r="AF223" s="210"/>
      <c r="AG223" s="210"/>
      <c r="AH223" s="210"/>
      <c r="AI223" s="210"/>
      <c r="AJ223" s="210"/>
      <c r="AK223" s="210"/>
      <c r="AL223" s="210"/>
    </row>
    <row r="224" spans="1:38" ht="16" x14ac:dyDescent="0.2">
      <c r="A224" s="210"/>
      <c r="B224" s="210"/>
      <c r="C224" s="210"/>
      <c r="D224" s="210"/>
      <c r="E224" s="210"/>
      <c r="F224" s="210"/>
      <c r="G224" s="210"/>
      <c r="H224" s="210"/>
      <c r="I224" s="210"/>
      <c r="J224" s="210"/>
      <c r="K224" s="210"/>
      <c r="L224" s="210"/>
      <c r="M224" s="210"/>
      <c r="N224" s="210"/>
      <c r="O224" s="210"/>
      <c r="P224" s="210"/>
      <c r="Q224" s="210"/>
      <c r="R224" s="210"/>
      <c r="S224" s="210"/>
      <c r="T224" s="210"/>
      <c r="U224" s="210"/>
      <c r="V224" s="210"/>
      <c r="W224" s="210"/>
      <c r="X224" s="210"/>
      <c r="Y224" s="210"/>
      <c r="Z224" s="210"/>
      <c r="AA224" s="210"/>
      <c r="AB224" s="210"/>
      <c r="AC224" s="210"/>
      <c r="AD224" s="210"/>
      <c r="AE224" s="210"/>
      <c r="AF224" s="210"/>
      <c r="AG224" s="210"/>
      <c r="AH224" s="210"/>
      <c r="AI224" s="210"/>
      <c r="AJ224" s="210"/>
      <c r="AK224" s="210"/>
      <c r="AL224" s="210"/>
    </row>
    <row r="225" spans="1:38" ht="16" x14ac:dyDescent="0.2">
      <c r="A225" s="210"/>
      <c r="B225" s="210"/>
      <c r="C225" s="210"/>
      <c r="D225" s="210"/>
      <c r="E225" s="210"/>
      <c r="F225" s="210"/>
      <c r="G225" s="210"/>
      <c r="H225" s="210"/>
      <c r="I225" s="210"/>
      <c r="J225" s="210"/>
      <c r="K225" s="210"/>
      <c r="L225" s="210"/>
      <c r="M225" s="210"/>
      <c r="N225" s="210"/>
      <c r="O225" s="210"/>
      <c r="P225" s="210"/>
      <c r="Q225" s="210"/>
      <c r="R225" s="210"/>
      <c r="S225" s="210"/>
      <c r="T225" s="210"/>
      <c r="U225" s="210"/>
      <c r="V225" s="210"/>
      <c r="W225" s="210"/>
      <c r="X225" s="210"/>
      <c r="Y225" s="210"/>
      <c r="Z225" s="210"/>
      <c r="AA225" s="210"/>
      <c r="AB225" s="210"/>
      <c r="AC225" s="210"/>
      <c r="AD225" s="210"/>
      <c r="AE225" s="210"/>
      <c r="AF225" s="210"/>
      <c r="AG225" s="210"/>
      <c r="AH225" s="210"/>
      <c r="AI225" s="210"/>
      <c r="AJ225" s="210"/>
      <c r="AK225" s="210"/>
      <c r="AL225" s="210"/>
    </row>
    <row r="226" spans="1:38" ht="16" x14ac:dyDescent="0.2">
      <c r="A226" s="210"/>
      <c r="B226" s="210"/>
      <c r="C226" s="210"/>
      <c r="D226" s="210"/>
      <c r="E226" s="210"/>
      <c r="F226" s="210"/>
      <c r="G226" s="210"/>
      <c r="H226" s="210"/>
      <c r="I226" s="210"/>
      <c r="J226" s="210"/>
      <c r="K226" s="210"/>
      <c r="L226" s="210"/>
      <c r="M226" s="210"/>
      <c r="N226" s="210"/>
      <c r="O226" s="210"/>
      <c r="P226" s="210"/>
      <c r="Q226" s="210"/>
      <c r="R226" s="210"/>
      <c r="S226" s="210"/>
      <c r="T226" s="210"/>
      <c r="U226" s="210"/>
      <c r="V226" s="210"/>
      <c r="W226" s="210"/>
      <c r="X226" s="210"/>
      <c r="Y226" s="210"/>
      <c r="Z226" s="210"/>
      <c r="AA226" s="210"/>
      <c r="AB226" s="210"/>
      <c r="AC226" s="210"/>
      <c r="AD226" s="210"/>
      <c r="AE226" s="210"/>
      <c r="AF226" s="210"/>
      <c r="AG226" s="210"/>
      <c r="AH226" s="210"/>
      <c r="AI226" s="210"/>
      <c r="AJ226" s="210"/>
      <c r="AK226" s="210"/>
      <c r="AL226" s="210"/>
    </row>
    <row r="227" spans="1:38" ht="16" x14ac:dyDescent="0.2">
      <c r="A227" s="210"/>
      <c r="B227" s="210"/>
      <c r="C227" s="210"/>
      <c r="D227" s="210"/>
      <c r="E227" s="210"/>
      <c r="F227" s="210"/>
      <c r="G227" s="210"/>
      <c r="H227" s="210"/>
      <c r="I227" s="210"/>
      <c r="J227" s="210"/>
      <c r="K227" s="210"/>
      <c r="L227" s="210"/>
      <c r="M227" s="210"/>
      <c r="N227" s="210"/>
      <c r="O227" s="210"/>
      <c r="P227" s="210"/>
      <c r="Q227" s="210"/>
      <c r="R227" s="210"/>
      <c r="S227" s="210"/>
      <c r="T227" s="210"/>
      <c r="U227" s="210"/>
      <c r="V227" s="210"/>
      <c r="W227" s="210"/>
      <c r="X227" s="210"/>
      <c r="Y227" s="210"/>
      <c r="Z227" s="210"/>
      <c r="AA227" s="210"/>
      <c r="AB227" s="210"/>
      <c r="AC227" s="210"/>
      <c r="AD227" s="210"/>
      <c r="AE227" s="210"/>
      <c r="AF227" s="210"/>
      <c r="AG227" s="210"/>
      <c r="AH227" s="210"/>
      <c r="AI227" s="210"/>
      <c r="AJ227" s="210"/>
      <c r="AK227" s="210"/>
      <c r="AL227" s="210"/>
    </row>
    <row r="228" spans="1:38" ht="16" x14ac:dyDescent="0.2">
      <c r="A228" s="210"/>
      <c r="B228" s="210"/>
      <c r="C228" s="210"/>
      <c r="D228" s="210"/>
      <c r="E228" s="210"/>
      <c r="F228" s="210"/>
      <c r="G228" s="210"/>
      <c r="H228" s="210"/>
      <c r="I228" s="210"/>
      <c r="J228" s="210"/>
      <c r="K228" s="210"/>
      <c r="L228" s="210"/>
      <c r="M228" s="210"/>
      <c r="N228" s="210"/>
      <c r="O228" s="210"/>
      <c r="P228" s="210"/>
      <c r="Q228" s="210"/>
      <c r="R228" s="210"/>
      <c r="S228" s="210"/>
      <c r="T228" s="210"/>
      <c r="U228" s="210"/>
      <c r="V228" s="210"/>
      <c r="W228" s="210"/>
      <c r="X228" s="210"/>
      <c r="Y228" s="210"/>
      <c r="Z228" s="210"/>
      <c r="AA228" s="210"/>
      <c r="AB228" s="210"/>
      <c r="AC228" s="210"/>
      <c r="AD228" s="210"/>
      <c r="AE228" s="210"/>
      <c r="AF228" s="210"/>
      <c r="AG228" s="210"/>
      <c r="AH228" s="210"/>
      <c r="AI228" s="210"/>
      <c r="AJ228" s="210"/>
      <c r="AK228" s="210"/>
      <c r="AL228" s="210"/>
    </row>
    <row r="229" spans="1:38" ht="16" x14ac:dyDescent="0.2">
      <c r="A229" s="210"/>
      <c r="B229" s="210"/>
      <c r="C229" s="210"/>
      <c r="D229" s="210"/>
      <c r="E229" s="210"/>
      <c r="F229" s="210"/>
      <c r="G229" s="210"/>
      <c r="H229" s="210"/>
      <c r="I229" s="210"/>
      <c r="J229" s="210"/>
      <c r="K229" s="210"/>
      <c r="L229" s="210"/>
      <c r="M229" s="210"/>
      <c r="N229" s="210"/>
      <c r="O229" s="210"/>
      <c r="P229" s="210"/>
      <c r="Q229" s="210"/>
      <c r="R229" s="210"/>
      <c r="S229" s="210"/>
      <c r="T229" s="210"/>
      <c r="U229" s="210"/>
      <c r="V229" s="210"/>
      <c r="W229" s="210"/>
      <c r="X229" s="210"/>
      <c r="Y229" s="210"/>
      <c r="Z229" s="210"/>
      <c r="AA229" s="210"/>
      <c r="AB229" s="210"/>
      <c r="AC229" s="210"/>
      <c r="AD229" s="210"/>
      <c r="AE229" s="210"/>
      <c r="AF229" s="210"/>
      <c r="AG229" s="210"/>
      <c r="AH229" s="210"/>
      <c r="AI229" s="210"/>
      <c r="AJ229" s="210"/>
      <c r="AK229" s="210"/>
      <c r="AL229" s="210"/>
    </row>
    <row r="230" spans="1:38" ht="16" x14ac:dyDescent="0.2">
      <c r="A230" s="210"/>
      <c r="B230" s="210"/>
      <c r="C230" s="210"/>
      <c r="D230" s="210"/>
      <c r="E230" s="210"/>
      <c r="F230" s="210"/>
      <c r="G230" s="210"/>
      <c r="H230" s="210"/>
      <c r="I230" s="210"/>
      <c r="J230" s="210"/>
      <c r="K230" s="210"/>
      <c r="L230" s="210"/>
      <c r="M230" s="210"/>
      <c r="N230" s="210"/>
      <c r="O230" s="210"/>
      <c r="P230" s="210"/>
      <c r="Q230" s="210"/>
      <c r="R230" s="210"/>
      <c r="S230" s="210"/>
      <c r="T230" s="210"/>
      <c r="U230" s="210"/>
      <c r="V230" s="210"/>
      <c r="W230" s="210"/>
      <c r="X230" s="210"/>
      <c r="Y230" s="210"/>
      <c r="Z230" s="210"/>
      <c r="AA230" s="210"/>
      <c r="AB230" s="210"/>
      <c r="AC230" s="210"/>
      <c r="AD230" s="210"/>
      <c r="AE230" s="210"/>
      <c r="AF230" s="210"/>
      <c r="AG230" s="210"/>
      <c r="AH230" s="210"/>
      <c r="AI230" s="210"/>
      <c r="AJ230" s="210"/>
      <c r="AK230" s="210"/>
      <c r="AL230" s="210"/>
    </row>
    <row r="231" spans="1:38" ht="16" x14ac:dyDescent="0.2">
      <c r="A231" s="210"/>
      <c r="B231" s="210"/>
      <c r="C231" s="210"/>
      <c r="D231" s="210"/>
      <c r="E231" s="210"/>
      <c r="F231" s="210"/>
      <c r="G231" s="210"/>
      <c r="H231" s="210"/>
      <c r="I231" s="210"/>
      <c r="J231" s="210"/>
      <c r="K231" s="210"/>
      <c r="L231" s="210"/>
      <c r="M231" s="210"/>
      <c r="N231" s="210"/>
      <c r="O231" s="210"/>
      <c r="P231" s="210"/>
      <c r="Q231" s="210"/>
      <c r="R231" s="210"/>
      <c r="S231" s="210"/>
      <c r="T231" s="210"/>
      <c r="U231" s="210"/>
      <c r="V231" s="210"/>
      <c r="W231" s="210"/>
      <c r="X231" s="210"/>
      <c r="Y231" s="210"/>
      <c r="Z231" s="210"/>
      <c r="AA231" s="210"/>
      <c r="AB231" s="210"/>
      <c r="AC231" s="210"/>
      <c r="AD231" s="210"/>
      <c r="AE231" s="210"/>
      <c r="AF231" s="210"/>
      <c r="AG231" s="210"/>
      <c r="AH231" s="210"/>
      <c r="AI231" s="210"/>
      <c r="AJ231" s="210"/>
      <c r="AK231" s="210"/>
      <c r="AL231" s="210"/>
    </row>
    <row r="232" spans="1:38" ht="16" x14ac:dyDescent="0.2">
      <c r="A232" s="210"/>
      <c r="B232" s="210"/>
      <c r="C232" s="210"/>
      <c r="D232" s="210"/>
      <c r="E232" s="210"/>
      <c r="F232" s="210"/>
      <c r="G232" s="210"/>
      <c r="H232" s="210"/>
      <c r="I232" s="210"/>
      <c r="J232" s="210"/>
      <c r="K232" s="210"/>
      <c r="L232" s="210"/>
      <c r="M232" s="210"/>
      <c r="N232" s="210"/>
      <c r="O232" s="210"/>
      <c r="P232" s="210"/>
      <c r="Q232" s="210"/>
      <c r="R232" s="210"/>
      <c r="S232" s="210"/>
      <c r="T232" s="210"/>
      <c r="U232" s="210"/>
      <c r="V232" s="210"/>
      <c r="W232" s="210"/>
      <c r="X232" s="210"/>
      <c r="Y232" s="210"/>
      <c r="Z232" s="210"/>
      <c r="AA232" s="210"/>
      <c r="AB232" s="210"/>
      <c r="AC232" s="210"/>
      <c r="AD232" s="210"/>
      <c r="AE232" s="210"/>
      <c r="AF232" s="210"/>
      <c r="AG232" s="210"/>
      <c r="AH232" s="210"/>
      <c r="AI232" s="210"/>
      <c r="AJ232" s="210"/>
      <c r="AK232" s="210"/>
      <c r="AL232" s="210"/>
    </row>
    <row r="233" spans="1:38" ht="16" x14ac:dyDescent="0.2">
      <c r="A233" s="210"/>
      <c r="B233" s="210"/>
      <c r="C233" s="210"/>
      <c r="D233" s="210"/>
      <c r="E233" s="210"/>
      <c r="F233" s="210"/>
      <c r="G233" s="210"/>
      <c r="H233" s="210"/>
      <c r="I233" s="210"/>
      <c r="J233" s="210"/>
      <c r="K233" s="210"/>
      <c r="L233" s="210"/>
      <c r="M233" s="210"/>
      <c r="N233" s="210"/>
      <c r="O233" s="210"/>
      <c r="P233" s="210"/>
      <c r="Q233" s="210"/>
      <c r="R233" s="210"/>
      <c r="S233" s="210"/>
      <c r="T233" s="210"/>
      <c r="U233" s="210"/>
      <c r="V233" s="210"/>
      <c r="W233" s="210"/>
      <c r="X233" s="210"/>
      <c r="Y233" s="210"/>
      <c r="Z233" s="210"/>
      <c r="AA233" s="210"/>
      <c r="AB233" s="210"/>
      <c r="AC233" s="210"/>
      <c r="AD233" s="210"/>
      <c r="AE233" s="210"/>
      <c r="AF233" s="210"/>
      <c r="AG233" s="210"/>
      <c r="AH233" s="210"/>
      <c r="AI233" s="210"/>
      <c r="AJ233" s="210"/>
      <c r="AK233" s="210"/>
      <c r="AL233" s="210"/>
    </row>
    <row r="234" spans="1:38" ht="16" x14ac:dyDescent="0.2">
      <c r="A234" s="210"/>
      <c r="B234" s="210"/>
      <c r="C234" s="210"/>
      <c r="D234" s="210"/>
      <c r="E234" s="210"/>
      <c r="F234" s="210"/>
      <c r="G234" s="210"/>
      <c r="H234" s="210"/>
      <c r="I234" s="210"/>
      <c r="J234" s="210"/>
      <c r="K234" s="210"/>
      <c r="L234" s="210"/>
      <c r="M234" s="210"/>
      <c r="N234" s="210"/>
      <c r="O234" s="210"/>
      <c r="P234" s="210"/>
      <c r="Q234" s="210"/>
      <c r="R234" s="210"/>
      <c r="S234" s="210"/>
      <c r="T234" s="210"/>
      <c r="U234" s="210"/>
      <c r="V234" s="210"/>
      <c r="W234" s="210"/>
      <c r="X234" s="210"/>
      <c r="Y234" s="210"/>
      <c r="Z234" s="210"/>
      <c r="AA234" s="210"/>
      <c r="AB234" s="210"/>
      <c r="AC234" s="210"/>
      <c r="AD234" s="210"/>
      <c r="AE234" s="210"/>
      <c r="AF234" s="210"/>
      <c r="AG234" s="210"/>
      <c r="AH234" s="210"/>
      <c r="AI234" s="210"/>
      <c r="AJ234" s="210"/>
      <c r="AK234" s="210"/>
      <c r="AL234" s="210"/>
    </row>
    <row r="235" spans="1:38" ht="16" x14ac:dyDescent="0.2">
      <c r="A235" s="210"/>
      <c r="B235" s="210"/>
      <c r="C235" s="210"/>
      <c r="D235" s="210"/>
      <c r="E235" s="210"/>
      <c r="F235" s="210"/>
      <c r="G235" s="210"/>
      <c r="H235" s="210"/>
      <c r="I235" s="210"/>
      <c r="J235" s="210"/>
      <c r="K235" s="210"/>
      <c r="L235" s="210"/>
      <c r="M235" s="210"/>
      <c r="N235" s="210"/>
      <c r="O235" s="210"/>
      <c r="P235" s="210"/>
      <c r="Q235" s="210"/>
      <c r="R235" s="210"/>
      <c r="S235" s="210"/>
      <c r="T235" s="210"/>
      <c r="U235" s="210"/>
      <c r="V235" s="210"/>
      <c r="W235" s="210"/>
      <c r="X235" s="210"/>
      <c r="Y235" s="210"/>
      <c r="Z235" s="210"/>
      <c r="AA235" s="210"/>
      <c r="AB235" s="210"/>
      <c r="AC235" s="210"/>
      <c r="AD235" s="210"/>
      <c r="AE235" s="210"/>
      <c r="AF235" s="210"/>
      <c r="AG235" s="210"/>
      <c r="AH235" s="210"/>
      <c r="AI235" s="210"/>
      <c r="AJ235" s="210"/>
      <c r="AK235" s="210"/>
      <c r="AL235" s="210"/>
    </row>
    <row r="236" spans="1:38" ht="16" x14ac:dyDescent="0.2">
      <c r="A236" s="210"/>
      <c r="B236" s="210"/>
      <c r="C236" s="210"/>
      <c r="D236" s="210"/>
      <c r="E236" s="210"/>
      <c r="F236" s="210"/>
      <c r="G236" s="210"/>
      <c r="H236" s="210"/>
      <c r="I236" s="210"/>
      <c r="J236" s="210"/>
      <c r="K236" s="210"/>
      <c r="L236" s="210"/>
      <c r="M236" s="210"/>
      <c r="N236" s="210"/>
      <c r="O236" s="210"/>
      <c r="P236" s="210"/>
      <c r="Q236" s="210"/>
      <c r="R236" s="210"/>
      <c r="S236" s="210"/>
      <c r="T236" s="210"/>
      <c r="U236" s="210"/>
      <c r="V236" s="210"/>
      <c r="W236" s="210"/>
      <c r="X236" s="210"/>
      <c r="Y236" s="210"/>
      <c r="Z236" s="210"/>
      <c r="AA236" s="210"/>
      <c r="AB236" s="210"/>
      <c r="AC236" s="210"/>
      <c r="AD236" s="210"/>
      <c r="AE236" s="210"/>
      <c r="AF236" s="210"/>
      <c r="AG236" s="210"/>
      <c r="AH236" s="210"/>
      <c r="AI236" s="210"/>
      <c r="AJ236" s="210"/>
      <c r="AK236" s="210"/>
      <c r="AL236" s="210"/>
    </row>
    <row r="237" spans="1:38" ht="16" x14ac:dyDescent="0.2">
      <c r="A237" s="210"/>
      <c r="B237" s="210"/>
      <c r="C237" s="210"/>
      <c r="D237" s="210"/>
      <c r="E237" s="210"/>
      <c r="F237" s="210"/>
      <c r="G237" s="210"/>
      <c r="H237" s="210"/>
      <c r="I237" s="210"/>
      <c r="J237" s="210"/>
      <c r="K237" s="210"/>
      <c r="L237" s="210"/>
      <c r="M237" s="210"/>
      <c r="N237" s="210"/>
      <c r="O237" s="210"/>
      <c r="P237" s="210"/>
      <c r="Q237" s="210"/>
      <c r="R237" s="210"/>
      <c r="S237" s="210"/>
      <c r="T237" s="210"/>
      <c r="U237" s="210"/>
      <c r="V237" s="210"/>
      <c r="W237" s="210"/>
      <c r="X237" s="210"/>
      <c r="Y237" s="210"/>
      <c r="Z237" s="210"/>
      <c r="AA237" s="210"/>
      <c r="AB237" s="210"/>
      <c r="AC237" s="210"/>
      <c r="AD237" s="210"/>
      <c r="AE237" s="210"/>
      <c r="AF237" s="210"/>
      <c r="AG237" s="210"/>
      <c r="AH237" s="210"/>
      <c r="AI237" s="210"/>
      <c r="AJ237" s="210"/>
      <c r="AK237" s="210"/>
      <c r="AL237" s="210"/>
    </row>
    <row r="238" spans="1:38" ht="16" x14ac:dyDescent="0.2">
      <c r="A238" s="210"/>
      <c r="B238" s="210"/>
      <c r="C238" s="210"/>
      <c r="D238" s="210"/>
      <c r="E238" s="210"/>
      <c r="F238" s="210"/>
      <c r="G238" s="210"/>
      <c r="H238" s="210"/>
      <c r="I238" s="210"/>
      <c r="J238" s="210"/>
      <c r="K238" s="210"/>
      <c r="L238" s="210"/>
      <c r="M238" s="210"/>
      <c r="N238" s="210"/>
      <c r="O238" s="210"/>
      <c r="P238" s="210"/>
      <c r="Q238" s="210"/>
      <c r="R238" s="210"/>
      <c r="S238" s="210"/>
      <c r="T238" s="210"/>
      <c r="U238" s="210"/>
      <c r="V238" s="210"/>
      <c r="W238" s="210"/>
      <c r="X238" s="210"/>
      <c r="Y238" s="210"/>
      <c r="Z238" s="210"/>
      <c r="AA238" s="210"/>
      <c r="AB238" s="210"/>
      <c r="AC238" s="210"/>
      <c r="AD238" s="210"/>
      <c r="AE238" s="210"/>
      <c r="AF238" s="210"/>
      <c r="AG238" s="210"/>
      <c r="AH238" s="210"/>
      <c r="AI238" s="210"/>
      <c r="AJ238" s="210"/>
      <c r="AK238" s="210"/>
      <c r="AL238" s="210"/>
    </row>
    <row r="239" spans="1:38" ht="16" x14ac:dyDescent="0.2">
      <c r="A239" s="210"/>
      <c r="B239" s="210"/>
      <c r="C239" s="210"/>
      <c r="D239" s="210"/>
      <c r="E239" s="210"/>
      <c r="F239" s="210"/>
      <c r="G239" s="210"/>
      <c r="H239" s="210"/>
      <c r="I239" s="210"/>
      <c r="J239" s="210"/>
      <c r="K239" s="210"/>
      <c r="L239" s="210"/>
      <c r="M239" s="210"/>
      <c r="N239" s="210"/>
      <c r="O239" s="210"/>
      <c r="P239" s="210"/>
      <c r="Q239" s="210"/>
      <c r="R239" s="210"/>
      <c r="S239" s="210"/>
      <c r="T239" s="210"/>
      <c r="U239" s="210"/>
      <c r="V239" s="210"/>
      <c r="W239" s="210"/>
      <c r="X239" s="210"/>
      <c r="Y239" s="210"/>
      <c r="Z239" s="210"/>
      <c r="AA239" s="210"/>
      <c r="AB239" s="210"/>
      <c r="AC239" s="210"/>
      <c r="AD239" s="210"/>
      <c r="AE239" s="210"/>
      <c r="AF239" s="210"/>
      <c r="AG239" s="210"/>
      <c r="AH239" s="210"/>
      <c r="AI239" s="210"/>
      <c r="AJ239" s="210"/>
      <c r="AK239" s="210"/>
      <c r="AL239" s="210"/>
    </row>
    <row r="240" spans="1:38" ht="16" x14ac:dyDescent="0.2">
      <c r="A240" s="210"/>
      <c r="B240" s="210"/>
      <c r="C240" s="210"/>
      <c r="D240" s="210"/>
      <c r="E240" s="210"/>
      <c r="F240" s="210"/>
      <c r="G240" s="210"/>
      <c r="H240" s="210"/>
      <c r="I240" s="210"/>
      <c r="J240" s="210"/>
      <c r="K240" s="210"/>
      <c r="L240" s="210"/>
      <c r="M240" s="210"/>
      <c r="N240" s="210"/>
      <c r="O240" s="210"/>
      <c r="P240" s="210"/>
      <c r="Q240" s="210"/>
      <c r="R240" s="210"/>
      <c r="S240" s="210"/>
      <c r="T240" s="210"/>
      <c r="U240" s="210"/>
      <c r="V240" s="210"/>
      <c r="W240" s="210"/>
      <c r="X240" s="210"/>
      <c r="Y240" s="210"/>
      <c r="Z240" s="210"/>
      <c r="AA240" s="210"/>
      <c r="AB240" s="210"/>
      <c r="AC240" s="210"/>
      <c r="AD240" s="210"/>
      <c r="AE240" s="210"/>
      <c r="AF240" s="210"/>
      <c r="AG240" s="210"/>
      <c r="AH240" s="210"/>
      <c r="AI240" s="210"/>
      <c r="AJ240" s="210"/>
      <c r="AK240" s="210"/>
      <c r="AL240" s="210"/>
    </row>
    <row r="241" spans="1:38" ht="16" x14ac:dyDescent="0.2">
      <c r="A241" s="210"/>
      <c r="B241" s="210"/>
      <c r="C241" s="210"/>
      <c r="D241" s="210"/>
      <c r="E241" s="210"/>
      <c r="F241" s="210"/>
      <c r="G241" s="210"/>
      <c r="H241" s="210"/>
      <c r="I241" s="210"/>
      <c r="J241" s="210"/>
      <c r="K241" s="210"/>
      <c r="L241" s="210"/>
      <c r="M241" s="210"/>
      <c r="N241" s="210"/>
      <c r="O241" s="210"/>
      <c r="P241" s="210"/>
      <c r="Q241" s="210"/>
      <c r="R241" s="210"/>
      <c r="S241" s="210"/>
      <c r="T241" s="210"/>
      <c r="U241" s="210"/>
      <c r="V241" s="210"/>
      <c r="W241" s="210"/>
      <c r="X241" s="210"/>
      <c r="Y241" s="210"/>
      <c r="Z241" s="210"/>
      <c r="AA241" s="210"/>
      <c r="AB241" s="210"/>
      <c r="AC241" s="210"/>
      <c r="AD241" s="210"/>
      <c r="AE241" s="210"/>
      <c r="AF241" s="210"/>
      <c r="AG241" s="210"/>
      <c r="AH241" s="210"/>
      <c r="AI241" s="210"/>
      <c r="AJ241" s="210"/>
      <c r="AK241" s="210"/>
      <c r="AL241" s="210"/>
    </row>
    <row r="242" spans="1:38" ht="16" x14ac:dyDescent="0.2">
      <c r="A242" s="210"/>
      <c r="B242" s="210"/>
      <c r="C242" s="210"/>
      <c r="D242" s="210"/>
      <c r="E242" s="210"/>
      <c r="F242" s="210"/>
      <c r="G242" s="210"/>
      <c r="H242" s="210"/>
      <c r="I242" s="210"/>
      <c r="J242" s="210"/>
      <c r="K242" s="210"/>
      <c r="L242" s="210"/>
      <c r="M242" s="210"/>
      <c r="N242" s="210"/>
      <c r="O242" s="210"/>
      <c r="P242" s="210"/>
      <c r="Q242" s="210"/>
      <c r="R242" s="210"/>
      <c r="S242" s="210"/>
      <c r="T242" s="210"/>
      <c r="U242" s="210"/>
      <c r="V242" s="210"/>
      <c r="W242" s="210"/>
      <c r="X242" s="210"/>
      <c r="Y242" s="210"/>
      <c r="Z242" s="210"/>
      <c r="AA242" s="210"/>
      <c r="AB242" s="210"/>
      <c r="AC242" s="210"/>
      <c r="AD242" s="210"/>
      <c r="AE242" s="210"/>
      <c r="AF242" s="210"/>
      <c r="AG242" s="210"/>
      <c r="AH242" s="210"/>
      <c r="AI242" s="210"/>
      <c r="AJ242" s="210"/>
      <c r="AK242" s="210"/>
      <c r="AL242" s="210"/>
    </row>
    <row r="243" spans="1:38" ht="16" x14ac:dyDescent="0.2">
      <c r="A243" s="210"/>
      <c r="B243" s="210"/>
      <c r="C243" s="210"/>
      <c r="D243" s="210"/>
      <c r="E243" s="210"/>
      <c r="F243" s="210"/>
      <c r="G243" s="210"/>
      <c r="H243" s="210"/>
      <c r="I243" s="210"/>
      <c r="J243" s="210"/>
      <c r="K243" s="210"/>
      <c r="L243" s="210"/>
      <c r="M243" s="210"/>
      <c r="N243" s="210"/>
      <c r="O243" s="210"/>
      <c r="P243" s="210"/>
      <c r="Q243" s="210"/>
      <c r="R243" s="210"/>
      <c r="S243" s="210"/>
      <c r="T243" s="210"/>
      <c r="U243" s="210"/>
      <c r="V243" s="210"/>
      <c r="W243" s="210"/>
      <c r="X243" s="210"/>
      <c r="Y243" s="210"/>
      <c r="Z243" s="210"/>
      <c r="AA243" s="210"/>
      <c r="AB243" s="210"/>
      <c r="AC243" s="210"/>
      <c r="AD243" s="210"/>
      <c r="AE243" s="210"/>
      <c r="AF243" s="210"/>
      <c r="AG243" s="210"/>
      <c r="AH243" s="210"/>
      <c r="AI243" s="210"/>
      <c r="AJ243" s="210"/>
      <c r="AK243" s="210"/>
      <c r="AL243" s="210"/>
    </row>
    <row r="244" spans="1:38" ht="16" x14ac:dyDescent="0.2">
      <c r="A244" s="210"/>
      <c r="B244" s="210"/>
      <c r="C244" s="210"/>
      <c r="D244" s="210"/>
      <c r="E244" s="210"/>
      <c r="F244" s="210"/>
      <c r="G244" s="210"/>
      <c r="H244" s="210"/>
      <c r="I244" s="210"/>
      <c r="J244" s="210"/>
      <c r="K244" s="210"/>
      <c r="L244" s="210"/>
      <c r="M244" s="210"/>
      <c r="N244" s="210"/>
      <c r="O244" s="210"/>
      <c r="P244" s="210"/>
      <c r="Q244" s="210"/>
      <c r="R244" s="210"/>
      <c r="S244" s="210"/>
      <c r="T244" s="210"/>
      <c r="U244" s="210"/>
      <c r="V244" s="210"/>
      <c r="W244" s="210"/>
      <c r="X244" s="210"/>
      <c r="Y244" s="210"/>
      <c r="Z244" s="210"/>
      <c r="AA244" s="210"/>
      <c r="AB244" s="210"/>
      <c r="AC244" s="210"/>
      <c r="AD244" s="210"/>
      <c r="AE244" s="210"/>
      <c r="AF244" s="210"/>
      <c r="AG244" s="210"/>
      <c r="AH244" s="210"/>
      <c r="AI244" s="210"/>
      <c r="AJ244" s="210"/>
      <c r="AK244" s="210"/>
      <c r="AL244" s="210"/>
    </row>
    <row r="245" spans="1:38" ht="16" x14ac:dyDescent="0.2">
      <c r="A245" s="210"/>
      <c r="B245" s="210"/>
      <c r="C245" s="210"/>
      <c r="D245" s="210"/>
      <c r="E245" s="210"/>
      <c r="F245" s="210"/>
      <c r="G245" s="210"/>
      <c r="H245" s="210"/>
      <c r="I245" s="210"/>
      <c r="J245" s="210"/>
      <c r="K245" s="210"/>
      <c r="L245" s="210"/>
      <c r="M245" s="210"/>
      <c r="N245" s="210"/>
      <c r="O245" s="210"/>
      <c r="P245" s="210"/>
      <c r="Q245" s="210"/>
      <c r="R245" s="210"/>
      <c r="S245" s="210"/>
      <c r="T245" s="210"/>
      <c r="U245" s="210"/>
      <c r="V245" s="210"/>
      <c r="W245" s="210"/>
      <c r="X245" s="210"/>
      <c r="Y245" s="210"/>
      <c r="Z245" s="210"/>
      <c r="AA245" s="210"/>
      <c r="AB245" s="210"/>
      <c r="AC245" s="210"/>
      <c r="AD245" s="210"/>
      <c r="AE245" s="210"/>
      <c r="AF245" s="210"/>
      <c r="AG245" s="210"/>
      <c r="AH245" s="210"/>
      <c r="AI245" s="210"/>
      <c r="AJ245" s="210"/>
      <c r="AK245" s="210"/>
      <c r="AL245" s="210"/>
    </row>
    <row r="246" spans="1:38" ht="16" x14ac:dyDescent="0.2">
      <c r="A246" s="210"/>
      <c r="B246" s="210"/>
      <c r="C246" s="210"/>
      <c r="D246" s="210"/>
      <c r="E246" s="210"/>
      <c r="F246" s="210"/>
      <c r="G246" s="210"/>
      <c r="H246" s="210"/>
      <c r="I246" s="210"/>
      <c r="J246" s="210"/>
      <c r="K246" s="210"/>
      <c r="L246" s="210"/>
      <c r="M246" s="210"/>
      <c r="N246" s="210"/>
      <c r="O246" s="210"/>
      <c r="P246" s="210"/>
      <c r="Q246" s="210"/>
      <c r="R246" s="210"/>
      <c r="S246" s="210"/>
      <c r="T246" s="210"/>
      <c r="U246" s="210"/>
      <c r="V246" s="210"/>
      <c r="W246" s="210"/>
      <c r="X246" s="210"/>
      <c r="Y246" s="210"/>
      <c r="Z246" s="210"/>
      <c r="AA246" s="210"/>
      <c r="AB246" s="210"/>
      <c r="AC246" s="210"/>
      <c r="AD246" s="210"/>
      <c r="AE246" s="210"/>
      <c r="AF246" s="210"/>
      <c r="AG246" s="210"/>
      <c r="AH246" s="210"/>
      <c r="AI246" s="210"/>
      <c r="AJ246" s="210"/>
      <c r="AK246" s="210"/>
      <c r="AL246" s="210"/>
    </row>
    <row r="247" spans="1:38" ht="16" x14ac:dyDescent="0.2">
      <c r="A247" s="210"/>
      <c r="B247" s="210"/>
      <c r="C247" s="210"/>
      <c r="D247" s="210"/>
      <c r="E247" s="210"/>
      <c r="F247" s="210"/>
      <c r="G247" s="210"/>
      <c r="H247" s="210"/>
      <c r="I247" s="210"/>
      <c r="J247" s="210"/>
      <c r="K247" s="210"/>
      <c r="L247" s="210"/>
      <c r="M247" s="210"/>
      <c r="N247" s="210"/>
      <c r="O247" s="210"/>
      <c r="P247" s="210"/>
      <c r="Q247" s="210"/>
      <c r="R247" s="210"/>
      <c r="S247" s="210"/>
      <c r="T247" s="210"/>
      <c r="U247" s="210"/>
      <c r="V247" s="210"/>
      <c r="W247" s="210"/>
      <c r="X247" s="210"/>
      <c r="Y247" s="210"/>
      <c r="Z247" s="210"/>
      <c r="AA247" s="210"/>
      <c r="AB247" s="210"/>
      <c r="AC247" s="210"/>
      <c r="AD247" s="210"/>
      <c r="AE247" s="210"/>
      <c r="AF247" s="210"/>
      <c r="AG247" s="210"/>
      <c r="AH247" s="210"/>
      <c r="AI247" s="210"/>
      <c r="AJ247" s="210"/>
      <c r="AK247" s="210"/>
      <c r="AL247" s="210"/>
    </row>
    <row r="248" spans="1:38" ht="16" x14ac:dyDescent="0.2">
      <c r="A248" s="210"/>
      <c r="B248" s="210"/>
      <c r="C248" s="210"/>
      <c r="D248" s="210"/>
      <c r="E248" s="210"/>
      <c r="F248" s="210"/>
      <c r="G248" s="210"/>
      <c r="H248" s="210"/>
      <c r="I248" s="210"/>
      <c r="J248" s="210"/>
      <c r="K248" s="210"/>
      <c r="L248" s="210"/>
      <c r="M248" s="210"/>
      <c r="N248" s="210"/>
      <c r="O248" s="210"/>
      <c r="P248" s="210"/>
      <c r="Q248" s="210"/>
      <c r="R248" s="210"/>
      <c r="S248" s="210"/>
      <c r="T248" s="210"/>
      <c r="U248" s="210"/>
      <c r="V248" s="210"/>
      <c r="W248" s="210"/>
      <c r="X248" s="210"/>
      <c r="Y248" s="210"/>
      <c r="Z248" s="210"/>
      <c r="AA248" s="210"/>
      <c r="AB248" s="210"/>
      <c r="AC248" s="210"/>
      <c r="AD248" s="210"/>
      <c r="AE248" s="210"/>
      <c r="AF248" s="210"/>
      <c r="AG248" s="210"/>
      <c r="AH248" s="210"/>
      <c r="AI248" s="210"/>
      <c r="AJ248" s="210"/>
      <c r="AK248" s="210"/>
      <c r="AL248" s="210"/>
    </row>
    <row r="249" spans="1:38" ht="16" x14ac:dyDescent="0.2">
      <c r="A249" s="210"/>
      <c r="B249" s="210"/>
      <c r="C249" s="210"/>
      <c r="D249" s="210"/>
      <c r="E249" s="210"/>
      <c r="F249" s="210"/>
      <c r="G249" s="210"/>
      <c r="H249" s="210"/>
      <c r="I249" s="210"/>
      <c r="J249" s="210"/>
      <c r="K249" s="210"/>
      <c r="L249" s="210"/>
      <c r="M249" s="210"/>
      <c r="N249" s="210"/>
      <c r="O249" s="210"/>
      <c r="P249" s="210"/>
      <c r="Q249" s="210"/>
      <c r="R249" s="210"/>
      <c r="S249" s="210"/>
      <c r="T249" s="210"/>
      <c r="U249" s="210"/>
      <c r="V249" s="210"/>
      <c r="W249" s="210"/>
      <c r="X249" s="210"/>
      <c r="Y249" s="210"/>
      <c r="Z249" s="210"/>
      <c r="AA249" s="210"/>
      <c r="AB249" s="210"/>
      <c r="AC249" s="210"/>
      <c r="AD249" s="210"/>
      <c r="AE249" s="210"/>
      <c r="AF249" s="210"/>
      <c r="AG249" s="210"/>
      <c r="AH249" s="210"/>
      <c r="AI249" s="210"/>
      <c r="AJ249" s="210"/>
      <c r="AK249" s="210"/>
      <c r="AL249" s="210"/>
    </row>
    <row r="250" spans="1:38" ht="16" x14ac:dyDescent="0.2">
      <c r="A250" s="210"/>
      <c r="B250" s="210"/>
      <c r="C250" s="210"/>
      <c r="D250" s="210"/>
      <c r="E250" s="210"/>
      <c r="F250" s="210"/>
      <c r="G250" s="210"/>
      <c r="H250" s="210"/>
      <c r="I250" s="210"/>
      <c r="J250" s="210"/>
      <c r="K250" s="210"/>
      <c r="L250" s="210"/>
      <c r="M250" s="210"/>
      <c r="N250" s="210"/>
      <c r="O250" s="210"/>
      <c r="P250" s="210"/>
      <c r="Q250" s="210"/>
      <c r="R250" s="210"/>
      <c r="S250" s="210"/>
      <c r="T250" s="210"/>
      <c r="U250" s="210"/>
      <c r="V250" s="210"/>
      <c r="W250" s="210"/>
      <c r="X250" s="210"/>
      <c r="Y250" s="210"/>
      <c r="Z250" s="210"/>
      <c r="AA250" s="210"/>
      <c r="AB250" s="210"/>
      <c r="AC250" s="210"/>
      <c r="AD250" s="210"/>
      <c r="AE250" s="210"/>
      <c r="AF250" s="210"/>
      <c r="AG250" s="210"/>
      <c r="AH250" s="210"/>
      <c r="AI250" s="210"/>
      <c r="AJ250" s="210"/>
      <c r="AK250" s="210"/>
      <c r="AL250" s="210"/>
    </row>
    <row r="251" spans="1:38" ht="16" x14ac:dyDescent="0.2">
      <c r="A251" s="210"/>
      <c r="B251" s="210"/>
      <c r="C251" s="210"/>
      <c r="D251" s="210"/>
      <c r="E251" s="210"/>
      <c r="F251" s="210"/>
      <c r="G251" s="210"/>
      <c r="H251" s="210"/>
      <c r="I251" s="210"/>
      <c r="J251" s="210"/>
      <c r="K251" s="210"/>
      <c r="L251" s="210"/>
      <c r="M251" s="210"/>
      <c r="N251" s="210"/>
      <c r="O251" s="210"/>
      <c r="P251" s="210"/>
      <c r="Q251" s="210"/>
      <c r="R251" s="210"/>
      <c r="S251" s="210"/>
      <c r="T251" s="210"/>
      <c r="U251" s="210"/>
      <c r="V251" s="210"/>
      <c r="W251" s="210"/>
      <c r="X251" s="210"/>
      <c r="Y251" s="210"/>
      <c r="Z251" s="210"/>
      <c r="AA251" s="210"/>
      <c r="AB251" s="210"/>
      <c r="AC251" s="210"/>
      <c r="AD251" s="210"/>
      <c r="AE251" s="210"/>
      <c r="AF251" s="210"/>
      <c r="AG251" s="210"/>
      <c r="AH251" s="210"/>
      <c r="AI251" s="210"/>
      <c r="AJ251" s="210"/>
      <c r="AK251" s="210"/>
      <c r="AL251" s="210"/>
    </row>
    <row r="252" spans="1:38" ht="16" x14ac:dyDescent="0.2">
      <c r="A252" s="210"/>
      <c r="B252" s="210"/>
      <c r="C252" s="210"/>
      <c r="D252" s="210"/>
      <c r="E252" s="210"/>
      <c r="F252" s="210"/>
      <c r="G252" s="210"/>
      <c r="H252" s="210"/>
      <c r="I252" s="210"/>
      <c r="J252" s="210"/>
      <c r="K252" s="210"/>
      <c r="L252" s="210"/>
      <c r="M252" s="210"/>
      <c r="N252" s="210"/>
      <c r="O252" s="210"/>
      <c r="P252" s="210"/>
      <c r="Q252" s="210"/>
      <c r="R252" s="210"/>
      <c r="S252" s="210"/>
      <c r="T252" s="210"/>
      <c r="U252" s="210"/>
      <c r="V252" s="210"/>
      <c r="W252" s="210"/>
      <c r="X252" s="210"/>
      <c r="Y252" s="210"/>
      <c r="Z252" s="210"/>
      <c r="AA252" s="210"/>
      <c r="AB252" s="210"/>
      <c r="AC252" s="210"/>
      <c r="AD252" s="210"/>
      <c r="AE252" s="210"/>
      <c r="AF252" s="210"/>
      <c r="AG252" s="210"/>
      <c r="AH252" s="210"/>
      <c r="AI252" s="210"/>
      <c r="AJ252" s="210"/>
      <c r="AK252" s="210"/>
      <c r="AL252" s="210"/>
    </row>
    <row r="253" spans="1:38" ht="16" x14ac:dyDescent="0.2">
      <c r="A253" s="210"/>
      <c r="B253" s="210"/>
      <c r="C253" s="210"/>
      <c r="D253" s="210"/>
      <c r="E253" s="210"/>
      <c r="F253" s="210"/>
      <c r="G253" s="210"/>
      <c r="H253" s="210"/>
      <c r="I253" s="210"/>
      <c r="J253" s="210"/>
      <c r="K253" s="210"/>
      <c r="L253" s="210"/>
      <c r="M253" s="210"/>
      <c r="N253" s="210"/>
      <c r="O253" s="210"/>
      <c r="P253" s="210"/>
      <c r="Q253" s="210"/>
      <c r="R253" s="210"/>
      <c r="S253" s="210"/>
      <c r="T253" s="210"/>
      <c r="U253" s="210"/>
      <c r="V253" s="210"/>
      <c r="W253" s="210"/>
      <c r="X253" s="210"/>
      <c r="Y253" s="210"/>
      <c r="Z253" s="210"/>
      <c r="AA253" s="210"/>
      <c r="AB253" s="210"/>
      <c r="AC253" s="210"/>
      <c r="AD253" s="210"/>
      <c r="AE253" s="210"/>
      <c r="AF253" s="210"/>
      <c r="AG253" s="210"/>
      <c r="AH253" s="210"/>
      <c r="AI253" s="210"/>
      <c r="AJ253" s="210"/>
      <c r="AK253" s="210"/>
      <c r="AL253" s="210"/>
    </row>
    <row r="254" spans="1:38" ht="16" x14ac:dyDescent="0.2">
      <c r="A254" s="210"/>
      <c r="B254" s="210"/>
      <c r="C254" s="210"/>
      <c r="D254" s="210"/>
      <c r="E254" s="210"/>
      <c r="F254" s="210"/>
      <c r="G254" s="210"/>
      <c r="H254" s="210"/>
      <c r="I254" s="210"/>
      <c r="J254" s="210"/>
      <c r="K254" s="210"/>
      <c r="L254" s="210"/>
      <c r="M254" s="210"/>
      <c r="N254" s="210"/>
      <c r="O254" s="210"/>
      <c r="P254" s="210"/>
      <c r="Q254" s="210"/>
      <c r="R254" s="210"/>
      <c r="S254" s="210"/>
      <c r="T254" s="210"/>
      <c r="U254" s="210"/>
      <c r="V254" s="210"/>
      <c r="W254" s="210"/>
      <c r="X254" s="210"/>
      <c r="Y254" s="210"/>
      <c r="Z254" s="210"/>
      <c r="AA254" s="210"/>
      <c r="AB254" s="210"/>
      <c r="AC254" s="210"/>
      <c r="AD254" s="210"/>
      <c r="AE254" s="210"/>
      <c r="AF254" s="210"/>
      <c r="AG254" s="210"/>
      <c r="AH254" s="210"/>
      <c r="AI254" s="210"/>
      <c r="AJ254" s="210"/>
      <c r="AK254" s="210"/>
      <c r="AL254" s="210"/>
    </row>
    <row r="255" spans="1:38" ht="16" x14ac:dyDescent="0.2">
      <c r="A255" s="210"/>
      <c r="B255" s="210"/>
      <c r="C255" s="210"/>
      <c r="D255" s="210"/>
      <c r="E255" s="210"/>
      <c r="F255" s="210"/>
      <c r="G255" s="210"/>
      <c r="H255" s="210"/>
      <c r="I255" s="210"/>
      <c r="J255" s="210"/>
      <c r="K255" s="210"/>
      <c r="L255" s="210"/>
      <c r="M255" s="210"/>
      <c r="N255" s="210"/>
      <c r="O255" s="210"/>
      <c r="P255" s="210"/>
      <c r="Q255" s="210"/>
      <c r="R255" s="210"/>
      <c r="S255" s="210"/>
      <c r="T255" s="210"/>
      <c r="U255" s="210"/>
      <c r="V255" s="210"/>
      <c r="W255" s="210"/>
      <c r="X255" s="210"/>
      <c r="Y255" s="210"/>
      <c r="Z255" s="210"/>
      <c r="AA255" s="210"/>
      <c r="AB255" s="210"/>
      <c r="AC255" s="210"/>
      <c r="AD255" s="210"/>
      <c r="AE255" s="210"/>
      <c r="AF255" s="210"/>
      <c r="AG255" s="210"/>
      <c r="AH255" s="210"/>
      <c r="AI255" s="210"/>
      <c r="AJ255" s="210"/>
      <c r="AK255" s="210"/>
      <c r="AL255" s="210"/>
    </row>
    <row r="256" spans="1:38" ht="16" x14ac:dyDescent="0.2">
      <c r="A256" s="210"/>
      <c r="B256" s="210"/>
      <c r="C256" s="210"/>
      <c r="D256" s="210"/>
      <c r="E256" s="210"/>
      <c r="F256" s="210"/>
      <c r="G256" s="210"/>
      <c r="H256" s="210"/>
      <c r="I256" s="210"/>
      <c r="J256" s="210"/>
      <c r="K256" s="210"/>
      <c r="L256" s="210"/>
      <c r="M256" s="210"/>
      <c r="N256" s="210"/>
      <c r="O256" s="210"/>
      <c r="P256" s="210"/>
      <c r="Q256" s="210"/>
      <c r="R256" s="210"/>
      <c r="S256" s="210"/>
      <c r="T256" s="210"/>
      <c r="U256" s="210"/>
      <c r="V256" s="210"/>
      <c r="W256" s="210"/>
      <c r="X256" s="210"/>
      <c r="Y256" s="210"/>
      <c r="Z256" s="210"/>
      <c r="AA256" s="210"/>
      <c r="AB256" s="210"/>
      <c r="AC256" s="210"/>
      <c r="AD256" s="210"/>
      <c r="AE256" s="210"/>
      <c r="AF256" s="210"/>
      <c r="AG256" s="210"/>
      <c r="AH256" s="210"/>
      <c r="AI256" s="210"/>
      <c r="AJ256" s="210"/>
      <c r="AK256" s="210"/>
      <c r="AL256" s="210"/>
    </row>
    <row r="257" spans="1:38" ht="16" x14ac:dyDescent="0.2">
      <c r="A257" s="210"/>
      <c r="B257" s="210"/>
      <c r="C257" s="210"/>
      <c r="D257" s="210"/>
      <c r="E257" s="210"/>
      <c r="F257" s="210"/>
      <c r="G257" s="210"/>
      <c r="H257" s="210"/>
      <c r="I257" s="210"/>
      <c r="J257" s="210"/>
      <c r="K257" s="210"/>
      <c r="L257" s="210"/>
      <c r="M257" s="210"/>
      <c r="N257" s="210"/>
      <c r="O257" s="210"/>
      <c r="P257" s="210"/>
      <c r="Q257" s="210"/>
      <c r="R257" s="210"/>
      <c r="S257" s="210"/>
      <c r="T257" s="210"/>
      <c r="U257" s="210"/>
      <c r="V257" s="210"/>
      <c r="W257" s="210"/>
      <c r="X257" s="210"/>
      <c r="Y257" s="210"/>
      <c r="Z257" s="210"/>
      <c r="AA257" s="210"/>
      <c r="AB257" s="210"/>
      <c r="AC257" s="210"/>
      <c r="AD257" s="210"/>
      <c r="AE257" s="210"/>
      <c r="AF257" s="210"/>
      <c r="AG257" s="210"/>
      <c r="AH257" s="210"/>
      <c r="AI257" s="210"/>
      <c r="AJ257" s="210"/>
      <c r="AK257" s="210"/>
      <c r="AL257" s="210"/>
    </row>
    <row r="258" spans="1:38" ht="16" x14ac:dyDescent="0.2">
      <c r="A258" s="210"/>
      <c r="B258" s="210"/>
      <c r="C258" s="210"/>
      <c r="D258" s="210"/>
      <c r="E258" s="210"/>
      <c r="F258" s="210"/>
      <c r="G258" s="210"/>
      <c r="H258" s="210"/>
      <c r="I258" s="210"/>
      <c r="J258" s="210"/>
      <c r="K258" s="210"/>
      <c r="L258" s="210"/>
      <c r="M258" s="210"/>
      <c r="N258" s="210"/>
      <c r="O258" s="210"/>
      <c r="P258" s="210"/>
      <c r="Q258" s="210"/>
      <c r="R258" s="210"/>
      <c r="S258" s="210"/>
      <c r="T258" s="210"/>
      <c r="U258" s="210"/>
      <c r="V258" s="210"/>
      <c r="W258" s="210"/>
      <c r="X258" s="210"/>
      <c r="Y258" s="210"/>
      <c r="Z258" s="210"/>
      <c r="AA258" s="210"/>
      <c r="AB258" s="210"/>
      <c r="AC258" s="210"/>
      <c r="AD258" s="210"/>
      <c r="AE258" s="210"/>
      <c r="AF258" s="210"/>
      <c r="AG258" s="210"/>
      <c r="AH258" s="210"/>
      <c r="AI258" s="210"/>
      <c r="AJ258" s="210"/>
      <c r="AK258" s="210"/>
      <c r="AL258" s="210"/>
    </row>
    <row r="259" spans="1:38" ht="16" x14ac:dyDescent="0.2">
      <c r="A259" s="210"/>
      <c r="B259" s="210"/>
      <c r="C259" s="210"/>
      <c r="D259" s="210"/>
      <c r="E259" s="210"/>
      <c r="F259" s="210"/>
      <c r="G259" s="210"/>
      <c r="H259" s="210"/>
      <c r="I259" s="210"/>
      <c r="J259" s="210"/>
      <c r="K259" s="210"/>
      <c r="L259" s="210"/>
      <c r="M259" s="210"/>
      <c r="N259" s="210"/>
      <c r="O259" s="210"/>
      <c r="P259" s="210"/>
      <c r="Q259" s="210"/>
      <c r="R259" s="210"/>
      <c r="S259" s="210"/>
      <c r="T259" s="210"/>
      <c r="U259" s="210"/>
      <c r="V259" s="210"/>
      <c r="W259" s="210"/>
      <c r="X259" s="210"/>
      <c r="Y259" s="210"/>
      <c r="Z259" s="210"/>
      <c r="AA259" s="210"/>
      <c r="AB259" s="210"/>
      <c r="AC259" s="210"/>
      <c r="AD259" s="210"/>
      <c r="AE259" s="210"/>
      <c r="AF259" s="210"/>
      <c r="AG259" s="210"/>
      <c r="AH259" s="210"/>
      <c r="AI259" s="210"/>
      <c r="AJ259" s="210"/>
      <c r="AK259" s="210"/>
      <c r="AL259" s="210"/>
    </row>
    <row r="260" spans="1:38" ht="16" x14ac:dyDescent="0.2">
      <c r="A260" s="210"/>
      <c r="B260" s="210"/>
      <c r="C260" s="210"/>
      <c r="D260" s="210"/>
      <c r="E260" s="210"/>
      <c r="F260" s="210"/>
      <c r="G260" s="210"/>
      <c r="H260" s="210"/>
      <c r="I260" s="210"/>
      <c r="J260" s="210"/>
      <c r="K260" s="210"/>
      <c r="L260" s="210"/>
      <c r="M260" s="210"/>
      <c r="N260" s="210"/>
      <c r="O260" s="210"/>
      <c r="P260" s="210"/>
      <c r="Q260" s="210"/>
      <c r="R260" s="210"/>
      <c r="S260" s="210"/>
      <c r="T260" s="210"/>
      <c r="U260" s="210"/>
      <c r="V260" s="210"/>
      <c r="W260" s="210"/>
      <c r="X260" s="210"/>
      <c r="Y260" s="210"/>
      <c r="Z260" s="210"/>
      <c r="AA260" s="210"/>
      <c r="AB260" s="210"/>
      <c r="AC260" s="210"/>
      <c r="AD260" s="210"/>
      <c r="AE260" s="210"/>
      <c r="AF260" s="210"/>
      <c r="AG260" s="210"/>
      <c r="AH260" s="210"/>
      <c r="AI260" s="210"/>
      <c r="AJ260" s="210"/>
      <c r="AK260" s="210"/>
      <c r="AL260" s="210"/>
    </row>
    <row r="261" spans="1:38" ht="16" x14ac:dyDescent="0.2">
      <c r="A261" s="210"/>
      <c r="B261" s="210"/>
      <c r="C261" s="210"/>
      <c r="D261" s="210"/>
      <c r="E261" s="210"/>
      <c r="F261" s="210"/>
      <c r="G261" s="210"/>
      <c r="H261" s="210"/>
      <c r="I261" s="210"/>
      <c r="J261" s="210"/>
      <c r="K261" s="210"/>
      <c r="L261" s="210"/>
      <c r="M261" s="210"/>
      <c r="N261" s="210"/>
      <c r="O261" s="210"/>
      <c r="P261" s="210"/>
      <c r="Q261" s="210"/>
      <c r="R261" s="210"/>
      <c r="S261" s="210"/>
      <c r="T261" s="210"/>
      <c r="U261" s="210"/>
      <c r="V261" s="210"/>
      <c r="W261" s="210"/>
      <c r="X261" s="210"/>
      <c r="Y261" s="210"/>
      <c r="Z261" s="210"/>
      <c r="AA261" s="210"/>
      <c r="AB261" s="210"/>
      <c r="AC261" s="210"/>
      <c r="AD261" s="210"/>
      <c r="AE261" s="210"/>
      <c r="AF261" s="210"/>
      <c r="AG261" s="210"/>
      <c r="AH261" s="210"/>
      <c r="AI261" s="210"/>
      <c r="AJ261" s="210"/>
      <c r="AK261" s="210"/>
      <c r="AL261" s="210"/>
    </row>
    <row r="262" spans="1:38" ht="16" x14ac:dyDescent="0.2">
      <c r="A262" s="210"/>
      <c r="B262" s="210"/>
      <c r="C262" s="210"/>
      <c r="D262" s="210"/>
      <c r="E262" s="210"/>
      <c r="F262" s="210"/>
      <c r="G262" s="210"/>
      <c r="H262" s="210"/>
      <c r="I262" s="210"/>
      <c r="J262" s="210"/>
      <c r="K262" s="210"/>
      <c r="L262" s="210"/>
      <c r="M262" s="210"/>
      <c r="N262" s="210"/>
      <c r="O262" s="210"/>
      <c r="P262" s="210"/>
      <c r="Q262" s="210"/>
      <c r="R262" s="210"/>
      <c r="S262" s="210"/>
      <c r="T262" s="210"/>
      <c r="U262" s="210"/>
      <c r="V262" s="210"/>
      <c r="W262" s="210"/>
      <c r="X262" s="210"/>
      <c r="Y262" s="210"/>
      <c r="Z262" s="210"/>
      <c r="AA262" s="210"/>
      <c r="AB262" s="210"/>
      <c r="AC262" s="210"/>
      <c r="AD262" s="210"/>
      <c r="AE262" s="210"/>
      <c r="AF262" s="210"/>
      <c r="AG262" s="210"/>
      <c r="AH262" s="210"/>
      <c r="AI262" s="210"/>
      <c r="AJ262" s="210"/>
      <c r="AK262" s="210"/>
      <c r="AL262" s="210"/>
    </row>
    <row r="263" spans="1:38" ht="16" x14ac:dyDescent="0.2">
      <c r="A263" s="210"/>
      <c r="B263" s="210"/>
      <c r="C263" s="210"/>
      <c r="D263" s="210"/>
      <c r="E263" s="210"/>
      <c r="F263" s="210"/>
      <c r="G263" s="210"/>
      <c r="H263" s="210"/>
      <c r="I263" s="210"/>
      <c r="J263" s="210"/>
      <c r="K263" s="210"/>
      <c r="L263" s="210"/>
      <c r="M263" s="210"/>
      <c r="N263" s="210"/>
      <c r="O263" s="210"/>
      <c r="P263" s="210"/>
      <c r="Q263" s="210"/>
      <c r="R263" s="210"/>
      <c r="S263" s="210"/>
      <c r="T263" s="210"/>
      <c r="U263" s="210"/>
      <c r="V263" s="210"/>
      <c r="W263" s="210"/>
      <c r="X263" s="210"/>
      <c r="Y263" s="210"/>
      <c r="Z263" s="210"/>
      <c r="AA263" s="210"/>
      <c r="AB263" s="210"/>
      <c r="AC263" s="210"/>
      <c r="AD263" s="210"/>
      <c r="AE263" s="210"/>
      <c r="AF263" s="210"/>
      <c r="AG263" s="210"/>
      <c r="AH263" s="210"/>
      <c r="AI263" s="210"/>
      <c r="AJ263" s="210"/>
      <c r="AK263" s="210"/>
      <c r="AL263" s="210"/>
    </row>
    <row r="264" spans="1:38" ht="16" x14ac:dyDescent="0.2">
      <c r="A264" s="210"/>
      <c r="B264" s="210"/>
      <c r="C264" s="210"/>
      <c r="D264" s="210"/>
      <c r="E264" s="210"/>
      <c r="F264" s="210"/>
      <c r="G264" s="210"/>
      <c r="H264" s="210"/>
      <c r="I264" s="210"/>
      <c r="J264" s="210"/>
      <c r="K264" s="210"/>
      <c r="L264" s="210"/>
      <c r="M264" s="210"/>
      <c r="N264" s="210"/>
      <c r="O264" s="210"/>
      <c r="P264" s="210"/>
      <c r="Q264" s="210"/>
      <c r="R264" s="210"/>
      <c r="S264" s="210"/>
      <c r="T264" s="210"/>
      <c r="U264" s="210"/>
      <c r="V264" s="210"/>
      <c r="W264" s="210"/>
      <c r="X264" s="210"/>
      <c r="Y264" s="210"/>
      <c r="Z264" s="210"/>
      <c r="AA264" s="210"/>
      <c r="AB264" s="210"/>
      <c r="AC264" s="210"/>
      <c r="AD264" s="210"/>
      <c r="AE264" s="210"/>
      <c r="AF264" s="210"/>
      <c r="AG264" s="210"/>
      <c r="AH264" s="210"/>
      <c r="AI264" s="210"/>
      <c r="AJ264" s="210"/>
      <c r="AK264" s="210"/>
      <c r="AL264" s="210"/>
    </row>
    <row r="265" spans="1:38" ht="16" x14ac:dyDescent="0.2">
      <c r="A265" s="210"/>
      <c r="B265" s="210"/>
      <c r="C265" s="210"/>
      <c r="D265" s="210"/>
      <c r="E265" s="210"/>
      <c r="F265" s="210"/>
      <c r="G265" s="210"/>
      <c r="H265" s="210"/>
      <c r="I265" s="210"/>
      <c r="J265" s="210"/>
      <c r="K265" s="210"/>
      <c r="L265" s="210"/>
      <c r="M265" s="210"/>
      <c r="N265" s="210"/>
      <c r="O265" s="210"/>
      <c r="P265" s="210"/>
      <c r="Q265" s="210"/>
      <c r="R265" s="210"/>
      <c r="S265" s="210"/>
      <c r="T265" s="210"/>
      <c r="U265" s="210"/>
      <c r="V265" s="210"/>
      <c r="W265" s="210"/>
      <c r="X265" s="210"/>
      <c r="Y265" s="210"/>
      <c r="Z265" s="210"/>
      <c r="AA265" s="210"/>
      <c r="AB265" s="210"/>
      <c r="AC265" s="210"/>
      <c r="AD265" s="210"/>
      <c r="AE265" s="210"/>
      <c r="AF265" s="210"/>
      <c r="AG265" s="210"/>
      <c r="AH265" s="210"/>
      <c r="AI265" s="210"/>
      <c r="AJ265" s="210"/>
      <c r="AK265" s="210"/>
      <c r="AL265" s="210"/>
    </row>
    <row r="266" spans="1:38" ht="16" x14ac:dyDescent="0.2">
      <c r="A266" s="210"/>
      <c r="B266" s="210"/>
      <c r="C266" s="210"/>
      <c r="D266" s="210"/>
      <c r="E266" s="210"/>
      <c r="F266" s="210"/>
      <c r="G266" s="210"/>
      <c r="H266" s="210"/>
      <c r="I266" s="210"/>
      <c r="J266" s="210"/>
      <c r="K266" s="210"/>
      <c r="L266" s="210"/>
      <c r="M266" s="210"/>
      <c r="N266" s="210"/>
      <c r="O266" s="210"/>
      <c r="P266" s="210"/>
      <c r="Q266" s="210"/>
      <c r="R266" s="210"/>
      <c r="S266" s="210"/>
      <c r="T266" s="210"/>
      <c r="U266" s="210"/>
      <c r="V266" s="210"/>
      <c r="W266" s="210"/>
      <c r="X266" s="210"/>
      <c r="Y266" s="210"/>
      <c r="Z266" s="210"/>
      <c r="AA266" s="210"/>
      <c r="AB266" s="210"/>
      <c r="AC266" s="210"/>
      <c r="AD266" s="210"/>
      <c r="AE266" s="210"/>
      <c r="AF266" s="210"/>
      <c r="AG266" s="210"/>
      <c r="AH266" s="210"/>
      <c r="AI266" s="210"/>
      <c r="AJ266" s="210"/>
      <c r="AK266" s="210"/>
      <c r="AL266" s="210"/>
    </row>
    <row r="267" spans="1:38" ht="16" x14ac:dyDescent="0.2">
      <c r="A267" s="210"/>
      <c r="B267" s="210"/>
      <c r="C267" s="210"/>
      <c r="D267" s="210"/>
      <c r="E267" s="210"/>
      <c r="F267" s="210"/>
      <c r="G267" s="210"/>
      <c r="H267" s="210"/>
      <c r="I267" s="210"/>
      <c r="J267" s="210"/>
      <c r="K267" s="210"/>
      <c r="L267" s="210"/>
      <c r="M267" s="210"/>
      <c r="N267" s="210"/>
      <c r="O267" s="210"/>
      <c r="P267" s="210"/>
      <c r="Q267" s="210"/>
      <c r="R267" s="210"/>
      <c r="S267" s="210"/>
      <c r="T267" s="210"/>
      <c r="U267" s="210"/>
      <c r="V267" s="210"/>
      <c r="W267" s="210"/>
      <c r="X267" s="210"/>
      <c r="Y267" s="210"/>
      <c r="Z267" s="210"/>
      <c r="AA267" s="210"/>
      <c r="AB267" s="210"/>
      <c r="AC267" s="210"/>
      <c r="AD267" s="210"/>
      <c r="AE267" s="210"/>
      <c r="AF267" s="210"/>
      <c r="AG267" s="210"/>
      <c r="AH267" s="210"/>
      <c r="AI267" s="210"/>
      <c r="AJ267" s="210"/>
      <c r="AK267" s="210"/>
      <c r="AL267" s="210"/>
    </row>
    <row r="268" spans="1:38" ht="16" x14ac:dyDescent="0.2">
      <c r="A268" s="210"/>
      <c r="B268" s="210"/>
      <c r="C268" s="210"/>
      <c r="D268" s="210"/>
      <c r="E268" s="210"/>
      <c r="F268" s="210"/>
      <c r="G268" s="210"/>
      <c r="H268" s="210"/>
      <c r="I268" s="210"/>
      <c r="J268" s="210"/>
      <c r="K268" s="210"/>
      <c r="L268" s="210"/>
      <c r="M268" s="210"/>
      <c r="N268" s="210"/>
      <c r="O268" s="210"/>
      <c r="P268" s="210"/>
      <c r="Q268" s="210"/>
      <c r="R268" s="210"/>
      <c r="S268" s="210"/>
      <c r="T268" s="210"/>
      <c r="U268" s="210"/>
      <c r="V268" s="210"/>
      <c r="W268" s="210"/>
      <c r="X268" s="210"/>
      <c r="Y268" s="210"/>
      <c r="Z268" s="210"/>
      <c r="AA268" s="210"/>
      <c r="AB268" s="210"/>
      <c r="AC268" s="210"/>
      <c r="AD268" s="210"/>
      <c r="AE268" s="210"/>
      <c r="AF268" s="210"/>
      <c r="AG268" s="210"/>
      <c r="AH268" s="210"/>
      <c r="AI268" s="210"/>
      <c r="AJ268" s="210"/>
      <c r="AK268" s="210"/>
      <c r="AL268" s="210"/>
    </row>
    <row r="269" spans="1:38" ht="16" x14ac:dyDescent="0.2">
      <c r="A269" s="210"/>
      <c r="B269" s="210"/>
      <c r="C269" s="210"/>
      <c r="D269" s="210"/>
      <c r="E269" s="210"/>
      <c r="F269" s="210"/>
      <c r="G269" s="210"/>
      <c r="H269" s="210"/>
      <c r="I269" s="210"/>
      <c r="J269" s="210"/>
      <c r="K269" s="210"/>
      <c r="L269" s="210"/>
      <c r="M269" s="210"/>
      <c r="N269" s="210"/>
      <c r="O269" s="210"/>
      <c r="P269" s="210"/>
      <c r="Q269" s="210"/>
      <c r="R269" s="210"/>
      <c r="S269" s="210"/>
      <c r="T269" s="210"/>
      <c r="U269" s="210"/>
      <c r="V269" s="210"/>
      <c r="W269" s="210"/>
      <c r="X269" s="210"/>
      <c r="Y269" s="210"/>
      <c r="Z269" s="210"/>
      <c r="AA269" s="210"/>
      <c r="AB269" s="210"/>
      <c r="AC269" s="210"/>
      <c r="AD269" s="210"/>
      <c r="AE269" s="210"/>
      <c r="AF269" s="210"/>
      <c r="AG269" s="210"/>
      <c r="AH269" s="210"/>
      <c r="AI269" s="210"/>
      <c r="AJ269" s="210"/>
      <c r="AK269" s="210"/>
      <c r="AL269" s="210"/>
    </row>
    <row r="270" spans="1:38" ht="16" x14ac:dyDescent="0.2">
      <c r="A270" s="210"/>
      <c r="B270" s="210"/>
      <c r="C270" s="210"/>
      <c r="D270" s="210"/>
      <c r="E270" s="210"/>
      <c r="F270" s="210"/>
      <c r="G270" s="210"/>
      <c r="H270" s="210"/>
      <c r="I270" s="210"/>
      <c r="J270" s="210"/>
      <c r="K270" s="210"/>
      <c r="L270" s="210"/>
      <c r="M270" s="210"/>
      <c r="N270" s="210"/>
      <c r="O270" s="210"/>
      <c r="P270" s="210"/>
      <c r="Q270" s="210"/>
      <c r="R270" s="210"/>
      <c r="S270" s="210"/>
      <c r="T270" s="210"/>
      <c r="U270" s="210"/>
      <c r="V270" s="210"/>
      <c r="W270" s="210"/>
      <c r="X270" s="210"/>
      <c r="Y270" s="210"/>
      <c r="Z270" s="210"/>
      <c r="AA270" s="210"/>
      <c r="AB270" s="210"/>
      <c r="AC270" s="210"/>
      <c r="AD270" s="210"/>
      <c r="AE270" s="210"/>
      <c r="AF270" s="210"/>
      <c r="AG270" s="210"/>
      <c r="AH270" s="210"/>
      <c r="AI270" s="210"/>
      <c r="AJ270" s="210"/>
      <c r="AK270" s="210"/>
      <c r="AL270" s="210"/>
    </row>
    <row r="271" spans="1:38" ht="16" x14ac:dyDescent="0.2">
      <c r="A271" s="210"/>
      <c r="B271" s="210"/>
      <c r="C271" s="210"/>
      <c r="D271" s="210"/>
      <c r="E271" s="210"/>
      <c r="F271" s="210"/>
      <c r="G271" s="210"/>
      <c r="H271" s="210"/>
      <c r="I271" s="210"/>
      <c r="J271" s="210"/>
      <c r="K271" s="210"/>
      <c r="L271" s="210"/>
      <c r="M271" s="210"/>
      <c r="N271" s="210"/>
      <c r="O271" s="210"/>
      <c r="P271" s="210"/>
      <c r="Q271" s="210"/>
      <c r="R271" s="210"/>
      <c r="S271" s="210"/>
      <c r="T271" s="210"/>
      <c r="U271" s="210"/>
      <c r="V271" s="210"/>
      <c r="W271" s="210"/>
      <c r="X271" s="210"/>
      <c r="Y271" s="210"/>
      <c r="Z271" s="210"/>
      <c r="AA271" s="210"/>
      <c r="AB271" s="210"/>
      <c r="AC271" s="210"/>
      <c r="AD271" s="210"/>
      <c r="AE271" s="210"/>
      <c r="AF271" s="210"/>
      <c r="AG271" s="210"/>
      <c r="AH271" s="210"/>
      <c r="AI271" s="210"/>
      <c r="AJ271" s="210"/>
      <c r="AK271" s="210"/>
      <c r="AL271" s="210"/>
    </row>
    <row r="272" spans="1:38" ht="16" x14ac:dyDescent="0.2">
      <c r="A272" s="210"/>
      <c r="B272" s="210"/>
      <c r="C272" s="210"/>
      <c r="D272" s="210"/>
      <c r="E272" s="210"/>
      <c r="F272" s="210"/>
      <c r="G272" s="210"/>
      <c r="H272" s="210"/>
      <c r="I272" s="210"/>
      <c r="J272" s="210"/>
      <c r="K272" s="210"/>
      <c r="L272" s="210"/>
      <c r="M272" s="210"/>
      <c r="N272" s="210"/>
      <c r="O272" s="210"/>
      <c r="P272" s="210"/>
      <c r="Q272" s="210"/>
      <c r="R272" s="210"/>
      <c r="S272" s="210"/>
      <c r="T272" s="210"/>
      <c r="U272" s="210"/>
      <c r="V272" s="210"/>
      <c r="W272" s="210"/>
      <c r="X272" s="210"/>
      <c r="Y272" s="210"/>
      <c r="Z272" s="210"/>
      <c r="AA272" s="210"/>
      <c r="AB272" s="210"/>
      <c r="AC272" s="210"/>
      <c r="AD272" s="210"/>
      <c r="AE272" s="210"/>
      <c r="AF272" s="210"/>
      <c r="AG272" s="210"/>
      <c r="AH272" s="210"/>
      <c r="AI272" s="210"/>
      <c r="AJ272" s="210"/>
      <c r="AK272" s="210"/>
      <c r="AL272" s="210"/>
    </row>
    <row r="273" spans="1:38" ht="16" x14ac:dyDescent="0.2">
      <c r="A273" s="210"/>
      <c r="B273" s="210"/>
      <c r="C273" s="210"/>
      <c r="D273" s="210"/>
      <c r="E273" s="210"/>
      <c r="F273" s="210"/>
      <c r="G273" s="210"/>
      <c r="H273" s="210"/>
      <c r="I273" s="210"/>
      <c r="J273" s="210"/>
      <c r="K273" s="210"/>
      <c r="L273" s="210"/>
      <c r="M273" s="210"/>
      <c r="N273" s="210"/>
      <c r="O273" s="210"/>
      <c r="P273" s="210"/>
      <c r="Q273" s="210"/>
      <c r="R273" s="210"/>
      <c r="S273" s="210"/>
      <c r="T273" s="210"/>
      <c r="U273" s="210"/>
      <c r="V273" s="210"/>
      <c r="W273" s="210"/>
      <c r="X273" s="210"/>
      <c r="Y273" s="210"/>
      <c r="Z273" s="210"/>
      <c r="AA273" s="210"/>
      <c r="AB273" s="210"/>
      <c r="AC273" s="210"/>
      <c r="AD273" s="210"/>
      <c r="AE273" s="210"/>
      <c r="AF273" s="210"/>
      <c r="AG273" s="210"/>
      <c r="AH273" s="210"/>
      <c r="AI273" s="210"/>
      <c r="AJ273" s="210"/>
      <c r="AK273" s="210"/>
      <c r="AL273" s="210"/>
    </row>
    <row r="274" spans="1:38" ht="16" x14ac:dyDescent="0.2">
      <c r="A274" s="210"/>
      <c r="B274" s="210"/>
      <c r="C274" s="210"/>
      <c r="D274" s="210"/>
      <c r="E274" s="210"/>
      <c r="F274" s="210"/>
      <c r="G274" s="210"/>
      <c r="H274" s="210"/>
      <c r="I274" s="210"/>
      <c r="J274" s="210"/>
      <c r="K274" s="210"/>
      <c r="L274" s="210"/>
      <c r="M274" s="210"/>
      <c r="N274" s="210"/>
      <c r="O274" s="210"/>
      <c r="P274" s="210"/>
      <c r="Q274" s="210"/>
      <c r="R274" s="210"/>
      <c r="S274" s="210"/>
      <c r="T274" s="210"/>
      <c r="U274" s="210"/>
      <c r="V274" s="210"/>
      <c r="W274" s="210"/>
      <c r="X274" s="210"/>
      <c r="Y274" s="210"/>
      <c r="Z274" s="210"/>
      <c r="AA274" s="210"/>
      <c r="AB274" s="210"/>
      <c r="AC274" s="210"/>
      <c r="AD274" s="210"/>
      <c r="AE274" s="210"/>
      <c r="AF274" s="210"/>
      <c r="AG274" s="210"/>
      <c r="AH274" s="210"/>
      <c r="AI274" s="210"/>
      <c r="AJ274" s="210"/>
      <c r="AK274" s="210"/>
      <c r="AL274" s="210"/>
    </row>
    <row r="275" spans="1:38" ht="16" x14ac:dyDescent="0.2">
      <c r="A275" s="210"/>
      <c r="B275" s="210"/>
      <c r="C275" s="210"/>
      <c r="D275" s="210"/>
      <c r="E275" s="210"/>
      <c r="F275" s="210"/>
      <c r="G275" s="210"/>
      <c r="H275" s="210"/>
      <c r="I275" s="210"/>
      <c r="J275" s="210"/>
      <c r="K275" s="210"/>
      <c r="L275" s="210"/>
      <c r="M275" s="210"/>
      <c r="N275" s="210"/>
      <c r="O275" s="210"/>
      <c r="P275" s="210"/>
      <c r="Q275" s="210"/>
      <c r="R275" s="210"/>
      <c r="S275" s="210"/>
      <c r="T275" s="210"/>
      <c r="U275" s="210"/>
      <c r="V275" s="210"/>
      <c r="W275" s="210"/>
      <c r="X275" s="210"/>
      <c r="Y275" s="210"/>
      <c r="Z275" s="210"/>
      <c r="AA275" s="210"/>
      <c r="AB275" s="210"/>
      <c r="AC275" s="210"/>
      <c r="AD275" s="210"/>
      <c r="AE275" s="210"/>
      <c r="AF275" s="210"/>
      <c r="AG275" s="210"/>
      <c r="AH275" s="210"/>
      <c r="AI275" s="210"/>
      <c r="AJ275" s="210"/>
      <c r="AK275" s="210"/>
      <c r="AL275" s="210"/>
    </row>
    <row r="276" spans="1:38" ht="16" x14ac:dyDescent="0.2">
      <c r="A276" s="210"/>
      <c r="B276" s="210"/>
      <c r="C276" s="210"/>
      <c r="D276" s="210"/>
      <c r="E276" s="210"/>
      <c r="F276" s="210"/>
      <c r="G276" s="210"/>
      <c r="H276" s="210"/>
      <c r="I276" s="210"/>
      <c r="J276" s="210"/>
      <c r="K276" s="210"/>
      <c r="L276" s="210"/>
      <c r="M276" s="210"/>
      <c r="N276" s="210"/>
      <c r="O276" s="210"/>
      <c r="P276" s="210"/>
      <c r="Q276" s="210"/>
      <c r="R276" s="210"/>
      <c r="S276" s="210"/>
      <c r="T276" s="210"/>
      <c r="U276" s="210"/>
      <c r="V276" s="210"/>
      <c r="W276" s="210"/>
      <c r="X276" s="210"/>
      <c r="Y276" s="210"/>
      <c r="Z276" s="210"/>
      <c r="AA276" s="210"/>
      <c r="AB276" s="210"/>
      <c r="AC276" s="210"/>
      <c r="AD276" s="210"/>
      <c r="AE276" s="210"/>
      <c r="AF276" s="210"/>
      <c r="AG276" s="210"/>
      <c r="AH276" s="210"/>
      <c r="AI276" s="210"/>
      <c r="AJ276" s="210"/>
      <c r="AK276" s="210"/>
      <c r="AL276" s="210"/>
    </row>
    <row r="277" spans="1:38" ht="16" x14ac:dyDescent="0.2">
      <c r="A277" s="210"/>
      <c r="B277" s="210"/>
      <c r="C277" s="210"/>
      <c r="D277" s="210"/>
      <c r="E277" s="210"/>
      <c r="F277" s="210"/>
      <c r="G277" s="210"/>
      <c r="H277" s="210"/>
      <c r="I277" s="210"/>
      <c r="J277" s="210"/>
      <c r="K277" s="210"/>
      <c r="L277" s="210"/>
      <c r="M277" s="210"/>
      <c r="N277" s="210"/>
      <c r="O277" s="210"/>
      <c r="P277" s="210"/>
      <c r="Q277" s="210"/>
      <c r="R277" s="210"/>
      <c r="S277" s="210"/>
      <c r="T277" s="210"/>
      <c r="U277" s="210"/>
      <c r="V277" s="210"/>
      <c r="W277" s="210"/>
      <c r="X277" s="210"/>
      <c r="Y277" s="210"/>
      <c r="Z277" s="210"/>
      <c r="AA277" s="210"/>
      <c r="AB277" s="210"/>
      <c r="AC277" s="210"/>
      <c r="AD277" s="210"/>
      <c r="AE277" s="210"/>
      <c r="AF277" s="210"/>
      <c r="AG277" s="210"/>
      <c r="AH277" s="210"/>
      <c r="AI277" s="210"/>
      <c r="AJ277" s="210"/>
      <c r="AK277" s="210"/>
      <c r="AL277" s="210"/>
    </row>
    <row r="278" spans="1:38" ht="16" x14ac:dyDescent="0.2">
      <c r="A278" s="210"/>
      <c r="B278" s="210"/>
      <c r="C278" s="210"/>
      <c r="D278" s="210"/>
      <c r="E278" s="210"/>
      <c r="F278" s="210"/>
      <c r="G278" s="210"/>
      <c r="H278" s="210"/>
      <c r="I278" s="210"/>
      <c r="J278" s="210"/>
      <c r="K278" s="210"/>
      <c r="L278" s="210"/>
      <c r="M278" s="210"/>
      <c r="N278" s="210"/>
      <c r="O278" s="210"/>
      <c r="P278" s="210"/>
      <c r="Q278" s="210"/>
      <c r="R278" s="210"/>
      <c r="S278" s="210"/>
      <c r="T278" s="210"/>
      <c r="U278" s="210"/>
      <c r="V278" s="210"/>
      <c r="W278" s="210"/>
      <c r="X278" s="210"/>
      <c r="Y278" s="210"/>
      <c r="Z278" s="210"/>
      <c r="AA278" s="210"/>
      <c r="AB278" s="210"/>
      <c r="AC278" s="210"/>
      <c r="AD278" s="210"/>
      <c r="AE278" s="210"/>
      <c r="AF278" s="210"/>
      <c r="AG278" s="210"/>
      <c r="AH278" s="210"/>
      <c r="AI278" s="210"/>
      <c r="AJ278" s="210"/>
      <c r="AK278" s="210"/>
      <c r="AL278" s="210"/>
    </row>
    <row r="279" spans="1:38" ht="16" x14ac:dyDescent="0.2">
      <c r="A279" s="210"/>
      <c r="B279" s="210"/>
      <c r="C279" s="210"/>
      <c r="D279" s="210"/>
      <c r="E279" s="210"/>
      <c r="F279" s="210"/>
      <c r="G279" s="210"/>
      <c r="H279" s="210"/>
      <c r="I279" s="210"/>
      <c r="J279" s="210"/>
      <c r="K279" s="210"/>
      <c r="L279" s="210"/>
      <c r="M279" s="210"/>
      <c r="N279" s="210"/>
      <c r="O279" s="210"/>
      <c r="P279" s="210"/>
      <c r="Q279" s="210"/>
      <c r="R279" s="210"/>
      <c r="S279" s="210"/>
      <c r="T279" s="210"/>
      <c r="U279" s="210"/>
      <c r="V279" s="210"/>
      <c r="W279" s="210"/>
      <c r="X279" s="210"/>
      <c r="Y279" s="210"/>
      <c r="Z279" s="210"/>
      <c r="AA279" s="210"/>
      <c r="AB279" s="210"/>
      <c r="AC279" s="210"/>
      <c r="AD279" s="210"/>
      <c r="AE279" s="210"/>
      <c r="AF279" s="210"/>
      <c r="AG279" s="210"/>
      <c r="AH279" s="210"/>
      <c r="AI279" s="210"/>
      <c r="AJ279" s="210"/>
      <c r="AK279" s="210"/>
      <c r="AL279" s="210"/>
    </row>
    <row r="280" spans="1:38" ht="16" x14ac:dyDescent="0.2">
      <c r="A280" s="210"/>
      <c r="B280" s="210"/>
      <c r="C280" s="210"/>
      <c r="D280" s="210"/>
      <c r="E280" s="210"/>
      <c r="F280" s="210"/>
      <c r="G280" s="210"/>
      <c r="H280" s="210"/>
      <c r="I280" s="210"/>
      <c r="J280" s="210"/>
      <c r="K280" s="210"/>
      <c r="L280" s="210"/>
      <c r="M280" s="210"/>
      <c r="N280" s="210"/>
      <c r="O280" s="210"/>
      <c r="P280" s="210"/>
      <c r="Q280" s="210"/>
      <c r="R280" s="210"/>
      <c r="S280" s="210"/>
      <c r="T280" s="210"/>
      <c r="U280" s="210"/>
      <c r="V280" s="210"/>
      <c r="W280" s="210"/>
      <c r="X280" s="210"/>
      <c r="Y280" s="210"/>
      <c r="Z280" s="210"/>
      <c r="AA280" s="210"/>
      <c r="AB280" s="210"/>
      <c r="AC280" s="210"/>
      <c r="AD280" s="210"/>
      <c r="AE280" s="210"/>
      <c r="AF280" s="210"/>
      <c r="AG280" s="210"/>
      <c r="AH280" s="210"/>
      <c r="AI280" s="210"/>
      <c r="AJ280" s="210"/>
      <c r="AK280" s="210"/>
      <c r="AL280" s="210"/>
    </row>
    <row r="281" spans="1:38" ht="16" x14ac:dyDescent="0.2">
      <c r="A281" s="210"/>
      <c r="B281" s="210"/>
      <c r="C281" s="210"/>
      <c r="D281" s="210"/>
      <c r="E281" s="210"/>
      <c r="F281" s="210"/>
      <c r="G281" s="210"/>
      <c r="H281" s="210"/>
      <c r="I281" s="210"/>
      <c r="J281" s="210"/>
      <c r="K281" s="210"/>
      <c r="L281" s="210"/>
      <c r="M281" s="210"/>
      <c r="N281" s="210"/>
      <c r="O281" s="210"/>
      <c r="P281" s="210"/>
      <c r="Q281" s="210"/>
      <c r="R281" s="210"/>
      <c r="S281" s="210"/>
      <c r="T281" s="210"/>
      <c r="U281" s="210"/>
      <c r="V281" s="210"/>
      <c r="W281" s="210"/>
      <c r="X281" s="210"/>
      <c r="Y281" s="210"/>
      <c r="Z281" s="210"/>
      <c r="AA281" s="210"/>
      <c r="AB281" s="210"/>
      <c r="AC281" s="210"/>
      <c r="AD281" s="210"/>
      <c r="AE281" s="210"/>
      <c r="AF281" s="210"/>
      <c r="AG281" s="210"/>
      <c r="AH281" s="210"/>
      <c r="AI281" s="210"/>
      <c r="AJ281" s="210"/>
      <c r="AK281" s="210"/>
      <c r="AL281" s="210"/>
    </row>
    <row r="282" spans="1:38" ht="16" x14ac:dyDescent="0.2">
      <c r="A282" s="210"/>
      <c r="B282" s="210"/>
      <c r="C282" s="210"/>
      <c r="D282" s="210"/>
      <c r="E282" s="210"/>
      <c r="F282" s="210"/>
      <c r="G282" s="210"/>
      <c r="H282" s="210"/>
      <c r="I282" s="210"/>
      <c r="J282" s="210"/>
      <c r="K282" s="210"/>
      <c r="L282" s="210"/>
      <c r="M282" s="210"/>
      <c r="N282" s="210"/>
      <c r="O282" s="210"/>
      <c r="P282" s="210"/>
      <c r="Q282" s="210"/>
      <c r="R282" s="210"/>
      <c r="S282" s="210"/>
      <c r="T282" s="210"/>
      <c r="U282" s="210"/>
      <c r="V282" s="210"/>
      <c r="W282" s="210"/>
      <c r="X282" s="210"/>
      <c r="Y282" s="210"/>
      <c r="Z282" s="210"/>
      <c r="AA282" s="210"/>
      <c r="AB282" s="210"/>
      <c r="AC282" s="210"/>
      <c r="AD282" s="210"/>
      <c r="AE282" s="210"/>
      <c r="AF282" s="210"/>
      <c r="AG282" s="210"/>
      <c r="AH282" s="210"/>
      <c r="AI282" s="210"/>
      <c r="AJ282" s="210"/>
      <c r="AK282" s="210"/>
      <c r="AL282" s="210"/>
    </row>
    <row r="283" spans="1:38" ht="16" x14ac:dyDescent="0.2">
      <c r="A283" s="210"/>
      <c r="B283" s="210"/>
      <c r="C283" s="210"/>
      <c r="D283" s="210"/>
      <c r="E283" s="210"/>
      <c r="F283" s="210"/>
      <c r="G283" s="210"/>
      <c r="H283" s="210"/>
      <c r="I283" s="210"/>
      <c r="J283" s="210"/>
      <c r="K283" s="210"/>
      <c r="L283" s="210"/>
      <c r="M283" s="210"/>
      <c r="N283" s="210"/>
      <c r="O283" s="210"/>
      <c r="P283" s="210"/>
      <c r="Q283" s="210"/>
      <c r="R283" s="210"/>
      <c r="S283" s="210"/>
      <c r="T283" s="210"/>
      <c r="U283" s="210"/>
      <c r="V283" s="210"/>
      <c r="W283" s="210"/>
      <c r="X283" s="210"/>
      <c r="Y283" s="210"/>
      <c r="Z283" s="210"/>
      <c r="AA283" s="210"/>
      <c r="AB283" s="210"/>
      <c r="AC283" s="210"/>
      <c r="AD283" s="210"/>
      <c r="AE283" s="210"/>
      <c r="AF283" s="210"/>
      <c r="AG283" s="210"/>
      <c r="AH283" s="210"/>
      <c r="AI283" s="210"/>
      <c r="AJ283" s="210"/>
      <c r="AK283" s="210"/>
      <c r="AL283" s="210"/>
    </row>
    <row r="284" spans="1:38" ht="16" x14ac:dyDescent="0.2">
      <c r="A284" s="210"/>
      <c r="B284" s="210"/>
      <c r="C284" s="210"/>
      <c r="D284" s="210"/>
      <c r="E284" s="210"/>
      <c r="F284" s="210"/>
      <c r="G284" s="210"/>
      <c r="H284" s="210"/>
      <c r="I284" s="210"/>
      <c r="J284" s="210"/>
      <c r="K284" s="210"/>
      <c r="L284" s="210"/>
      <c r="M284" s="210"/>
      <c r="N284" s="210"/>
      <c r="O284" s="210"/>
      <c r="P284" s="210"/>
      <c r="Q284" s="210"/>
      <c r="R284" s="210"/>
      <c r="S284" s="210"/>
      <c r="T284" s="210"/>
      <c r="U284" s="210"/>
      <c r="V284" s="210"/>
      <c r="W284" s="210"/>
      <c r="X284" s="210"/>
      <c r="Y284" s="210"/>
      <c r="Z284" s="210"/>
      <c r="AA284" s="210"/>
      <c r="AB284" s="210"/>
      <c r="AC284" s="210"/>
      <c r="AD284" s="210"/>
      <c r="AE284" s="210"/>
      <c r="AF284" s="210"/>
      <c r="AG284" s="210"/>
      <c r="AH284" s="210"/>
      <c r="AI284" s="210"/>
      <c r="AJ284" s="210"/>
      <c r="AK284" s="210"/>
      <c r="AL284" s="210"/>
    </row>
    <row r="285" spans="1:38" ht="16" x14ac:dyDescent="0.2">
      <c r="A285" s="210"/>
      <c r="B285" s="210"/>
      <c r="C285" s="210"/>
      <c r="D285" s="210"/>
      <c r="E285" s="210"/>
      <c r="F285" s="210"/>
      <c r="G285" s="210"/>
      <c r="H285" s="210"/>
      <c r="I285" s="210"/>
      <c r="J285" s="210"/>
      <c r="K285" s="210"/>
      <c r="L285" s="210"/>
      <c r="M285" s="210"/>
      <c r="N285" s="210"/>
      <c r="O285" s="210"/>
      <c r="P285" s="210"/>
      <c r="Q285" s="210"/>
      <c r="R285" s="210"/>
      <c r="S285" s="210"/>
      <c r="T285" s="210"/>
      <c r="U285" s="210"/>
      <c r="V285" s="210"/>
      <c r="W285" s="210"/>
      <c r="X285" s="210"/>
      <c r="Y285" s="210"/>
      <c r="Z285" s="210"/>
      <c r="AA285" s="210"/>
      <c r="AB285" s="210"/>
      <c r="AC285" s="210"/>
      <c r="AD285" s="210"/>
      <c r="AE285" s="210"/>
      <c r="AF285" s="210"/>
      <c r="AG285" s="210"/>
      <c r="AH285" s="210"/>
      <c r="AI285" s="210"/>
      <c r="AJ285" s="210"/>
      <c r="AK285" s="210"/>
      <c r="AL285" s="210"/>
    </row>
    <row r="286" spans="1:38" ht="16" x14ac:dyDescent="0.2">
      <c r="A286" s="210"/>
      <c r="B286" s="210"/>
      <c r="C286" s="210"/>
      <c r="D286" s="210"/>
      <c r="E286" s="210"/>
      <c r="F286" s="210"/>
      <c r="G286" s="210"/>
      <c r="H286" s="210"/>
      <c r="I286" s="210"/>
      <c r="J286" s="210"/>
      <c r="K286" s="210"/>
      <c r="L286" s="210"/>
      <c r="M286" s="210"/>
      <c r="N286" s="210"/>
      <c r="O286" s="210"/>
      <c r="P286" s="210"/>
      <c r="Q286" s="210"/>
      <c r="R286" s="210"/>
      <c r="S286" s="210"/>
      <c r="T286" s="210"/>
      <c r="U286" s="210"/>
      <c r="V286" s="210"/>
      <c r="W286" s="210"/>
      <c r="X286" s="210"/>
      <c r="Y286" s="210"/>
      <c r="Z286" s="210"/>
      <c r="AA286" s="210"/>
      <c r="AB286" s="210"/>
      <c r="AC286" s="210"/>
      <c r="AD286" s="210"/>
      <c r="AE286" s="210"/>
      <c r="AF286" s="210"/>
      <c r="AG286" s="210"/>
      <c r="AH286" s="210"/>
      <c r="AI286" s="210"/>
      <c r="AJ286" s="210"/>
      <c r="AK286" s="210"/>
      <c r="AL286" s="210"/>
    </row>
    <row r="287" spans="1:38" ht="16" x14ac:dyDescent="0.2">
      <c r="A287" s="210"/>
      <c r="B287" s="210"/>
      <c r="C287" s="210"/>
      <c r="D287" s="210"/>
      <c r="E287" s="210"/>
      <c r="F287" s="210"/>
      <c r="G287" s="210"/>
      <c r="H287" s="210"/>
      <c r="I287" s="210"/>
      <c r="J287" s="210"/>
      <c r="K287" s="210"/>
      <c r="L287" s="210"/>
      <c r="M287" s="210"/>
      <c r="N287" s="210"/>
      <c r="O287" s="210"/>
      <c r="P287" s="210"/>
      <c r="Q287" s="210"/>
      <c r="R287" s="210"/>
      <c r="S287" s="210"/>
      <c r="T287" s="210"/>
      <c r="U287" s="210"/>
      <c r="V287" s="210"/>
      <c r="W287" s="210"/>
      <c r="X287" s="210"/>
      <c r="Y287" s="210"/>
      <c r="Z287" s="210"/>
      <c r="AA287" s="210"/>
      <c r="AB287" s="210"/>
      <c r="AC287" s="210"/>
      <c r="AD287" s="210"/>
      <c r="AE287" s="210"/>
      <c r="AF287" s="210"/>
      <c r="AG287" s="210"/>
      <c r="AH287" s="210"/>
      <c r="AI287" s="210"/>
      <c r="AJ287" s="210"/>
      <c r="AK287" s="210"/>
      <c r="AL287" s="210"/>
    </row>
    <row r="288" spans="1:38" ht="16" x14ac:dyDescent="0.2">
      <c r="A288" s="210"/>
      <c r="B288" s="210"/>
      <c r="C288" s="210"/>
      <c r="D288" s="210"/>
      <c r="E288" s="210"/>
      <c r="F288" s="210"/>
      <c r="G288" s="210"/>
      <c r="H288" s="210"/>
      <c r="I288" s="210"/>
      <c r="J288" s="210"/>
      <c r="K288" s="210"/>
      <c r="L288" s="210"/>
      <c r="M288" s="210"/>
      <c r="N288" s="210"/>
      <c r="O288" s="210"/>
      <c r="P288" s="210"/>
      <c r="Q288" s="210"/>
      <c r="R288" s="210"/>
      <c r="S288" s="210"/>
      <c r="T288" s="210"/>
      <c r="U288" s="210"/>
      <c r="V288" s="210"/>
      <c r="W288" s="210"/>
      <c r="X288" s="210"/>
      <c r="Y288" s="210"/>
      <c r="Z288" s="210"/>
      <c r="AA288" s="210"/>
      <c r="AB288" s="210"/>
      <c r="AC288" s="210"/>
      <c r="AD288" s="210"/>
      <c r="AE288" s="210"/>
      <c r="AF288" s="210"/>
      <c r="AG288" s="210"/>
      <c r="AH288" s="210"/>
      <c r="AI288" s="210"/>
      <c r="AJ288" s="210"/>
      <c r="AK288" s="210"/>
      <c r="AL288" s="210"/>
    </row>
    <row r="289" spans="1:38" ht="16" x14ac:dyDescent="0.2">
      <c r="A289" s="210"/>
      <c r="B289" s="210"/>
      <c r="C289" s="210"/>
      <c r="D289" s="210"/>
      <c r="E289" s="210"/>
      <c r="F289" s="210"/>
      <c r="G289" s="210"/>
      <c r="H289" s="210"/>
      <c r="I289" s="210"/>
      <c r="J289" s="210"/>
      <c r="K289" s="210"/>
      <c r="L289" s="210"/>
      <c r="M289" s="210"/>
      <c r="N289" s="210"/>
      <c r="O289" s="210"/>
      <c r="P289" s="210"/>
      <c r="Q289" s="210"/>
      <c r="R289" s="210"/>
      <c r="S289" s="210"/>
      <c r="T289" s="210"/>
      <c r="U289" s="210"/>
      <c r="V289" s="210"/>
      <c r="W289" s="210"/>
      <c r="X289" s="210"/>
      <c r="Y289" s="210"/>
      <c r="Z289" s="210"/>
      <c r="AA289" s="210"/>
      <c r="AB289" s="210"/>
      <c r="AC289" s="210"/>
      <c r="AD289" s="210"/>
      <c r="AE289" s="210"/>
      <c r="AF289" s="210"/>
      <c r="AG289" s="210"/>
      <c r="AH289" s="210"/>
      <c r="AI289" s="210"/>
      <c r="AJ289" s="210"/>
      <c r="AK289" s="210"/>
      <c r="AL289" s="210"/>
    </row>
    <row r="290" spans="1:38" ht="16" x14ac:dyDescent="0.2">
      <c r="A290" s="210"/>
      <c r="B290" s="210"/>
      <c r="C290" s="210"/>
      <c r="D290" s="210"/>
      <c r="E290" s="210"/>
      <c r="F290" s="210"/>
      <c r="G290" s="210"/>
      <c r="H290" s="210"/>
      <c r="I290" s="210"/>
      <c r="J290" s="210"/>
      <c r="K290" s="210"/>
      <c r="L290" s="210"/>
      <c r="M290" s="210"/>
      <c r="N290" s="210"/>
      <c r="O290" s="210"/>
      <c r="P290" s="210"/>
      <c r="Q290" s="210"/>
      <c r="R290" s="210"/>
      <c r="S290" s="210"/>
      <c r="T290" s="210"/>
      <c r="U290" s="210"/>
      <c r="V290" s="210"/>
      <c r="W290" s="210"/>
      <c r="X290" s="210"/>
      <c r="Y290" s="210"/>
      <c r="Z290" s="210"/>
      <c r="AA290" s="210"/>
      <c r="AB290" s="210"/>
      <c r="AC290" s="210"/>
      <c r="AD290" s="210"/>
      <c r="AE290" s="210"/>
      <c r="AF290" s="210"/>
      <c r="AG290" s="210"/>
      <c r="AH290" s="210"/>
      <c r="AI290" s="210"/>
      <c r="AJ290" s="210"/>
      <c r="AK290" s="210"/>
      <c r="AL290" s="210"/>
    </row>
    <row r="291" spans="1:38" ht="16" x14ac:dyDescent="0.2">
      <c r="A291" s="210"/>
      <c r="B291" s="210"/>
      <c r="C291" s="210"/>
      <c r="D291" s="210"/>
      <c r="E291" s="210"/>
      <c r="F291" s="210"/>
      <c r="G291" s="210"/>
      <c r="H291" s="210"/>
      <c r="I291" s="210"/>
      <c r="J291" s="210"/>
      <c r="K291" s="210"/>
      <c r="L291" s="210"/>
      <c r="M291" s="210"/>
      <c r="N291" s="210"/>
      <c r="O291" s="210"/>
      <c r="P291" s="210"/>
      <c r="Q291" s="210"/>
      <c r="R291" s="210"/>
      <c r="S291" s="210"/>
      <c r="T291" s="210"/>
      <c r="U291" s="210"/>
      <c r="V291" s="210"/>
      <c r="W291" s="210"/>
      <c r="X291" s="210"/>
      <c r="Y291" s="210"/>
      <c r="Z291" s="210"/>
      <c r="AA291" s="210"/>
      <c r="AB291" s="210"/>
      <c r="AC291" s="210"/>
      <c r="AD291" s="210"/>
      <c r="AE291" s="210"/>
      <c r="AF291" s="210"/>
      <c r="AG291" s="210"/>
      <c r="AH291" s="210"/>
      <c r="AI291" s="210"/>
      <c r="AJ291" s="210"/>
      <c r="AK291" s="210"/>
      <c r="AL291" s="210"/>
    </row>
    <row r="292" spans="1:38" ht="16" x14ac:dyDescent="0.2">
      <c r="A292" s="210"/>
      <c r="B292" s="210"/>
      <c r="C292" s="210"/>
      <c r="D292" s="210"/>
      <c r="E292" s="210"/>
      <c r="F292" s="210"/>
      <c r="G292" s="210"/>
      <c r="H292" s="210"/>
      <c r="I292" s="210"/>
      <c r="J292" s="210"/>
      <c r="K292" s="210"/>
      <c r="L292" s="210"/>
      <c r="M292" s="210"/>
      <c r="N292" s="210"/>
      <c r="O292" s="210"/>
      <c r="P292" s="210"/>
      <c r="Q292" s="210"/>
      <c r="R292" s="210"/>
      <c r="S292" s="210"/>
      <c r="T292" s="210"/>
      <c r="U292" s="210"/>
      <c r="V292" s="210"/>
      <c r="W292" s="210"/>
      <c r="X292" s="210"/>
      <c r="Y292" s="210"/>
      <c r="Z292" s="210"/>
      <c r="AA292" s="210"/>
      <c r="AB292" s="210"/>
      <c r="AC292" s="210"/>
      <c r="AD292" s="210"/>
      <c r="AE292" s="210"/>
      <c r="AF292" s="210"/>
      <c r="AG292" s="210"/>
      <c r="AH292" s="210"/>
      <c r="AI292" s="210"/>
      <c r="AJ292" s="210"/>
      <c r="AK292" s="210"/>
      <c r="AL292" s="210"/>
    </row>
    <row r="293" spans="1:38" ht="16" x14ac:dyDescent="0.2">
      <c r="A293" s="210"/>
      <c r="B293" s="210"/>
      <c r="C293" s="210"/>
      <c r="D293" s="210"/>
      <c r="E293" s="210"/>
      <c r="F293" s="210"/>
      <c r="G293" s="210"/>
      <c r="H293" s="210"/>
      <c r="I293" s="210"/>
      <c r="J293" s="210"/>
      <c r="K293" s="210"/>
      <c r="L293" s="210"/>
      <c r="M293" s="210"/>
      <c r="N293" s="210"/>
      <c r="O293" s="210"/>
      <c r="P293" s="210"/>
      <c r="Q293" s="210"/>
      <c r="R293" s="210"/>
      <c r="S293" s="210"/>
      <c r="T293" s="210"/>
      <c r="U293" s="210"/>
      <c r="V293" s="210"/>
      <c r="W293" s="210"/>
      <c r="X293" s="210"/>
      <c r="Y293" s="210"/>
      <c r="Z293" s="210"/>
      <c r="AA293" s="210"/>
      <c r="AB293" s="210"/>
      <c r="AC293" s="210"/>
      <c r="AD293" s="210"/>
      <c r="AE293" s="210"/>
      <c r="AF293" s="210"/>
      <c r="AG293" s="210"/>
      <c r="AH293" s="210"/>
      <c r="AI293" s="210"/>
      <c r="AJ293" s="210"/>
      <c r="AK293" s="210"/>
      <c r="AL293" s="210"/>
    </row>
    <row r="294" spans="1:38" ht="16" x14ac:dyDescent="0.2">
      <c r="A294" s="210"/>
      <c r="B294" s="210"/>
      <c r="C294" s="210"/>
      <c r="D294" s="210"/>
      <c r="E294" s="210"/>
      <c r="F294" s="210"/>
      <c r="G294" s="210"/>
      <c r="H294" s="210"/>
      <c r="I294" s="210"/>
      <c r="J294" s="210"/>
      <c r="K294" s="210"/>
      <c r="L294" s="210"/>
      <c r="M294" s="210"/>
      <c r="N294" s="210"/>
      <c r="O294" s="210"/>
      <c r="P294" s="210"/>
      <c r="Q294" s="210"/>
      <c r="R294" s="210"/>
      <c r="S294" s="210"/>
      <c r="T294" s="210"/>
      <c r="U294" s="210"/>
      <c r="V294" s="210"/>
      <c r="W294" s="210"/>
      <c r="X294" s="210"/>
      <c r="Y294" s="210"/>
      <c r="Z294" s="210"/>
      <c r="AA294" s="210"/>
      <c r="AB294" s="210"/>
      <c r="AC294" s="210"/>
      <c r="AD294" s="210"/>
      <c r="AE294" s="210"/>
      <c r="AF294" s="210"/>
      <c r="AG294" s="210"/>
      <c r="AH294" s="210"/>
      <c r="AI294" s="210"/>
      <c r="AJ294" s="210"/>
      <c r="AK294" s="210"/>
      <c r="AL294" s="210"/>
    </row>
    <row r="295" spans="1:38" ht="16" x14ac:dyDescent="0.2">
      <c r="A295" s="210"/>
      <c r="B295" s="210"/>
      <c r="C295" s="210"/>
      <c r="D295" s="210"/>
      <c r="E295" s="210"/>
      <c r="F295" s="210"/>
      <c r="G295" s="210"/>
      <c r="H295" s="210"/>
      <c r="I295" s="210"/>
      <c r="J295" s="210"/>
      <c r="K295" s="210"/>
      <c r="L295" s="210"/>
      <c r="M295" s="210"/>
      <c r="N295" s="210"/>
      <c r="O295" s="210"/>
      <c r="P295" s="210"/>
      <c r="Q295" s="210"/>
      <c r="R295" s="210"/>
      <c r="S295" s="210"/>
      <c r="T295" s="210"/>
      <c r="U295" s="210"/>
      <c r="V295" s="210"/>
      <c r="W295" s="210"/>
      <c r="X295" s="210"/>
      <c r="Y295" s="210"/>
      <c r="Z295" s="210"/>
      <c r="AA295" s="210"/>
      <c r="AB295" s="210"/>
      <c r="AC295" s="210"/>
      <c r="AD295" s="210"/>
      <c r="AE295" s="210"/>
      <c r="AF295" s="210"/>
      <c r="AG295" s="210"/>
      <c r="AH295" s="210"/>
      <c r="AI295" s="210"/>
      <c r="AJ295" s="210"/>
      <c r="AK295" s="210"/>
      <c r="AL295" s="210"/>
    </row>
    <row r="296" spans="1:38" ht="16" x14ac:dyDescent="0.2">
      <c r="A296" s="210"/>
      <c r="B296" s="210"/>
      <c r="C296" s="210"/>
      <c r="D296" s="210"/>
      <c r="E296" s="210"/>
      <c r="F296" s="210"/>
      <c r="G296" s="210"/>
      <c r="H296" s="210"/>
      <c r="I296" s="210"/>
      <c r="J296" s="210"/>
      <c r="K296" s="210"/>
      <c r="L296" s="210"/>
      <c r="M296" s="210"/>
      <c r="N296" s="210"/>
      <c r="O296" s="210"/>
      <c r="P296" s="210"/>
      <c r="Q296" s="210"/>
      <c r="R296" s="210"/>
      <c r="S296" s="210"/>
      <c r="T296" s="210"/>
      <c r="U296" s="210"/>
      <c r="V296" s="210"/>
      <c r="W296" s="210"/>
      <c r="X296" s="210"/>
      <c r="Y296" s="210"/>
      <c r="Z296" s="210"/>
      <c r="AA296" s="210"/>
      <c r="AB296" s="210"/>
      <c r="AC296" s="210"/>
      <c r="AD296" s="210"/>
      <c r="AE296" s="210"/>
      <c r="AF296" s="210"/>
      <c r="AG296" s="210"/>
      <c r="AH296" s="210"/>
      <c r="AI296" s="210"/>
      <c r="AJ296" s="210"/>
      <c r="AK296" s="210"/>
      <c r="AL296" s="210"/>
    </row>
    <row r="297" spans="1:38" ht="16" x14ac:dyDescent="0.2">
      <c r="A297" s="210"/>
      <c r="B297" s="210"/>
      <c r="C297" s="210"/>
      <c r="D297" s="210"/>
      <c r="E297" s="210"/>
      <c r="F297" s="210"/>
      <c r="G297" s="210"/>
      <c r="H297" s="210"/>
      <c r="I297" s="210"/>
      <c r="J297" s="210"/>
      <c r="K297" s="210"/>
      <c r="L297" s="210"/>
      <c r="M297" s="210"/>
      <c r="N297" s="210"/>
      <c r="O297" s="210"/>
      <c r="P297" s="210"/>
      <c r="Q297" s="210"/>
      <c r="R297" s="210"/>
      <c r="S297" s="210"/>
      <c r="T297" s="210"/>
      <c r="U297" s="210"/>
      <c r="V297" s="210"/>
      <c r="W297" s="210"/>
      <c r="X297" s="210"/>
      <c r="Y297" s="210"/>
      <c r="Z297" s="210"/>
      <c r="AA297" s="210"/>
      <c r="AB297" s="210"/>
      <c r="AC297" s="210"/>
      <c r="AD297" s="210"/>
      <c r="AE297" s="210"/>
      <c r="AF297" s="210"/>
      <c r="AG297" s="210"/>
      <c r="AH297" s="210"/>
      <c r="AI297" s="210"/>
      <c r="AJ297" s="210"/>
      <c r="AK297" s="210"/>
      <c r="AL297" s="210"/>
    </row>
    <row r="298" spans="1:38" ht="16" x14ac:dyDescent="0.2">
      <c r="A298" s="210"/>
      <c r="B298" s="210"/>
      <c r="C298" s="210"/>
      <c r="D298" s="210"/>
      <c r="E298" s="210"/>
      <c r="F298" s="210"/>
      <c r="G298" s="210"/>
      <c r="H298" s="210"/>
      <c r="I298" s="210"/>
      <c r="J298" s="210"/>
      <c r="K298" s="210"/>
      <c r="L298" s="210"/>
      <c r="M298" s="210"/>
      <c r="N298" s="210"/>
      <c r="O298" s="210"/>
      <c r="P298" s="210"/>
      <c r="Q298" s="210"/>
      <c r="R298" s="210"/>
      <c r="S298" s="210"/>
      <c r="T298" s="210"/>
      <c r="U298" s="210"/>
      <c r="V298" s="210"/>
      <c r="W298" s="210"/>
      <c r="X298" s="210"/>
      <c r="Y298" s="210"/>
      <c r="Z298" s="210"/>
      <c r="AA298" s="210"/>
      <c r="AB298" s="210"/>
      <c r="AC298" s="210"/>
      <c r="AD298" s="210"/>
      <c r="AE298" s="210"/>
      <c r="AF298" s="210"/>
      <c r="AG298" s="210"/>
      <c r="AH298" s="210"/>
      <c r="AI298" s="210"/>
      <c r="AJ298" s="210"/>
      <c r="AK298" s="210"/>
      <c r="AL298" s="210"/>
    </row>
    <row r="299" spans="1:38" ht="16" x14ac:dyDescent="0.2">
      <c r="A299" s="210"/>
      <c r="B299" s="210"/>
      <c r="C299" s="210"/>
      <c r="D299" s="210"/>
      <c r="E299" s="210"/>
      <c r="F299" s="210"/>
      <c r="G299" s="210"/>
      <c r="H299" s="210"/>
      <c r="I299" s="210"/>
      <c r="J299" s="210"/>
      <c r="K299" s="210"/>
      <c r="L299" s="210"/>
      <c r="M299" s="210"/>
      <c r="N299" s="210"/>
      <c r="O299" s="210"/>
      <c r="P299" s="210"/>
      <c r="Q299" s="210"/>
      <c r="R299" s="210"/>
      <c r="S299" s="210"/>
      <c r="T299" s="210"/>
      <c r="U299" s="210"/>
      <c r="V299" s="210"/>
      <c r="W299" s="210"/>
      <c r="X299" s="210"/>
      <c r="Y299" s="210"/>
      <c r="Z299" s="210"/>
      <c r="AA299" s="210"/>
      <c r="AB299" s="210"/>
      <c r="AC299" s="210"/>
      <c r="AD299" s="210"/>
      <c r="AE299" s="210"/>
      <c r="AF299" s="210"/>
      <c r="AG299" s="210"/>
      <c r="AH299" s="210"/>
      <c r="AI299" s="210"/>
      <c r="AJ299" s="210"/>
      <c r="AK299" s="210"/>
      <c r="AL299" s="210"/>
    </row>
    <row r="300" spans="1:38" ht="16" x14ac:dyDescent="0.2">
      <c r="A300" s="210"/>
      <c r="B300" s="210"/>
      <c r="C300" s="210"/>
      <c r="D300" s="210"/>
      <c r="E300" s="210"/>
      <c r="F300" s="210"/>
      <c r="G300" s="210"/>
      <c r="H300" s="210"/>
      <c r="I300" s="210"/>
      <c r="J300" s="210"/>
      <c r="K300" s="210"/>
      <c r="L300" s="210"/>
      <c r="M300" s="210"/>
      <c r="N300" s="210"/>
      <c r="O300" s="210"/>
      <c r="P300" s="210"/>
      <c r="Q300" s="210"/>
      <c r="R300" s="210"/>
      <c r="S300" s="210"/>
      <c r="T300" s="210"/>
      <c r="U300" s="210"/>
      <c r="V300" s="210"/>
      <c r="W300" s="210"/>
      <c r="X300" s="210"/>
      <c r="Y300" s="210"/>
      <c r="Z300" s="210"/>
      <c r="AA300" s="210"/>
      <c r="AB300" s="210"/>
      <c r="AC300" s="210"/>
      <c r="AD300" s="210"/>
      <c r="AE300" s="210"/>
      <c r="AF300" s="210"/>
      <c r="AG300" s="210"/>
      <c r="AH300" s="210"/>
      <c r="AI300" s="210"/>
      <c r="AJ300" s="210"/>
      <c r="AK300" s="210"/>
      <c r="AL300" s="210"/>
    </row>
    <row r="301" spans="1:38" ht="16" x14ac:dyDescent="0.2">
      <c r="A301" s="210"/>
      <c r="B301" s="210"/>
      <c r="C301" s="210"/>
      <c r="D301" s="210"/>
      <c r="E301" s="210"/>
      <c r="F301" s="210"/>
      <c r="G301" s="210"/>
      <c r="H301" s="210"/>
      <c r="I301" s="210"/>
      <c r="J301" s="210"/>
      <c r="K301" s="210"/>
      <c r="L301" s="210"/>
      <c r="M301" s="210"/>
      <c r="N301" s="210"/>
      <c r="O301" s="210"/>
      <c r="P301" s="210"/>
      <c r="Q301" s="210"/>
      <c r="R301" s="210"/>
      <c r="S301" s="210"/>
      <c r="T301" s="210"/>
      <c r="U301" s="210"/>
      <c r="V301" s="210"/>
      <c r="W301" s="210"/>
      <c r="X301" s="210"/>
      <c r="Y301" s="210"/>
      <c r="Z301" s="210"/>
      <c r="AA301" s="210"/>
      <c r="AB301" s="210"/>
      <c r="AC301" s="210"/>
      <c r="AD301" s="210"/>
      <c r="AE301" s="210"/>
      <c r="AF301" s="210"/>
      <c r="AG301" s="210"/>
      <c r="AH301" s="210"/>
      <c r="AI301" s="210"/>
      <c r="AJ301" s="210"/>
      <c r="AK301" s="210"/>
      <c r="AL301" s="210"/>
    </row>
    <row r="302" spans="1:38" ht="16" x14ac:dyDescent="0.2">
      <c r="A302" s="210"/>
      <c r="B302" s="210"/>
      <c r="C302" s="210"/>
      <c r="D302" s="210"/>
      <c r="E302" s="210"/>
      <c r="F302" s="210"/>
      <c r="G302" s="210"/>
      <c r="H302" s="210"/>
      <c r="I302" s="210"/>
      <c r="J302" s="210"/>
      <c r="K302" s="210"/>
      <c r="L302" s="210"/>
      <c r="M302" s="210"/>
      <c r="N302" s="210"/>
      <c r="O302" s="210"/>
      <c r="P302" s="210"/>
      <c r="Q302" s="210"/>
      <c r="R302" s="210"/>
      <c r="S302" s="210"/>
      <c r="T302" s="210"/>
      <c r="U302" s="210"/>
      <c r="V302" s="210"/>
      <c r="W302" s="210"/>
      <c r="X302" s="210"/>
      <c r="Y302" s="210"/>
      <c r="Z302" s="210"/>
      <c r="AA302" s="210"/>
      <c r="AB302" s="210"/>
      <c r="AC302" s="210"/>
      <c r="AD302" s="210"/>
      <c r="AE302" s="210"/>
      <c r="AF302" s="210"/>
      <c r="AG302" s="210"/>
      <c r="AH302" s="210"/>
      <c r="AI302" s="210"/>
      <c r="AJ302" s="210"/>
      <c r="AK302" s="210"/>
      <c r="AL302" s="210"/>
    </row>
    <row r="303" spans="1:38" ht="16" x14ac:dyDescent="0.2">
      <c r="A303" s="210"/>
      <c r="B303" s="210"/>
      <c r="C303" s="210"/>
      <c r="D303" s="210"/>
      <c r="E303" s="210"/>
      <c r="F303" s="210"/>
      <c r="G303" s="210"/>
      <c r="H303" s="210"/>
      <c r="I303" s="210"/>
      <c r="J303" s="210"/>
      <c r="K303" s="210"/>
      <c r="L303" s="210"/>
      <c r="M303" s="210"/>
      <c r="N303" s="210"/>
      <c r="O303" s="210"/>
      <c r="P303" s="210"/>
      <c r="Q303" s="210"/>
      <c r="R303" s="210"/>
      <c r="S303" s="210"/>
      <c r="T303" s="210"/>
      <c r="U303" s="210"/>
      <c r="V303" s="210"/>
      <c r="W303" s="210"/>
      <c r="X303" s="210"/>
      <c r="Y303" s="210"/>
      <c r="Z303" s="210"/>
      <c r="AA303" s="210"/>
      <c r="AB303" s="210"/>
      <c r="AC303" s="210"/>
      <c r="AD303" s="210"/>
      <c r="AE303" s="210"/>
      <c r="AF303" s="210"/>
      <c r="AG303" s="210"/>
      <c r="AH303" s="210"/>
      <c r="AI303" s="210"/>
      <c r="AJ303" s="210"/>
      <c r="AK303" s="210"/>
      <c r="AL303" s="210"/>
    </row>
    <row r="304" spans="1:38" ht="16" x14ac:dyDescent="0.2">
      <c r="A304" s="210"/>
      <c r="B304" s="210"/>
      <c r="C304" s="210"/>
      <c r="D304" s="210"/>
      <c r="E304" s="210"/>
      <c r="F304" s="210"/>
      <c r="G304" s="210"/>
      <c r="H304" s="210"/>
      <c r="I304" s="210"/>
      <c r="J304" s="210"/>
      <c r="K304" s="210"/>
      <c r="L304" s="210"/>
      <c r="M304" s="210"/>
      <c r="N304" s="210"/>
      <c r="O304" s="210"/>
      <c r="P304" s="210"/>
      <c r="Q304" s="210"/>
      <c r="R304" s="210"/>
      <c r="S304" s="210"/>
      <c r="T304" s="210"/>
      <c r="U304" s="210"/>
      <c r="V304" s="210"/>
      <c r="W304" s="210"/>
      <c r="X304" s="210"/>
      <c r="Y304" s="210"/>
      <c r="Z304" s="210"/>
      <c r="AA304" s="210"/>
      <c r="AB304" s="210"/>
      <c r="AC304" s="210"/>
      <c r="AD304" s="210"/>
      <c r="AE304" s="210"/>
      <c r="AF304" s="210"/>
      <c r="AG304" s="210"/>
      <c r="AH304" s="210"/>
      <c r="AI304" s="210"/>
      <c r="AJ304" s="210"/>
      <c r="AK304" s="210"/>
      <c r="AL304" s="210"/>
    </row>
    <row r="305" spans="1:38" ht="16" x14ac:dyDescent="0.2">
      <c r="A305" s="210"/>
      <c r="B305" s="210"/>
      <c r="C305" s="210"/>
      <c r="D305" s="210"/>
      <c r="E305" s="210"/>
      <c r="F305" s="210"/>
      <c r="G305" s="210"/>
      <c r="H305" s="210"/>
      <c r="I305" s="210"/>
      <c r="J305" s="210"/>
      <c r="K305" s="210"/>
      <c r="L305" s="210"/>
      <c r="M305" s="210"/>
      <c r="N305" s="210"/>
      <c r="O305" s="210"/>
      <c r="P305" s="210"/>
      <c r="Q305" s="210"/>
      <c r="R305" s="210"/>
      <c r="S305" s="210"/>
      <c r="T305" s="210"/>
      <c r="U305" s="210"/>
      <c r="V305" s="210"/>
      <c r="W305" s="210"/>
      <c r="X305" s="210"/>
      <c r="Y305" s="210"/>
      <c r="Z305" s="210"/>
      <c r="AA305" s="210"/>
      <c r="AB305" s="210"/>
      <c r="AC305" s="210"/>
      <c r="AD305" s="210"/>
      <c r="AE305" s="210"/>
      <c r="AF305" s="210"/>
      <c r="AG305" s="210"/>
      <c r="AH305" s="210"/>
      <c r="AI305" s="210"/>
      <c r="AJ305" s="210"/>
      <c r="AK305" s="210"/>
      <c r="AL305" s="210"/>
    </row>
    <row r="306" spans="1:38" ht="16" x14ac:dyDescent="0.2">
      <c r="A306" s="210"/>
      <c r="B306" s="210"/>
      <c r="C306" s="210"/>
      <c r="D306" s="210"/>
      <c r="E306" s="210"/>
      <c r="F306" s="210"/>
      <c r="G306" s="210"/>
      <c r="H306" s="210"/>
      <c r="I306" s="210"/>
      <c r="J306" s="210"/>
      <c r="K306" s="210"/>
      <c r="L306" s="210"/>
      <c r="M306" s="210"/>
      <c r="N306" s="210"/>
      <c r="O306" s="210"/>
      <c r="P306" s="210"/>
      <c r="Q306" s="210"/>
      <c r="R306" s="210"/>
      <c r="S306" s="210"/>
      <c r="T306" s="210"/>
      <c r="U306" s="210"/>
      <c r="V306" s="210"/>
      <c r="W306" s="210"/>
      <c r="X306" s="210"/>
      <c r="Y306" s="210"/>
      <c r="Z306" s="210"/>
      <c r="AA306" s="210"/>
      <c r="AB306" s="210"/>
      <c r="AC306" s="210"/>
      <c r="AD306" s="210"/>
      <c r="AE306" s="210"/>
      <c r="AF306" s="210"/>
      <c r="AG306" s="210"/>
      <c r="AH306" s="210"/>
      <c r="AI306" s="210"/>
      <c r="AJ306" s="210"/>
      <c r="AK306" s="210"/>
      <c r="AL306" s="210"/>
    </row>
    <row r="307" spans="1:38" ht="16" x14ac:dyDescent="0.2">
      <c r="A307" s="210"/>
      <c r="B307" s="210"/>
      <c r="C307" s="210"/>
      <c r="D307" s="210"/>
      <c r="E307" s="210"/>
      <c r="F307" s="210"/>
      <c r="G307" s="210"/>
      <c r="H307" s="210"/>
      <c r="I307" s="210"/>
      <c r="J307" s="210"/>
      <c r="K307" s="210"/>
      <c r="L307" s="210"/>
      <c r="M307" s="210"/>
      <c r="N307" s="210"/>
      <c r="O307" s="210"/>
      <c r="P307" s="210"/>
      <c r="Q307" s="210"/>
      <c r="R307" s="210"/>
      <c r="S307" s="210"/>
      <c r="T307" s="210"/>
      <c r="U307" s="210"/>
      <c r="V307" s="210"/>
      <c r="W307" s="210"/>
      <c r="X307" s="210"/>
      <c r="Y307" s="210"/>
      <c r="Z307" s="210"/>
      <c r="AA307" s="210"/>
      <c r="AB307" s="210"/>
      <c r="AC307" s="210"/>
      <c r="AD307" s="210"/>
      <c r="AE307" s="210"/>
      <c r="AF307" s="210"/>
      <c r="AG307" s="210"/>
      <c r="AH307" s="210"/>
      <c r="AI307" s="210"/>
      <c r="AJ307" s="210"/>
      <c r="AK307" s="210"/>
      <c r="AL307" s="210"/>
    </row>
    <row r="308" spans="1:38" ht="16" x14ac:dyDescent="0.2">
      <c r="A308" s="210"/>
      <c r="B308" s="210"/>
      <c r="C308" s="210"/>
      <c r="D308" s="210"/>
      <c r="E308" s="210"/>
      <c r="F308" s="210"/>
      <c r="G308" s="210"/>
      <c r="H308" s="210"/>
      <c r="I308" s="210"/>
      <c r="J308" s="210"/>
      <c r="K308" s="210"/>
      <c r="L308" s="210"/>
      <c r="M308" s="210"/>
      <c r="N308" s="210"/>
      <c r="O308" s="210"/>
      <c r="P308" s="210"/>
      <c r="Q308" s="210"/>
      <c r="R308" s="210"/>
      <c r="S308" s="210"/>
      <c r="T308" s="210"/>
      <c r="U308" s="210"/>
      <c r="V308" s="210"/>
      <c r="W308" s="210"/>
      <c r="X308" s="210"/>
      <c r="Y308" s="210"/>
      <c r="Z308" s="210"/>
      <c r="AA308" s="210"/>
      <c r="AB308" s="210"/>
      <c r="AC308" s="210"/>
      <c r="AD308" s="210"/>
      <c r="AE308" s="210"/>
      <c r="AF308" s="210"/>
      <c r="AG308" s="210"/>
      <c r="AH308" s="210"/>
      <c r="AI308" s="210"/>
      <c r="AJ308" s="210"/>
      <c r="AK308" s="210"/>
      <c r="AL308" s="210"/>
    </row>
    <row r="309" spans="1:38" ht="16" x14ac:dyDescent="0.2">
      <c r="A309" s="210"/>
      <c r="B309" s="210"/>
      <c r="C309" s="210"/>
      <c r="D309" s="210"/>
      <c r="E309" s="210"/>
      <c r="F309" s="210"/>
      <c r="G309" s="210"/>
      <c r="H309" s="210"/>
      <c r="I309" s="210"/>
      <c r="J309" s="210"/>
      <c r="K309" s="210"/>
      <c r="L309" s="210"/>
      <c r="M309" s="210"/>
      <c r="N309" s="210"/>
      <c r="O309" s="210"/>
      <c r="P309" s="210"/>
      <c r="Q309" s="210"/>
      <c r="R309" s="210"/>
      <c r="S309" s="210"/>
      <c r="T309" s="210"/>
      <c r="U309" s="210"/>
      <c r="V309" s="210"/>
      <c r="W309" s="210"/>
      <c r="X309" s="210"/>
      <c r="Y309" s="210"/>
      <c r="Z309" s="210"/>
      <c r="AA309" s="210"/>
      <c r="AB309" s="210"/>
      <c r="AC309" s="210"/>
      <c r="AD309" s="210"/>
      <c r="AE309" s="210"/>
      <c r="AF309" s="210"/>
      <c r="AG309" s="210"/>
      <c r="AH309" s="210"/>
      <c r="AI309" s="210"/>
      <c r="AJ309" s="210"/>
      <c r="AK309" s="210"/>
      <c r="AL309" s="210"/>
    </row>
    <row r="310" spans="1:38" ht="16" x14ac:dyDescent="0.2">
      <c r="A310" s="210"/>
      <c r="B310" s="210"/>
      <c r="C310" s="210"/>
      <c r="D310" s="210"/>
      <c r="E310" s="210"/>
      <c r="F310" s="210"/>
      <c r="G310" s="210"/>
      <c r="H310" s="210"/>
      <c r="I310" s="210"/>
      <c r="J310" s="210"/>
      <c r="K310" s="210"/>
      <c r="L310" s="210"/>
      <c r="M310" s="210"/>
      <c r="N310" s="210"/>
      <c r="O310" s="210"/>
      <c r="P310" s="210"/>
      <c r="Q310" s="210"/>
      <c r="R310" s="210"/>
      <c r="S310" s="210"/>
      <c r="T310" s="210"/>
      <c r="U310" s="210"/>
      <c r="V310" s="210"/>
      <c r="W310" s="210"/>
      <c r="X310" s="210"/>
      <c r="Y310" s="210"/>
      <c r="Z310" s="210"/>
      <c r="AA310" s="210"/>
      <c r="AB310" s="210"/>
      <c r="AC310" s="210"/>
      <c r="AD310" s="210"/>
      <c r="AE310" s="210"/>
      <c r="AF310" s="210"/>
      <c r="AG310" s="210"/>
      <c r="AH310" s="210"/>
      <c r="AI310" s="210"/>
      <c r="AJ310" s="210"/>
      <c r="AK310" s="210"/>
      <c r="AL310" s="210"/>
    </row>
    <row r="311" spans="1:38" ht="16" x14ac:dyDescent="0.2">
      <c r="A311" s="210"/>
      <c r="B311" s="210"/>
      <c r="C311" s="210"/>
      <c r="D311" s="210"/>
      <c r="E311" s="210"/>
      <c r="F311" s="210"/>
      <c r="G311" s="210"/>
      <c r="H311" s="210"/>
      <c r="I311" s="210"/>
      <c r="J311" s="210"/>
      <c r="K311" s="210"/>
      <c r="L311" s="210"/>
      <c r="M311" s="210"/>
      <c r="N311" s="210"/>
      <c r="O311" s="210"/>
      <c r="P311" s="210"/>
      <c r="Q311" s="210"/>
      <c r="R311" s="210"/>
      <c r="S311" s="210"/>
      <c r="T311" s="210"/>
      <c r="U311" s="210"/>
      <c r="V311" s="210"/>
      <c r="W311" s="210"/>
      <c r="X311" s="210"/>
      <c r="Y311" s="210"/>
      <c r="Z311" s="210"/>
      <c r="AA311" s="210"/>
      <c r="AB311" s="210"/>
      <c r="AC311" s="210"/>
      <c r="AD311" s="210"/>
      <c r="AE311" s="210"/>
      <c r="AF311" s="210"/>
      <c r="AG311" s="210"/>
      <c r="AH311" s="210"/>
      <c r="AI311" s="210"/>
      <c r="AJ311" s="210"/>
      <c r="AK311" s="210"/>
      <c r="AL311" s="210"/>
    </row>
    <row r="312" spans="1:38" ht="16" x14ac:dyDescent="0.2">
      <c r="A312" s="210"/>
      <c r="B312" s="210"/>
      <c r="C312" s="210"/>
      <c r="D312" s="210"/>
      <c r="E312" s="210"/>
      <c r="F312" s="210"/>
      <c r="G312" s="210"/>
      <c r="H312" s="210"/>
      <c r="I312" s="210"/>
      <c r="J312" s="210"/>
      <c r="K312" s="210"/>
      <c r="L312" s="210"/>
      <c r="M312" s="210"/>
      <c r="N312" s="210"/>
      <c r="O312" s="210"/>
      <c r="P312" s="210"/>
      <c r="Q312" s="210"/>
      <c r="R312" s="210"/>
      <c r="S312" s="210"/>
      <c r="T312" s="210"/>
      <c r="U312" s="210"/>
      <c r="V312" s="210"/>
      <c r="W312" s="210"/>
      <c r="X312" s="210"/>
      <c r="Y312" s="210"/>
      <c r="Z312" s="210"/>
      <c r="AA312" s="210"/>
      <c r="AB312" s="210"/>
      <c r="AC312" s="210"/>
      <c r="AD312" s="210"/>
      <c r="AE312" s="210"/>
      <c r="AF312" s="210"/>
      <c r="AG312" s="210"/>
      <c r="AH312" s="210"/>
      <c r="AI312" s="210"/>
      <c r="AJ312" s="210"/>
      <c r="AK312" s="210"/>
      <c r="AL312" s="210"/>
    </row>
    <row r="313" spans="1:38" ht="16" x14ac:dyDescent="0.2">
      <c r="A313" s="210"/>
      <c r="B313" s="210"/>
      <c r="C313" s="210"/>
      <c r="D313" s="210"/>
      <c r="E313" s="210"/>
      <c r="F313" s="210"/>
      <c r="G313" s="210"/>
      <c r="H313" s="210"/>
      <c r="I313" s="210"/>
      <c r="J313" s="210"/>
      <c r="K313" s="210"/>
      <c r="L313" s="210"/>
      <c r="M313" s="210"/>
      <c r="N313" s="210"/>
      <c r="O313" s="210"/>
      <c r="P313" s="210"/>
      <c r="Q313" s="210"/>
      <c r="R313" s="210"/>
      <c r="S313" s="210"/>
      <c r="T313" s="210"/>
      <c r="U313" s="210"/>
      <c r="V313" s="210"/>
      <c r="W313" s="210"/>
      <c r="X313" s="210"/>
      <c r="Y313" s="210"/>
      <c r="Z313" s="210"/>
      <c r="AA313" s="210"/>
      <c r="AB313" s="210"/>
      <c r="AC313" s="210"/>
      <c r="AD313" s="210"/>
      <c r="AE313" s="210"/>
      <c r="AF313" s="210"/>
      <c r="AG313" s="210"/>
      <c r="AH313" s="210"/>
      <c r="AI313" s="210"/>
      <c r="AJ313" s="210"/>
      <c r="AK313" s="210"/>
      <c r="AL313" s="210"/>
    </row>
    <row r="314" spans="1:38" ht="16" x14ac:dyDescent="0.2">
      <c r="A314" s="210"/>
      <c r="B314" s="210"/>
      <c r="C314" s="210"/>
      <c r="D314" s="210"/>
      <c r="E314" s="210"/>
      <c r="F314" s="210"/>
      <c r="G314" s="210"/>
      <c r="H314" s="210"/>
      <c r="I314" s="210"/>
      <c r="J314" s="210"/>
      <c r="K314" s="210"/>
      <c r="L314" s="210"/>
      <c r="M314" s="210"/>
      <c r="N314" s="210"/>
      <c r="O314" s="210"/>
      <c r="P314" s="210"/>
      <c r="Q314" s="210"/>
      <c r="R314" s="210"/>
      <c r="S314" s="210"/>
      <c r="T314" s="210"/>
      <c r="U314" s="210"/>
      <c r="V314" s="210"/>
      <c r="W314" s="210"/>
      <c r="X314" s="210"/>
      <c r="Y314" s="210"/>
      <c r="Z314" s="210"/>
      <c r="AA314" s="210"/>
      <c r="AB314" s="210"/>
      <c r="AC314" s="210"/>
      <c r="AD314" s="210"/>
      <c r="AE314" s="210"/>
      <c r="AF314" s="210"/>
      <c r="AG314" s="210"/>
      <c r="AH314" s="210"/>
      <c r="AI314" s="210"/>
      <c r="AJ314" s="210"/>
      <c r="AK314" s="210"/>
      <c r="AL314" s="210"/>
    </row>
    <row r="315" spans="1:38" ht="16" x14ac:dyDescent="0.2">
      <c r="A315" s="210"/>
      <c r="B315" s="210"/>
      <c r="C315" s="210"/>
      <c r="D315" s="210"/>
      <c r="E315" s="210"/>
      <c r="F315" s="210"/>
      <c r="G315" s="210"/>
      <c r="H315" s="210"/>
      <c r="I315" s="210"/>
      <c r="J315" s="210"/>
      <c r="K315" s="210"/>
      <c r="L315" s="210"/>
      <c r="M315" s="210"/>
      <c r="N315" s="210"/>
      <c r="O315" s="210"/>
      <c r="P315" s="210"/>
      <c r="Q315" s="210"/>
      <c r="R315" s="210"/>
      <c r="S315" s="210"/>
      <c r="T315" s="210"/>
      <c r="U315" s="210"/>
      <c r="V315" s="210"/>
      <c r="W315" s="210"/>
      <c r="X315" s="210"/>
      <c r="Y315" s="210"/>
      <c r="Z315" s="210"/>
      <c r="AA315" s="210"/>
      <c r="AB315" s="210"/>
      <c r="AC315" s="210"/>
      <c r="AD315" s="210"/>
      <c r="AE315" s="210"/>
      <c r="AF315" s="210"/>
      <c r="AG315" s="210"/>
      <c r="AH315" s="210"/>
      <c r="AI315" s="210"/>
      <c r="AJ315" s="210"/>
      <c r="AK315" s="210"/>
      <c r="AL315" s="210"/>
    </row>
    <row r="316" spans="1:38" ht="16" x14ac:dyDescent="0.2">
      <c r="A316" s="210"/>
      <c r="B316" s="210"/>
      <c r="C316" s="210"/>
      <c r="D316" s="210"/>
      <c r="E316" s="210"/>
      <c r="F316" s="210"/>
      <c r="G316" s="210"/>
      <c r="H316" s="210"/>
      <c r="I316" s="210"/>
      <c r="J316" s="210"/>
      <c r="K316" s="210"/>
      <c r="L316" s="210"/>
      <c r="M316" s="210"/>
      <c r="N316" s="210"/>
      <c r="O316" s="210"/>
      <c r="P316" s="210"/>
      <c r="Q316" s="210"/>
      <c r="R316" s="210"/>
      <c r="S316" s="210"/>
      <c r="T316" s="210"/>
      <c r="U316" s="210"/>
      <c r="V316" s="210"/>
      <c r="W316" s="210"/>
      <c r="X316" s="210"/>
      <c r="Y316" s="210"/>
      <c r="Z316" s="210"/>
      <c r="AA316" s="210"/>
      <c r="AB316" s="210"/>
      <c r="AC316" s="210"/>
      <c r="AD316" s="210"/>
      <c r="AE316" s="210"/>
      <c r="AF316" s="210"/>
      <c r="AG316" s="210"/>
      <c r="AH316" s="210"/>
      <c r="AI316" s="210"/>
      <c r="AJ316" s="210"/>
      <c r="AK316" s="210"/>
      <c r="AL316" s="210"/>
    </row>
    <row r="317" spans="1:38" ht="16" x14ac:dyDescent="0.2">
      <c r="A317" s="210"/>
      <c r="B317" s="210"/>
      <c r="C317" s="210"/>
      <c r="D317" s="210"/>
      <c r="E317" s="210"/>
      <c r="F317" s="210"/>
      <c r="G317" s="210"/>
      <c r="H317" s="210"/>
      <c r="I317" s="210"/>
      <c r="J317" s="210"/>
      <c r="K317" s="210"/>
      <c r="L317" s="210"/>
      <c r="M317" s="210"/>
      <c r="N317" s="210"/>
      <c r="O317" s="210"/>
      <c r="P317" s="210"/>
      <c r="Q317" s="210"/>
      <c r="R317" s="210"/>
      <c r="S317" s="210"/>
      <c r="T317" s="210"/>
      <c r="U317" s="210"/>
      <c r="V317" s="210"/>
      <c r="W317" s="210"/>
      <c r="X317" s="210"/>
      <c r="Y317" s="210"/>
      <c r="Z317" s="210"/>
      <c r="AA317" s="210"/>
      <c r="AB317" s="210"/>
      <c r="AC317" s="210"/>
      <c r="AD317" s="210"/>
      <c r="AE317" s="210"/>
      <c r="AF317" s="210"/>
      <c r="AG317" s="210"/>
      <c r="AH317" s="210"/>
      <c r="AI317" s="210"/>
      <c r="AJ317" s="210"/>
      <c r="AK317" s="210"/>
      <c r="AL317" s="210"/>
    </row>
    <row r="318" spans="1:38" ht="16" x14ac:dyDescent="0.2">
      <c r="A318" s="210"/>
      <c r="B318" s="210"/>
      <c r="C318" s="210"/>
      <c r="D318" s="210"/>
      <c r="E318" s="210"/>
      <c r="F318" s="210"/>
      <c r="G318" s="210"/>
      <c r="H318" s="210"/>
      <c r="I318" s="210"/>
      <c r="J318" s="210"/>
      <c r="K318" s="210"/>
      <c r="L318" s="210"/>
      <c r="M318" s="210"/>
      <c r="N318" s="210"/>
      <c r="O318" s="210"/>
      <c r="P318" s="210"/>
      <c r="Q318" s="210"/>
      <c r="R318" s="210"/>
      <c r="S318" s="210"/>
      <c r="T318" s="210"/>
      <c r="U318" s="210"/>
      <c r="V318" s="210"/>
      <c r="W318" s="210"/>
      <c r="X318" s="210"/>
      <c r="Y318" s="210"/>
      <c r="Z318" s="210"/>
      <c r="AA318" s="210"/>
      <c r="AB318" s="210"/>
      <c r="AC318" s="210"/>
      <c r="AD318" s="210"/>
      <c r="AE318" s="210"/>
      <c r="AF318" s="210"/>
      <c r="AG318" s="210"/>
      <c r="AH318" s="210"/>
      <c r="AI318" s="210"/>
      <c r="AJ318" s="210"/>
      <c r="AK318" s="210"/>
      <c r="AL318" s="210"/>
    </row>
    <row r="319" spans="1:38" ht="16" x14ac:dyDescent="0.2">
      <c r="A319" s="210"/>
      <c r="B319" s="210"/>
      <c r="C319" s="210"/>
      <c r="D319" s="210"/>
      <c r="E319" s="210"/>
      <c r="F319" s="210"/>
      <c r="G319" s="210"/>
      <c r="H319" s="210"/>
      <c r="I319" s="210"/>
      <c r="J319" s="210"/>
      <c r="K319" s="210"/>
      <c r="L319" s="210"/>
      <c r="M319" s="210"/>
      <c r="N319" s="210"/>
      <c r="O319" s="210"/>
      <c r="P319" s="210"/>
      <c r="Q319" s="210"/>
      <c r="R319" s="210"/>
      <c r="S319" s="210"/>
      <c r="T319" s="210"/>
      <c r="U319" s="210"/>
      <c r="V319" s="210"/>
      <c r="W319" s="210"/>
      <c r="X319" s="210"/>
      <c r="Y319" s="210"/>
      <c r="Z319" s="210"/>
      <c r="AA319" s="210"/>
      <c r="AB319" s="210"/>
      <c r="AC319" s="210"/>
      <c r="AD319" s="210"/>
      <c r="AE319" s="210"/>
      <c r="AF319" s="210"/>
      <c r="AG319" s="210"/>
      <c r="AH319" s="210"/>
      <c r="AI319" s="210"/>
      <c r="AJ319" s="210"/>
      <c r="AK319" s="210"/>
      <c r="AL319" s="210"/>
    </row>
    <row r="320" spans="1:38" ht="16" x14ac:dyDescent="0.2">
      <c r="A320" s="210"/>
      <c r="B320" s="210"/>
      <c r="C320" s="210"/>
      <c r="D320" s="210"/>
      <c r="E320" s="210"/>
      <c r="F320" s="210"/>
      <c r="G320" s="210"/>
      <c r="H320" s="210"/>
      <c r="I320" s="210"/>
      <c r="J320" s="210"/>
      <c r="K320" s="210"/>
      <c r="L320" s="210"/>
      <c r="M320" s="210"/>
      <c r="N320" s="210"/>
      <c r="O320" s="210"/>
      <c r="P320" s="210"/>
      <c r="Q320" s="210"/>
      <c r="R320" s="210"/>
      <c r="S320" s="210"/>
      <c r="T320" s="210"/>
      <c r="U320" s="210"/>
      <c r="V320" s="210"/>
      <c r="W320" s="210"/>
      <c r="X320" s="210"/>
      <c r="Y320" s="210"/>
      <c r="Z320" s="210"/>
      <c r="AA320" s="210"/>
      <c r="AB320" s="210"/>
      <c r="AC320" s="210"/>
      <c r="AD320" s="210"/>
      <c r="AE320" s="210"/>
      <c r="AF320" s="210"/>
      <c r="AG320" s="210"/>
      <c r="AH320" s="210"/>
      <c r="AI320" s="210"/>
      <c r="AJ320" s="210"/>
      <c r="AK320" s="210"/>
      <c r="AL320" s="210"/>
    </row>
    <row r="321" spans="1:38" ht="16" x14ac:dyDescent="0.2">
      <c r="A321" s="210"/>
      <c r="B321" s="210"/>
      <c r="C321" s="210"/>
      <c r="D321" s="210"/>
      <c r="E321" s="210"/>
      <c r="F321" s="210"/>
      <c r="G321" s="210"/>
      <c r="H321" s="210"/>
      <c r="I321" s="210"/>
      <c r="J321" s="210"/>
      <c r="K321" s="210"/>
      <c r="L321" s="210"/>
      <c r="M321" s="210"/>
      <c r="N321" s="210"/>
      <c r="O321" s="210"/>
      <c r="P321" s="210"/>
      <c r="Q321" s="210"/>
      <c r="R321" s="210"/>
      <c r="S321" s="210"/>
      <c r="T321" s="210"/>
      <c r="U321" s="210"/>
      <c r="V321" s="210"/>
      <c r="W321" s="210"/>
      <c r="X321" s="210"/>
      <c r="Y321" s="210"/>
      <c r="Z321" s="210"/>
      <c r="AA321" s="210"/>
      <c r="AB321" s="210"/>
      <c r="AC321" s="210"/>
      <c r="AD321" s="210"/>
      <c r="AE321" s="210"/>
      <c r="AF321" s="210"/>
      <c r="AG321" s="210"/>
      <c r="AH321" s="210"/>
      <c r="AI321" s="210"/>
      <c r="AJ321" s="210"/>
      <c r="AK321" s="210"/>
      <c r="AL321" s="210"/>
    </row>
    <row r="322" spans="1:38" ht="16" x14ac:dyDescent="0.2">
      <c r="A322" s="210"/>
      <c r="B322" s="210"/>
      <c r="C322" s="210"/>
      <c r="D322" s="210"/>
      <c r="E322" s="210"/>
      <c r="F322" s="210"/>
      <c r="G322" s="210"/>
      <c r="H322" s="210"/>
      <c r="I322" s="210"/>
      <c r="J322" s="210"/>
      <c r="K322" s="210"/>
      <c r="L322" s="210"/>
      <c r="M322" s="210"/>
      <c r="N322" s="210"/>
      <c r="O322" s="210"/>
      <c r="P322" s="210"/>
      <c r="Q322" s="210"/>
      <c r="R322" s="210"/>
      <c r="S322" s="210"/>
      <c r="T322" s="210"/>
      <c r="U322" s="210"/>
      <c r="V322" s="210"/>
      <c r="W322" s="210"/>
      <c r="X322" s="210"/>
      <c r="Y322" s="210"/>
      <c r="Z322" s="210"/>
      <c r="AA322" s="210"/>
      <c r="AB322" s="210"/>
      <c r="AC322" s="210"/>
      <c r="AD322" s="210"/>
      <c r="AE322" s="210"/>
      <c r="AF322" s="210"/>
      <c r="AG322" s="210"/>
      <c r="AH322" s="210"/>
      <c r="AI322" s="210"/>
      <c r="AJ322" s="210"/>
      <c r="AK322" s="210"/>
      <c r="AL322" s="210"/>
    </row>
    <row r="323" spans="1:38" ht="16" x14ac:dyDescent="0.2">
      <c r="A323" s="210"/>
      <c r="B323" s="210"/>
      <c r="C323" s="210"/>
      <c r="D323" s="210"/>
      <c r="E323" s="210"/>
      <c r="F323" s="210"/>
      <c r="G323" s="210"/>
      <c r="H323" s="210"/>
      <c r="I323" s="210"/>
      <c r="J323" s="210"/>
      <c r="K323" s="210"/>
      <c r="L323" s="210"/>
      <c r="M323" s="210"/>
      <c r="N323" s="210"/>
      <c r="O323" s="210"/>
      <c r="P323" s="210"/>
      <c r="Q323" s="210"/>
      <c r="R323" s="210"/>
      <c r="S323" s="210"/>
      <c r="T323" s="210"/>
      <c r="U323" s="210"/>
      <c r="V323" s="210"/>
      <c r="W323" s="210"/>
      <c r="X323" s="210"/>
      <c r="Y323" s="210"/>
      <c r="Z323" s="210"/>
      <c r="AA323" s="210"/>
      <c r="AB323" s="210"/>
      <c r="AC323" s="210"/>
      <c r="AD323" s="210"/>
      <c r="AE323" s="210"/>
      <c r="AF323" s="210"/>
      <c r="AG323" s="210"/>
      <c r="AH323" s="210"/>
      <c r="AI323" s="210"/>
      <c r="AJ323" s="210"/>
      <c r="AK323" s="210"/>
      <c r="AL323" s="210"/>
    </row>
    <row r="324" spans="1:38" ht="16" x14ac:dyDescent="0.2">
      <c r="A324" s="210"/>
      <c r="B324" s="210"/>
      <c r="C324" s="210"/>
      <c r="D324" s="210"/>
      <c r="E324" s="210"/>
      <c r="F324" s="210"/>
      <c r="G324" s="210"/>
      <c r="H324" s="210"/>
      <c r="I324" s="210"/>
      <c r="J324" s="210"/>
      <c r="K324" s="210"/>
      <c r="L324" s="210"/>
      <c r="M324" s="210"/>
      <c r="N324" s="210"/>
      <c r="O324" s="210"/>
      <c r="P324" s="210"/>
      <c r="Q324" s="210"/>
      <c r="R324" s="210"/>
      <c r="S324" s="210"/>
      <c r="T324" s="210"/>
      <c r="U324" s="210"/>
      <c r="V324" s="210"/>
      <c r="W324" s="210"/>
      <c r="X324" s="210"/>
      <c r="Y324" s="210"/>
      <c r="Z324" s="210"/>
      <c r="AA324" s="210"/>
      <c r="AB324" s="210"/>
      <c r="AC324" s="210"/>
      <c r="AD324" s="210"/>
      <c r="AE324" s="210"/>
      <c r="AF324" s="210"/>
      <c r="AG324" s="210"/>
      <c r="AH324" s="210"/>
      <c r="AI324" s="210"/>
      <c r="AJ324" s="210"/>
      <c r="AK324" s="210"/>
      <c r="AL324" s="210"/>
    </row>
    <row r="325" spans="1:38" ht="16" x14ac:dyDescent="0.2">
      <c r="A325" s="210"/>
      <c r="B325" s="210"/>
      <c r="C325" s="210"/>
      <c r="D325" s="210"/>
      <c r="E325" s="210"/>
      <c r="F325" s="210"/>
      <c r="G325" s="210"/>
      <c r="H325" s="210"/>
      <c r="I325" s="210"/>
      <c r="J325" s="210"/>
      <c r="K325" s="210"/>
      <c r="L325" s="210"/>
      <c r="M325" s="210"/>
      <c r="N325" s="210"/>
      <c r="O325" s="210"/>
      <c r="P325" s="210"/>
      <c r="Q325" s="210"/>
      <c r="R325" s="210"/>
      <c r="S325" s="210"/>
      <c r="T325" s="210"/>
      <c r="U325" s="210"/>
      <c r="V325" s="210"/>
      <c r="W325" s="210"/>
      <c r="X325" s="210"/>
      <c r="Y325" s="210"/>
      <c r="Z325" s="210"/>
      <c r="AA325" s="210"/>
      <c r="AB325" s="210"/>
      <c r="AC325" s="210"/>
      <c r="AD325" s="210"/>
      <c r="AE325" s="210"/>
      <c r="AF325" s="210"/>
      <c r="AG325" s="210"/>
      <c r="AH325" s="210"/>
      <c r="AI325" s="210"/>
      <c r="AJ325" s="210"/>
      <c r="AK325" s="210"/>
      <c r="AL325" s="210"/>
    </row>
    <row r="326" spans="1:38" ht="16" x14ac:dyDescent="0.2">
      <c r="A326" s="210"/>
      <c r="B326" s="210"/>
      <c r="C326" s="210"/>
      <c r="D326" s="210"/>
      <c r="E326" s="210"/>
      <c r="F326" s="210"/>
      <c r="G326" s="210"/>
      <c r="H326" s="210"/>
      <c r="I326" s="210"/>
      <c r="J326" s="210"/>
      <c r="K326" s="210"/>
      <c r="L326" s="210"/>
      <c r="M326" s="210"/>
      <c r="N326" s="210"/>
      <c r="O326" s="210"/>
      <c r="P326" s="210"/>
      <c r="Q326" s="210"/>
      <c r="R326" s="210"/>
      <c r="S326" s="210"/>
      <c r="T326" s="210"/>
      <c r="U326" s="210"/>
      <c r="V326" s="210"/>
      <c r="W326" s="210"/>
      <c r="X326" s="210"/>
      <c r="Y326" s="210"/>
      <c r="Z326" s="210"/>
      <c r="AA326" s="210"/>
      <c r="AB326" s="210"/>
      <c r="AC326" s="210"/>
      <c r="AD326" s="210"/>
      <c r="AE326" s="210"/>
      <c r="AF326" s="210"/>
      <c r="AG326" s="210"/>
      <c r="AH326" s="210"/>
      <c r="AI326" s="210"/>
      <c r="AJ326" s="210"/>
      <c r="AK326" s="210"/>
      <c r="AL326" s="210"/>
    </row>
    <row r="327" spans="1:38" ht="16" x14ac:dyDescent="0.2">
      <c r="A327" s="210"/>
      <c r="B327" s="210"/>
      <c r="C327" s="210"/>
      <c r="D327" s="210"/>
      <c r="E327" s="210"/>
      <c r="F327" s="210"/>
      <c r="G327" s="210"/>
      <c r="H327" s="210"/>
      <c r="I327" s="210"/>
      <c r="J327" s="210"/>
      <c r="K327" s="210"/>
      <c r="L327" s="210"/>
      <c r="M327" s="210"/>
      <c r="N327" s="210"/>
      <c r="O327" s="210"/>
      <c r="P327" s="210"/>
      <c r="Q327" s="210"/>
      <c r="R327" s="210"/>
      <c r="S327" s="210"/>
      <c r="T327" s="210"/>
      <c r="U327" s="210"/>
      <c r="V327" s="210"/>
      <c r="W327" s="210"/>
      <c r="X327" s="210"/>
      <c r="Y327" s="210"/>
      <c r="Z327" s="210"/>
      <c r="AA327" s="210"/>
      <c r="AB327" s="210"/>
      <c r="AC327" s="210"/>
      <c r="AD327" s="210"/>
      <c r="AE327" s="210"/>
      <c r="AF327" s="210"/>
      <c r="AG327" s="210"/>
      <c r="AH327" s="210"/>
      <c r="AI327" s="210"/>
      <c r="AJ327" s="210"/>
      <c r="AK327" s="210"/>
      <c r="AL327" s="210"/>
    </row>
    <row r="328" spans="1:38" ht="16" x14ac:dyDescent="0.2">
      <c r="A328" s="210"/>
      <c r="B328" s="210"/>
      <c r="C328" s="210"/>
      <c r="D328" s="210"/>
      <c r="E328" s="210"/>
      <c r="F328" s="210"/>
      <c r="G328" s="210"/>
      <c r="H328" s="210"/>
      <c r="I328" s="210"/>
      <c r="J328" s="210"/>
      <c r="K328" s="210"/>
      <c r="L328" s="210"/>
      <c r="M328" s="210"/>
      <c r="N328" s="210"/>
      <c r="O328" s="210"/>
      <c r="P328" s="210"/>
      <c r="Q328" s="210"/>
      <c r="R328" s="210"/>
      <c r="S328" s="210"/>
      <c r="T328" s="210"/>
      <c r="U328" s="210"/>
      <c r="V328" s="210"/>
      <c r="W328" s="210"/>
      <c r="X328" s="210"/>
      <c r="Y328" s="210"/>
      <c r="Z328" s="210"/>
      <c r="AA328" s="210"/>
      <c r="AB328" s="210"/>
      <c r="AC328" s="210"/>
      <c r="AD328" s="210"/>
      <c r="AE328" s="210"/>
      <c r="AF328" s="210"/>
      <c r="AG328" s="210"/>
      <c r="AH328" s="210"/>
      <c r="AI328" s="210"/>
      <c r="AJ328" s="210"/>
      <c r="AK328" s="210"/>
      <c r="AL328" s="210"/>
    </row>
    <row r="329" spans="1:38" ht="16" x14ac:dyDescent="0.2">
      <c r="A329" s="210"/>
      <c r="B329" s="210"/>
      <c r="C329" s="210"/>
      <c r="D329" s="210"/>
      <c r="E329" s="210"/>
      <c r="F329" s="210"/>
      <c r="G329" s="210"/>
      <c r="H329" s="210"/>
      <c r="I329" s="210"/>
      <c r="J329" s="210"/>
      <c r="K329" s="210"/>
      <c r="L329" s="210"/>
      <c r="M329" s="210"/>
      <c r="N329" s="210"/>
      <c r="O329" s="210"/>
      <c r="P329" s="210"/>
      <c r="Q329" s="210"/>
      <c r="R329" s="210"/>
      <c r="S329" s="210"/>
      <c r="T329" s="210"/>
      <c r="U329" s="210"/>
      <c r="V329" s="210"/>
      <c r="W329" s="210"/>
      <c r="X329" s="210"/>
      <c r="Y329" s="210"/>
      <c r="Z329" s="210"/>
      <c r="AA329" s="210"/>
      <c r="AB329" s="210"/>
      <c r="AC329" s="210"/>
      <c r="AD329" s="210"/>
      <c r="AE329" s="210"/>
      <c r="AF329" s="210"/>
      <c r="AG329" s="210"/>
      <c r="AH329" s="210"/>
      <c r="AI329" s="210"/>
      <c r="AJ329" s="210"/>
      <c r="AK329" s="210"/>
      <c r="AL329" s="210"/>
    </row>
    <row r="330" spans="1:38" ht="16" x14ac:dyDescent="0.2">
      <c r="A330" s="210"/>
      <c r="B330" s="210"/>
      <c r="C330" s="210"/>
      <c r="D330" s="210"/>
      <c r="E330" s="210"/>
      <c r="F330" s="210"/>
      <c r="G330" s="210"/>
      <c r="H330" s="210"/>
      <c r="I330" s="210"/>
      <c r="J330" s="210"/>
      <c r="K330" s="210"/>
      <c r="L330" s="210"/>
      <c r="M330" s="210"/>
      <c r="N330" s="210"/>
      <c r="O330" s="210"/>
      <c r="P330" s="210"/>
      <c r="Q330" s="210"/>
      <c r="R330" s="210"/>
      <c r="S330" s="210"/>
      <c r="T330" s="210"/>
      <c r="U330" s="210"/>
      <c r="V330" s="210"/>
      <c r="W330" s="210"/>
      <c r="X330" s="210"/>
      <c r="Y330" s="210"/>
      <c r="Z330" s="210"/>
      <c r="AA330" s="210"/>
      <c r="AB330" s="210"/>
      <c r="AC330" s="210"/>
      <c r="AD330" s="210"/>
      <c r="AE330" s="210"/>
      <c r="AF330" s="210"/>
      <c r="AG330" s="210"/>
      <c r="AH330" s="210"/>
      <c r="AI330" s="210"/>
      <c r="AJ330" s="210"/>
      <c r="AK330" s="210"/>
      <c r="AL330" s="210"/>
    </row>
    <row r="331" spans="1:38" ht="16" x14ac:dyDescent="0.2">
      <c r="A331" s="210"/>
      <c r="B331" s="210"/>
      <c r="C331" s="210"/>
      <c r="D331" s="210"/>
      <c r="E331" s="210"/>
      <c r="F331" s="210"/>
      <c r="G331" s="210"/>
      <c r="H331" s="210"/>
      <c r="I331" s="210"/>
      <c r="J331" s="210"/>
      <c r="K331" s="210"/>
      <c r="L331" s="210"/>
      <c r="M331" s="210"/>
      <c r="N331" s="210"/>
      <c r="O331" s="210"/>
      <c r="P331" s="210"/>
      <c r="Q331" s="210"/>
      <c r="R331" s="210"/>
      <c r="S331" s="210"/>
      <c r="T331" s="210"/>
      <c r="U331" s="210"/>
      <c r="V331" s="210"/>
      <c r="W331" s="210"/>
      <c r="X331" s="210"/>
      <c r="Y331" s="210"/>
      <c r="Z331" s="210"/>
      <c r="AA331" s="210"/>
      <c r="AB331" s="210"/>
      <c r="AC331" s="210"/>
      <c r="AD331" s="210"/>
      <c r="AE331" s="210"/>
      <c r="AF331" s="210"/>
      <c r="AG331" s="210"/>
      <c r="AH331" s="210"/>
      <c r="AI331" s="210"/>
      <c r="AJ331" s="210"/>
      <c r="AK331" s="210"/>
      <c r="AL331" s="210"/>
    </row>
    <row r="332" spans="1:38" ht="16" x14ac:dyDescent="0.2">
      <c r="A332" s="210"/>
      <c r="B332" s="210"/>
      <c r="C332" s="210"/>
      <c r="D332" s="210"/>
      <c r="E332" s="210"/>
      <c r="F332" s="210"/>
      <c r="G332" s="210"/>
      <c r="H332" s="210"/>
      <c r="I332" s="210"/>
      <c r="J332" s="210"/>
      <c r="K332" s="210"/>
      <c r="L332" s="210"/>
      <c r="M332" s="210"/>
      <c r="N332" s="210"/>
      <c r="O332" s="210"/>
      <c r="P332" s="210"/>
      <c r="Q332" s="210"/>
      <c r="R332" s="210"/>
      <c r="S332" s="210"/>
      <c r="T332" s="210"/>
      <c r="U332" s="210"/>
      <c r="V332" s="210"/>
      <c r="W332" s="210"/>
      <c r="X332" s="210"/>
      <c r="Y332" s="210"/>
      <c r="Z332" s="210"/>
      <c r="AA332" s="210"/>
      <c r="AB332" s="210"/>
      <c r="AC332" s="210"/>
      <c r="AD332" s="210"/>
      <c r="AE332" s="210"/>
      <c r="AF332" s="210"/>
      <c r="AG332" s="210"/>
      <c r="AH332" s="210"/>
      <c r="AI332" s="210"/>
      <c r="AJ332" s="210"/>
      <c r="AK332" s="210"/>
      <c r="AL332" s="210"/>
    </row>
    <row r="333" spans="1:38" ht="16" x14ac:dyDescent="0.2">
      <c r="A333" s="210"/>
      <c r="B333" s="210"/>
      <c r="C333" s="210"/>
      <c r="D333" s="210"/>
      <c r="E333" s="210"/>
      <c r="F333" s="210"/>
      <c r="G333" s="210"/>
      <c r="H333" s="210"/>
      <c r="I333" s="210"/>
      <c r="J333" s="210"/>
      <c r="K333" s="210"/>
      <c r="L333" s="210"/>
      <c r="M333" s="210"/>
      <c r="N333" s="210"/>
      <c r="O333" s="210"/>
      <c r="P333" s="210"/>
      <c r="Q333" s="210"/>
      <c r="R333" s="210"/>
      <c r="S333" s="210"/>
      <c r="T333" s="210"/>
      <c r="U333" s="210"/>
      <c r="V333" s="210"/>
      <c r="W333" s="210"/>
      <c r="X333" s="210"/>
      <c r="Y333" s="210"/>
      <c r="Z333" s="210"/>
      <c r="AA333" s="210"/>
      <c r="AB333" s="210"/>
      <c r="AC333" s="210"/>
      <c r="AD333" s="210"/>
      <c r="AE333" s="210"/>
      <c r="AF333" s="210"/>
      <c r="AG333" s="210"/>
      <c r="AH333" s="210"/>
      <c r="AI333" s="210"/>
      <c r="AJ333" s="210"/>
      <c r="AK333" s="210"/>
      <c r="AL333" s="210"/>
    </row>
    <row r="334" spans="1:38" ht="16" x14ac:dyDescent="0.2">
      <c r="A334" s="210"/>
      <c r="B334" s="210"/>
      <c r="C334" s="210"/>
      <c r="D334" s="210"/>
      <c r="E334" s="210"/>
      <c r="F334" s="210"/>
      <c r="G334" s="210"/>
      <c r="H334" s="210"/>
      <c r="I334" s="210"/>
      <c r="J334" s="210"/>
      <c r="K334" s="210"/>
      <c r="L334" s="210"/>
      <c r="M334" s="210"/>
      <c r="N334" s="210"/>
      <c r="O334" s="210"/>
      <c r="P334" s="210"/>
      <c r="Q334" s="210"/>
      <c r="R334" s="210"/>
      <c r="S334" s="210"/>
      <c r="T334" s="210"/>
      <c r="U334" s="210"/>
      <c r="V334" s="210"/>
      <c r="W334" s="210"/>
      <c r="X334" s="210"/>
      <c r="Y334" s="210"/>
      <c r="Z334" s="210"/>
      <c r="AA334" s="210"/>
      <c r="AB334" s="210"/>
      <c r="AC334" s="210"/>
      <c r="AD334" s="210"/>
      <c r="AE334" s="210"/>
      <c r="AF334" s="210"/>
      <c r="AG334" s="210"/>
      <c r="AH334" s="210"/>
      <c r="AI334" s="210"/>
      <c r="AJ334" s="210"/>
      <c r="AK334" s="210"/>
      <c r="AL334" s="210"/>
    </row>
    <row r="335" spans="1:38" ht="16" x14ac:dyDescent="0.2">
      <c r="A335" s="210"/>
      <c r="B335" s="210"/>
      <c r="C335" s="210"/>
      <c r="D335" s="210"/>
      <c r="E335" s="210"/>
      <c r="F335" s="210"/>
      <c r="G335" s="210"/>
      <c r="H335" s="210"/>
      <c r="I335" s="210"/>
      <c r="J335" s="210"/>
      <c r="K335" s="210"/>
      <c r="L335" s="210"/>
      <c r="M335" s="210"/>
      <c r="N335" s="210"/>
      <c r="O335" s="210"/>
      <c r="P335" s="210"/>
      <c r="Q335" s="210"/>
      <c r="R335" s="210"/>
      <c r="S335" s="210"/>
      <c r="T335" s="210"/>
      <c r="U335" s="210"/>
      <c r="V335" s="210"/>
      <c r="W335" s="210"/>
      <c r="X335" s="210"/>
      <c r="Y335" s="210"/>
      <c r="Z335" s="210"/>
      <c r="AA335" s="210"/>
      <c r="AB335" s="210"/>
      <c r="AC335" s="210"/>
      <c r="AD335" s="210"/>
      <c r="AE335" s="210"/>
      <c r="AF335" s="210"/>
      <c r="AG335" s="210"/>
      <c r="AH335" s="210"/>
      <c r="AI335" s="210"/>
      <c r="AJ335" s="210"/>
      <c r="AK335" s="210"/>
      <c r="AL335" s="210"/>
    </row>
    <row r="336" spans="1:38" ht="16" x14ac:dyDescent="0.2">
      <c r="A336" s="210"/>
      <c r="B336" s="210"/>
      <c r="C336" s="210"/>
      <c r="D336" s="210"/>
      <c r="E336" s="210"/>
      <c r="F336" s="210"/>
      <c r="G336" s="210"/>
      <c r="H336" s="210"/>
      <c r="I336" s="210"/>
      <c r="J336" s="210"/>
      <c r="K336" s="210"/>
      <c r="L336" s="210"/>
      <c r="M336" s="210"/>
      <c r="N336" s="210"/>
      <c r="O336" s="210"/>
      <c r="P336" s="210"/>
      <c r="Q336" s="210"/>
      <c r="R336" s="210"/>
      <c r="S336" s="210"/>
      <c r="T336" s="210"/>
      <c r="U336" s="210"/>
      <c r="V336" s="210"/>
      <c r="W336" s="210"/>
      <c r="X336" s="210"/>
      <c r="Y336" s="210"/>
      <c r="Z336" s="210"/>
      <c r="AA336" s="210"/>
      <c r="AB336" s="210"/>
      <c r="AC336" s="210"/>
      <c r="AD336" s="210"/>
      <c r="AE336" s="210"/>
      <c r="AF336" s="210"/>
      <c r="AG336" s="210"/>
      <c r="AH336" s="210"/>
      <c r="AI336" s="210"/>
      <c r="AJ336" s="210"/>
      <c r="AK336" s="210"/>
      <c r="AL336" s="210"/>
    </row>
    <row r="337" spans="1:38" ht="16" x14ac:dyDescent="0.2">
      <c r="A337" s="210"/>
      <c r="B337" s="210"/>
      <c r="C337" s="210"/>
      <c r="D337" s="210"/>
      <c r="E337" s="210"/>
      <c r="F337" s="210"/>
      <c r="G337" s="210"/>
      <c r="H337" s="210"/>
      <c r="I337" s="210"/>
      <c r="J337" s="210"/>
      <c r="K337" s="210"/>
      <c r="L337" s="210"/>
      <c r="M337" s="210"/>
      <c r="N337" s="210"/>
      <c r="O337" s="210"/>
      <c r="P337" s="210"/>
      <c r="Q337" s="210"/>
      <c r="R337" s="210"/>
      <c r="S337" s="210"/>
      <c r="T337" s="210"/>
      <c r="U337" s="210"/>
      <c r="V337" s="210"/>
      <c r="W337" s="210"/>
      <c r="X337" s="210"/>
      <c r="Y337" s="210"/>
      <c r="Z337" s="210"/>
      <c r="AA337" s="210"/>
      <c r="AB337" s="210"/>
      <c r="AC337" s="210"/>
      <c r="AD337" s="210"/>
      <c r="AE337" s="210"/>
      <c r="AF337" s="210"/>
      <c r="AG337" s="210"/>
      <c r="AH337" s="210"/>
      <c r="AI337" s="210"/>
      <c r="AJ337" s="210"/>
      <c r="AK337" s="210"/>
      <c r="AL337" s="210"/>
    </row>
    <row r="338" spans="1:38" ht="16" x14ac:dyDescent="0.2">
      <c r="A338" s="210"/>
      <c r="B338" s="210"/>
      <c r="C338" s="210"/>
      <c r="D338" s="210"/>
      <c r="E338" s="210"/>
      <c r="F338" s="210"/>
      <c r="G338" s="210"/>
      <c r="H338" s="210"/>
      <c r="I338" s="210"/>
      <c r="J338" s="210"/>
      <c r="K338" s="210"/>
      <c r="L338" s="210"/>
      <c r="M338" s="210"/>
      <c r="N338" s="210"/>
      <c r="O338" s="210"/>
      <c r="P338" s="210"/>
      <c r="Q338" s="210"/>
      <c r="R338" s="210"/>
      <c r="S338" s="210"/>
      <c r="T338" s="210"/>
      <c r="U338" s="210"/>
      <c r="V338" s="210"/>
      <c r="W338" s="210"/>
      <c r="X338" s="210"/>
      <c r="Y338" s="210"/>
      <c r="Z338" s="210"/>
      <c r="AA338" s="210"/>
      <c r="AB338" s="210"/>
      <c r="AC338" s="210"/>
      <c r="AD338" s="210"/>
      <c r="AE338" s="210"/>
      <c r="AF338" s="210"/>
      <c r="AG338" s="210"/>
      <c r="AH338" s="210"/>
      <c r="AI338" s="210"/>
      <c r="AJ338" s="210"/>
      <c r="AK338" s="210"/>
      <c r="AL338" s="210"/>
    </row>
    <row r="339" spans="1:38" ht="16" x14ac:dyDescent="0.2">
      <c r="A339" s="210"/>
      <c r="B339" s="210"/>
      <c r="C339" s="210"/>
      <c r="D339" s="210"/>
      <c r="E339" s="210"/>
      <c r="F339" s="210"/>
      <c r="G339" s="210"/>
      <c r="H339" s="210"/>
      <c r="I339" s="210"/>
      <c r="J339" s="210"/>
      <c r="K339" s="210"/>
      <c r="L339" s="210"/>
      <c r="M339" s="210"/>
      <c r="N339" s="210"/>
      <c r="O339" s="210"/>
      <c r="P339" s="210"/>
      <c r="Q339" s="210"/>
      <c r="R339" s="210"/>
      <c r="S339" s="210"/>
      <c r="T339" s="210"/>
      <c r="U339" s="210"/>
      <c r="V339" s="210"/>
      <c r="W339" s="210"/>
      <c r="X339" s="210"/>
      <c r="Y339" s="210"/>
      <c r="Z339" s="210"/>
      <c r="AA339" s="210"/>
      <c r="AB339" s="210"/>
      <c r="AC339" s="210"/>
      <c r="AD339" s="210"/>
      <c r="AE339" s="210"/>
      <c r="AF339" s="210"/>
      <c r="AG339" s="210"/>
      <c r="AH339" s="210"/>
      <c r="AI339" s="210"/>
      <c r="AJ339" s="210"/>
      <c r="AK339" s="210"/>
      <c r="AL339" s="210"/>
    </row>
    <row r="340" spans="1:38" ht="16" x14ac:dyDescent="0.2">
      <c r="A340" s="210"/>
      <c r="B340" s="210"/>
      <c r="C340" s="210"/>
      <c r="D340" s="210"/>
      <c r="E340" s="210"/>
      <c r="F340" s="210"/>
      <c r="G340" s="210"/>
      <c r="H340" s="210"/>
      <c r="I340" s="210"/>
      <c r="J340" s="210"/>
      <c r="K340" s="210"/>
      <c r="L340" s="210"/>
      <c r="M340" s="210"/>
      <c r="N340" s="210"/>
      <c r="O340" s="210"/>
      <c r="P340" s="210"/>
      <c r="Q340" s="210"/>
      <c r="R340" s="210"/>
      <c r="S340" s="210"/>
      <c r="T340" s="210"/>
      <c r="U340" s="210"/>
      <c r="V340" s="210"/>
      <c r="W340" s="210"/>
      <c r="X340" s="210"/>
      <c r="Y340" s="210"/>
      <c r="Z340" s="210"/>
      <c r="AA340" s="210"/>
      <c r="AB340" s="210"/>
      <c r="AC340" s="210"/>
      <c r="AD340" s="210"/>
      <c r="AE340" s="210"/>
      <c r="AF340" s="210"/>
      <c r="AG340" s="210"/>
      <c r="AH340" s="210"/>
      <c r="AI340" s="210"/>
      <c r="AJ340" s="210"/>
      <c r="AK340" s="210"/>
      <c r="AL340" s="210"/>
    </row>
    <row r="341" spans="1:38" ht="16" x14ac:dyDescent="0.2">
      <c r="A341" s="210"/>
      <c r="B341" s="210"/>
      <c r="C341" s="210"/>
      <c r="D341" s="210"/>
      <c r="E341" s="210"/>
      <c r="F341" s="210"/>
      <c r="G341" s="210"/>
      <c r="H341" s="210"/>
      <c r="I341" s="210"/>
      <c r="J341" s="210"/>
      <c r="K341" s="210"/>
      <c r="L341" s="210"/>
      <c r="M341" s="210"/>
      <c r="N341" s="210"/>
      <c r="O341" s="210"/>
      <c r="P341" s="210"/>
      <c r="Q341" s="210"/>
      <c r="R341" s="210"/>
      <c r="S341" s="210"/>
      <c r="T341" s="210"/>
      <c r="U341" s="210"/>
      <c r="V341" s="210"/>
      <c r="W341" s="210"/>
      <c r="X341" s="210"/>
      <c r="Y341" s="210"/>
      <c r="Z341" s="210"/>
      <c r="AA341" s="210"/>
      <c r="AB341" s="210"/>
      <c r="AC341" s="210"/>
      <c r="AD341" s="210"/>
      <c r="AE341" s="210"/>
      <c r="AF341" s="210"/>
      <c r="AG341" s="210"/>
      <c r="AH341" s="210"/>
      <c r="AI341" s="210"/>
      <c r="AJ341" s="210"/>
      <c r="AK341" s="210"/>
      <c r="AL341" s="210"/>
    </row>
    <row r="342" spans="1:38" ht="16" x14ac:dyDescent="0.2">
      <c r="A342" s="210"/>
      <c r="B342" s="210"/>
      <c r="C342" s="210"/>
      <c r="D342" s="210"/>
      <c r="E342" s="210"/>
      <c r="F342" s="210"/>
      <c r="G342" s="210"/>
      <c r="H342" s="210"/>
      <c r="I342" s="210"/>
      <c r="J342" s="210"/>
      <c r="K342" s="210"/>
      <c r="L342" s="210"/>
      <c r="M342" s="210"/>
      <c r="N342" s="210"/>
      <c r="O342" s="210"/>
      <c r="P342" s="210"/>
      <c r="Q342" s="210"/>
      <c r="R342" s="210"/>
      <c r="S342" s="210"/>
      <c r="T342" s="210"/>
      <c r="U342" s="210"/>
      <c r="V342" s="210"/>
      <c r="W342" s="210"/>
      <c r="X342" s="210"/>
      <c r="Y342" s="210"/>
      <c r="Z342" s="210"/>
      <c r="AA342" s="210"/>
      <c r="AB342" s="210"/>
      <c r="AC342" s="210"/>
      <c r="AD342" s="210"/>
      <c r="AE342" s="210"/>
      <c r="AF342" s="210"/>
      <c r="AG342" s="210"/>
      <c r="AH342" s="210"/>
      <c r="AI342" s="210"/>
      <c r="AJ342" s="210"/>
      <c r="AK342" s="210"/>
      <c r="AL342" s="210"/>
    </row>
    <row r="343" spans="1:38" ht="16" x14ac:dyDescent="0.2">
      <c r="A343" s="210"/>
      <c r="B343" s="210"/>
      <c r="C343" s="210"/>
      <c r="D343" s="210"/>
      <c r="E343" s="210"/>
      <c r="F343" s="210"/>
      <c r="G343" s="210"/>
      <c r="H343" s="210"/>
      <c r="I343" s="210"/>
      <c r="J343" s="210"/>
      <c r="K343" s="210"/>
      <c r="L343" s="210"/>
      <c r="M343" s="210"/>
      <c r="N343" s="210"/>
      <c r="O343" s="210"/>
      <c r="P343" s="210"/>
      <c r="Q343" s="210"/>
      <c r="R343" s="210"/>
      <c r="S343" s="210"/>
      <c r="T343" s="210"/>
      <c r="U343" s="210"/>
      <c r="V343" s="210"/>
      <c r="W343" s="210"/>
      <c r="X343" s="210"/>
      <c r="Y343" s="210"/>
      <c r="Z343" s="210"/>
      <c r="AA343" s="210"/>
      <c r="AB343" s="210"/>
      <c r="AC343" s="210"/>
      <c r="AD343" s="210"/>
      <c r="AE343" s="210"/>
      <c r="AF343" s="210"/>
      <c r="AG343" s="210"/>
      <c r="AH343" s="210"/>
      <c r="AI343" s="210"/>
      <c r="AJ343" s="210"/>
      <c r="AK343" s="210"/>
      <c r="AL343" s="210"/>
    </row>
    <row r="344" spans="1:38" ht="16" x14ac:dyDescent="0.2">
      <c r="A344" s="210"/>
      <c r="B344" s="210"/>
      <c r="C344" s="210"/>
      <c r="D344" s="210"/>
      <c r="E344" s="210"/>
      <c r="F344" s="210"/>
      <c r="G344" s="210"/>
      <c r="H344" s="210"/>
      <c r="I344" s="210"/>
      <c r="J344" s="210"/>
      <c r="K344" s="210"/>
      <c r="L344" s="210"/>
      <c r="M344" s="210"/>
      <c r="N344" s="210"/>
      <c r="O344" s="210"/>
      <c r="P344" s="210"/>
      <c r="Q344" s="210"/>
      <c r="R344" s="210"/>
      <c r="S344" s="210"/>
      <c r="T344" s="210"/>
      <c r="U344" s="210"/>
      <c r="V344" s="210"/>
      <c r="W344" s="210"/>
      <c r="X344" s="210"/>
      <c r="Y344" s="210"/>
      <c r="Z344" s="210"/>
      <c r="AA344" s="210"/>
      <c r="AB344" s="210"/>
      <c r="AC344" s="210"/>
      <c r="AD344" s="210"/>
      <c r="AE344" s="210"/>
      <c r="AF344" s="210"/>
      <c r="AG344" s="210"/>
      <c r="AH344" s="210"/>
      <c r="AI344" s="210"/>
      <c r="AJ344" s="210"/>
      <c r="AK344" s="210"/>
      <c r="AL344" s="210"/>
    </row>
    <row r="345" spans="1:38" ht="16" x14ac:dyDescent="0.2">
      <c r="A345" s="210"/>
      <c r="B345" s="210"/>
      <c r="C345" s="210"/>
      <c r="D345" s="210"/>
      <c r="E345" s="210"/>
      <c r="F345" s="210"/>
      <c r="G345" s="210"/>
      <c r="H345" s="210"/>
      <c r="I345" s="210"/>
      <c r="J345" s="210"/>
      <c r="K345" s="210"/>
      <c r="L345" s="210"/>
      <c r="M345" s="210"/>
      <c r="N345" s="210"/>
      <c r="O345" s="210"/>
      <c r="P345" s="210"/>
      <c r="Q345" s="210"/>
      <c r="R345" s="210"/>
      <c r="S345" s="210"/>
      <c r="T345" s="210"/>
      <c r="U345" s="210"/>
      <c r="V345" s="210"/>
      <c r="W345" s="210"/>
      <c r="X345" s="210"/>
      <c r="Y345" s="210"/>
      <c r="Z345" s="210"/>
      <c r="AA345" s="210"/>
      <c r="AB345" s="210"/>
      <c r="AC345" s="210"/>
      <c r="AD345" s="210"/>
      <c r="AE345" s="210"/>
      <c r="AF345" s="210"/>
      <c r="AG345" s="210"/>
      <c r="AH345" s="210"/>
      <c r="AI345" s="210"/>
      <c r="AJ345" s="210"/>
      <c r="AK345" s="210"/>
      <c r="AL345" s="210"/>
    </row>
    <row r="346" spans="1:38" ht="16" x14ac:dyDescent="0.2">
      <c r="A346" s="210"/>
      <c r="B346" s="210"/>
      <c r="C346" s="210"/>
      <c r="D346" s="210"/>
      <c r="E346" s="210"/>
      <c r="F346" s="210"/>
      <c r="G346" s="210"/>
      <c r="H346" s="210"/>
      <c r="I346" s="210"/>
      <c r="J346" s="210"/>
      <c r="K346" s="210"/>
      <c r="L346" s="210"/>
      <c r="M346" s="210"/>
      <c r="N346" s="210"/>
      <c r="O346" s="210"/>
      <c r="P346" s="210"/>
      <c r="Q346" s="210"/>
      <c r="R346" s="210"/>
      <c r="S346" s="210"/>
      <c r="T346" s="210"/>
      <c r="U346" s="210"/>
      <c r="V346" s="210"/>
      <c r="W346" s="210"/>
      <c r="X346" s="210"/>
      <c r="Y346" s="210"/>
      <c r="Z346" s="210"/>
      <c r="AA346" s="210"/>
      <c r="AB346" s="210"/>
      <c r="AC346" s="210"/>
      <c r="AD346" s="210"/>
      <c r="AE346" s="210"/>
      <c r="AF346" s="210"/>
      <c r="AG346" s="210"/>
      <c r="AH346" s="210"/>
      <c r="AI346" s="210"/>
      <c r="AJ346" s="210"/>
      <c r="AK346" s="210"/>
      <c r="AL346" s="210"/>
    </row>
    <row r="347" spans="1:38" ht="16" x14ac:dyDescent="0.2">
      <c r="A347" s="210"/>
      <c r="B347" s="210"/>
      <c r="C347" s="210"/>
      <c r="D347" s="210"/>
      <c r="E347" s="210"/>
      <c r="F347" s="210"/>
      <c r="G347" s="210"/>
      <c r="H347" s="210"/>
      <c r="I347" s="210"/>
      <c r="J347" s="210"/>
      <c r="K347" s="210"/>
      <c r="L347" s="210"/>
      <c r="M347" s="210"/>
      <c r="N347" s="210"/>
      <c r="O347" s="210"/>
      <c r="P347" s="210"/>
      <c r="Q347" s="210"/>
      <c r="R347" s="210"/>
      <c r="S347" s="210"/>
      <c r="T347" s="210"/>
      <c r="U347" s="210"/>
      <c r="V347" s="210"/>
      <c r="W347" s="210"/>
      <c r="X347" s="210"/>
      <c r="Y347" s="210"/>
      <c r="Z347" s="210"/>
      <c r="AA347" s="210"/>
      <c r="AB347" s="210"/>
      <c r="AC347" s="210"/>
      <c r="AD347" s="210"/>
      <c r="AE347" s="210"/>
      <c r="AF347" s="210"/>
      <c r="AG347" s="210"/>
      <c r="AH347" s="210"/>
      <c r="AI347" s="210"/>
      <c r="AJ347" s="210"/>
      <c r="AK347" s="210"/>
      <c r="AL347" s="210"/>
    </row>
    <row r="348" spans="1:38" ht="16" x14ac:dyDescent="0.2">
      <c r="A348" s="210"/>
      <c r="B348" s="210"/>
      <c r="C348" s="210"/>
      <c r="D348" s="210"/>
      <c r="E348" s="210"/>
      <c r="F348" s="210"/>
      <c r="G348" s="210"/>
      <c r="H348" s="210"/>
      <c r="I348" s="210"/>
      <c r="J348" s="210"/>
      <c r="K348" s="210"/>
      <c r="L348" s="210"/>
      <c r="M348" s="210"/>
      <c r="N348" s="210"/>
      <c r="O348" s="210"/>
      <c r="P348" s="210"/>
      <c r="Q348" s="210"/>
      <c r="R348" s="210"/>
      <c r="S348" s="210"/>
      <c r="T348" s="210"/>
      <c r="U348" s="210"/>
      <c r="V348" s="210"/>
      <c r="W348" s="210"/>
      <c r="X348" s="210"/>
      <c r="Y348" s="210"/>
      <c r="Z348" s="210"/>
      <c r="AA348" s="210"/>
      <c r="AB348" s="210"/>
      <c r="AC348" s="210"/>
      <c r="AD348" s="210"/>
      <c r="AE348" s="210"/>
      <c r="AF348" s="210"/>
      <c r="AG348" s="210"/>
      <c r="AH348" s="210"/>
      <c r="AI348" s="210"/>
      <c r="AJ348" s="210"/>
      <c r="AK348" s="210"/>
      <c r="AL348" s="210"/>
    </row>
    <row r="349" spans="1:38" ht="16" x14ac:dyDescent="0.2">
      <c r="A349" s="210"/>
      <c r="B349" s="210"/>
      <c r="C349" s="210"/>
      <c r="D349" s="210"/>
      <c r="E349" s="210"/>
      <c r="F349" s="210"/>
      <c r="G349" s="210"/>
      <c r="H349" s="210"/>
      <c r="I349" s="210"/>
      <c r="J349" s="210"/>
      <c r="K349" s="210"/>
      <c r="L349" s="210"/>
      <c r="M349" s="210"/>
      <c r="N349" s="210"/>
      <c r="O349" s="210"/>
      <c r="P349" s="210"/>
      <c r="Q349" s="210"/>
      <c r="R349" s="210"/>
      <c r="S349" s="210"/>
      <c r="T349" s="210"/>
      <c r="U349" s="210"/>
      <c r="V349" s="210"/>
      <c r="W349" s="210"/>
      <c r="X349" s="210"/>
      <c r="Y349" s="210"/>
      <c r="Z349" s="210"/>
      <c r="AA349" s="210"/>
      <c r="AB349" s="210"/>
      <c r="AC349" s="210"/>
      <c r="AD349" s="210"/>
      <c r="AE349" s="210"/>
      <c r="AF349" s="210"/>
      <c r="AG349" s="210"/>
      <c r="AH349" s="210"/>
      <c r="AI349" s="210"/>
      <c r="AJ349" s="210"/>
      <c r="AK349" s="210"/>
      <c r="AL349" s="210"/>
    </row>
    <row r="350" spans="1:38" ht="16" x14ac:dyDescent="0.2">
      <c r="A350" s="210"/>
      <c r="B350" s="210"/>
      <c r="C350" s="210"/>
      <c r="D350" s="210"/>
      <c r="E350" s="210"/>
      <c r="F350" s="210"/>
      <c r="G350" s="210"/>
      <c r="H350" s="210"/>
      <c r="I350" s="210"/>
      <c r="J350" s="210"/>
      <c r="K350" s="210"/>
      <c r="L350" s="210"/>
      <c r="M350" s="210"/>
      <c r="N350" s="210"/>
      <c r="O350" s="210"/>
      <c r="P350" s="210"/>
      <c r="Q350" s="210"/>
      <c r="R350" s="210"/>
      <c r="S350" s="210"/>
      <c r="T350" s="210"/>
      <c r="U350" s="210"/>
      <c r="V350" s="210"/>
      <c r="W350" s="210"/>
      <c r="X350" s="210"/>
      <c r="Y350" s="210"/>
      <c r="Z350" s="210"/>
      <c r="AA350" s="210"/>
      <c r="AB350" s="210"/>
      <c r="AC350" s="210"/>
      <c r="AD350" s="210"/>
      <c r="AE350" s="210"/>
      <c r="AF350" s="210"/>
      <c r="AG350" s="210"/>
      <c r="AH350" s="210"/>
      <c r="AI350" s="210"/>
      <c r="AJ350" s="210"/>
      <c r="AK350" s="210"/>
      <c r="AL350" s="210"/>
    </row>
    <row r="351" spans="1:38" ht="16" x14ac:dyDescent="0.2">
      <c r="A351" s="210"/>
      <c r="B351" s="210"/>
      <c r="C351" s="210"/>
      <c r="D351" s="210"/>
      <c r="E351" s="210"/>
      <c r="F351" s="210"/>
      <c r="G351" s="210"/>
      <c r="H351" s="210"/>
      <c r="I351" s="210"/>
      <c r="J351" s="210"/>
      <c r="K351" s="210"/>
      <c r="L351" s="210"/>
      <c r="M351" s="210"/>
      <c r="N351" s="210"/>
      <c r="O351" s="210"/>
      <c r="P351" s="210"/>
      <c r="Q351" s="210"/>
      <c r="R351" s="210"/>
      <c r="S351" s="210"/>
      <c r="T351" s="210"/>
      <c r="U351" s="210"/>
      <c r="V351" s="210"/>
      <c r="W351" s="210"/>
      <c r="X351" s="210"/>
      <c r="Y351" s="210"/>
      <c r="Z351" s="210"/>
      <c r="AA351" s="210"/>
      <c r="AB351" s="210"/>
      <c r="AC351" s="210"/>
      <c r="AD351" s="210"/>
      <c r="AE351" s="210"/>
      <c r="AF351" s="210"/>
      <c r="AG351" s="210"/>
      <c r="AH351" s="210"/>
      <c r="AI351" s="210"/>
      <c r="AJ351" s="210"/>
      <c r="AK351" s="210"/>
      <c r="AL351" s="210"/>
    </row>
    <row r="352" spans="1:38" ht="16" x14ac:dyDescent="0.2">
      <c r="A352" s="210"/>
      <c r="B352" s="210"/>
      <c r="C352" s="210"/>
      <c r="D352" s="210"/>
      <c r="E352" s="210"/>
      <c r="F352" s="210"/>
      <c r="G352" s="210"/>
      <c r="H352" s="210"/>
      <c r="I352" s="210"/>
      <c r="J352" s="210"/>
      <c r="K352" s="210"/>
      <c r="L352" s="210"/>
      <c r="M352" s="210"/>
      <c r="N352" s="210"/>
      <c r="O352" s="210"/>
      <c r="P352" s="210"/>
      <c r="Q352" s="210"/>
      <c r="R352" s="210"/>
      <c r="S352" s="210"/>
      <c r="T352" s="210"/>
      <c r="U352" s="210"/>
      <c r="V352" s="210"/>
      <c r="W352" s="210"/>
      <c r="X352" s="210"/>
      <c r="Y352" s="210"/>
      <c r="Z352" s="210"/>
      <c r="AA352" s="210"/>
      <c r="AB352" s="210"/>
      <c r="AC352" s="210"/>
      <c r="AD352" s="210"/>
      <c r="AE352" s="210"/>
      <c r="AF352" s="210"/>
      <c r="AG352" s="210"/>
      <c r="AH352" s="210"/>
      <c r="AI352" s="210"/>
      <c r="AJ352" s="210"/>
      <c r="AK352" s="210"/>
      <c r="AL352" s="210"/>
    </row>
    <row r="353" spans="1:38" ht="16" x14ac:dyDescent="0.2">
      <c r="A353" s="210"/>
      <c r="B353" s="210"/>
      <c r="C353" s="210"/>
      <c r="D353" s="210"/>
      <c r="E353" s="210"/>
      <c r="F353" s="210"/>
      <c r="G353" s="210"/>
      <c r="H353" s="210"/>
      <c r="I353" s="210"/>
      <c r="J353" s="210"/>
      <c r="K353" s="210"/>
      <c r="L353" s="210"/>
      <c r="M353" s="210"/>
      <c r="N353" s="210"/>
      <c r="O353" s="210"/>
      <c r="P353" s="210"/>
      <c r="Q353" s="210"/>
      <c r="R353" s="210"/>
      <c r="S353" s="210"/>
      <c r="T353" s="210"/>
      <c r="U353" s="210"/>
      <c r="V353" s="210"/>
      <c r="W353" s="210"/>
      <c r="X353" s="210"/>
      <c r="Y353" s="210"/>
      <c r="Z353" s="210"/>
      <c r="AA353" s="210"/>
      <c r="AB353" s="210"/>
      <c r="AC353" s="210"/>
      <c r="AD353" s="210"/>
      <c r="AE353" s="210"/>
      <c r="AF353" s="210"/>
      <c r="AG353" s="210"/>
      <c r="AH353" s="210"/>
      <c r="AI353" s="210"/>
      <c r="AJ353" s="210"/>
      <c r="AK353" s="210"/>
      <c r="AL353" s="210"/>
    </row>
    <row r="354" spans="1:38" ht="16" x14ac:dyDescent="0.2">
      <c r="A354" s="210"/>
      <c r="B354" s="210"/>
      <c r="C354" s="210"/>
      <c r="D354" s="210"/>
      <c r="E354" s="210"/>
      <c r="F354" s="210"/>
      <c r="G354" s="210"/>
      <c r="H354" s="210"/>
      <c r="I354" s="210"/>
      <c r="J354" s="210"/>
      <c r="K354" s="210"/>
      <c r="L354" s="210"/>
      <c r="M354" s="210"/>
      <c r="N354" s="210"/>
      <c r="O354" s="210"/>
      <c r="P354" s="210"/>
      <c r="Q354" s="210"/>
      <c r="R354" s="210"/>
      <c r="S354" s="210"/>
      <c r="T354" s="210"/>
      <c r="U354" s="210"/>
      <c r="V354" s="210"/>
      <c r="W354" s="210"/>
      <c r="X354" s="210"/>
      <c r="Y354" s="210"/>
      <c r="Z354" s="210"/>
      <c r="AA354" s="210"/>
      <c r="AB354" s="210"/>
      <c r="AC354" s="210"/>
      <c r="AD354" s="210"/>
      <c r="AE354" s="210"/>
      <c r="AF354" s="210"/>
      <c r="AG354" s="210"/>
      <c r="AH354" s="210"/>
      <c r="AI354" s="210"/>
      <c r="AJ354" s="210"/>
      <c r="AK354" s="210"/>
      <c r="AL354" s="210"/>
    </row>
    <row r="355" spans="1:38" ht="16" x14ac:dyDescent="0.2">
      <c r="A355" s="210"/>
      <c r="B355" s="210"/>
      <c r="C355" s="210"/>
      <c r="D355" s="210"/>
      <c r="E355" s="210"/>
      <c r="F355" s="210"/>
      <c r="G355" s="210"/>
      <c r="H355" s="210"/>
      <c r="I355" s="210"/>
      <c r="J355" s="210"/>
      <c r="K355" s="210"/>
      <c r="L355" s="210"/>
      <c r="M355" s="210"/>
      <c r="N355" s="210"/>
      <c r="O355" s="210"/>
      <c r="P355" s="210"/>
      <c r="Q355" s="210"/>
      <c r="R355" s="210"/>
      <c r="S355" s="210"/>
      <c r="T355" s="210"/>
      <c r="U355" s="210"/>
      <c r="V355" s="210"/>
      <c r="W355" s="210"/>
      <c r="X355" s="210"/>
      <c r="Y355" s="210"/>
      <c r="Z355" s="210"/>
      <c r="AA355" s="210"/>
      <c r="AB355" s="210"/>
      <c r="AC355" s="210"/>
      <c r="AD355" s="210"/>
      <c r="AE355" s="210"/>
      <c r="AF355" s="210"/>
      <c r="AG355" s="210"/>
      <c r="AH355" s="210"/>
      <c r="AI355" s="210"/>
      <c r="AJ355" s="210"/>
      <c r="AK355" s="210"/>
      <c r="AL355" s="210"/>
    </row>
    <row r="356" spans="1:38" ht="16" x14ac:dyDescent="0.2">
      <c r="A356" s="210"/>
      <c r="B356" s="210"/>
      <c r="C356" s="210"/>
      <c r="D356" s="210"/>
      <c r="E356" s="210"/>
      <c r="F356" s="210"/>
      <c r="G356" s="210"/>
      <c r="H356" s="210"/>
      <c r="I356" s="210"/>
      <c r="J356" s="210"/>
      <c r="K356" s="210"/>
      <c r="L356" s="210"/>
      <c r="M356" s="210"/>
      <c r="N356" s="210"/>
      <c r="O356" s="210"/>
      <c r="P356" s="210"/>
      <c r="Q356" s="210"/>
      <c r="R356" s="210"/>
      <c r="S356" s="210"/>
      <c r="T356" s="210"/>
      <c r="U356" s="210"/>
      <c r="V356" s="210"/>
      <c r="W356" s="210"/>
      <c r="X356" s="210"/>
      <c r="Y356" s="210"/>
      <c r="Z356" s="210"/>
      <c r="AA356" s="210"/>
      <c r="AB356" s="210"/>
      <c r="AC356" s="210"/>
      <c r="AD356" s="210"/>
      <c r="AE356" s="210"/>
      <c r="AF356" s="210"/>
      <c r="AG356" s="210"/>
      <c r="AH356" s="210"/>
      <c r="AI356" s="210"/>
      <c r="AJ356" s="210"/>
      <c r="AK356" s="210"/>
      <c r="AL356" s="210"/>
    </row>
    <row r="357" spans="1:38" ht="16" x14ac:dyDescent="0.2">
      <c r="A357" s="210"/>
      <c r="B357" s="210"/>
      <c r="C357" s="210"/>
      <c r="D357" s="210"/>
      <c r="E357" s="210"/>
      <c r="F357" s="210"/>
      <c r="G357" s="210"/>
      <c r="H357" s="210"/>
      <c r="I357" s="210"/>
      <c r="J357" s="210"/>
      <c r="K357" s="210"/>
      <c r="L357" s="210"/>
      <c r="M357" s="210"/>
      <c r="N357" s="210"/>
      <c r="O357" s="210"/>
      <c r="P357" s="210"/>
      <c r="Q357" s="210"/>
      <c r="R357" s="210"/>
      <c r="S357" s="210"/>
      <c r="T357" s="210"/>
      <c r="U357" s="210"/>
      <c r="V357" s="210"/>
      <c r="W357" s="210"/>
      <c r="X357" s="210"/>
      <c r="Y357" s="210"/>
      <c r="Z357" s="210"/>
      <c r="AA357" s="210"/>
      <c r="AB357" s="210"/>
      <c r="AC357" s="210"/>
      <c r="AD357" s="210"/>
      <c r="AE357" s="210"/>
      <c r="AF357" s="210"/>
      <c r="AG357" s="210"/>
      <c r="AH357" s="210"/>
      <c r="AI357" s="210"/>
      <c r="AJ357" s="210"/>
      <c r="AK357" s="210"/>
      <c r="AL357" s="210"/>
    </row>
    <row r="358" spans="1:38" ht="16" x14ac:dyDescent="0.2">
      <c r="A358" s="210"/>
      <c r="B358" s="210"/>
      <c r="C358" s="210"/>
      <c r="D358" s="210"/>
      <c r="E358" s="210"/>
      <c r="F358" s="210"/>
      <c r="G358" s="210"/>
      <c r="H358" s="210"/>
      <c r="I358" s="210"/>
      <c r="J358" s="210"/>
      <c r="K358" s="210"/>
      <c r="L358" s="210"/>
      <c r="M358" s="210"/>
      <c r="N358" s="210"/>
      <c r="O358" s="210"/>
      <c r="P358" s="210"/>
      <c r="Q358" s="210"/>
      <c r="R358" s="210"/>
      <c r="S358" s="210"/>
      <c r="T358" s="210"/>
      <c r="U358" s="210"/>
      <c r="V358" s="210"/>
      <c r="W358" s="210"/>
      <c r="X358" s="210"/>
      <c r="Y358" s="210"/>
      <c r="Z358" s="210"/>
      <c r="AA358" s="210"/>
      <c r="AB358" s="210"/>
      <c r="AC358" s="210"/>
      <c r="AD358" s="210"/>
      <c r="AE358" s="210"/>
      <c r="AF358" s="210"/>
      <c r="AG358" s="210"/>
      <c r="AH358" s="210"/>
      <c r="AI358" s="210"/>
      <c r="AJ358" s="210"/>
      <c r="AK358" s="210"/>
      <c r="AL358" s="210"/>
    </row>
    <row r="359" spans="1:38" ht="16" x14ac:dyDescent="0.2">
      <c r="A359" s="210"/>
      <c r="B359" s="210"/>
      <c r="C359" s="210"/>
      <c r="D359" s="210"/>
      <c r="E359" s="210"/>
      <c r="F359" s="210"/>
      <c r="G359" s="210"/>
      <c r="H359" s="210"/>
      <c r="I359" s="210"/>
      <c r="J359" s="210"/>
      <c r="K359" s="210"/>
      <c r="L359" s="210"/>
      <c r="M359" s="210"/>
      <c r="N359" s="210"/>
      <c r="O359" s="210"/>
      <c r="P359" s="210"/>
      <c r="Q359" s="210"/>
      <c r="R359" s="210"/>
      <c r="S359" s="210"/>
      <c r="T359" s="210"/>
      <c r="U359" s="210"/>
      <c r="V359" s="210"/>
      <c r="W359" s="210"/>
      <c r="X359" s="210"/>
      <c r="Y359" s="210"/>
      <c r="Z359" s="210"/>
      <c r="AA359" s="210"/>
      <c r="AB359" s="210"/>
      <c r="AC359" s="210"/>
      <c r="AD359" s="210"/>
      <c r="AE359" s="210"/>
      <c r="AF359" s="210"/>
      <c r="AG359" s="210"/>
      <c r="AH359" s="210"/>
      <c r="AI359" s="210"/>
      <c r="AJ359" s="210"/>
      <c r="AK359" s="210"/>
      <c r="AL359" s="210"/>
    </row>
    <row r="360" spans="1:38" ht="16" x14ac:dyDescent="0.2">
      <c r="A360" s="210"/>
      <c r="B360" s="210"/>
      <c r="C360" s="210"/>
      <c r="D360" s="210"/>
      <c r="E360" s="210"/>
      <c r="F360" s="210"/>
      <c r="G360" s="210"/>
      <c r="H360" s="210"/>
      <c r="I360" s="210"/>
      <c r="J360" s="210"/>
      <c r="K360" s="210"/>
      <c r="L360" s="210"/>
      <c r="M360" s="210"/>
      <c r="N360" s="210"/>
      <c r="O360" s="210"/>
      <c r="P360" s="210"/>
      <c r="Q360" s="210"/>
      <c r="R360" s="210"/>
      <c r="S360" s="210"/>
      <c r="T360" s="210"/>
      <c r="U360" s="210"/>
      <c r="V360" s="210"/>
      <c r="W360" s="210"/>
      <c r="X360" s="210"/>
      <c r="Y360" s="210"/>
      <c r="Z360" s="210"/>
      <c r="AA360" s="210"/>
      <c r="AB360" s="210"/>
      <c r="AC360" s="210"/>
      <c r="AD360" s="210"/>
      <c r="AE360" s="210"/>
      <c r="AF360" s="210"/>
      <c r="AG360" s="210"/>
      <c r="AH360" s="210"/>
      <c r="AI360" s="210"/>
      <c r="AJ360" s="210"/>
      <c r="AK360" s="210"/>
      <c r="AL360" s="210"/>
    </row>
    <row r="361" spans="1:38" ht="16" x14ac:dyDescent="0.2">
      <c r="A361" s="210"/>
      <c r="B361" s="210"/>
      <c r="C361" s="210"/>
      <c r="D361" s="210"/>
      <c r="E361" s="210"/>
      <c r="F361" s="210"/>
      <c r="G361" s="210"/>
      <c r="H361" s="210"/>
      <c r="I361" s="210"/>
      <c r="J361" s="210"/>
      <c r="K361" s="210"/>
      <c r="L361" s="210"/>
      <c r="M361" s="210"/>
      <c r="N361" s="210"/>
      <c r="O361" s="210"/>
      <c r="P361" s="210"/>
      <c r="Q361" s="210"/>
      <c r="R361" s="210"/>
      <c r="S361" s="210"/>
      <c r="T361" s="210"/>
      <c r="U361" s="210"/>
      <c r="V361" s="210"/>
      <c r="W361" s="210"/>
      <c r="X361" s="210"/>
      <c r="Y361" s="210"/>
      <c r="Z361" s="210"/>
      <c r="AA361" s="210"/>
      <c r="AB361" s="210"/>
      <c r="AC361" s="210"/>
      <c r="AD361" s="210"/>
      <c r="AE361" s="210"/>
      <c r="AF361" s="210"/>
      <c r="AG361" s="210"/>
      <c r="AH361" s="210"/>
      <c r="AI361" s="210"/>
      <c r="AJ361" s="210"/>
      <c r="AK361" s="210"/>
      <c r="AL361" s="210"/>
    </row>
    <row r="362" spans="1:38" ht="16" x14ac:dyDescent="0.2">
      <c r="A362" s="210"/>
      <c r="B362" s="210"/>
      <c r="C362" s="210"/>
      <c r="D362" s="210"/>
      <c r="E362" s="210"/>
      <c r="F362" s="210"/>
      <c r="G362" s="210"/>
      <c r="H362" s="210"/>
      <c r="I362" s="210"/>
      <c r="J362" s="210"/>
      <c r="K362" s="210"/>
      <c r="L362" s="210"/>
      <c r="M362" s="210"/>
      <c r="N362" s="210"/>
      <c r="O362" s="210"/>
      <c r="P362" s="210"/>
      <c r="Q362" s="210"/>
      <c r="R362" s="210"/>
      <c r="S362" s="210"/>
      <c r="T362" s="210"/>
      <c r="U362" s="210"/>
      <c r="V362" s="210"/>
      <c r="W362" s="210"/>
      <c r="X362" s="210"/>
      <c r="Y362" s="210"/>
      <c r="Z362" s="210"/>
      <c r="AA362" s="210"/>
      <c r="AB362" s="210"/>
      <c r="AC362" s="210"/>
      <c r="AD362" s="210"/>
      <c r="AE362" s="210"/>
      <c r="AF362" s="210"/>
      <c r="AG362" s="210"/>
      <c r="AH362" s="210"/>
      <c r="AI362" s="210"/>
      <c r="AJ362" s="210"/>
      <c r="AK362" s="210"/>
      <c r="AL362" s="210"/>
    </row>
    <row r="363" spans="1:38" ht="16" x14ac:dyDescent="0.2">
      <c r="A363" s="210"/>
      <c r="B363" s="210"/>
      <c r="C363" s="210"/>
      <c r="D363" s="210"/>
      <c r="E363" s="210"/>
      <c r="F363" s="210"/>
      <c r="G363" s="210"/>
      <c r="H363" s="210"/>
      <c r="I363" s="210"/>
      <c r="J363" s="210"/>
      <c r="K363" s="210"/>
      <c r="L363" s="210"/>
      <c r="M363" s="210"/>
      <c r="N363" s="210"/>
      <c r="O363" s="210"/>
      <c r="P363" s="210"/>
      <c r="Q363" s="210"/>
      <c r="R363" s="210"/>
      <c r="S363" s="210"/>
      <c r="T363" s="210"/>
      <c r="U363" s="210"/>
      <c r="V363" s="210"/>
      <c r="W363" s="210"/>
      <c r="X363" s="210"/>
      <c r="Y363" s="210"/>
      <c r="Z363" s="210"/>
      <c r="AA363" s="210"/>
      <c r="AB363" s="210"/>
      <c r="AC363" s="210"/>
      <c r="AD363" s="210"/>
      <c r="AE363" s="210"/>
      <c r="AF363" s="210"/>
      <c r="AG363" s="210"/>
      <c r="AH363" s="210"/>
      <c r="AI363" s="210"/>
      <c r="AJ363" s="210"/>
      <c r="AK363" s="210"/>
      <c r="AL363" s="210"/>
    </row>
    <row r="364" spans="1:38" ht="16" x14ac:dyDescent="0.2">
      <c r="A364" s="210"/>
      <c r="B364" s="210"/>
      <c r="C364" s="210"/>
      <c r="D364" s="210"/>
      <c r="E364" s="210"/>
      <c r="F364" s="210"/>
      <c r="G364" s="210"/>
      <c r="H364" s="210"/>
      <c r="I364" s="210"/>
      <c r="J364" s="210"/>
      <c r="K364" s="210"/>
      <c r="L364" s="210"/>
      <c r="M364" s="210"/>
      <c r="N364" s="210"/>
      <c r="O364" s="210"/>
      <c r="P364" s="210"/>
      <c r="Q364" s="210"/>
      <c r="R364" s="210"/>
      <c r="S364" s="210"/>
      <c r="T364" s="210"/>
      <c r="U364" s="210"/>
      <c r="V364" s="210"/>
      <c r="W364" s="210"/>
      <c r="X364" s="210"/>
      <c r="Y364" s="210"/>
      <c r="Z364" s="210"/>
      <c r="AA364" s="210"/>
      <c r="AB364" s="210"/>
      <c r="AC364" s="210"/>
      <c r="AD364" s="210"/>
      <c r="AE364" s="210"/>
      <c r="AF364" s="210"/>
      <c r="AG364" s="210"/>
      <c r="AH364" s="210"/>
      <c r="AI364" s="210"/>
      <c r="AJ364" s="210"/>
      <c r="AK364" s="210"/>
      <c r="AL364" s="210"/>
    </row>
    <row r="365" spans="1:38" ht="16" x14ac:dyDescent="0.2">
      <c r="A365" s="210"/>
      <c r="B365" s="210"/>
      <c r="C365" s="210"/>
      <c r="D365" s="210"/>
      <c r="E365" s="210"/>
      <c r="F365" s="210"/>
      <c r="G365" s="210"/>
      <c r="H365" s="210"/>
      <c r="I365" s="210"/>
      <c r="J365" s="210"/>
      <c r="K365" s="210"/>
      <c r="L365" s="210"/>
      <c r="M365" s="210"/>
      <c r="N365" s="210"/>
      <c r="O365" s="210"/>
      <c r="P365" s="210"/>
      <c r="Q365" s="210"/>
      <c r="R365" s="210"/>
      <c r="S365" s="210"/>
      <c r="T365" s="210"/>
      <c r="U365" s="210"/>
      <c r="V365" s="210"/>
      <c r="W365" s="210"/>
      <c r="X365" s="210"/>
      <c r="Y365" s="210"/>
      <c r="Z365" s="210"/>
      <c r="AA365" s="210"/>
      <c r="AB365" s="210"/>
      <c r="AC365" s="210"/>
      <c r="AD365" s="210"/>
      <c r="AE365" s="210"/>
      <c r="AF365" s="210"/>
      <c r="AG365" s="210"/>
      <c r="AH365" s="210"/>
      <c r="AI365" s="210"/>
      <c r="AJ365" s="210"/>
      <c r="AK365" s="210"/>
      <c r="AL365" s="210"/>
    </row>
    <row r="366" spans="1:38" ht="16" x14ac:dyDescent="0.2">
      <c r="A366" s="210"/>
      <c r="B366" s="210"/>
      <c r="C366" s="210"/>
      <c r="D366" s="210"/>
      <c r="E366" s="210"/>
      <c r="F366" s="210"/>
      <c r="G366" s="210"/>
      <c r="H366" s="210"/>
      <c r="I366" s="210"/>
      <c r="J366" s="210"/>
      <c r="K366" s="210"/>
      <c r="L366" s="210"/>
      <c r="M366" s="210"/>
      <c r="N366" s="210"/>
      <c r="O366" s="210"/>
      <c r="P366" s="210"/>
      <c r="Q366" s="210"/>
      <c r="R366" s="210"/>
      <c r="S366" s="210"/>
      <c r="T366" s="210"/>
      <c r="U366" s="210"/>
      <c r="V366" s="210"/>
      <c r="W366" s="210"/>
      <c r="X366" s="210"/>
      <c r="Y366" s="210"/>
      <c r="Z366" s="210"/>
      <c r="AA366" s="210"/>
      <c r="AB366" s="210"/>
      <c r="AC366" s="210"/>
      <c r="AD366" s="210"/>
      <c r="AE366" s="210"/>
      <c r="AF366" s="210"/>
      <c r="AG366" s="210"/>
      <c r="AH366" s="210"/>
      <c r="AI366" s="210"/>
      <c r="AJ366" s="210"/>
      <c r="AK366" s="210"/>
      <c r="AL366" s="210"/>
    </row>
    <row r="367" spans="1:38" ht="16" x14ac:dyDescent="0.2">
      <c r="A367" s="210"/>
      <c r="B367" s="210"/>
      <c r="C367" s="210"/>
      <c r="D367" s="210"/>
      <c r="E367" s="210"/>
      <c r="F367" s="210"/>
      <c r="G367" s="210"/>
      <c r="H367" s="210"/>
      <c r="I367" s="210"/>
      <c r="J367" s="210"/>
      <c r="K367" s="210"/>
      <c r="L367" s="210"/>
      <c r="M367" s="210"/>
      <c r="N367" s="210"/>
      <c r="O367" s="210"/>
      <c r="P367" s="210"/>
      <c r="Q367" s="210"/>
      <c r="R367" s="210"/>
      <c r="S367" s="210"/>
      <c r="T367" s="210"/>
      <c r="U367" s="210"/>
      <c r="V367" s="210"/>
      <c r="W367" s="210"/>
      <c r="X367" s="210"/>
      <c r="Y367" s="210"/>
      <c r="Z367" s="210"/>
      <c r="AA367" s="210"/>
      <c r="AB367" s="210"/>
      <c r="AC367" s="210"/>
      <c r="AD367" s="210"/>
      <c r="AE367" s="210"/>
      <c r="AF367" s="210"/>
      <c r="AG367" s="210"/>
      <c r="AH367" s="210"/>
      <c r="AI367" s="210"/>
      <c r="AJ367" s="210"/>
      <c r="AK367" s="210"/>
      <c r="AL367" s="210"/>
    </row>
    <row r="368" spans="1:38" ht="16" x14ac:dyDescent="0.2">
      <c r="A368" s="210"/>
      <c r="B368" s="210"/>
      <c r="C368" s="210"/>
      <c r="D368" s="210"/>
      <c r="E368" s="210"/>
      <c r="F368" s="210"/>
      <c r="G368" s="210"/>
      <c r="H368" s="210"/>
      <c r="I368" s="210"/>
      <c r="J368" s="210"/>
      <c r="K368" s="210"/>
      <c r="L368" s="210"/>
      <c r="M368" s="210"/>
      <c r="N368" s="210"/>
      <c r="O368" s="210"/>
      <c r="P368" s="210"/>
      <c r="Q368" s="210"/>
      <c r="R368" s="210"/>
      <c r="S368" s="210"/>
      <c r="T368" s="210"/>
      <c r="U368" s="210"/>
      <c r="V368" s="210"/>
      <c r="W368" s="210"/>
      <c r="X368" s="210"/>
      <c r="Y368" s="210"/>
      <c r="Z368" s="210"/>
      <c r="AA368" s="210"/>
      <c r="AB368" s="210"/>
      <c r="AC368" s="210"/>
      <c r="AD368" s="210"/>
      <c r="AE368" s="210"/>
      <c r="AF368" s="210"/>
      <c r="AG368" s="210"/>
      <c r="AH368" s="210"/>
      <c r="AI368" s="210"/>
      <c r="AJ368" s="210"/>
      <c r="AK368" s="210"/>
      <c r="AL368" s="210"/>
    </row>
    <row r="369" spans="1:38" ht="16" x14ac:dyDescent="0.2">
      <c r="A369" s="210"/>
      <c r="B369" s="210"/>
      <c r="C369" s="210"/>
      <c r="D369" s="210"/>
      <c r="E369" s="210"/>
      <c r="F369" s="210"/>
      <c r="G369" s="210"/>
      <c r="H369" s="210"/>
      <c r="I369" s="210"/>
      <c r="J369" s="210"/>
      <c r="K369" s="210"/>
      <c r="L369" s="210"/>
      <c r="M369" s="210"/>
      <c r="N369" s="210"/>
      <c r="O369" s="210"/>
      <c r="P369" s="210"/>
      <c r="Q369" s="210"/>
      <c r="R369" s="210"/>
      <c r="S369" s="210"/>
      <c r="T369" s="210"/>
      <c r="U369" s="210"/>
      <c r="V369" s="210"/>
      <c r="W369" s="210"/>
      <c r="X369" s="210"/>
      <c r="Y369" s="210"/>
      <c r="Z369" s="210"/>
      <c r="AA369" s="210"/>
      <c r="AB369" s="210"/>
      <c r="AC369" s="210"/>
      <c r="AD369" s="210"/>
      <c r="AE369" s="210"/>
      <c r="AF369" s="210"/>
      <c r="AG369" s="210"/>
      <c r="AH369" s="210"/>
      <c r="AI369" s="210"/>
      <c r="AJ369" s="210"/>
      <c r="AK369" s="210"/>
      <c r="AL369" s="210"/>
    </row>
    <row r="370" spans="1:38" ht="16" x14ac:dyDescent="0.2">
      <c r="A370" s="210"/>
      <c r="B370" s="210"/>
      <c r="C370" s="210"/>
      <c r="D370" s="210"/>
      <c r="E370" s="210"/>
      <c r="F370" s="210"/>
      <c r="G370" s="210"/>
      <c r="H370" s="210"/>
      <c r="I370" s="210"/>
      <c r="J370" s="210"/>
      <c r="K370" s="210"/>
      <c r="L370" s="210"/>
      <c r="M370" s="210"/>
      <c r="N370" s="210"/>
      <c r="O370" s="210"/>
      <c r="P370" s="210"/>
      <c r="Q370" s="210"/>
      <c r="R370" s="210"/>
      <c r="S370" s="210"/>
      <c r="T370" s="210"/>
      <c r="U370" s="210"/>
      <c r="V370" s="210"/>
      <c r="W370" s="210"/>
      <c r="X370" s="210"/>
      <c r="Y370" s="210"/>
      <c r="Z370" s="210"/>
      <c r="AA370" s="210"/>
      <c r="AB370" s="210"/>
      <c r="AC370" s="210"/>
      <c r="AD370" s="210"/>
      <c r="AE370" s="210"/>
      <c r="AF370" s="210"/>
      <c r="AG370" s="210"/>
      <c r="AH370" s="210"/>
      <c r="AI370" s="210"/>
      <c r="AJ370" s="210"/>
      <c r="AK370" s="210"/>
      <c r="AL370" s="210"/>
    </row>
    <row r="371" spans="1:38" ht="16" x14ac:dyDescent="0.2">
      <c r="A371" s="210"/>
      <c r="B371" s="210"/>
      <c r="C371" s="210"/>
      <c r="D371" s="210"/>
      <c r="E371" s="210"/>
      <c r="F371" s="210"/>
      <c r="G371" s="210"/>
      <c r="H371" s="210"/>
      <c r="I371" s="210"/>
      <c r="J371" s="210"/>
      <c r="K371" s="210"/>
      <c r="L371" s="210"/>
      <c r="M371" s="210"/>
      <c r="N371" s="210"/>
      <c r="O371" s="210"/>
      <c r="P371" s="210"/>
      <c r="Q371" s="210"/>
      <c r="R371" s="210"/>
      <c r="S371" s="210"/>
      <c r="T371" s="210"/>
      <c r="U371" s="210"/>
      <c r="V371" s="210"/>
      <c r="W371" s="210"/>
      <c r="X371" s="210"/>
      <c r="Y371" s="210"/>
      <c r="Z371" s="210"/>
      <c r="AA371" s="210"/>
      <c r="AB371" s="210"/>
      <c r="AC371" s="210"/>
      <c r="AD371" s="210"/>
      <c r="AE371" s="210"/>
      <c r="AF371" s="210"/>
      <c r="AG371" s="210"/>
      <c r="AH371" s="210"/>
      <c r="AI371" s="210"/>
      <c r="AJ371" s="210"/>
      <c r="AK371" s="210"/>
      <c r="AL371" s="210"/>
    </row>
    <row r="372" spans="1:38" ht="16" x14ac:dyDescent="0.2">
      <c r="A372" s="210"/>
      <c r="B372" s="210"/>
      <c r="C372" s="210"/>
      <c r="D372" s="210"/>
      <c r="E372" s="210"/>
      <c r="F372" s="210"/>
      <c r="G372" s="210"/>
      <c r="H372" s="210"/>
      <c r="I372" s="210"/>
      <c r="J372" s="210"/>
      <c r="K372" s="210"/>
      <c r="L372" s="210"/>
      <c r="M372" s="210"/>
      <c r="N372" s="210"/>
      <c r="O372" s="210"/>
      <c r="P372" s="210"/>
      <c r="Q372" s="210"/>
      <c r="R372" s="210"/>
      <c r="S372" s="210"/>
      <c r="T372" s="210"/>
      <c r="U372" s="210"/>
      <c r="V372" s="210"/>
      <c r="W372" s="210"/>
      <c r="X372" s="210"/>
      <c r="Y372" s="210"/>
      <c r="Z372" s="210"/>
      <c r="AA372" s="210"/>
      <c r="AB372" s="210"/>
      <c r="AC372" s="210"/>
      <c r="AD372" s="210"/>
      <c r="AE372" s="210"/>
      <c r="AF372" s="210"/>
      <c r="AG372" s="210"/>
      <c r="AH372" s="210"/>
      <c r="AI372" s="210"/>
      <c r="AJ372" s="210"/>
      <c r="AK372" s="210"/>
      <c r="AL372" s="210"/>
    </row>
    <row r="373" spans="1:38" ht="16" x14ac:dyDescent="0.2">
      <c r="A373" s="210"/>
      <c r="B373" s="210"/>
      <c r="C373" s="210"/>
      <c r="D373" s="210"/>
      <c r="E373" s="210"/>
      <c r="F373" s="210"/>
      <c r="G373" s="210"/>
      <c r="H373" s="210"/>
      <c r="I373" s="210"/>
      <c r="J373" s="210"/>
      <c r="K373" s="210"/>
      <c r="L373" s="210"/>
      <c r="M373" s="210"/>
      <c r="N373" s="210"/>
      <c r="O373" s="210"/>
      <c r="P373" s="210"/>
      <c r="Q373" s="210"/>
      <c r="R373" s="210"/>
      <c r="S373" s="210"/>
      <c r="T373" s="210"/>
      <c r="U373" s="210"/>
      <c r="V373" s="210"/>
      <c r="W373" s="210"/>
      <c r="X373" s="210"/>
      <c r="Y373" s="210"/>
      <c r="Z373" s="210"/>
      <c r="AA373" s="210"/>
      <c r="AB373" s="210"/>
      <c r="AC373" s="210"/>
      <c r="AD373" s="210"/>
      <c r="AE373" s="210"/>
      <c r="AF373" s="210"/>
      <c r="AG373" s="210"/>
      <c r="AH373" s="210"/>
      <c r="AI373" s="210"/>
      <c r="AJ373" s="210"/>
      <c r="AK373" s="210"/>
      <c r="AL373" s="210"/>
    </row>
    <row r="374" spans="1:38" ht="16" x14ac:dyDescent="0.2">
      <c r="A374" s="210"/>
      <c r="B374" s="210"/>
      <c r="C374" s="210"/>
      <c r="D374" s="210"/>
      <c r="E374" s="210"/>
      <c r="F374" s="210"/>
      <c r="G374" s="210"/>
      <c r="H374" s="210"/>
      <c r="I374" s="210"/>
      <c r="J374" s="210"/>
      <c r="K374" s="210"/>
      <c r="L374" s="210"/>
      <c r="M374" s="210"/>
      <c r="N374" s="210"/>
      <c r="O374" s="210"/>
      <c r="P374" s="210"/>
      <c r="Q374" s="210"/>
      <c r="R374" s="210"/>
      <c r="S374" s="210"/>
      <c r="T374" s="210"/>
      <c r="U374" s="210"/>
      <c r="V374" s="210"/>
      <c r="W374" s="210"/>
      <c r="X374" s="210"/>
      <c r="Y374" s="210"/>
      <c r="Z374" s="210"/>
      <c r="AA374" s="210"/>
      <c r="AB374" s="210"/>
      <c r="AC374" s="210"/>
      <c r="AD374" s="210"/>
      <c r="AE374" s="210"/>
      <c r="AF374" s="210"/>
      <c r="AG374" s="210"/>
      <c r="AH374" s="210"/>
      <c r="AI374" s="210"/>
      <c r="AJ374" s="210"/>
      <c r="AK374" s="210"/>
      <c r="AL374" s="210"/>
    </row>
    <row r="375" spans="1:38" ht="16" x14ac:dyDescent="0.2">
      <c r="A375" s="210"/>
      <c r="B375" s="210"/>
      <c r="C375" s="210"/>
      <c r="D375" s="210"/>
      <c r="E375" s="210"/>
      <c r="F375" s="210"/>
      <c r="G375" s="210"/>
      <c r="H375" s="210"/>
      <c r="I375" s="210"/>
      <c r="J375" s="210"/>
      <c r="K375" s="210"/>
      <c r="L375" s="210"/>
      <c r="M375" s="210"/>
      <c r="N375" s="210"/>
      <c r="O375" s="210"/>
      <c r="P375" s="210"/>
      <c r="Q375" s="210"/>
      <c r="R375" s="210"/>
      <c r="S375" s="210"/>
      <c r="T375" s="210"/>
      <c r="U375" s="210"/>
      <c r="V375" s="210"/>
      <c r="W375" s="210"/>
      <c r="X375" s="210"/>
      <c r="Y375" s="210"/>
      <c r="Z375" s="210"/>
      <c r="AA375" s="210"/>
      <c r="AB375" s="210"/>
      <c r="AC375" s="210"/>
      <c r="AD375" s="210"/>
      <c r="AE375" s="210"/>
      <c r="AF375" s="210"/>
      <c r="AG375" s="210"/>
      <c r="AH375" s="210"/>
      <c r="AI375" s="210"/>
      <c r="AJ375" s="210"/>
      <c r="AK375" s="210"/>
      <c r="AL375" s="210"/>
    </row>
    <row r="376" spans="1:38" ht="16" x14ac:dyDescent="0.2">
      <c r="A376" s="210"/>
      <c r="B376" s="210"/>
      <c r="C376" s="210"/>
      <c r="D376" s="210"/>
      <c r="E376" s="210"/>
      <c r="F376" s="210"/>
      <c r="G376" s="210"/>
      <c r="H376" s="210"/>
      <c r="I376" s="210"/>
      <c r="J376" s="210"/>
      <c r="K376" s="210"/>
      <c r="L376" s="210"/>
      <c r="M376" s="210"/>
      <c r="N376" s="210"/>
      <c r="O376" s="210"/>
      <c r="P376" s="210"/>
      <c r="Q376" s="210"/>
      <c r="R376" s="210"/>
      <c r="S376" s="210"/>
      <c r="T376" s="210"/>
      <c r="U376" s="210"/>
      <c r="V376" s="210"/>
      <c r="W376" s="210"/>
      <c r="X376" s="210"/>
      <c r="Y376" s="210"/>
      <c r="Z376" s="210"/>
      <c r="AA376" s="210"/>
      <c r="AB376" s="210"/>
      <c r="AC376" s="210"/>
      <c r="AD376" s="210"/>
      <c r="AE376" s="210"/>
      <c r="AF376" s="210"/>
      <c r="AG376" s="210"/>
      <c r="AH376" s="210"/>
      <c r="AI376" s="210"/>
      <c r="AJ376" s="210"/>
      <c r="AK376" s="210"/>
      <c r="AL376" s="210"/>
    </row>
    <row r="377" spans="1:38" ht="16" x14ac:dyDescent="0.2">
      <c r="A377" s="210"/>
      <c r="B377" s="210"/>
      <c r="C377" s="210"/>
      <c r="D377" s="210"/>
      <c r="E377" s="210"/>
      <c r="F377" s="210"/>
      <c r="G377" s="210"/>
      <c r="H377" s="210"/>
      <c r="I377" s="210"/>
      <c r="J377" s="210"/>
      <c r="K377" s="210"/>
      <c r="L377" s="210"/>
      <c r="M377" s="210"/>
      <c r="N377" s="210"/>
      <c r="O377" s="210"/>
      <c r="P377" s="210"/>
      <c r="Q377" s="210"/>
      <c r="R377" s="210"/>
      <c r="S377" s="210"/>
      <c r="T377" s="210"/>
      <c r="U377" s="210"/>
      <c r="V377" s="210"/>
      <c r="W377" s="210"/>
      <c r="X377" s="210"/>
      <c r="Y377" s="210"/>
      <c r="Z377" s="210"/>
      <c r="AA377" s="210"/>
      <c r="AB377" s="210"/>
      <c r="AC377" s="210"/>
      <c r="AD377" s="210"/>
      <c r="AE377" s="210"/>
      <c r="AF377" s="210"/>
      <c r="AG377" s="210"/>
      <c r="AH377" s="210"/>
      <c r="AI377" s="210"/>
      <c r="AJ377" s="210"/>
      <c r="AK377" s="210"/>
      <c r="AL377" s="210"/>
    </row>
    <row r="378" spans="1:38" ht="16" x14ac:dyDescent="0.2">
      <c r="A378" s="210"/>
      <c r="B378" s="210"/>
      <c r="C378" s="210"/>
      <c r="D378" s="210"/>
      <c r="E378" s="210"/>
      <c r="F378" s="210"/>
      <c r="G378" s="210"/>
      <c r="H378" s="210"/>
      <c r="I378" s="210"/>
      <c r="J378" s="210"/>
      <c r="K378" s="210"/>
      <c r="L378" s="210"/>
      <c r="M378" s="210"/>
      <c r="N378" s="210"/>
      <c r="O378" s="210"/>
      <c r="P378" s="210"/>
      <c r="Q378" s="210"/>
      <c r="R378" s="210"/>
      <c r="S378" s="210"/>
      <c r="T378" s="210"/>
      <c r="U378" s="210"/>
      <c r="V378" s="210"/>
      <c r="W378" s="210"/>
      <c r="X378" s="210"/>
      <c r="Y378" s="210"/>
      <c r="Z378" s="210"/>
      <c r="AA378" s="210"/>
      <c r="AB378" s="210"/>
      <c r="AC378" s="210"/>
      <c r="AD378" s="210"/>
      <c r="AE378" s="210"/>
      <c r="AF378" s="210"/>
      <c r="AG378" s="210"/>
      <c r="AH378" s="210"/>
      <c r="AI378" s="210"/>
      <c r="AJ378" s="210"/>
      <c r="AK378" s="210"/>
      <c r="AL378" s="210"/>
    </row>
    <row r="379" spans="1:38" ht="16" x14ac:dyDescent="0.2">
      <c r="A379" s="210"/>
      <c r="B379" s="210"/>
      <c r="C379" s="210"/>
      <c r="D379" s="210"/>
      <c r="E379" s="210"/>
      <c r="F379" s="210"/>
      <c r="G379" s="210"/>
      <c r="H379" s="210"/>
      <c r="I379" s="210"/>
      <c r="J379" s="210"/>
      <c r="K379" s="210"/>
      <c r="L379" s="210"/>
      <c r="M379" s="210"/>
      <c r="N379" s="210"/>
      <c r="O379" s="210"/>
      <c r="P379" s="210"/>
      <c r="Q379" s="210"/>
      <c r="R379" s="210"/>
      <c r="S379" s="210"/>
      <c r="T379" s="210"/>
      <c r="U379" s="210"/>
      <c r="V379" s="210"/>
      <c r="W379" s="210"/>
      <c r="X379" s="210"/>
      <c r="Y379" s="210"/>
      <c r="Z379" s="210"/>
      <c r="AA379" s="210"/>
      <c r="AB379" s="210"/>
      <c r="AC379" s="210"/>
      <c r="AD379" s="210"/>
      <c r="AE379" s="210"/>
      <c r="AF379" s="210"/>
      <c r="AG379" s="210"/>
      <c r="AH379" s="210"/>
      <c r="AI379" s="210"/>
      <c r="AJ379" s="210"/>
      <c r="AK379" s="210"/>
      <c r="AL379" s="210"/>
    </row>
    <row r="380" spans="1:38" ht="16" x14ac:dyDescent="0.2">
      <c r="A380" s="210"/>
      <c r="B380" s="210"/>
      <c r="C380" s="210"/>
      <c r="D380" s="210"/>
      <c r="E380" s="210"/>
      <c r="F380" s="210"/>
      <c r="G380" s="210"/>
      <c r="H380" s="210"/>
      <c r="I380" s="210"/>
      <c r="J380" s="210"/>
      <c r="K380" s="210"/>
      <c r="L380" s="210"/>
      <c r="M380" s="210"/>
      <c r="N380" s="210"/>
      <c r="O380" s="210"/>
      <c r="P380" s="210"/>
      <c r="Q380" s="210"/>
      <c r="R380" s="210"/>
      <c r="S380" s="210"/>
      <c r="T380" s="210"/>
      <c r="U380" s="210"/>
      <c r="V380" s="210"/>
      <c r="W380" s="210"/>
      <c r="X380" s="210"/>
      <c r="Y380" s="210"/>
      <c r="Z380" s="210"/>
      <c r="AA380" s="210"/>
      <c r="AB380" s="210"/>
      <c r="AC380" s="210"/>
      <c r="AD380" s="210"/>
      <c r="AE380" s="210"/>
      <c r="AF380" s="210"/>
      <c r="AG380" s="210"/>
      <c r="AH380" s="210"/>
      <c r="AI380" s="210"/>
      <c r="AJ380" s="210"/>
      <c r="AK380" s="210"/>
      <c r="AL380" s="210"/>
    </row>
    <row r="381" spans="1:38" ht="16" x14ac:dyDescent="0.2">
      <c r="A381" s="210"/>
      <c r="B381" s="210"/>
      <c r="C381" s="210"/>
      <c r="D381" s="210"/>
      <c r="E381" s="210"/>
      <c r="F381" s="210"/>
      <c r="G381" s="210"/>
      <c r="H381" s="210"/>
      <c r="I381" s="210"/>
      <c r="J381" s="210"/>
      <c r="K381" s="210"/>
      <c r="L381" s="210"/>
      <c r="M381" s="210"/>
      <c r="N381" s="210"/>
      <c r="O381" s="210"/>
      <c r="P381" s="210"/>
      <c r="Q381" s="210"/>
      <c r="R381" s="210"/>
      <c r="S381" s="210"/>
      <c r="T381" s="210"/>
      <c r="U381" s="210"/>
      <c r="V381" s="210"/>
      <c r="W381" s="210"/>
      <c r="X381" s="210"/>
      <c r="Y381" s="210"/>
      <c r="Z381" s="210"/>
      <c r="AA381" s="210"/>
      <c r="AB381" s="210"/>
      <c r="AC381" s="210"/>
      <c r="AD381" s="210"/>
      <c r="AE381" s="210"/>
      <c r="AF381" s="210"/>
      <c r="AG381" s="210"/>
      <c r="AH381" s="210"/>
      <c r="AI381" s="210"/>
      <c r="AJ381" s="210"/>
      <c r="AK381" s="210"/>
      <c r="AL381" s="210"/>
    </row>
    <row r="382" spans="1:38" ht="16" x14ac:dyDescent="0.2">
      <c r="A382" s="210"/>
      <c r="B382" s="210"/>
      <c r="C382" s="210"/>
      <c r="D382" s="210"/>
      <c r="E382" s="210"/>
      <c r="F382" s="210"/>
      <c r="G382" s="210"/>
      <c r="H382" s="210"/>
      <c r="I382" s="210"/>
      <c r="J382" s="210"/>
      <c r="K382" s="210"/>
      <c r="L382" s="210"/>
      <c r="M382" s="210"/>
      <c r="N382" s="210"/>
      <c r="O382" s="210"/>
      <c r="P382" s="210"/>
      <c r="Q382" s="210"/>
      <c r="R382" s="210"/>
      <c r="S382" s="210"/>
      <c r="T382" s="210"/>
      <c r="U382" s="210"/>
      <c r="V382" s="210"/>
      <c r="W382" s="210"/>
      <c r="X382" s="210"/>
      <c r="Y382" s="210"/>
      <c r="Z382" s="210"/>
      <c r="AA382" s="210"/>
      <c r="AB382" s="210"/>
      <c r="AC382" s="210"/>
      <c r="AD382" s="210"/>
      <c r="AE382" s="210"/>
      <c r="AF382" s="210"/>
      <c r="AG382" s="210"/>
      <c r="AH382" s="210"/>
      <c r="AI382" s="210"/>
      <c r="AJ382" s="210"/>
      <c r="AK382" s="210"/>
      <c r="AL382" s="210"/>
    </row>
    <row r="383" spans="1:38" ht="16" x14ac:dyDescent="0.2">
      <c r="A383" s="210"/>
      <c r="B383" s="210"/>
      <c r="C383" s="210"/>
      <c r="D383" s="210"/>
      <c r="E383" s="210"/>
      <c r="F383" s="210"/>
      <c r="G383" s="210"/>
      <c r="H383" s="210"/>
      <c r="I383" s="210"/>
      <c r="J383" s="210"/>
      <c r="K383" s="210"/>
      <c r="L383" s="210"/>
      <c r="M383" s="210"/>
      <c r="N383" s="210"/>
      <c r="O383" s="210"/>
      <c r="P383" s="210"/>
      <c r="Q383" s="210"/>
      <c r="R383" s="210"/>
      <c r="S383" s="210"/>
      <c r="T383" s="210"/>
      <c r="U383" s="210"/>
      <c r="V383" s="210"/>
      <c r="W383" s="210"/>
      <c r="X383" s="210"/>
      <c r="Y383" s="210"/>
      <c r="Z383" s="210"/>
      <c r="AA383" s="210"/>
      <c r="AB383" s="210"/>
      <c r="AC383" s="210"/>
      <c r="AD383" s="210"/>
      <c r="AE383" s="210"/>
      <c r="AF383" s="210"/>
      <c r="AG383" s="210"/>
      <c r="AH383" s="210"/>
      <c r="AI383" s="210"/>
      <c r="AJ383" s="210"/>
      <c r="AK383" s="210"/>
      <c r="AL383" s="210"/>
    </row>
    <row r="384" spans="1:38" ht="16" x14ac:dyDescent="0.2">
      <c r="A384" s="210"/>
      <c r="B384" s="210"/>
      <c r="C384" s="210"/>
      <c r="D384" s="210"/>
      <c r="E384" s="210"/>
      <c r="F384" s="210"/>
      <c r="G384" s="210"/>
      <c r="H384" s="210"/>
      <c r="I384" s="210"/>
      <c r="J384" s="210"/>
      <c r="K384" s="210"/>
      <c r="L384" s="210"/>
      <c r="M384" s="210"/>
      <c r="N384" s="210"/>
      <c r="O384" s="210"/>
      <c r="P384" s="210"/>
      <c r="Q384" s="210"/>
      <c r="R384" s="210"/>
      <c r="S384" s="210"/>
      <c r="T384" s="210"/>
      <c r="U384" s="210"/>
      <c r="V384" s="210"/>
      <c r="W384" s="210"/>
      <c r="X384" s="210"/>
      <c r="Y384" s="210"/>
      <c r="Z384" s="210"/>
      <c r="AA384" s="210"/>
      <c r="AB384" s="210"/>
      <c r="AC384" s="210"/>
      <c r="AD384" s="210"/>
      <c r="AE384" s="210"/>
      <c r="AF384" s="210"/>
      <c r="AG384" s="210"/>
      <c r="AH384" s="210"/>
      <c r="AI384" s="210"/>
      <c r="AJ384" s="210"/>
      <c r="AK384" s="210"/>
      <c r="AL384" s="210"/>
    </row>
    <row r="385" spans="1:38" ht="16" x14ac:dyDescent="0.2">
      <c r="A385" s="210"/>
      <c r="B385" s="210"/>
      <c r="C385" s="210"/>
      <c r="D385" s="210"/>
      <c r="E385" s="210"/>
      <c r="F385" s="210"/>
      <c r="G385" s="210"/>
      <c r="H385" s="210"/>
      <c r="I385" s="210"/>
      <c r="J385" s="210"/>
      <c r="K385" s="210"/>
      <c r="L385" s="210"/>
      <c r="M385" s="210"/>
      <c r="N385" s="210"/>
      <c r="O385" s="210"/>
      <c r="P385" s="210"/>
      <c r="Q385" s="210"/>
      <c r="R385" s="210"/>
      <c r="S385" s="210"/>
      <c r="T385" s="210"/>
      <c r="U385" s="210"/>
      <c r="V385" s="210"/>
      <c r="W385" s="210"/>
      <c r="X385" s="210"/>
      <c r="Y385" s="210"/>
      <c r="Z385" s="210"/>
      <c r="AA385" s="210"/>
      <c r="AB385" s="210"/>
      <c r="AC385" s="210"/>
      <c r="AD385" s="210"/>
      <c r="AE385" s="210"/>
      <c r="AF385" s="210"/>
      <c r="AG385" s="210"/>
      <c r="AH385" s="210"/>
      <c r="AI385" s="210"/>
      <c r="AJ385" s="210"/>
      <c r="AK385" s="210"/>
      <c r="AL385" s="210"/>
    </row>
    <row r="386" spans="1:38" ht="16" x14ac:dyDescent="0.2">
      <c r="A386" s="210"/>
      <c r="B386" s="210"/>
      <c r="C386" s="210"/>
      <c r="D386" s="210"/>
      <c r="E386" s="210"/>
      <c r="F386" s="210"/>
      <c r="G386" s="210"/>
      <c r="H386" s="210"/>
      <c r="I386" s="210"/>
      <c r="J386" s="210"/>
      <c r="K386" s="210"/>
      <c r="L386" s="210"/>
      <c r="M386" s="210"/>
      <c r="N386" s="210"/>
      <c r="O386" s="210"/>
      <c r="P386" s="210"/>
      <c r="Q386" s="210"/>
      <c r="R386" s="210"/>
      <c r="S386" s="210"/>
      <c r="T386" s="210"/>
      <c r="U386" s="210"/>
      <c r="V386" s="210"/>
      <c r="W386" s="210"/>
      <c r="X386" s="210"/>
      <c r="Y386" s="210"/>
      <c r="Z386" s="210"/>
      <c r="AA386" s="210"/>
      <c r="AB386" s="210"/>
      <c r="AC386" s="210"/>
      <c r="AD386" s="210"/>
      <c r="AE386" s="210"/>
      <c r="AF386" s="210"/>
      <c r="AG386" s="210"/>
      <c r="AH386" s="210"/>
      <c r="AI386" s="210"/>
      <c r="AJ386" s="210"/>
      <c r="AK386" s="210"/>
      <c r="AL386" s="210"/>
    </row>
    <row r="387" spans="1:38" ht="16" x14ac:dyDescent="0.2">
      <c r="A387" s="210"/>
      <c r="B387" s="210"/>
      <c r="C387" s="210"/>
      <c r="D387" s="210"/>
      <c r="E387" s="210"/>
      <c r="F387" s="210"/>
      <c r="G387" s="210"/>
      <c r="H387" s="210"/>
      <c r="I387" s="210"/>
      <c r="J387" s="210"/>
      <c r="K387" s="210"/>
      <c r="L387" s="210"/>
      <c r="M387" s="210"/>
      <c r="N387" s="210"/>
      <c r="O387" s="210"/>
      <c r="P387" s="210"/>
      <c r="Q387" s="210"/>
      <c r="R387" s="210"/>
      <c r="S387" s="210"/>
      <c r="T387" s="210"/>
      <c r="U387" s="210"/>
      <c r="V387" s="210"/>
      <c r="W387" s="210"/>
      <c r="X387" s="210"/>
      <c r="Y387" s="210"/>
      <c r="Z387" s="210"/>
      <c r="AA387" s="210"/>
      <c r="AB387" s="210"/>
      <c r="AC387" s="210"/>
      <c r="AD387" s="210"/>
      <c r="AE387" s="210"/>
      <c r="AF387" s="210"/>
      <c r="AG387" s="210"/>
      <c r="AH387" s="210"/>
      <c r="AI387" s="210"/>
      <c r="AJ387" s="210"/>
      <c r="AK387" s="210"/>
      <c r="AL387" s="210"/>
    </row>
    <row r="388" spans="1:38" ht="16" x14ac:dyDescent="0.2">
      <c r="A388" s="210"/>
      <c r="B388" s="210"/>
      <c r="C388" s="210"/>
      <c r="D388" s="210"/>
      <c r="E388" s="210"/>
      <c r="F388" s="210"/>
      <c r="G388" s="210"/>
      <c r="H388" s="210"/>
      <c r="I388" s="210"/>
      <c r="J388" s="210"/>
      <c r="K388" s="210"/>
      <c r="L388" s="210"/>
      <c r="M388" s="210"/>
      <c r="N388" s="210"/>
      <c r="O388" s="210"/>
      <c r="P388" s="210"/>
      <c r="Q388" s="210"/>
      <c r="R388" s="210"/>
      <c r="S388" s="210"/>
      <c r="T388" s="210"/>
      <c r="U388" s="210"/>
      <c r="V388" s="210"/>
      <c r="W388" s="210"/>
      <c r="X388" s="210"/>
      <c r="Y388" s="210"/>
      <c r="Z388" s="210"/>
      <c r="AA388" s="210"/>
      <c r="AB388" s="210"/>
      <c r="AC388" s="210"/>
      <c r="AD388" s="210"/>
      <c r="AE388" s="210"/>
      <c r="AF388" s="210"/>
      <c r="AG388" s="210"/>
      <c r="AH388" s="210"/>
      <c r="AI388" s="210"/>
      <c r="AJ388" s="210"/>
      <c r="AK388" s="210"/>
      <c r="AL388" s="210"/>
    </row>
    <row r="389" spans="1:38" ht="16" x14ac:dyDescent="0.2">
      <c r="A389" s="210"/>
      <c r="B389" s="210"/>
      <c r="C389" s="210"/>
      <c r="D389" s="210"/>
      <c r="E389" s="210"/>
      <c r="F389" s="210"/>
      <c r="G389" s="210"/>
      <c r="H389" s="210"/>
      <c r="I389" s="210"/>
      <c r="J389" s="210"/>
      <c r="K389" s="210"/>
      <c r="L389" s="210"/>
      <c r="M389" s="210"/>
      <c r="N389" s="210"/>
      <c r="O389" s="210"/>
      <c r="P389" s="210"/>
      <c r="Q389" s="210"/>
      <c r="R389" s="210"/>
      <c r="S389" s="210"/>
      <c r="T389" s="210"/>
      <c r="U389" s="210"/>
      <c r="V389" s="210"/>
      <c r="W389" s="210"/>
      <c r="X389" s="210"/>
      <c r="Y389" s="210"/>
      <c r="Z389" s="210"/>
      <c r="AA389" s="210"/>
      <c r="AB389" s="210"/>
      <c r="AC389" s="210"/>
      <c r="AD389" s="210"/>
      <c r="AE389" s="210"/>
      <c r="AF389" s="210"/>
      <c r="AG389" s="210"/>
      <c r="AH389" s="210"/>
      <c r="AI389" s="210"/>
      <c r="AJ389" s="210"/>
      <c r="AK389" s="210"/>
      <c r="AL389" s="210"/>
    </row>
    <row r="390" spans="1:38" ht="16" x14ac:dyDescent="0.2">
      <c r="A390" s="210"/>
      <c r="B390" s="210"/>
      <c r="C390" s="210"/>
      <c r="D390" s="210"/>
      <c r="E390" s="210"/>
      <c r="F390" s="210"/>
      <c r="G390" s="210"/>
      <c r="H390" s="210"/>
      <c r="I390" s="210"/>
      <c r="J390" s="210"/>
      <c r="K390" s="210"/>
      <c r="L390" s="210"/>
      <c r="M390" s="210"/>
      <c r="N390" s="210"/>
      <c r="O390" s="210"/>
      <c r="P390" s="210"/>
      <c r="Q390" s="210"/>
      <c r="R390" s="210"/>
      <c r="S390" s="210"/>
      <c r="T390" s="210"/>
      <c r="U390" s="210"/>
      <c r="V390" s="210"/>
      <c r="W390" s="210"/>
      <c r="X390" s="210"/>
      <c r="Y390" s="210"/>
      <c r="Z390" s="210"/>
      <c r="AA390" s="210"/>
      <c r="AB390" s="210"/>
      <c r="AC390" s="210"/>
      <c r="AD390" s="210"/>
      <c r="AE390" s="210"/>
      <c r="AF390" s="210"/>
      <c r="AG390" s="210"/>
      <c r="AH390" s="210"/>
      <c r="AI390" s="210"/>
      <c r="AJ390" s="210"/>
      <c r="AK390" s="210"/>
      <c r="AL390" s="210"/>
    </row>
    <row r="391" spans="1:38" ht="16" x14ac:dyDescent="0.2">
      <c r="A391" s="210"/>
      <c r="B391" s="210"/>
      <c r="C391" s="210"/>
      <c r="D391" s="210"/>
      <c r="E391" s="210"/>
      <c r="F391" s="210"/>
      <c r="G391" s="210"/>
      <c r="H391" s="210"/>
      <c r="I391" s="210"/>
      <c r="J391" s="210"/>
      <c r="K391" s="210"/>
      <c r="L391" s="210"/>
      <c r="M391" s="210"/>
      <c r="N391" s="210"/>
      <c r="O391" s="210"/>
      <c r="P391" s="210"/>
      <c r="Q391" s="210"/>
      <c r="R391" s="210"/>
      <c r="S391" s="210"/>
      <c r="T391" s="210"/>
      <c r="U391" s="210"/>
      <c r="V391" s="210"/>
      <c r="W391" s="210"/>
      <c r="X391" s="210"/>
      <c r="Y391" s="210"/>
      <c r="Z391" s="210"/>
      <c r="AA391" s="210"/>
      <c r="AB391" s="210"/>
      <c r="AC391" s="210"/>
      <c r="AD391" s="210"/>
      <c r="AE391" s="210"/>
      <c r="AF391" s="210"/>
      <c r="AG391" s="210"/>
      <c r="AH391" s="210"/>
      <c r="AI391" s="210"/>
      <c r="AJ391" s="210"/>
      <c r="AK391" s="210"/>
      <c r="AL391" s="210"/>
    </row>
    <row r="392" spans="1:38" ht="16" x14ac:dyDescent="0.2">
      <c r="A392" s="210"/>
      <c r="B392" s="210"/>
      <c r="C392" s="210"/>
      <c r="D392" s="210"/>
      <c r="E392" s="210"/>
      <c r="F392" s="210"/>
      <c r="G392" s="210"/>
      <c r="H392" s="210"/>
      <c r="I392" s="210"/>
      <c r="J392" s="210"/>
      <c r="K392" s="210"/>
      <c r="L392" s="210"/>
      <c r="M392" s="210"/>
      <c r="N392" s="210"/>
      <c r="O392" s="210"/>
      <c r="P392" s="210"/>
      <c r="Q392" s="210"/>
      <c r="R392" s="210"/>
      <c r="S392" s="210"/>
      <c r="T392" s="210"/>
      <c r="U392" s="210"/>
      <c r="V392" s="210"/>
      <c r="W392" s="210"/>
      <c r="X392" s="210"/>
      <c r="Y392" s="210"/>
      <c r="Z392" s="210"/>
      <c r="AA392" s="210"/>
      <c r="AB392" s="210"/>
      <c r="AC392" s="210"/>
      <c r="AD392" s="210"/>
      <c r="AE392" s="210"/>
      <c r="AF392" s="210"/>
      <c r="AG392" s="210"/>
      <c r="AH392" s="210"/>
      <c r="AI392" s="210"/>
      <c r="AJ392" s="210"/>
      <c r="AK392" s="210"/>
      <c r="AL392" s="210"/>
    </row>
    <row r="393" spans="1:38" ht="16" x14ac:dyDescent="0.2">
      <c r="A393" s="210"/>
      <c r="B393" s="210"/>
      <c r="C393" s="210"/>
      <c r="D393" s="210"/>
      <c r="E393" s="210"/>
      <c r="F393" s="210"/>
      <c r="G393" s="210"/>
      <c r="H393" s="210"/>
      <c r="I393" s="210"/>
      <c r="J393" s="210"/>
      <c r="K393" s="210"/>
      <c r="L393" s="210"/>
      <c r="M393" s="210"/>
      <c r="N393" s="210"/>
      <c r="O393" s="210"/>
      <c r="P393" s="210"/>
      <c r="Q393" s="210"/>
      <c r="R393" s="210"/>
      <c r="S393" s="210"/>
      <c r="T393" s="210"/>
      <c r="U393" s="210"/>
      <c r="V393" s="210"/>
      <c r="W393" s="210"/>
      <c r="X393" s="210"/>
      <c r="Y393" s="210"/>
      <c r="Z393" s="210"/>
      <c r="AA393" s="210"/>
      <c r="AB393" s="210"/>
      <c r="AC393" s="210"/>
      <c r="AD393" s="210"/>
      <c r="AE393" s="210"/>
      <c r="AF393" s="210"/>
      <c r="AG393" s="210"/>
      <c r="AH393" s="210"/>
      <c r="AI393" s="210"/>
      <c r="AJ393" s="210"/>
      <c r="AK393" s="210"/>
      <c r="AL393" s="210"/>
    </row>
    <row r="394" spans="1:38" ht="16" x14ac:dyDescent="0.2">
      <c r="A394" s="210"/>
      <c r="B394" s="210"/>
      <c r="C394" s="210"/>
      <c r="D394" s="210"/>
      <c r="E394" s="210"/>
      <c r="F394" s="210"/>
      <c r="G394" s="210"/>
      <c r="H394" s="210"/>
      <c r="I394" s="210"/>
      <c r="J394" s="210"/>
      <c r="K394" s="210"/>
      <c r="L394" s="210"/>
      <c r="M394" s="210"/>
      <c r="N394" s="210"/>
      <c r="O394" s="210"/>
      <c r="P394" s="210"/>
      <c r="Q394" s="210"/>
      <c r="R394" s="210"/>
      <c r="S394" s="210"/>
      <c r="T394" s="210"/>
      <c r="U394" s="210"/>
      <c r="V394" s="210"/>
      <c r="W394" s="210"/>
      <c r="X394" s="210"/>
      <c r="Y394" s="210"/>
      <c r="Z394" s="210"/>
      <c r="AA394" s="210"/>
      <c r="AB394" s="210"/>
      <c r="AC394" s="210"/>
      <c r="AD394" s="210"/>
      <c r="AE394" s="210"/>
      <c r="AF394" s="210"/>
      <c r="AG394" s="210"/>
      <c r="AH394" s="210"/>
      <c r="AI394" s="210"/>
      <c r="AJ394" s="210"/>
      <c r="AK394" s="210"/>
      <c r="AL394" s="210"/>
    </row>
    <row r="395" spans="1:38" ht="16" x14ac:dyDescent="0.2">
      <c r="A395" s="210"/>
      <c r="B395" s="210"/>
      <c r="C395" s="210"/>
      <c r="D395" s="210"/>
      <c r="E395" s="210"/>
      <c r="F395" s="210"/>
      <c r="G395" s="210"/>
      <c r="H395" s="210"/>
      <c r="I395" s="210"/>
      <c r="J395" s="210"/>
      <c r="K395" s="210"/>
      <c r="L395" s="210"/>
      <c r="M395" s="210"/>
      <c r="N395" s="210"/>
      <c r="O395" s="210"/>
      <c r="P395" s="210"/>
      <c r="Q395" s="210"/>
      <c r="R395" s="210"/>
      <c r="S395" s="210"/>
      <c r="T395" s="210"/>
      <c r="U395" s="210"/>
      <c r="V395" s="210"/>
      <c r="W395" s="210"/>
      <c r="X395" s="210"/>
      <c r="Y395" s="210"/>
      <c r="Z395" s="210"/>
      <c r="AA395" s="210"/>
      <c r="AB395" s="210"/>
      <c r="AC395" s="210"/>
      <c r="AD395" s="210"/>
      <c r="AE395" s="210"/>
      <c r="AF395" s="210"/>
      <c r="AG395" s="210"/>
      <c r="AH395" s="210"/>
      <c r="AI395" s="210"/>
      <c r="AJ395" s="210"/>
      <c r="AK395" s="210"/>
      <c r="AL395" s="210"/>
    </row>
    <row r="396" spans="1:38" ht="16" x14ac:dyDescent="0.2">
      <c r="A396" s="210"/>
      <c r="B396" s="210"/>
      <c r="C396" s="210"/>
      <c r="D396" s="210"/>
      <c r="E396" s="210"/>
      <c r="F396" s="210"/>
      <c r="G396" s="210"/>
      <c r="H396" s="210"/>
      <c r="I396" s="210"/>
      <c r="J396" s="210"/>
      <c r="K396" s="210"/>
      <c r="L396" s="210"/>
      <c r="M396" s="210"/>
      <c r="N396" s="210"/>
      <c r="O396" s="210"/>
      <c r="P396" s="210"/>
      <c r="Q396" s="210"/>
      <c r="R396" s="210"/>
      <c r="S396" s="210"/>
      <c r="T396" s="210"/>
      <c r="U396" s="210"/>
      <c r="V396" s="210"/>
      <c r="W396" s="210"/>
      <c r="X396" s="210"/>
      <c r="Y396" s="210"/>
      <c r="Z396" s="210"/>
      <c r="AA396" s="210"/>
      <c r="AB396" s="210"/>
      <c r="AC396" s="210"/>
      <c r="AD396" s="210"/>
      <c r="AE396" s="210"/>
      <c r="AF396" s="210"/>
      <c r="AG396" s="210"/>
      <c r="AH396" s="210"/>
      <c r="AI396" s="210"/>
      <c r="AJ396" s="210"/>
      <c r="AK396" s="210"/>
      <c r="AL396" s="210"/>
    </row>
    <row r="397" spans="1:38" ht="16" x14ac:dyDescent="0.2">
      <c r="A397" s="210"/>
      <c r="B397" s="210"/>
      <c r="C397" s="210"/>
      <c r="D397" s="210"/>
      <c r="E397" s="210"/>
      <c r="F397" s="210"/>
      <c r="G397" s="210"/>
      <c r="H397" s="210"/>
      <c r="I397" s="210"/>
      <c r="J397" s="210"/>
      <c r="K397" s="210"/>
      <c r="L397" s="210"/>
      <c r="M397" s="210"/>
      <c r="N397" s="210"/>
      <c r="O397" s="210"/>
      <c r="P397" s="210"/>
      <c r="Q397" s="210"/>
      <c r="R397" s="210"/>
      <c r="S397" s="210"/>
      <c r="T397" s="210"/>
      <c r="U397" s="210"/>
      <c r="V397" s="210"/>
      <c r="W397" s="210"/>
      <c r="X397" s="210"/>
      <c r="Y397" s="210"/>
      <c r="Z397" s="210"/>
      <c r="AA397" s="210"/>
      <c r="AB397" s="210"/>
      <c r="AC397" s="210"/>
      <c r="AD397" s="210"/>
      <c r="AE397" s="210"/>
      <c r="AF397" s="210"/>
      <c r="AG397" s="210"/>
      <c r="AH397" s="210"/>
      <c r="AI397" s="210"/>
      <c r="AJ397" s="210"/>
      <c r="AK397" s="210"/>
      <c r="AL397" s="210"/>
    </row>
    <row r="398" spans="1:38" ht="16" x14ac:dyDescent="0.2">
      <c r="A398" s="210"/>
      <c r="B398" s="210"/>
      <c r="C398" s="210"/>
      <c r="D398" s="210"/>
      <c r="E398" s="210"/>
      <c r="F398" s="210"/>
      <c r="G398" s="210"/>
      <c r="H398" s="210"/>
      <c r="I398" s="210"/>
      <c r="J398" s="210"/>
      <c r="K398" s="210"/>
      <c r="L398" s="210"/>
      <c r="M398" s="210"/>
      <c r="N398" s="210"/>
      <c r="O398" s="210"/>
      <c r="P398" s="210"/>
      <c r="Q398" s="210"/>
      <c r="R398" s="210"/>
      <c r="S398" s="210"/>
      <c r="T398" s="210"/>
      <c r="U398" s="210"/>
      <c r="V398" s="210"/>
      <c r="W398" s="210"/>
      <c r="X398" s="210"/>
      <c r="Y398" s="210"/>
      <c r="Z398" s="210"/>
      <c r="AA398" s="210"/>
      <c r="AB398" s="210"/>
      <c r="AC398" s="210"/>
      <c r="AD398" s="210"/>
      <c r="AE398" s="210"/>
      <c r="AF398" s="210"/>
      <c r="AG398" s="210"/>
      <c r="AH398" s="210"/>
      <c r="AI398" s="210"/>
      <c r="AJ398" s="210"/>
      <c r="AK398" s="210"/>
      <c r="AL398" s="210"/>
    </row>
    <row r="399" spans="1:38" ht="16" x14ac:dyDescent="0.2">
      <c r="A399" s="210"/>
      <c r="B399" s="210"/>
      <c r="C399" s="210"/>
      <c r="D399" s="210"/>
      <c r="E399" s="210"/>
      <c r="F399" s="210"/>
      <c r="G399" s="210"/>
      <c r="H399" s="210"/>
      <c r="I399" s="210"/>
      <c r="J399" s="210"/>
      <c r="K399" s="210"/>
      <c r="L399" s="210"/>
      <c r="M399" s="210"/>
      <c r="N399" s="210"/>
      <c r="O399" s="210"/>
      <c r="P399" s="210"/>
      <c r="Q399" s="210"/>
      <c r="R399" s="210"/>
      <c r="S399" s="210"/>
      <c r="T399" s="210"/>
      <c r="U399" s="210"/>
      <c r="V399" s="210"/>
      <c r="W399" s="210"/>
      <c r="X399" s="210"/>
      <c r="Y399" s="210"/>
      <c r="Z399" s="210"/>
      <c r="AA399" s="210"/>
      <c r="AB399" s="210"/>
      <c r="AC399" s="210"/>
      <c r="AD399" s="210"/>
      <c r="AE399" s="210"/>
      <c r="AF399" s="210"/>
      <c r="AG399" s="210"/>
      <c r="AH399" s="210"/>
      <c r="AI399" s="210"/>
      <c r="AJ399" s="210"/>
      <c r="AK399" s="210"/>
      <c r="AL399" s="210"/>
    </row>
    <row r="400" spans="1:38" ht="16" x14ac:dyDescent="0.2">
      <c r="A400" s="210"/>
      <c r="B400" s="210"/>
      <c r="C400" s="210"/>
      <c r="D400" s="210"/>
      <c r="E400" s="210"/>
      <c r="F400" s="210"/>
      <c r="G400" s="210"/>
      <c r="H400" s="210"/>
      <c r="I400" s="210"/>
      <c r="J400" s="210"/>
      <c r="K400" s="210"/>
      <c r="L400" s="210"/>
      <c r="M400" s="210"/>
      <c r="N400" s="210"/>
      <c r="O400" s="210"/>
      <c r="P400" s="210"/>
      <c r="Q400" s="210"/>
      <c r="R400" s="210"/>
      <c r="S400" s="210"/>
      <c r="T400" s="210"/>
      <c r="U400" s="210"/>
      <c r="V400" s="210"/>
      <c r="W400" s="210"/>
      <c r="X400" s="210"/>
      <c r="Y400" s="210"/>
      <c r="Z400" s="210"/>
      <c r="AA400" s="210"/>
      <c r="AB400" s="210"/>
      <c r="AC400" s="210"/>
      <c r="AD400" s="210"/>
      <c r="AE400" s="210"/>
      <c r="AF400" s="210"/>
      <c r="AG400" s="210"/>
      <c r="AH400" s="210"/>
      <c r="AI400" s="210"/>
      <c r="AJ400" s="210"/>
      <c r="AK400" s="210"/>
      <c r="AL400" s="210"/>
    </row>
    <row r="401" spans="1:38" ht="16" x14ac:dyDescent="0.2">
      <c r="A401" s="210"/>
      <c r="B401" s="210"/>
      <c r="C401" s="210"/>
      <c r="D401" s="210"/>
      <c r="E401" s="210"/>
      <c r="F401" s="210"/>
      <c r="G401" s="210"/>
      <c r="H401" s="210"/>
      <c r="I401" s="210"/>
      <c r="J401" s="210"/>
      <c r="K401" s="210"/>
      <c r="L401" s="210"/>
      <c r="M401" s="210"/>
      <c r="N401" s="210"/>
      <c r="O401" s="210"/>
      <c r="P401" s="210"/>
      <c r="Q401" s="210"/>
      <c r="R401" s="210"/>
      <c r="S401" s="210"/>
      <c r="T401" s="210"/>
      <c r="U401" s="210"/>
      <c r="V401" s="210"/>
      <c r="W401" s="210"/>
      <c r="X401" s="210"/>
      <c r="Y401" s="210"/>
      <c r="Z401" s="210"/>
      <c r="AA401" s="210"/>
      <c r="AB401" s="210"/>
      <c r="AC401" s="210"/>
      <c r="AD401" s="210"/>
      <c r="AE401" s="210"/>
      <c r="AF401" s="210"/>
      <c r="AG401" s="210"/>
      <c r="AH401" s="210"/>
      <c r="AI401" s="210"/>
      <c r="AJ401" s="210"/>
      <c r="AK401" s="210"/>
      <c r="AL401" s="210"/>
    </row>
    <row r="402" spans="1:38" ht="16" x14ac:dyDescent="0.2">
      <c r="A402" s="210"/>
      <c r="B402" s="210"/>
      <c r="C402" s="210"/>
      <c r="D402" s="210"/>
      <c r="E402" s="210"/>
      <c r="F402" s="210"/>
      <c r="G402" s="210"/>
      <c r="H402" s="210"/>
      <c r="I402" s="210"/>
      <c r="J402" s="210"/>
      <c r="K402" s="210"/>
      <c r="L402" s="210"/>
      <c r="M402" s="210"/>
      <c r="N402" s="210"/>
      <c r="O402" s="210"/>
      <c r="P402" s="210"/>
      <c r="Q402" s="210"/>
      <c r="R402" s="210"/>
      <c r="S402" s="210"/>
      <c r="T402" s="210"/>
      <c r="U402" s="210"/>
      <c r="V402" s="210"/>
      <c r="W402" s="210"/>
      <c r="X402" s="210"/>
      <c r="Y402" s="210"/>
      <c r="Z402" s="210"/>
      <c r="AA402" s="210"/>
      <c r="AB402" s="210"/>
      <c r="AC402" s="210"/>
      <c r="AD402" s="210"/>
      <c r="AE402" s="210"/>
      <c r="AF402" s="210"/>
      <c r="AG402" s="210"/>
      <c r="AH402" s="210"/>
      <c r="AI402" s="210"/>
      <c r="AJ402" s="210"/>
      <c r="AK402" s="210"/>
      <c r="AL402" s="210"/>
    </row>
    <row r="403" spans="1:38" ht="16" x14ac:dyDescent="0.2">
      <c r="A403" s="210"/>
      <c r="B403" s="210"/>
      <c r="C403" s="210"/>
      <c r="D403" s="210"/>
      <c r="E403" s="210"/>
      <c r="F403" s="210"/>
      <c r="G403" s="210"/>
      <c r="H403" s="210"/>
      <c r="I403" s="210"/>
      <c r="J403" s="210"/>
      <c r="K403" s="210"/>
      <c r="L403" s="210"/>
      <c r="M403" s="210"/>
      <c r="N403" s="210"/>
      <c r="O403" s="210"/>
      <c r="P403" s="210"/>
      <c r="Q403" s="210"/>
      <c r="R403" s="210"/>
      <c r="S403" s="210"/>
      <c r="T403" s="210"/>
      <c r="U403" s="210"/>
      <c r="V403" s="210"/>
      <c r="W403" s="210"/>
      <c r="X403" s="210"/>
      <c r="Y403" s="210"/>
      <c r="Z403" s="210"/>
      <c r="AA403" s="210"/>
      <c r="AB403" s="210"/>
      <c r="AC403" s="210"/>
      <c r="AD403" s="210"/>
      <c r="AE403" s="210"/>
      <c r="AF403" s="210"/>
      <c r="AG403" s="210"/>
      <c r="AH403" s="210"/>
      <c r="AI403" s="210"/>
      <c r="AJ403" s="210"/>
      <c r="AK403" s="210"/>
      <c r="AL403" s="210"/>
    </row>
    <row r="404" spans="1:38" ht="16" x14ac:dyDescent="0.2">
      <c r="A404" s="210"/>
      <c r="B404" s="210"/>
      <c r="C404" s="210"/>
      <c r="D404" s="210"/>
      <c r="E404" s="210"/>
      <c r="F404" s="210"/>
      <c r="G404" s="210"/>
      <c r="H404" s="210"/>
      <c r="I404" s="210"/>
      <c r="J404" s="210"/>
      <c r="K404" s="210"/>
      <c r="L404" s="210"/>
      <c r="M404" s="210"/>
      <c r="N404" s="210"/>
      <c r="O404" s="210"/>
      <c r="P404" s="210"/>
      <c r="Q404" s="210"/>
      <c r="R404" s="210"/>
      <c r="S404" s="210"/>
      <c r="T404" s="210"/>
      <c r="U404" s="210"/>
      <c r="V404" s="210"/>
      <c r="W404" s="210"/>
      <c r="X404" s="210"/>
      <c r="Y404" s="210"/>
      <c r="Z404" s="210"/>
      <c r="AA404" s="210"/>
      <c r="AB404" s="210"/>
      <c r="AC404" s="210"/>
      <c r="AD404" s="210"/>
      <c r="AE404" s="210"/>
      <c r="AF404" s="210"/>
      <c r="AG404" s="210"/>
      <c r="AH404" s="210"/>
      <c r="AI404" s="210"/>
      <c r="AJ404" s="210"/>
      <c r="AK404" s="210"/>
      <c r="AL404" s="210"/>
    </row>
    <row r="405" spans="1:38" ht="16" x14ac:dyDescent="0.2">
      <c r="A405" s="210"/>
      <c r="B405" s="210"/>
      <c r="C405" s="210"/>
      <c r="D405" s="210"/>
      <c r="E405" s="210"/>
      <c r="F405" s="210"/>
      <c r="G405" s="210"/>
      <c r="H405" s="210"/>
      <c r="I405" s="210"/>
      <c r="J405" s="210"/>
      <c r="K405" s="210"/>
      <c r="L405" s="210"/>
      <c r="M405" s="210"/>
      <c r="N405" s="210"/>
      <c r="O405" s="210"/>
      <c r="P405" s="210"/>
      <c r="Q405" s="210"/>
      <c r="R405" s="210"/>
      <c r="S405" s="210"/>
      <c r="T405" s="210"/>
      <c r="U405" s="210"/>
      <c r="V405" s="210"/>
      <c r="W405" s="210"/>
      <c r="X405" s="210"/>
      <c r="Y405" s="210"/>
      <c r="Z405" s="210"/>
      <c r="AA405" s="210"/>
      <c r="AB405" s="210"/>
      <c r="AC405" s="210"/>
      <c r="AD405" s="210"/>
      <c r="AE405" s="210"/>
      <c r="AF405" s="210"/>
      <c r="AG405" s="210"/>
      <c r="AH405" s="210"/>
      <c r="AI405" s="210"/>
      <c r="AJ405" s="210"/>
      <c r="AK405" s="210"/>
      <c r="AL405" s="210"/>
    </row>
    <row r="406" spans="1:38" ht="16" x14ac:dyDescent="0.2">
      <c r="A406" s="210"/>
      <c r="B406" s="210"/>
      <c r="C406" s="210"/>
      <c r="D406" s="210"/>
      <c r="E406" s="210"/>
      <c r="F406" s="210"/>
      <c r="G406" s="210"/>
      <c r="H406" s="210"/>
      <c r="I406" s="210"/>
      <c r="J406" s="210"/>
      <c r="K406" s="210"/>
      <c r="L406" s="210"/>
      <c r="M406" s="210"/>
      <c r="N406" s="210"/>
      <c r="O406" s="210"/>
      <c r="P406" s="210"/>
      <c r="Q406" s="210"/>
      <c r="R406" s="210"/>
      <c r="S406" s="210"/>
      <c r="T406" s="210"/>
      <c r="U406" s="210"/>
      <c r="V406" s="210"/>
      <c r="W406" s="210"/>
      <c r="X406" s="210"/>
      <c r="Y406" s="210"/>
      <c r="Z406" s="210"/>
      <c r="AA406" s="210"/>
      <c r="AB406" s="210"/>
      <c r="AC406" s="210"/>
      <c r="AD406" s="210"/>
      <c r="AE406" s="210"/>
      <c r="AF406" s="210"/>
      <c r="AG406" s="210"/>
      <c r="AH406" s="210"/>
      <c r="AI406" s="210"/>
      <c r="AJ406" s="210"/>
      <c r="AK406" s="210"/>
      <c r="AL406" s="210"/>
    </row>
    <row r="407" spans="1:38" ht="16" x14ac:dyDescent="0.2">
      <c r="A407" s="210"/>
      <c r="B407" s="210"/>
      <c r="C407" s="210"/>
      <c r="D407" s="210"/>
      <c r="E407" s="210"/>
      <c r="F407" s="210"/>
      <c r="G407" s="210"/>
      <c r="H407" s="210"/>
      <c r="I407" s="210"/>
      <c r="J407" s="210"/>
      <c r="K407" s="210"/>
      <c r="L407" s="210"/>
      <c r="M407" s="210"/>
      <c r="N407" s="210"/>
      <c r="O407" s="210"/>
      <c r="P407" s="210"/>
      <c r="Q407" s="210"/>
      <c r="R407" s="210"/>
      <c r="S407" s="210"/>
      <c r="T407" s="210"/>
      <c r="U407" s="210"/>
      <c r="V407" s="210"/>
      <c r="W407" s="210"/>
      <c r="X407" s="210"/>
      <c r="Y407" s="210"/>
      <c r="Z407" s="210"/>
      <c r="AA407" s="210"/>
      <c r="AB407" s="210"/>
      <c r="AC407" s="210"/>
      <c r="AD407" s="210"/>
      <c r="AE407" s="210"/>
      <c r="AF407" s="210"/>
      <c r="AG407" s="210"/>
      <c r="AH407" s="210"/>
      <c r="AI407" s="210"/>
      <c r="AJ407" s="210"/>
      <c r="AK407" s="210"/>
      <c r="AL407" s="210"/>
    </row>
    <row r="408" spans="1:38" ht="16" x14ac:dyDescent="0.2">
      <c r="A408" s="210"/>
      <c r="B408" s="210"/>
      <c r="C408" s="210"/>
      <c r="D408" s="210"/>
      <c r="E408" s="210"/>
      <c r="F408" s="210"/>
      <c r="G408" s="210"/>
      <c r="H408" s="210"/>
      <c r="I408" s="210"/>
      <c r="J408" s="210"/>
      <c r="K408" s="210"/>
      <c r="L408" s="210"/>
      <c r="M408" s="210"/>
      <c r="N408" s="210"/>
      <c r="O408" s="210"/>
      <c r="P408" s="210"/>
      <c r="Q408" s="210"/>
      <c r="R408" s="210"/>
      <c r="S408" s="210"/>
      <c r="T408" s="210"/>
      <c r="U408" s="210"/>
      <c r="V408" s="210"/>
      <c r="W408" s="210"/>
      <c r="X408" s="210"/>
      <c r="Y408" s="210"/>
      <c r="Z408" s="210"/>
      <c r="AA408" s="210"/>
      <c r="AB408" s="210"/>
      <c r="AC408" s="210"/>
      <c r="AD408" s="210"/>
      <c r="AE408" s="210"/>
      <c r="AF408" s="210"/>
      <c r="AG408" s="210"/>
      <c r="AH408" s="210"/>
      <c r="AI408" s="210"/>
      <c r="AJ408" s="210"/>
      <c r="AK408" s="210"/>
      <c r="AL408" s="210"/>
    </row>
    <row r="409" spans="1:38" ht="16" x14ac:dyDescent="0.2">
      <c r="A409" s="210"/>
      <c r="B409" s="210"/>
      <c r="C409" s="210"/>
      <c r="D409" s="210"/>
      <c r="E409" s="210"/>
      <c r="F409" s="210"/>
      <c r="G409" s="210"/>
      <c r="H409" s="210"/>
      <c r="I409" s="210"/>
      <c r="J409" s="210"/>
      <c r="K409" s="210"/>
      <c r="L409" s="210"/>
      <c r="M409" s="210"/>
      <c r="N409" s="210"/>
      <c r="O409" s="210"/>
      <c r="P409" s="210"/>
      <c r="Q409" s="210"/>
      <c r="R409" s="210"/>
      <c r="S409" s="210"/>
      <c r="T409" s="210"/>
      <c r="U409" s="210"/>
      <c r="V409" s="210"/>
      <c r="W409" s="210"/>
      <c r="X409" s="210"/>
      <c r="Y409" s="210"/>
      <c r="Z409" s="210"/>
      <c r="AA409" s="210"/>
      <c r="AB409" s="210"/>
      <c r="AC409" s="210"/>
      <c r="AD409" s="210"/>
      <c r="AE409" s="210"/>
      <c r="AF409" s="210"/>
      <c r="AG409" s="210"/>
      <c r="AH409" s="210"/>
      <c r="AI409" s="210"/>
      <c r="AJ409" s="210"/>
      <c r="AK409" s="210"/>
      <c r="AL409" s="210"/>
    </row>
    <row r="410" spans="1:38" ht="16" x14ac:dyDescent="0.2">
      <c r="A410" s="210"/>
      <c r="B410" s="210"/>
      <c r="C410" s="210"/>
      <c r="D410" s="210"/>
      <c r="E410" s="210"/>
      <c r="F410" s="210"/>
      <c r="G410" s="210"/>
      <c r="H410" s="210"/>
      <c r="I410" s="210"/>
      <c r="J410" s="210"/>
      <c r="K410" s="210"/>
      <c r="L410" s="210"/>
      <c r="M410" s="210"/>
      <c r="N410" s="210"/>
      <c r="O410" s="210"/>
      <c r="P410" s="210"/>
      <c r="Q410" s="210"/>
      <c r="R410" s="210"/>
      <c r="S410" s="210"/>
      <c r="T410" s="210"/>
      <c r="U410" s="210"/>
      <c r="V410" s="210"/>
      <c r="W410" s="210"/>
      <c r="X410" s="210"/>
      <c r="Y410" s="210"/>
      <c r="Z410" s="210"/>
      <c r="AA410" s="210"/>
      <c r="AB410" s="210"/>
      <c r="AC410" s="210"/>
      <c r="AD410" s="210"/>
      <c r="AE410" s="210"/>
      <c r="AF410" s="210"/>
      <c r="AG410" s="210"/>
      <c r="AH410" s="210"/>
      <c r="AI410" s="210"/>
      <c r="AJ410" s="210"/>
      <c r="AK410" s="210"/>
      <c r="AL410" s="210"/>
    </row>
    <row r="411" spans="1:38" ht="16" x14ac:dyDescent="0.2">
      <c r="A411" s="210"/>
      <c r="B411" s="210"/>
      <c r="C411" s="210"/>
      <c r="D411" s="210"/>
      <c r="E411" s="210"/>
      <c r="F411" s="210"/>
      <c r="G411" s="210"/>
      <c r="H411" s="210"/>
      <c r="I411" s="210"/>
      <c r="J411" s="210"/>
      <c r="K411" s="210"/>
      <c r="L411" s="210"/>
      <c r="M411" s="210"/>
      <c r="N411" s="210"/>
      <c r="O411" s="210"/>
      <c r="P411" s="210"/>
      <c r="Q411" s="210"/>
      <c r="R411" s="210"/>
      <c r="S411" s="210"/>
      <c r="T411" s="210"/>
      <c r="U411" s="210"/>
      <c r="V411" s="210"/>
      <c r="W411" s="210"/>
      <c r="X411" s="210"/>
      <c r="Y411" s="210"/>
      <c r="Z411" s="210"/>
      <c r="AA411" s="210"/>
      <c r="AB411" s="210"/>
      <c r="AC411" s="210"/>
      <c r="AD411" s="210"/>
      <c r="AE411" s="210"/>
      <c r="AF411" s="210"/>
      <c r="AG411" s="210"/>
      <c r="AH411" s="210"/>
      <c r="AI411" s="210"/>
      <c r="AJ411" s="210"/>
      <c r="AK411" s="210"/>
      <c r="AL411" s="210"/>
    </row>
    <row r="412" spans="1:38" ht="16" x14ac:dyDescent="0.2">
      <c r="A412" s="210"/>
      <c r="B412" s="210"/>
      <c r="C412" s="210"/>
      <c r="D412" s="210"/>
      <c r="E412" s="210"/>
      <c r="F412" s="210"/>
      <c r="G412" s="210"/>
      <c r="H412" s="210"/>
      <c r="I412" s="210"/>
      <c r="J412" s="210"/>
      <c r="K412" s="210"/>
      <c r="L412" s="210"/>
      <c r="M412" s="210"/>
      <c r="N412" s="210"/>
      <c r="O412" s="210"/>
      <c r="P412" s="210"/>
      <c r="Q412" s="210"/>
      <c r="R412" s="210"/>
      <c r="S412" s="210"/>
      <c r="T412" s="210"/>
      <c r="U412" s="210"/>
      <c r="V412" s="210"/>
      <c r="W412" s="210"/>
      <c r="X412" s="210"/>
      <c r="Y412" s="210"/>
      <c r="Z412" s="210"/>
      <c r="AA412" s="210"/>
      <c r="AB412" s="210"/>
      <c r="AC412" s="210"/>
      <c r="AD412" s="210"/>
      <c r="AE412" s="210"/>
      <c r="AF412" s="210"/>
      <c r="AG412" s="210"/>
      <c r="AH412" s="210"/>
      <c r="AI412" s="210"/>
      <c r="AJ412" s="210"/>
      <c r="AK412" s="210"/>
      <c r="AL412" s="210"/>
    </row>
    <row r="413" spans="1:38" ht="16" x14ac:dyDescent="0.2">
      <c r="A413" s="210"/>
      <c r="B413" s="210"/>
      <c r="C413" s="210"/>
      <c r="D413" s="210"/>
      <c r="E413" s="210"/>
      <c r="F413" s="210"/>
      <c r="G413" s="210"/>
      <c r="H413" s="210"/>
      <c r="I413" s="210"/>
      <c r="J413" s="210"/>
      <c r="K413" s="210"/>
      <c r="L413" s="210"/>
      <c r="M413" s="210"/>
      <c r="N413" s="210"/>
      <c r="O413" s="210"/>
      <c r="P413" s="210"/>
      <c r="Q413" s="210"/>
      <c r="R413" s="210"/>
      <c r="S413" s="210"/>
      <c r="T413" s="210"/>
      <c r="U413" s="210"/>
      <c r="V413" s="210"/>
      <c r="W413" s="210"/>
      <c r="X413" s="210"/>
      <c r="Y413" s="210"/>
      <c r="Z413" s="210"/>
      <c r="AA413" s="210"/>
      <c r="AB413" s="210"/>
      <c r="AC413" s="210"/>
      <c r="AD413" s="210"/>
      <c r="AE413" s="210"/>
      <c r="AF413" s="210"/>
      <c r="AG413" s="210"/>
      <c r="AH413" s="210"/>
      <c r="AI413" s="210"/>
      <c r="AJ413" s="210"/>
      <c r="AK413" s="210"/>
      <c r="AL413" s="210"/>
    </row>
    <row r="414" spans="1:38" ht="16" x14ac:dyDescent="0.2">
      <c r="A414" s="210"/>
      <c r="B414" s="210"/>
      <c r="C414" s="210"/>
      <c r="D414" s="210"/>
      <c r="E414" s="210"/>
      <c r="F414" s="210"/>
      <c r="G414" s="210"/>
      <c r="H414" s="210"/>
      <c r="I414" s="210"/>
      <c r="J414" s="210"/>
      <c r="K414" s="210"/>
      <c r="L414" s="210"/>
      <c r="M414" s="210"/>
      <c r="N414" s="210"/>
      <c r="O414" s="210"/>
      <c r="P414" s="210"/>
      <c r="Q414" s="210"/>
      <c r="R414" s="210"/>
      <c r="S414" s="210"/>
      <c r="T414" s="210"/>
      <c r="U414" s="210"/>
      <c r="V414" s="210"/>
      <c r="W414" s="210"/>
      <c r="X414" s="210"/>
      <c r="Y414" s="210"/>
      <c r="Z414" s="210"/>
      <c r="AA414" s="210"/>
      <c r="AB414" s="210"/>
      <c r="AC414" s="210"/>
      <c r="AD414" s="210"/>
      <c r="AE414" s="210"/>
      <c r="AF414" s="210"/>
      <c r="AG414" s="210"/>
      <c r="AH414" s="210"/>
      <c r="AI414" s="210"/>
      <c r="AJ414" s="210"/>
      <c r="AK414" s="210"/>
      <c r="AL414" s="210"/>
    </row>
    <row r="415" spans="1:38" ht="16" x14ac:dyDescent="0.2">
      <c r="A415" s="210"/>
      <c r="B415" s="210"/>
      <c r="C415" s="210"/>
      <c r="D415" s="210"/>
      <c r="E415" s="210"/>
      <c r="F415" s="210"/>
      <c r="G415" s="210"/>
      <c r="H415" s="210"/>
      <c r="I415" s="210"/>
      <c r="J415" s="210"/>
      <c r="K415" s="210"/>
      <c r="L415" s="210"/>
      <c r="M415" s="210"/>
      <c r="N415" s="210"/>
      <c r="O415" s="210"/>
      <c r="P415" s="210"/>
      <c r="Q415" s="210"/>
      <c r="R415" s="210"/>
      <c r="S415" s="210"/>
      <c r="T415" s="210"/>
      <c r="U415" s="210"/>
      <c r="V415" s="210"/>
      <c r="W415" s="210"/>
      <c r="X415" s="210"/>
      <c r="Y415" s="210"/>
      <c r="Z415" s="210"/>
      <c r="AA415" s="210"/>
      <c r="AB415" s="210"/>
      <c r="AC415" s="210"/>
      <c r="AD415" s="210"/>
      <c r="AE415" s="210"/>
      <c r="AF415" s="210"/>
      <c r="AG415" s="210"/>
      <c r="AH415" s="210"/>
      <c r="AI415" s="210"/>
      <c r="AJ415" s="210"/>
      <c r="AK415" s="210"/>
      <c r="AL415" s="210"/>
    </row>
    <row r="416" spans="1:38" ht="16" x14ac:dyDescent="0.2">
      <c r="A416" s="210"/>
      <c r="B416" s="210"/>
      <c r="C416" s="210"/>
      <c r="D416" s="210"/>
      <c r="E416" s="210"/>
      <c r="F416" s="210"/>
      <c r="G416" s="210"/>
      <c r="H416" s="210"/>
      <c r="I416" s="210"/>
      <c r="J416" s="210"/>
      <c r="K416" s="210"/>
      <c r="L416" s="210"/>
      <c r="M416" s="210"/>
      <c r="N416" s="210"/>
      <c r="O416" s="210"/>
      <c r="P416" s="210"/>
      <c r="Q416" s="210"/>
      <c r="R416" s="210"/>
      <c r="S416" s="210"/>
      <c r="T416" s="210"/>
      <c r="U416" s="210"/>
      <c r="V416" s="210"/>
      <c r="W416" s="210"/>
      <c r="X416" s="210"/>
      <c r="Y416" s="210"/>
      <c r="Z416" s="210"/>
      <c r="AA416" s="210"/>
      <c r="AB416" s="210"/>
      <c r="AC416" s="210"/>
      <c r="AD416" s="210"/>
      <c r="AE416" s="210"/>
      <c r="AF416" s="210"/>
      <c r="AG416" s="210"/>
      <c r="AH416" s="210"/>
      <c r="AI416" s="210"/>
      <c r="AJ416" s="210"/>
      <c r="AK416" s="210"/>
      <c r="AL416" s="210"/>
    </row>
    <row r="417" spans="1:38" ht="16" x14ac:dyDescent="0.2">
      <c r="A417" s="210"/>
      <c r="B417" s="210"/>
      <c r="C417" s="210"/>
      <c r="D417" s="210"/>
      <c r="E417" s="210"/>
      <c r="F417" s="210"/>
      <c r="G417" s="210"/>
      <c r="H417" s="210"/>
      <c r="I417" s="210"/>
      <c r="J417" s="210"/>
      <c r="K417" s="210"/>
      <c r="L417" s="210"/>
      <c r="M417" s="210"/>
      <c r="N417" s="210"/>
      <c r="O417" s="210"/>
      <c r="P417" s="210"/>
      <c r="Q417" s="210"/>
      <c r="R417" s="210"/>
      <c r="S417" s="210"/>
      <c r="T417" s="210"/>
      <c r="U417" s="210"/>
      <c r="V417" s="210"/>
      <c r="W417" s="210"/>
      <c r="X417" s="210"/>
      <c r="Y417" s="210"/>
      <c r="Z417" s="210"/>
      <c r="AA417" s="210"/>
      <c r="AB417" s="210"/>
      <c r="AC417" s="210"/>
      <c r="AD417" s="210"/>
      <c r="AE417" s="210"/>
      <c r="AF417" s="210"/>
      <c r="AG417" s="210"/>
      <c r="AH417" s="210"/>
      <c r="AI417" s="210"/>
      <c r="AJ417" s="210"/>
      <c r="AK417" s="210"/>
      <c r="AL417" s="210"/>
    </row>
    <row r="418" spans="1:38" ht="16" x14ac:dyDescent="0.2">
      <c r="A418" s="210"/>
      <c r="B418" s="210"/>
      <c r="C418" s="210"/>
      <c r="D418" s="210"/>
      <c r="E418" s="210"/>
      <c r="F418" s="210"/>
      <c r="G418" s="210"/>
      <c r="H418" s="210"/>
      <c r="I418" s="210"/>
      <c r="J418" s="210"/>
      <c r="K418" s="210"/>
      <c r="L418" s="210"/>
      <c r="M418" s="210"/>
      <c r="N418" s="210"/>
      <c r="O418" s="210"/>
      <c r="P418" s="210"/>
      <c r="Q418" s="210"/>
      <c r="R418" s="210"/>
      <c r="S418" s="210"/>
      <c r="T418" s="210"/>
      <c r="U418" s="210"/>
      <c r="V418" s="210"/>
      <c r="W418" s="210"/>
      <c r="X418" s="210"/>
      <c r="Y418" s="210"/>
      <c r="Z418" s="210"/>
      <c r="AA418" s="210"/>
      <c r="AB418" s="210"/>
      <c r="AC418" s="210"/>
      <c r="AD418" s="210"/>
      <c r="AE418" s="210"/>
      <c r="AF418" s="210"/>
      <c r="AG418" s="210"/>
      <c r="AH418" s="210"/>
      <c r="AI418" s="210"/>
      <c r="AJ418" s="210"/>
      <c r="AK418" s="210"/>
      <c r="AL418" s="210"/>
    </row>
    <row r="419" spans="1:38" ht="16" x14ac:dyDescent="0.2">
      <c r="A419" s="210"/>
      <c r="B419" s="210"/>
      <c r="C419" s="210"/>
      <c r="D419" s="210"/>
      <c r="E419" s="210"/>
      <c r="F419" s="210"/>
      <c r="G419" s="210"/>
      <c r="H419" s="210"/>
      <c r="I419" s="210"/>
      <c r="J419" s="210"/>
      <c r="K419" s="210"/>
      <c r="L419" s="210"/>
      <c r="M419" s="210"/>
      <c r="N419" s="210"/>
      <c r="O419" s="210"/>
      <c r="P419" s="210"/>
      <c r="Q419" s="210"/>
      <c r="R419" s="210"/>
      <c r="S419" s="210"/>
      <c r="T419" s="210"/>
      <c r="U419" s="210"/>
      <c r="V419" s="210"/>
      <c r="W419" s="210"/>
      <c r="X419" s="210"/>
      <c r="Y419" s="210"/>
      <c r="Z419" s="210"/>
      <c r="AA419" s="210"/>
      <c r="AB419" s="210"/>
      <c r="AC419" s="210"/>
      <c r="AD419" s="210"/>
      <c r="AE419" s="210"/>
      <c r="AF419" s="210"/>
      <c r="AG419" s="210"/>
      <c r="AH419" s="210"/>
      <c r="AI419" s="210"/>
      <c r="AJ419" s="210"/>
      <c r="AK419" s="210"/>
      <c r="AL419" s="210"/>
    </row>
    <row r="420" spans="1:38" ht="16" x14ac:dyDescent="0.2">
      <c r="A420" s="210"/>
      <c r="B420" s="210"/>
      <c r="C420" s="210"/>
      <c r="D420" s="210"/>
      <c r="E420" s="210"/>
      <c r="F420" s="210"/>
      <c r="G420" s="210"/>
      <c r="H420" s="210"/>
      <c r="I420" s="210"/>
      <c r="J420" s="210"/>
      <c r="K420" s="210"/>
      <c r="L420" s="210"/>
      <c r="M420" s="210"/>
      <c r="N420" s="210"/>
      <c r="O420" s="210"/>
      <c r="P420" s="210"/>
      <c r="Q420" s="210"/>
      <c r="R420" s="210"/>
      <c r="S420" s="210"/>
      <c r="T420" s="210"/>
      <c r="U420" s="210"/>
      <c r="V420" s="210"/>
      <c r="W420" s="210"/>
      <c r="X420" s="210"/>
      <c r="Y420" s="210"/>
      <c r="Z420" s="210"/>
      <c r="AA420" s="210"/>
      <c r="AB420" s="210"/>
      <c r="AC420" s="210"/>
      <c r="AD420" s="210"/>
      <c r="AE420" s="210"/>
      <c r="AF420" s="210"/>
      <c r="AG420" s="210"/>
      <c r="AH420" s="210"/>
      <c r="AI420" s="210"/>
      <c r="AJ420" s="210"/>
      <c r="AK420" s="210"/>
      <c r="AL420" s="210"/>
    </row>
    <row r="421" spans="1:38" ht="16" x14ac:dyDescent="0.2">
      <c r="A421" s="210"/>
      <c r="B421" s="210"/>
      <c r="C421" s="210"/>
      <c r="D421" s="210"/>
      <c r="E421" s="210"/>
      <c r="F421" s="210"/>
      <c r="G421" s="210"/>
      <c r="H421" s="210"/>
      <c r="I421" s="210"/>
      <c r="J421" s="210"/>
      <c r="K421" s="210"/>
      <c r="L421" s="210"/>
      <c r="M421" s="210"/>
      <c r="N421" s="210"/>
      <c r="O421" s="210"/>
      <c r="P421" s="210"/>
      <c r="Q421" s="210"/>
      <c r="R421" s="210"/>
      <c r="S421" s="210"/>
      <c r="T421" s="210"/>
      <c r="U421" s="210"/>
      <c r="V421" s="210"/>
      <c r="W421" s="210"/>
      <c r="X421" s="210"/>
      <c r="Y421" s="210"/>
      <c r="Z421" s="210"/>
      <c r="AA421" s="210"/>
      <c r="AB421" s="210"/>
      <c r="AC421" s="210"/>
      <c r="AD421" s="210"/>
      <c r="AE421" s="210"/>
      <c r="AF421" s="210"/>
      <c r="AG421" s="210"/>
      <c r="AH421" s="210"/>
      <c r="AI421" s="210"/>
      <c r="AJ421" s="210"/>
      <c r="AK421" s="210"/>
      <c r="AL421" s="210"/>
    </row>
    <row r="422" spans="1:38" ht="16" x14ac:dyDescent="0.2">
      <c r="A422" s="210"/>
      <c r="B422" s="210"/>
      <c r="C422" s="210"/>
      <c r="D422" s="210"/>
      <c r="E422" s="210"/>
      <c r="F422" s="210"/>
      <c r="G422" s="210"/>
      <c r="H422" s="210"/>
      <c r="I422" s="210"/>
      <c r="J422" s="210"/>
      <c r="K422" s="210"/>
      <c r="L422" s="210"/>
      <c r="M422" s="210"/>
      <c r="N422" s="210"/>
      <c r="O422" s="210"/>
      <c r="P422" s="210"/>
      <c r="Q422" s="210"/>
      <c r="R422" s="210"/>
      <c r="S422" s="210"/>
      <c r="T422" s="210"/>
      <c r="U422" s="210"/>
      <c r="V422" s="210"/>
      <c r="W422" s="210"/>
      <c r="X422" s="210"/>
      <c r="Y422" s="210"/>
      <c r="Z422" s="210"/>
      <c r="AA422" s="210"/>
      <c r="AB422" s="210"/>
      <c r="AC422" s="210"/>
      <c r="AD422" s="210"/>
      <c r="AE422" s="210"/>
      <c r="AF422" s="210"/>
      <c r="AG422" s="210"/>
      <c r="AH422" s="210"/>
      <c r="AI422" s="210"/>
      <c r="AJ422" s="210"/>
      <c r="AK422" s="210"/>
      <c r="AL422" s="210"/>
    </row>
    <row r="423" spans="1:38" ht="16" x14ac:dyDescent="0.2">
      <c r="A423" s="210"/>
      <c r="B423" s="210"/>
      <c r="C423" s="210"/>
      <c r="D423" s="210"/>
      <c r="E423" s="210"/>
      <c r="F423" s="210"/>
      <c r="G423" s="210"/>
      <c r="H423" s="210"/>
      <c r="I423" s="210"/>
      <c r="J423" s="210"/>
      <c r="K423" s="210"/>
      <c r="L423" s="210"/>
      <c r="M423" s="210"/>
      <c r="N423" s="210"/>
      <c r="O423" s="210"/>
      <c r="P423" s="210"/>
      <c r="Q423" s="210"/>
      <c r="R423" s="210"/>
      <c r="S423" s="210"/>
      <c r="T423" s="210"/>
      <c r="U423" s="210"/>
      <c r="V423" s="210"/>
      <c r="W423" s="210"/>
      <c r="X423" s="210"/>
      <c r="Y423" s="210"/>
      <c r="Z423" s="210"/>
      <c r="AA423" s="210"/>
      <c r="AB423" s="210"/>
      <c r="AC423" s="210"/>
      <c r="AD423" s="210"/>
      <c r="AE423" s="210"/>
      <c r="AF423" s="210"/>
      <c r="AG423" s="210"/>
      <c r="AH423" s="210"/>
      <c r="AI423" s="210"/>
      <c r="AJ423" s="210"/>
      <c r="AK423" s="210"/>
      <c r="AL423" s="210"/>
    </row>
    <row r="424" spans="1:38" ht="16" x14ac:dyDescent="0.2">
      <c r="A424" s="210"/>
      <c r="B424" s="210"/>
      <c r="C424" s="210"/>
      <c r="D424" s="210"/>
      <c r="E424" s="210"/>
      <c r="F424" s="210"/>
      <c r="G424" s="210"/>
      <c r="H424" s="210"/>
      <c r="I424" s="210"/>
      <c r="J424" s="210"/>
      <c r="K424" s="210"/>
      <c r="L424" s="210"/>
      <c r="M424" s="210"/>
      <c r="N424" s="210"/>
      <c r="O424" s="210"/>
      <c r="P424" s="210"/>
      <c r="Q424" s="210"/>
      <c r="R424" s="210"/>
      <c r="S424" s="210"/>
      <c r="T424" s="210"/>
      <c r="U424" s="210"/>
      <c r="V424" s="210"/>
      <c r="W424" s="210"/>
      <c r="X424" s="210"/>
      <c r="Y424" s="210"/>
      <c r="Z424" s="210"/>
      <c r="AA424" s="210"/>
      <c r="AB424" s="210"/>
      <c r="AC424" s="210"/>
      <c r="AD424" s="210"/>
      <c r="AE424" s="210"/>
      <c r="AF424" s="210"/>
      <c r="AG424" s="210"/>
      <c r="AH424" s="210"/>
      <c r="AI424" s="210"/>
      <c r="AJ424" s="210"/>
      <c r="AK424" s="210"/>
      <c r="AL424" s="210"/>
    </row>
    <row r="425" spans="1:38" ht="16" x14ac:dyDescent="0.2">
      <c r="A425" s="210"/>
      <c r="B425" s="210"/>
      <c r="C425" s="210"/>
      <c r="D425" s="210"/>
      <c r="E425" s="210"/>
      <c r="F425" s="210"/>
      <c r="G425" s="210"/>
      <c r="H425" s="210"/>
      <c r="I425" s="210"/>
      <c r="J425" s="210"/>
      <c r="K425" s="210"/>
      <c r="L425" s="210"/>
      <c r="M425" s="210"/>
      <c r="N425" s="210"/>
      <c r="O425" s="210"/>
      <c r="P425" s="210"/>
      <c r="Q425" s="210"/>
      <c r="R425" s="210"/>
      <c r="S425" s="210"/>
      <c r="T425" s="210"/>
      <c r="U425" s="210"/>
      <c r="V425" s="210"/>
      <c r="W425" s="210"/>
      <c r="X425" s="210"/>
      <c r="Y425" s="210"/>
      <c r="Z425" s="210"/>
      <c r="AA425" s="210"/>
      <c r="AB425" s="210"/>
      <c r="AC425" s="210"/>
      <c r="AD425" s="210"/>
      <c r="AE425" s="210"/>
      <c r="AF425" s="210"/>
      <c r="AG425" s="210"/>
      <c r="AH425" s="210"/>
      <c r="AI425" s="210"/>
      <c r="AJ425" s="210"/>
      <c r="AK425" s="210"/>
      <c r="AL425" s="210"/>
    </row>
    <row r="426" spans="1:38" ht="16" x14ac:dyDescent="0.2">
      <c r="A426" s="210"/>
      <c r="B426" s="210"/>
      <c r="C426" s="210"/>
      <c r="D426" s="210"/>
      <c r="E426" s="210"/>
      <c r="F426" s="210"/>
      <c r="G426" s="210"/>
      <c r="H426" s="210"/>
      <c r="I426" s="210"/>
      <c r="J426" s="210"/>
      <c r="K426" s="210"/>
      <c r="L426" s="210"/>
      <c r="M426" s="210"/>
      <c r="N426" s="210"/>
      <c r="O426" s="210"/>
      <c r="P426" s="210"/>
      <c r="Q426" s="210"/>
      <c r="R426" s="210"/>
      <c r="S426" s="210"/>
      <c r="T426" s="210"/>
      <c r="U426" s="210"/>
      <c r="V426" s="210"/>
      <c r="W426" s="210"/>
      <c r="X426" s="210"/>
      <c r="Y426" s="210"/>
      <c r="Z426" s="210"/>
      <c r="AA426" s="210"/>
      <c r="AB426" s="210"/>
      <c r="AC426" s="210"/>
      <c r="AD426" s="210"/>
      <c r="AE426" s="210"/>
      <c r="AF426" s="210"/>
      <c r="AG426" s="210"/>
      <c r="AH426" s="210"/>
      <c r="AI426" s="210"/>
      <c r="AJ426" s="210"/>
      <c r="AK426" s="210"/>
      <c r="AL426" s="210"/>
    </row>
    <row r="427" spans="1:38" ht="16" x14ac:dyDescent="0.2">
      <c r="A427" s="210"/>
      <c r="B427" s="210"/>
      <c r="C427" s="210"/>
      <c r="D427" s="210"/>
      <c r="E427" s="210"/>
      <c r="F427" s="210"/>
      <c r="G427" s="210"/>
      <c r="H427" s="210"/>
      <c r="I427" s="210"/>
      <c r="J427" s="210"/>
      <c r="K427" s="210"/>
      <c r="L427" s="210"/>
      <c r="M427" s="210"/>
      <c r="N427" s="210"/>
      <c r="O427" s="210"/>
      <c r="P427" s="210"/>
      <c r="Q427" s="210"/>
      <c r="R427" s="210"/>
      <c r="S427" s="210"/>
      <c r="T427" s="210"/>
      <c r="U427" s="210"/>
      <c r="V427" s="210"/>
      <c r="W427" s="210"/>
      <c r="X427" s="210"/>
      <c r="Y427" s="210"/>
      <c r="Z427" s="210"/>
      <c r="AA427" s="210"/>
      <c r="AB427" s="210"/>
      <c r="AC427" s="210"/>
      <c r="AD427" s="210"/>
      <c r="AE427" s="210"/>
      <c r="AF427" s="210"/>
      <c r="AG427" s="210"/>
      <c r="AH427" s="210"/>
      <c r="AI427" s="210"/>
      <c r="AJ427" s="210"/>
      <c r="AK427" s="210"/>
      <c r="AL427" s="210"/>
    </row>
    <row r="428" spans="1:38" ht="16" x14ac:dyDescent="0.2">
      <c r="A428" s="210"/>
      <c r="B428" s="210"/>
      <c r="C428" s="210"/>
      <c r="D428" s="210"/>
      <c r="E428" s="210"/>
      <c r="F428" s="210"/>
      <c r="G428" s="210"/>
      <c r="H428" s="210"/>
      <c r="I428" s="210"/>
      <c r="J428" s="210"/>
      <c r="K428" s="210"/>
      <c r="L428" s="210"/>
      <c r="M428" s="210"/>
      <c r="N428" s="210"/>
      <c r="O428" s="210"/>
      <c r="P428" s="210"/>
      <c r="Q428" s="210"/>
      <c r="R428" s="210"/>
      <c r="S428" s="210"/>
      <c r="T428" s="210"/>
      <c r="U428" s="210"/>
      <c r="V428" s="210"/>
      <c r="W428" s="210"/>
      <c r="X428" s="210"/>
      <c r="Y428" s="210"/>
      <c r="Z428" s="210"/>
      <c r="AA428" s="210"/>
      <c r="AB428" s="210"/>
      <c r="AC428" s="210"/>
      <c r="AD428" s="210"/>
      <c r="AE428" s="210"/>
      <c r="AF428" s="210"/>
      <c r="AG428" s="210"/>
      <c r="AH428" s="210"/>
      <c r="AI428" s="210"/>
      <c r="AJ428" s="210"/>
      <c r="AK428" s="210"/>
      <c r="AL428" s="210"/>
    </row>
    <row r="429" spans="1:38" ht="16" x14ac:dyDescent="0.2">
      <c r="A429" s="210"/>
      <c r="B429" s="210"/>
      <c r="C429" s="210"/>
      <c r="D429" s="210"/>
      <c r="E429" s="210"/>
      <c r="F429" s="210"/>
      <c r="G429" s="210"/>
      <c r="H429" s="210"/>
      <c r="I429" s="210"/>
      <c r="J429" s="210"/>
      <c r="K429" s="210"/>
      <c r="L429" s="210"/>
      <c r="M429" s="210"/>
      <c r="N429" s="210"/>
      <c r="O429" s="210"/>
      <c r="P429" s="210"/>
      <c r="Q429" s="210"/>
      <c r="R429" s="210"/>
      <c r="S429" s="210"/>
      <c r="T429" s="210"/>
      <c r="U429" s="210"/>
      <c r="V429" s="210"/>
      <c r="W429" s="210"/>
      <c r="X429" s="210"/>
      <c r="Y429" s="210"/>
      <c r="Z429" s="210"/>
      <c r="AA429" s="210"/>
      <c r="AB429" s="210"/>
      <c r="AC429" s="210"/>
      <c r="AD429" s="210"/>
      <c r="AE429" s="210"/>
      <c r="AF429" s="210"/>
      <c r="AG429" s="210"/>
      <c r="AH429" s="210"/>
      <c r="AI429" s="210"/>
      <c r="AJ429" s="210"/>
      <c r="AK429" s="210"/>
      <c r="AL429" s="210"/>
    </row>
    <row r="430" spans="1:38" ht="16" x14ac:dyDescent="0.2">
      <c r="A430" s="210"/>
      <c r="B430" s="210"/>
      <c r="C430" s="210"/>
      <c r="D430" s="210"/>
      <c r="E430" s="210"/>
      <c r="F430" s="210"/>
      <c r="G430" s="210"/>
      <c r="H430" s="210"/>
      <c r="I430" s="210"/>
      <c r="J430" s="210"/>
      <c r="K430" s="210"/>
      <c r="L430" s="210"/>
      <c r="M430" s="210"/>
      <c r="N430" s="210"/>
      <c r="O430" s="210"/>
      <c r="P430" s="210"/>
      <c r="Q430" s="210"/>
      <c r="R430" s="210"/>
      <c r="S430" s="210"/>
      <c r="T430" s="210"/>
      <c r="U430" s="210"/>
      <c r="V430" s="210"/>
      <c r="W430" s="210"/>
      <c r="X430" s="210"/>
      <c r="Y430" s="210"/>
      <c r="Z430" s="210"/>
      <c r="AA430" s="210"/>
      <c r="AB430" s="210"/>
      <c r="AC430" s="210"/>
      <c r="AD430" s="210"/>
      <c r="AE430" s="210"/>
      <c r="AF430" s="210"/>
      <c r="AG430" s="210"/>
      <c r="AH430" s="210"/>
      <c r="AI430" s="210"/>
      <c r="AJ430" s="210"/>
      <c r="AK430" s="210"/>
      <c r="AL430" s="210"/>
    </row>
    <row r="431" spans="1:38" ht="16" x14ac:dyDescent="0.2">
      <c r="A431" s="210"/>
      <c r="B431" s="210"/>
      <c r="C431" s="210"/>
      <c r="D431" s="210"/>
      <c r="E431" s="210"/>
      <c r="F431" s="210"/>
      <c r="G431" s="210"/>
      <c r="H431" s="210"/>
      <c r="I431" s="210"/>
      <c r="J431" s="210"/>
      <c r="K431" s="210"/>
      <c r="L431" s="210"/>
      <c r="M431" s="210"/>
      <c r="N431" s="210"/>
      <c r="O431" s="210"/>
      <c r="P431" s="210"/>
      <c r="Q431" s="210"/>
      <c r="R431" s="210"/>
      <c r="S431" s="210"/>
      <c r="T431" s="210"/>
      <c r="U431" s="210"/>
      <c r="V431" s="210"/>
      <c r="W431" s="210"/>
      <c r="X431" s="210"/>
      <c r="Y431" s="210"/>
      <c r="Z431" s="210"/>
      <c r="AA431" s="210"/>
      <c r="AB431" s="210"/>
      <c r="AC431" s="210"/>
      <c r="AD431" s="210"/>
      <c r="AE431" s="210"/>
      <c r="AF431" s="210"/>
      <c r="AG431" s="210"/>
      <c r="AH431" s="210"/>
      <c r="AI431" s="210"/>
      <c r="AJ431" s="210"/>
      <c r="AK431" s="210"/>
      <c r="AL431" s="210"/>
    </row>
    <row r="432" spans="1:38" ht="16" x14ac:dyDescent="0.2">
      <c r="A432" s="210"/>
      <c r="B432" s="210"/>
      <c r="C432" s="210"/>
      <c r="D432" s="210"/>
      <c r="E432" s="210"/>
      <c r="F432" s="210"/>
      <c r="G432" s="210"/>
      <c r="H432" s="210"/>
      <c r="I432" s="210"/>
      <c r="J432" s="210"/>
      <c r="K432" s="210"/>
      <c r="L432" s="210"/>
      <c r="M432" s="210"/>
      <c r="N432" s="210"/>
      <c r="O432" s="210"/>
      <c r="P432" s="210"/>
      <c r="Q432" s="210"/>
      <c r="R432" s="210"/>
      <c r="S432" s="210"/>
      <c r="T432" s="210"/>
      <c r="U432" s="210"/>
      <c r="V432" s="210"/>
      <c r="W432" s="210"/>
      <c r="X432" s="210"/>
      <c r="Y432" s="210"/>
      <c r="Z432" s="210"/>
      <c r="AA432" s="210"/>
      <c r="AB432" s="210"/>
      <c r="AC432" s="210"/>
      <c r="AD432" s="210"/>
      <c r="AE432" s="210"/>
      <c r="AF432" s="210"/>
      <c r="AG432" s="210"/>
      <c r="AH432" s="210"/>
      <c r="AI432" s="210"/>
      <c r="AJ432" s="210"/>
      <c r="AK432" s="210"/>
      <c r="AL432" s="210"/>
    </row>
    <row r="433" spans="1:38" ht="16" x14ac:dyDescent="0.2">
      <c r="A433" s="210"/>
      <c r="B433" s="210"/>
      <c r="C433" s="210"/>
      <c r="D433" s="210"/>
      <c r="E433" s="210"/>
      <c r="F433" s="210"/>
      <c r="G433" s="210"/>
      <c r="H433" s="210"/>
      <c r="I433" s="210"/>
      <c r="J433" s="210"/>
      <c r="K433" s="210"/>
      <c r="L433" s="210"/>
      <c r="M433" s="210"/>
      <c r="N433" s="210"/>
      <c r="O433" s="210"/>
      <c r="P433" s="210"/>
      <c r="Q433" s="210"/>
      <c r="R433" s="210"/>
      <c r="S433" s="210"/>
      <c r="T433" s="210"/>
      <c r="U433" s="210"/>
      <c r="V433" s="210"/>
      <c r="W433" s="210"/>
      <c r="X433" s="210"/>
      <c r="Y433" s="210"/>
      <c r="Z433" s="210"/>
      <c r="AA433" s="210"/>
      <c r="AB433" s="210"/>
      <c r="AC433" s="210"/>
      <c r="AD433" s="210"/>
      <c r="AE433" s="210"/>
      <c r="AF433" s="210"/>
      <c r="AG433" s="210"/>
      <c r="AH433" s="210"/>
      <c r="AI433" s="210"/>
      <c r="AJ433" s="210"/>
      <c r="AK433" s="210"/>
      <c r="AL433" s="210"/>
    </row>
    <row r="434" spans="1:38" ht="16" x14ac:dyDescent="0.2">
      <c r="A434" s="210"/>
      <c r="B434" s="210"/>
      <c r="C434" s="210"/>
      <c r="D434" s="210"/>
      <c r="E434" s="210"/>
      <c r="F434" s="210"/>
      <c r="G434" s="210"/>
      <c r="H434" s="210"/>
      <c r="I434" s="210"/>
      <c r="J434" s="210"/>
      <c r="K434" s="210"/>
      <c r="L434" s="210"/>
      <c r="M434" s="210"/>
      <c r="N434" s="210"/>
      <c r="O434" s="210"/>
      <c r="P434" s="210"/>
      <c r="Q434" s="210"/>
      <c r="R434" s="210"/>
      <c r="S434" s="210"/>
      <c r="T434" s="210"/>
      <c r="U434" s="210"/>
      <c r="V434" s="210"/>
      <c r="W434" s="210"/>
      <c r="X434" s="210"/>
      <c r="Y434" s="210"/>
      <c r="Z434" s="210"/>
      <c r="AA434" s="210"/>
      <c r="AB434" s="210"/>
      <c r="AC434" s="210"/>
      <c r="AD434" s="210"/>
      <c r="AE434" s="210"/>
      <c r="AF434" s="210"/>
      <c r="AG434" s="210"/>
      <c r="AH434" s="210"/>
      <c r="AI434" s="210"/>
      <c r="AJ434" s="210"/>
      <c r="AK434" s="210"/>
      <c r="AL434" s="210"/>
    </row>
    <row r="435" spans="1:38" ht="16" x14ac:dyDescent="0.2">
      <c r="A435" s="210"/>
      <c r="B435" s="210"/>
      <c r="C435" s="210"/>
      <c r="D435" s="210"/>
      <c r="E435" s="210"/>
      <c r="F435" s="210"/>
      <c r="G435" s="210"/>
      <c r="H435" s="210"/>
      <c r="I435" s="210"/>
      <c r="J435" s="210"/>
      <c r="K435" s="210"/>
      <c r="L435" s="210"/>
      <c r="M435" s="210"/>
      <c r="N435" s="210"/>
      <c r="O435" s="210"/>
      <c r="P435" s="210"/>
      <c r="Q435" s="210"/>
      <c r="R435" s="210"/>
      <c r="S435" s="210"/>
      <c r="T435" s="210"/>
      <c r="U435" s="210"/>
      <c r="V435" s="210"/>
      <c r="W435" s="210"/>
      <c r="X435" s="210"/>
      <c r="Y435" s="210"/>
      <c r="Z435" s="210"/>
      <c r="AA435" s="210"/>
      <c r="AB435" s="210"/>
      <c r="AC435" s="210"/>
      <c r="AD435" s="210"/>
      <c r="AE435" s="210"/>
      <c r="AF435" s="210"/>
      <c r="AG435" s="210"/>
      <c r="AH435" s="210"/>
      <c r="AI435" s="210"/>
      <c r="AJ435" s="210"/>
      <c r="AK435" s="210"/>
      <c r="AL435" s="210"/>
    </row>
    <row r="436" spans="1:38" ht="16" x14ac:dyDescent="0.2">
      <c r="A436" s="210"/>
      <c r="B436" s="210"/>
      <c r="C436" s="210"/>
      <c r="D436" s="210"/>
      <c r="E436" s="210"/>
      <c r="F436" s="210"/>
      <c r="G436" s="210"/>
      <c r="H436" s="210"/>
      <c r="I436" s="210"/>
      <c r="J436" s="210"/>
      <c r="K436" s="210"/>
      <c r="L436" s="210"/>
      <c r="M436" s="210"/>
      <c r="N436" s="210"/>
      <c r="O436" s="210"/>
      <c r="P436" s="210"/>
      <c r="Q436" s="210"/>
      <c r="R436" s="210"/>
      <c r="S436" s="210"/>
      <c r="T436" s="210"/>
      <c r="U436" s="210"/>
      <c r="V436" s="210"/>
      <c r="W436" s="210"/>
      <c r="X436" s="210"/>
      <c r="Y436" s="210"/>
      <c r="Z436" s="210"/>
      <c r="AA436" s="210"/>
      <c r="AB436" s="210"/>
      <c r="AC436" s="210"/>
      <c r="AD436" s="210"/>
      <c r="AE436" s="210"/>
      <c r="AF436" s="210"/>
      <c r="AG436" s="210"/>
      <c r="AH436" s="210"/>
      <c r="AI436" s="210"/>
      <c r="AJ436" s="210"/>
      <c r="AK436" s="210"/>
      <c r="AL436" s="210"/>
    </row>
    <row r="437" spans="1:38" ht="16" x14ac:dyDescent="0.2">
      <c r="A437" s="210"/>
      <c r="B437" s="210"/>
      <c r="C437" s="210"/>
      <c r="D437" s="210"/>
      <c r="E437" s="210"/>
      <c r="F437" s="210"/>
      <c r="G437" s="210"/>
      <c r="H437" s="210"/>
      <c r="I437" s="210"/>
      <c r="J437" s="210"/>
      <c r="K437" s="210"/>
      <c r="L437" s="210"/>
      <c r="M437" s="210"/>
      <c r="N437" s="210"/>
      <c r="O437" s="210"/>
      <c r="P437" s="210"/>
      <c r="Q437" s="210"/>
      <c r="R437" s="210"/>
      <c r="S437" s="210"/>
      <c r="T437" s="210"/>
      <c r="U437" s="210"/>
      <c r="V437" s="210"/>
      <c r="W437" s="210"/>
      <c r="X437" s="210"/>
      <c r="Y437" s="210"/>
      <c r="Z437" s="210"/>
      <c r="AA437" s="210"/>
      <c r="AB437" s="210"/>
      <c r="AC437" s="210"/>
      <c r="AD437" s="210"/>
      <c r="AE437" s="210"/>
      <c r="AF437" s="210"/>
      <c r="AG437" s="210"/>
      <c r="AH437" s="210"/>
      <c r="AI437" s="210"/>
      <c r="AJ437" s="210"/>
      <c r="AK437" s="210"/>
      <c r="AL437" s="210"/>
    </row>
    <row r="438" spans="1:38" ht="16" x14ac:dyDescent="0.2">
      <c r="A438" s="210"/>
      <c r="B438" s="210"/>
      <c r="C438" s="210"/>
      <c r="D438" s="210"/>
      <c r="E438" s="210"/>
      <c r="F438" s="210"/>
      <c r="G438" s="210"/>
      <c r="H438" s="210"/>
      <c r="I438" s="210"/>
      <c r="J438" s="210"/>
      <c r="K438" s="210"/>
      <c r="L438" s="210"/>
      <c r="M438" s="210"/>
      <c r="N438" s="210"/>
      <c r="O438" s="210"/>
      <c r="P438" s="210"/>
      <c r="Q438" s="210"/>
      <c r="R438" s="210"/>
      <c r="S438" s="210"/>
      <c r="T438" s="210"/>
      <c r="U438" s="210"/>
      <c r="V438" s="210"/>
      <c r="W438" s="210"/>
      <c r="X438" s="210"/>
      <c r="Y438" s="210"/>
      <c r="Z438" s="210"/>
      <c r="AA438" s="210"/>
      <c r="AB438" s="210"/>
      <c r="AC438" s="210"/>
      <c r="AD438" s="210"/>
      <c r="AE438" s="210"/>
      <c r="AF438" s="210"/>
      <c r="AG438" s="210"/>
      <c r="AH438" s="210"/>
      <c r="AI438" s="210"/>
      <c r="AJ438" s="210"/>
      <c r="AK438" s="210"/>
      <c r="AL438" s="210"/>
    </row>
    <row r="439" spans="1:38" ht="16" x14ac:dyDescent="0.2">
      <c r="A439" s="210"/>
      <c r="B439" s="210"/>
      <c r="C439" s="210"/>
      <c r="D439" s="210"/>
      <c r="E439" s="210"/>
      <c r="F439" s="210"/>
      <c r="G439" s="210"/>
      <c r="H439" s="210"/>
      <c r="I439" s="210"/>
      <c r="J439" s="210"/>
      <c r="K439" s="210"/>
      <c r="L439" s="210"/>
      <c r="M439" s="210"/>
      <c r="N439" s="210"/>
      <c r="O439" s="210"/>
      <c r="P439" s="210"/>
      <c r="Q439" s="210"/>
      <c r="R439" s="210"/>
      <c r="S439" s="210"/>
      <c r="T439" s="210"/>
      <c r="U439" s="210"/>
      <c r="V439" s="210"/>
      <c r="W439" s="210"/>
      <c r="X439" s="210"/>
      <c r="Y439" s="210"/>
      <c r="Z439" s="210"/>
      <c r="AA439" s="210"/>
      <c r="AB439" s="210"/>
      <c r="AC439" s="210"/>
      <c r="AD439" s="210"/>
      <c r="AE439" s="210"/>
      <c r="AF439" s="210"/>
      <c r="AG439" s="210"/>
      <c r="AH439" s="210"/>
      <c r="AI439" s="210"/>
      <c r="AJ439" s="210"/>
      <c r="AK439" s="210"/>
      <c r="AL439" s="210"/>
    </row>
    <row r="440" spans="1:38" ht="16" x14ac:dyDescent="0.2">
      <c r="A440" s="210"/>
      <c r="B440" s="210"/>
      <c r="C440" s="210"/>
      <c r="D440" s="210"/>
      <c r="E440" s="210"/>
      <c r="F440" s="210"/>
      <c r="G440" s="210"/>
      <c r="H440" s="210"/>
      <c r="I440" s="210"/>
      <c r="J440" s="210"/>
      <c r="K440" s="210"/>
      <c r="L440" s="210"/>
      <c r="M440" s="210"/>
      <c r="N440" s="210"/>
      <c r="O440" s="210"/>
      <c r="P440" s="210"/>
      <c r="Q440" s="210"/>
      <c r="R440" s="210"/>
      <c r="S440" s="210"/>
      <c r="T440" s="210"/>
      <c r="U440" s="210"/>
      <c r="V440" s="210"/>
      <c r="W440" s="210"/>
      <c r="X440" s="210"/>
      <c r="Y440" s="210"/>
      <c r="Z440" s="210"/>
      <c r="AA440" s="210"/>
      <c r="AB440" s="210"/>
      <c r="AC440" s="210"/>
      <c r="AD440" s="210"/>
      <c r="AE440" s="210"/>
      <c r="AF440" s="210"/>
      <c r="AG440" s="210"/>
      <c r="AH440" s="210"/>
      <c r="AI440" s="210"/>
      <c r="AJ440" s="210"/>
      <c r="AK440" s="210"/>
      <c r="AL440" s="210"/>
    </row>
    <row r="441" spans="1:38" ht="16" x14ac:dyDescent="0.2">
      <c r="A441" s="210"/>
      <c r="B441" s="210"/>
      <c r="C441" s="210"/>
      <c r="D441" s="210"/>
      <c r="E441" s="210"/>
      <c r="F441" s="210"/>
      <c r="G441" s="210"/>
      <c r="H441" s="210"/>
      <c r="I441" s="210"/>
      <c r="J441" s="210"/>
      <c r="K441" s="210"/>
      <c r="L441" s="210"/>
      <c r="M441" s="210"/>
      <c r="N441" s="210"/>
      <c r="O441" s="210"/>
      <c r="P441" s="210"/>
      <c r="Q441" s="210"/>
      <c r="R441" s="210"/>
      <c r="S441" s="210"/>
      <c r="T441" s="210"/>
      <c r="U441" s="210"/>
      <c r="V441" s="210"/>
      <c r="W441" s="210"/>
      <c r="X441" s="210"/>
      <c r="Y441" s="210"/>
      <c r="Z441" s="210"/>
      <c r="AA441" s="210"/>
      <c r="AB441" s="210"/>
      <c r="AC441" s="210"/>
      <c r="AD441" s="210"/>
      <c r="AE441" s="210"/>
      <c r="AF441" s="210"/>
      <c r="AG441" s="210"/>
      <c r="AH441" s="210"/>
      <c r="AI441" s="210"/>
      <c r="AJ441" s="210"/>
      <c r="AK441" s="210"/>
      <c r="AL441" s="210"/>
    </row>
    <row r="442" spans="1:38" ht="16" x14ac:dyDescent="0.2">
      <c r="A442" s="210"/>
      <c r="B442" s="210"/>
      <c r="C442" s="210"/>
      <c r="D442" s="210"/>
      <c r="E442" s="210"/>
      <c r="F442" s="210"/>
      <c r="G442" s="210"/>
      <c r="H442" s="210"/>
      <c r="I442" s="210"/>
      <c r="J442" s="210"/>
      <c r="K442" s="210"/>
      <c r="L442" s="210"/>
      <c r="M442" s="210"/>
      <c r="N442" s="210"/>
      <c r="O442" s="210"/>
      <c r="P442" s="210"/>
      <c r="Q442" s="210"/>
      <c r="R442" s="210"/>
      <c r="S442" s="210"/>
      <c r="T442" s="210"/>
      <c r="U442" s="210"/>
      <c r="V442" s="210"/>
      <c r="W442" s="210"/>
      <c r="X442" s="210"/>
      <c r="Y442" s="210"/>
      <c r="Z442" s="210"/>
      <c r="AA442" s="210"/>
      <c r="AB442" s="210"/>
      <c r="AC442" s="210"/>
      <c r="AD442" s="210"/>
      <c r="AE442" s="210"/>
      <c r="AF442" s="210"/>
      <c r="AG442" s="210"/>
      <c r="AH442" s="210"/>
      <c r="AI442" s="210"/>
      <c r="AJ442" s="210"/>
      <c r="AK442" s="210"/>
      <c r="AL442" s="210"/>
    </row>
    <row r="443" spans="1:38" ht="16" x14ac:dyDescent="0.2">
      <c r="A443" s="210"/>
      <c r="B443" s="210"/>
      <c r="C443" s="210"/>
      <c r="D443" s="210"/>
      <c r="E443" s="210"/>
      <c r="F443" s="210"/>
      <c r="G443" s="210"/>
      <c r="H443" s="210"/>
      <c r="I443" s="210"/>
      <c r="J443" s="210"/>
      <c r="K443" s="210"/>
      <c r="L443" s="210"/>
      <c r="M443" s="210"/>
      <c r="N443" s="210"/>
      <c r="O443" s="210"/>
      <c r="P443" s="210"/>
      <c r="Q443" s="210"/>
      <c r="R443" s="210"/>
      <c r="S443" s="210"/>
      <c r="T443" s="210"/>
      <c r="U443" s="210"/>
      <c r="V443" s="210"/>
      <c r="W443" s="210"/>
      <c r="X443" s="210"/>
      <c r="Y443" s="210"/>
      <c r="Z443" s="210"/>
      <c r="AA443" s="210"/>
      <c r="AB443" s="210"/>
      <c r="AC443" s="210"/>
      <c r="AD443" s="210"/>
      <c r="AE443" s="210"/>
      <c r="AF443" s="210"/>
      <c r="AG443" s="210"/>
      <c r="AH443" s="210"/>
      <c r="AI443" s="210"/>
      <c r="AJ443" s="210"/>
      <c r="AK443" s="210"/>
      <c r="AL443" s="210"/>
    </row>
    <row r="444" spans="1:38" ht="16" x14ac:dyDescent="0.2">
      <c r="A444" s="210"/>
      <c r="B444" s="210"/>
      <c r="C444" s="210"/>
      <c r="D444" s="210"/>
      <c r="E444" s="210"/>
      <c r="F444" s="210"/>
      <c r="G444" s="210"/>
      <c r="H444" s="210"/>
      <c r="I444" s="210"/>
      <c r="J444" s="210"/>
      <c r="K444" s="210"/>
      <c r="L444" s="210"/>
      <c r="M444" s="210"/>
      <c r="N444" s="210"/>
      <c r="O444" s="210"/>
      <c r="P444" s="210"/>
      <c r="Q444" s="210"/>
      <c r="R444" s="210"/>
      <c r="S444" s="210"/>
      <c r="T444" s="210"/>
      <c r="U444" s="210"/>
      <c r="V444" s="210"/>
      <c r="W444" s="210"/>
      <c r="X444" s="210"/>
      <c r="Y444" s="210"/>
      <c r="Z444" s="210"/>
      <c r="AA444" s="210"/>
      <c r="AB444" s="210"/>
      <c r="AC444" s="210"/>
      <c r="AD444" s="210"/>
      <c r="AE444" s="210"/>
      <c r="AF444" s="210"/>
      <c r="AG444" s="210"/>
      <c r="AH444" s="210"/>
      <c r="AI444" s="210"/>
      <c r="AJ444" s="210"/>
      <c r="AK444" s="210"/>
      <c r="AL444" s="210"/>
    </row>
    <row r="445" spans="1:38" ht="16" x14ac:dyDescent="0.2">
      <c r="A445" s="210"/>
      <c r="B445" s="210"/>
      <c r="C445" s="210"/>
      <c r="D445" s="210"/>
      <c r="E445" s="210"/>
      <c r="F445" s="210"/>
      <c r="G445" s="210"/>
      <c r="H445" s="210"/>
      <c r="I445" s="210"/>
      <c r="J445" s="210"/>
      <c r="K445" s="210"/>
      <c r="L445" s="210"/>
      <c r="M445" s="210"/>
      <c r="N445" s="210"/>
      <c r="O445" s="210"/>
      <c r="P445" s="210"/>
      <c r="Q445" s="210"/>
      <c r="R445" s="210"/>
      <c r="S445" s="210"/>
      <c r="T445" s="210"/>
      <c r="U445" s="210"/>
      <c r="V445" s="210"/>
      <c r="W445" s="210"/>
      <c r="X445" s="210"/>
      <c r="Y445" s="210"/>
      <c r="Z445" s="210"/>
      <c r="AA445" s="210"/>
      <c r="AB445" s="210"/>
      <c r="AC445" s="210"/>
      <c r="AD445" s="210"/>
      <c r="AE445" s="210"/>
      <c r="AF445" s="210"/>
      <c r="AG445" s="210"/>
      <c r="AH445" s="210"/>
      <c r="AI445" s="210"/>
      <c r="AJ445" s="210"/>
      <c r="AK445" s="210"/>
      <c r="AL445" s="210"/>
    </row>
    <row r="446" spans="1:38" ht="16" x14ac:dyDescent="0.2">
      <c r="A446" s="210"/>
      <c r="B446" s="210"/>
      <c r="C446" s="210"/>
      <c r="D446" s="210"/>
      <c r="E446" s="210"/>
      <c r="F446" s="210"/>
      <c r="G446" s="210"/>
      <c r="H446" s="210"/>
      <c r="I446" s="210"/>
      <c r="J446" s="210"/>
      <c r="K446" s="210"/>
      <c r="L446" s="210"/>
      <c r="M446" s="210"/>
      <c r="N446" s="210"/>
      <c r="O446" s="210"/>
      <c r="P446" s="210"/>
      <c r="Q446" s="210"/>
      <c r="R446" s="210"/>
      <c r="S446" s="210"/>
      <c r="T446" s="210"/>
      <c r="U446" s="210"/>
      <c r="V446" s="210"/>
      <c r="W446" s="210"/>
      <c r="X446" s="210"/>
      <c r="Y446" s="210"/>
      <c r="Z446" s="210"/>
      <c r="AA446" s="210"/>
      <c r="AB446" s="210"/>
      <c r="AC446" s="210"/>
      <c r="AD446" s="210"/>
      <c r="AE446" s="210"/>
      <c r="AF446" s="210"/>
      <c r="AG446" s="210"/>
      <c r="AH446" s="210"/>
      <c r="AI446" s="210"/>
      <c r="AJ446" s="210"/>
      <c r="AK446" s="210"/>
      <c r="AL446" s="210"/>
    </row>
    <row r="447" spans="1:38" ht="16" x14ac:dyDescent="0.2">
      <c r="A447" s="210"/>
      <c r="B447" s="210"/>
      <c r="C447" s="210"/>
      <c r="D447" s="210"/>
      <c r="E447" s="210"/>
      <c r="F447" s="210"/>
      <c r="G447" s="210"/>
      <c r="H447" s="210"/>
      <c r="I447" s="210"/>
      <c r="J447" s="210"/>
      <c r="K447" s="210"/>
      <c r="L447" s="210"/>
      <c r="M447" s="210"/>
      <c r="N447" s="210"/>
      <c r="O447" s="210"/>
      <c r="P447" s="210"/>
      <c r="Q447" s="210"/>
      <c r="R447" s="210"/>
      <c r="S447" s="210"/>
      <c r="T447" s="210"/>
      <c r="U447" s="210"/>
      <c r="V447" s="210"/>
      <c r="W447" s="210"/>
      <c r="X447" s="210"/>
      <c r="Y447" s="210"/>
      <c r="Z447" s="210"/>
      <c r="AA447" s="210"/>
      <c r="AB447" s="210"/>
      <c r="AC447" s="210"/>
      <c r="AD447" s="210"/>
      <c r="AE447" s="210"/>
      <c r="AF447" s="210"/>
      <c r="AG447" s="210"/>
      <c r="AH447" s="210"/>
      <c r="AI447" s="210"/>
      <c r="AJ447" s="210"/>
      <c r="AK447" s="210"/>
      <c r="AL447" s="210"/>
    </row>
    <row r="448" spans="1:38" ht="16" x14ac:dyDescent="0.2">
      <c r="A448" s="210"/>
      <c r="B448" s="210"/>
      <c r="C448" s="210"/>
      <c r="D448" s="210"/>
      <c r="E448" s="210"/>
      <c r="F448" s="210"/>
      <c r="G448" s="210"/>
      <c r="H448" s="210"/>
      <c r="I448" s="210"/>
      <c r="J448" s="210"/>
      <c r="K448" s="210"/>
      <c r="L448" s="210"/>
      <c r="M448" s="210"/>
      <c r="N448" s="210"/>
      <c r="O448" s="210"/>
      <c r="P448" s="210"/>
      <c r="Q448" s="210"/>
      <c r="R448" s="210"/>
      <c r="S448" s="210"/>
      <c r="T448" s="210"/>
      <c r="U448" s="210"/>
      <c r="V448" s="210"/>
      <c r="W448" s="210"/>
      <c r="X448" s="210"/>
      <c r="Y448" s="210"/>
      <c r="Z448" s="210"/>
      <c r="AA448" s="210"/>
      <c r="AB448" s="210"/>
      <c r="AC448" s="210"/>
      <c r="AD448" s="210"/>
      <c r="AE448" s="210"/>
      <c r="AF448" s="210"/>
      <c r="AG448" s="210"/>
      <c r="AH448" s="210"/>
      <c r="AI448" s="210"/>
      <c r="AJ448" s="210"/>
      <c r="AK448" s="210"/>
      <c r="AL448" s="210"/>
    </row>
    <row r="449" spans="1:38" ht="16" x14ac:dyDescent="0.2">
      <c r="A449" s="210"/>
      <c r="B449" s="210"/>
      <c r="C449" s="210"/>
      <c r="D449" s="210"/>
      <c r="E449" s="210"/>
      <c r="F449" s="210"/>
      <c r="G449" s="210"/>
      <c r="H449" s="210"/>
      <c r="I449" s="210"/>
      <c r="J449" s="210"/>
      <c r="K449" s="210"/>
      <c r="L449" s="210"/>
      <c r="M449" s="210"/>
      <c r="N449" s="210"/>
      <c r="O449" s="210"/>
      <c r="P449" s="210"/>
      <c r="Q449" s="210"/>
      <c r="R449" s="210"/>
      <c r="S449" s="210"/>
      <c r="T449" s="210"/>
      <c r="U449" s="210"/>
      <c r="V449" s="210"/>
      <c r="W449" s="210"/>
      <c r="X449" s="210"/>
      <c r="Y449" s="210"/>
      <c r="Z449" s="210"/>
      <c r="AA449" s="210"/>
      <c r="AB449" s="210"/>
      <c r="AC449" s="210"/>
      <c r="AD449" s="210"/>
      <c r="AE449" s="210"/>
      <c r="AF449" s="210"/>
      <c r="AG449" s="210"/>
      <c r="AH449" s="210"/>
      <c r="AI449" s="210"/>
      <c r="AJ449" s="210"/>
      <c r="AK449" s="210"/>
      <c r="AL449" s="210"/>
    </row>
    <row r="450" spans="1:38" ht="16" x14ac:dyDescent="0.2">
      <c r="A450" s="210"/>
      <c r="B450" s="210"/>
      <c r="C450" s="210"/>
      <c r="D450" s="210"/>
      <c r="E450" s="210"/>
      <c r="F450" s="210"/>
      <c r="G450" s="210"/>
      <c r="H450" s="210"/>
      <c r="I450" s="210"/>
      <c r="J450" s="210"/>
      <c r="K450" s="210"/>
      <c r="L450" s="210"/>
      <c r="M450" s="210"/>
      <c r="N450" s="210"/>
      <c r="O450" s="210"/>
      <c r="P450" s="210"/>
      <c r="Q450" s="210"/>
      <c r="R450" s="210"/>
      <c r="S450" s="210"/>
      <c r="T450" s="210"/>
      <c r="U450" s="210"/>
      <c r="V450" s="210"/>
      <c r="W450" s="210"/>
      <c r="X450" s="210"/>
      <c r="Y450" s="210"/>
      <c r="Z450" s="210"/>
      <c r="AA450" s="210"/>
      <c r="AB450" s="210"/>
      <c r="AC450" s="210"/>
      <c r="AD450" s="210"/>
      <c r="AE450" s="210"/>
      <c r="AF450" s="210"/>
      <c r="AG450" s="210"/>
      <c r="AH450" s="210"/>
      <c r="AI450" s="210"/>
      <c r="AJ450" s="210"/>
      <c r="AK450" s="210"/>
      <c r="AL450" s="210"/>
    </row>
    <row r="451" spans="1:38" ht="16" x14ac:dyDescent="0.2">
      <c r="A451" s="210"/>
      <c r="B451" s="210"/>
      <c r="C451" s="210"/>
      <c r="D451" s="210"/>
      <c r="E451" s="210"/>
      <c r="F451" s="210"/>
      <c r="G451" s="210"/>
      <c r="H451" s="210"/>
      <c r="I451" s="210"/>
      <c r="J451" s="210"/>
      <c r="K451" s="210"/>
      <c r="L451" s="210"/>
      <c r="M451" s="210"/>
      <c r="N451" s="210"/>
      <c r="O451" s="210"/>
      <c r="P451" s="210"/>
      <c r="Q451" s="210"/>
      <c r="R451" s="210"/>
      <c r="S451" s="210"/>
      <c r="T451" s="210"/>
      <c r="U451" s="210"/>
      <c r="V451" s="210"/>
      <c r="W451" s="210"/>
      <c r="X451" s="210"/>
      <c r="Y451" s="210"/>
      <c r="Z451" s="210"/>
      <c r="AA451" s="210"/>
      <c r="AB451" s="210"/>
      <c r="AC451" s="210"/>
      <c r="AD451" s="210"/>
      <c r="AE451" s="210"/>
      <c r="AF451" s="210"/>
      <c r="AG451" s="210"/>
      <c r="AH451" s="210"/>
      <c r="AI451" s="210"/>
      <c r="AJ451" s="210"/>
      <c r="AK451" s="210"/>
      <c r="AL451" s="210"/>
    </row>
    <row r="452" spans="1:38" ht="16" x14ac:dyDescent="0.2">
      <c r="A452" s="210"/>
      <c r="B452" s="210"/>
      <c r="C452" s="210"/>
      <c r="D452" s="210"/>
      <c r="E452" s="210"/>
      <c r="F452" s="210"/>
      <c r="G452" s="210"/>
      <c r="H452" s="210"/>
      <c r="I452" s="210"/>
      <c r="J452" s="210"/>
      <c r="K452" s="210"/>
      <c r="L452" s="210"/>
      <c r="M452" s="210"/>
      <c r="N452" s="210"/>
      <c r="O452" s="210"/>
      <c r="P452" s="210"/>
      <c r="Q452" s="210"/>
      <c r="R452" s="210"/>
      <c r="S452" s="210"/>
      <c r="T452" s="210"/>
      <c r="U452" s="210"/>
      <c r="V452" s="210"/>
      <c r="W452" s="210"/>
      <c r="X452" s="210"/>
      <c r="Y452" s="210"/>
      <c r="Z452" s="210"/>
      <c r="AA452" s="210"/>
      <c r="AB452" s="210"/>
      <c r="AC452" s="210"/>
      <c r="AD452" s="210"/>
      <c r="AE452" s="210"/>
      <c r="AF452" s="210"/>
      <c r="AG452" s="210"/>
      <c r="AH452" s="210"/>
      <c r="AI452" s="210"/>
      <c r="AJ452" s="210"/>
      <c r="AK452" s="210"/>
      <c r="AL452" s="210"/>
    </row>
    <row r="453" spans="1:38" ht="16" x14ac:dyDescent="0.2">
      <c r="A453" s="210"/>
      <c r="B453" s="210"/>
      <c r="C453" s="210"/>
      <c r="D453" s="210"/>
      <c r="E453" s="210"/>
      <c r="F453" s="210"/>
      <c r="G453" s="210"/>
      <c r="H453" s="210"/>
      <c r="I453" s="210"/>
      <c r="J453" s="210"/>
      <c r="K453" s="210"/>
      <c r="L453" s="210"/>
      <c r="M453" s="210"/>
      <c r="N453" s="210"/>
      <c r="O453" s="210"/>
      <c r="P453" s="210"/>
      <c r="Q453" s="210"/>
      <c r="R453" s="210"/>
      <c r="S453" s="210"/>
      <c r="T453" s="210"/>
      <c r="U453" s="210"/>
      <c r="V453" s="210"/>
      <c r="W453" s="210"/>
      <c r="X453" s="210"/>
      <c r="Y453" s="210"/>
      <c r="Z453" s="210"/>
      <c r="AA453" s="210"/>
      <c r="AB453" s="210"/>
      <c r="AC453" s="210"/>
      <c r="AD453" s="210"/>
      <c r="AE453" s="210"/>
      <c r="AF453" s="210"/>
      <c r="AG453" s="210"/>
      <c r="AH453" s="210"/>
      <c r="AI453" s="210"/>
      <c r="AJ453" s="210"/>
      <c r="AK453" s="210"/>
      <c r="AL453" s="210"/>
    </row>
    <row r="454" spans="1:38" ht="16" x14ac:dyDescent="0.2">
      <c r="A454" s="210"/>
      <c r="B454" s="210"/>
      <c r="C454" s="210"/>
      <c r="D454" s="210"/>
      <c r="E454" s="210"/>
      <c r="F454" s="210"/>
      <c r="G454" s="210"/>
      <c r="H454" s="210"/>
      <c r="I454" s="210"/>
      <c r="J454" s="210"/>
      <c r="K454" s="210"/>
      <c r="L454" s="210"/>
      <c r="M454" s="210"/>
      <c r="N454" s="210"/>
      <c r="O454" s="210"/>
      <c r="P454" s="210"/>
      <c r="Q454" s="210"/>
      <c r="R454" s="210"/>
      <c r="S454" s="210"/>
      <c r="T454" s="210"/>
      <c r="U454" s="210"/>
      <c r="V454" s="210"/>
      <c r="W454" s="210"/>
      <c r="X454" s="210"/>
      <c r="Y454" s="210"/>
      <c r="Z454" s="210"/>
      <c r="AA454" s="210"/>
      <c r="AB454" s="210"/>
      <c r="AC454" s="210"/>
      <c r="AD454" s="210"/>
      <c r="AE454" s="210"/>
      <c r="AF454" s="210"/>
      <c r="AG454" s="210"/>
      <c r="AH454" s="210"/>
      <c r="AI454" s="210"/>
      <c r="AJ454" s="210"/>
      <c r="AK454" s="210"/>
      <c r="AL454" s="210"/>
    </row>
    <row r="455" spans="1:38" ht="16" x14ac:dyDescent="0.2">
      <c r="A455" s="210"/>
      <c r="B455" s="210"/>
      <c r="C455" s="210"/>
      <c r="D455" s="210"/>
      <c r="E455" s="210"/>
      <c r="F455" s="210"/>
      <c r="G455" s="210"/>
      <c r="H455" s="210"/>
      <c r="I455" s="210"/>
      <c r="J455" s="210"/>
      <c r="K455" s="210"/>
      <c r="L455" s="210"/>
      <c r="M455" s="210"/>
      <c r="N455" s="210"/>
      <c r="O455" s="210"/>
      <c r="P455" s="210"/>
      <c r="Q455" s="210"/>
      <c r="R455" s="210"/>
      <c r="S455" s="210"/>
      <c r="T455" s="210"/>
      <c r="U455" s="210"/>
      <c r="V455" s="210"/>
      <c r="W455" s="210"/>
      <c r="X455" s="210"/>
      <c r="Y455" s="210"/>
      <c r="Z455" s="210"/>
      <c r="AA455" s="210"/>
      <c r="AB455" s="210"/>
      <c r="AC455" s="210"/>
      <c r="AD455" s="210"/>
      <c r="AE455" s="210"/>
      <c r="AF455" s="210"/>
      <c r="AG455" s="210"/>
      <c r="AH455" s="210"/>
      <c r="AI455" s="210"/>
      <c r="AJ455" s="210"/>
      <c r="AK455" s="210"/>
      <c r="AL455" s="210"/>
    </row>
    <row r="456" spans="1:38" ht="16" x14ac:dyDescent="0.2">
      <c r="A456" s="210"/>
      <c r="B456" s="210"/>
      <c r="C456" s="210"/>
      <c r="D456" s="210"/>
      <c r="E456" s="210"/>
      <c r="F456" s="210"/>
      <c r="G456" s="210"/>
      <c r="H456" s="210"/>
      <c r="I456" s="210"/>
      <c r="J456" s="210"/>
      <c r="K456" s="210"/>
      <c r="L456" s="210"/>
      <c r="M456" s="210"/>
      <c r="N456" s="210"/>
      <c r="O456" s="210"/>
      <c r="P456" s="210"/>
      <c r="Q456" s="210"/>
      <c r="R456" s="210"/>
      <c r="S456" s="210"/>
      <c r="T456" s="210"/>
      <c r="U456" s="210"/>
      <c r="V456" s="210"/>
      <c r="W456" s="210"/>
      <c r="X456" s="210"/>
      <c r="Y456" s="210"/>
      <c r="Z456" s="210"/>
      <c r="AA456" s="210"/>
      <c r="AB456" s="210"/>
      <c r="AC456" s="210"/>
      <c r="AD456" s="210"/>
      <c r="AE456" s="210"/>
      <c r="AF456" s="210"/>
      <c r="AG456" s="210"/>
      <c r="AH456" s="210"/>
      <c r="AI456" s="210"/>
      <c r="AJ456" s="210"/>
      <c r="AK456" s="210"/>
      <c r="AL456" s="210"/>
    </row>
    <row r="457" spans="1:38" ht="16" x14ac:dyDescent="0.2">
      <c r="A457" s="210"/>
      <c r="B457" s="210"/>
      <c r="C457" s="210"/>
      <c r="D457" s="210"/>
      <c r="E457" s="210"/>
      <c r="F457" s="210"/>
      <c r="G457" s="210"/>
      <c r="H457" s="210"/>
      <c r="I457" s="210"/>
      <c r="J457" s="210"/>
      <c r="K457" s="210"/>
      <c r="L457" s="210"/>
      <c r="M457" s="210"/>
      <c r="N457" s="210"/>
      <c r="O457" s="210"/>
      <c r="P457" s="210"/>
      <c r="Q457" s="210"/>
      <c r="R457" s="210"/>
      <c r="S457" s="210"/>
      <c r="T457" s="210"/>
      <c r="U457" s="210"/>
      <c r="V457" s="210"/>
      <c r="W457" s="210"/>
      <c r="X457" s="210"/>
      <c r="Y457" s="210"/>
      <c r="Z457" s="210"/>
      <c r="AA457" s="210"/>
      <c r="AB457" s="210"/>
      <c r="AC457" s="210"/>
      <c r="AD457" s="210"/>
      <c r="AE457" s="210"/>
      <c r="AF457" s="210"/>
      <c r="AG457" s="210"/>
      <c r="AH457" s="210"/>
      <c r="AI457" s="210"/>
      <c r="AJ457" s="210"/>
      <c r="AK457" s="210"/>
      <c r="AL457" s="210"/>
    </row>
    <row r="458" spans="1:38" ht="16" x14ac:dyDescent="0.2">
      <c r="A458" s="210"/>
      <c r="B458" s="210"/>
      <c r="C458" s="210"/>
      <c r="D458" s="210"/>
      <c r="E458" s="210"/>
      <c r="F458" s="210"/>
      <c r="G458" s="210"/>
      <c r="H458" s="210"/>
      <c r="I458" s="210"/>
      <c r="J458" s="210"/>
      <c r="K458" s="210"/>
      <c r="L458" s="210"/>
      <c r="M458" s="210"/>
      <c r="N458" s="210"/>
      <c r="O458" s="210"/>
      <c r="P458" s="210"/>
      <c r="Q458" s="210"/>
      <c r="R458" s="210"/>
      <c r="S458" s="210"/>
      <c r="T458" s="210"/>
      <c r="U458" s="210"/>
      <c r="V458" s="210"/>
      <c r="W458" s="210"/>
      <c r="X458" s="210"/>
      <c r="Y458" s="210"/>
      <c r="Z458" s="210"/>
      <c r="AA458" s="210"/>
      <c r="AB458" s="210"/>
      <c r="AC458" s="210"/>
      <c r="AD458" s="210"/>
      <c r="AE458" s="210"/>
      <c r="AF458" s="210"/>
      <c r="AG458" s="210"/>
      <c r="AH458" s="210"/>
      <c r="AI458" s="210"/>
      <c r="AJ458" s="210"/>
      <c r="AK458" s="210"/>
      <c r="AL458" s="210"/>
    </row>
    <row r="459" spans="1:38" ht="16" x14ac:dyDescent="0.2">
      <c r="A459" s="210"/>
      <c r="B459" s="210"/>
      <c r="C459" s="210"/>
      <c r="D459" s="210"/>
      <c r="E459" s="210"/>
      <c r="F459" s="210"/>
      <c r="G459" s="210"/>
      <c r="H459" s="210"/>
      <c r="I459" s="210"/>
      <c r="J459" s="210"/>
      <c r="K459" s="210"/>
      <c r="L459" s="210"/>
      <c r="M459" s="210"/>
      <c r="N459" s="210"/>
      <c r="O459" s="210"/>
      <c r="P459" s="210"/>
      <c r="Q459" s="210"/>
      <c r="R459" s="210"/>
      <c r="S459" s="210"/>
      <c r="T459" s="210"/>
      <c r="U459" s="210"/>
      <c r="V459" s="210"/>
      <c r="W459" s="210"/>
      <c r="X459" s="210"/>
      <c r="Y459" s="210"/>
      <c r="Z459" s="210"/>
      <c r="AA459" s="210"/>
      <c r="AB459" s="210"/>
      <c r="AC459" s="210"/>
      <c r="AD459" s="210"/>
      <c r="AE459" s="210"/>
      <c r="AF459" s="210"/>
      <c r="AG459" s="210"/>
      <c r="AH459" s="210"/>
      <c r="AI459" s="210"/>
      <c r="AJ459" s="210"/>
      <c r="AK459" s="210"/>
      <c r="AL459" s="210"/>
    </row>
    <row r="460" spans="1:38" ht="16" x14ac:dyDescent="0.2">
      <c r="A460" s="210"/>
      <c r="B460" s="210"/>
      <c r="C460" s="210"/>
      <c r="D460" s="210"/>
      <c r="E460" s="210"/>
      <c r="F460" s="210"/>
      <c r="G460" s="210"/>
      <c r="H460" s="210"/>
      <c r="I460" s="210"/>
      <c r="J460" s="210"/>
      <c r="K460" s="210"/>
      <c r="L460" s="210"/>
      <c r="M460" s="210"/>
      <c r="N460" s="210"/>
      <c r="O460" s="210"/>
      <c r="P460" s="210"/>
      <c r="Q460" s="210"/>
      <c r="R460" s="210"/>
      <c r="S460" s="210"/>
      <c r="T460" s="210"/>
      <c r="U460" s="210"/>
      <c r="V460" s="210"/>
      <c r="W460" s="210"/>
      <c r="X460" s="210"/>
      <c r="Y460" s="210"/>
      <c r="Z460" s="210"/>
      <c r="AA460" s="210"/>
      <c r="AB460" s="210"/>
      <c r="AC460" s="210"/>
      <c r="AD460" s="210"/>
      <c r="AE460" s="210"/>
      <c r="AF460" s="210"/>
      <c r="AG460" s="210"/>
      <c r="AH460" s="210"/>
      <c r="AI460" s="210"/>
      <c r="AJ460" s="210"/>
      <c r="AK460" s="210"/>
      <c r="AL460" s="210"/>
    </row>
    <row r="461" spans="1:38" ht="16" x14ac:dyDescent="0.2">
      <c r="A461" s="210"/>
      <c r="B461" s="210"/>
      <c r="C461" s="210"/>
      <c r="D461" s="210"/>
      <c r="E461" s="210"/>
      <c r="F461" s="210"/>
      <c r="G461" s="210"/>
      <c r="H461" s="210"/>
      <c r="I461" s="210"/>
      <c r="J461" s="210"/>
      <c r="K461" s="210"/>
      <c r="L461" s="210"/>
      <c r="M461" s="210"/>
      <c r="N461" s="210"/>
      <c r="O461" s="210"/>
      <c r="P461" s="210"/>
      <c r="Q461" s="210"/>
      <c r="R461" s="210"/>
      <c r="S461" s="210"/>
      <c r="T461" s="210"/>
      <c r="U461" s="210"/>
      <c r="V461" s="210"/>
      <c r="W461" s="210"/>
      <c r="X461" s="210"/>
      <c r="Y461" s="210"/>
      <c r="Z461" s="210"/>
      <c r="AA461" s="210"/>
      <c r="AB461" s="210"/>
      <c r="AC461" s="210"/>
      <c r="AD461" s="210"/>
      <c r="AE461" s="210"/>
      <c r="AF461" s="210"/>
      <c r="AG461" s="210"/>
      <c r="AH461" s="210"/>
      <c r="AI461" s="210"/>
      <c r="AJ461" s="210"/>
      <c r="AK461" s="210"/>
      <c r="AL461" s="210"/>
    </row>
    <row r="462" spans="1:38" ht="16" x14ac:dyDescent="0.2">
      <c r="A462" s="210"/>
      <c r="B462" s="210"/>
      <c r="C462" s="210"/>
      <c r="D462" s="210"/>
      <c r="E462" s="210"/>
      <c r="F462" s="210"/>
      <c r="G462" s="210"/>
      <c r="H462" s="210"/>
      <c r="I462" s="210"/>
      <c r="J462" s="210"/>
      <c r="K462" s="210"/>
      <c r="L462" s="210"/>
      <c r="M462" s="210"/>
      <c r="N462" s="210"/>
      <c r="O462" s="210"/>
      <c r="P462" s="210"/>
      <c r="Q462" s="210"/>
      <c r="R462" s="210"/>
      <c r="S462" s="210"/>
      <c r="T462" s="210"/>
      <c r="U462" s="210"/>
      <c r="V462" s="210"/>
      <c r="W462" s="210"/>
      <c r="X462" s="210"/>
      <c r="Y462" s="210"/>
      <c r="Z462" s="210"/>
      <c r="AA462" s="210"/>
      <c r="AB462" s="210"/>
      <c r="AC462" s="210"/>
      <c r="AD462" s="210"/>
      <c r="AE462" s="210"/>
      <c r="AF462" s="210"/>
      <c r="AG462" s="210"/>
      <c r="AH462" s="210"/>
      <c r="AI462" s="210"/>
      <c r="AJ462" s="210"/>
      <c r="AK462" s="210"/>
      <c r="AL462" s="210"/>
    </row>
    <row r="463" spans="1:38" ht="16" x14ac:dyDescent="0.2">
      <c r="A463" s="210"/>
      <c r="B463" s="210"/>
      <c r="C463" s="210"/>
      <c r="D463" s="210"/>
      <c r="E463" s="210"/>
      <c r="F463" s="210"/>
      <c r="G463" s="210"/>
      <c r="H463" s="210"/>
      <c r="I463" s="210"/>
      <c r="J463" s="210"/>
      <c r="K463" s="210"/>
      <c r="L463" s="210"/>
      <c r="M463" s="210"/>
      <c r="N463" s="210"/>
      <c r="O463" s="210"/>
      <c r="P463" s="210"/>
      <c r="Q463" s="210"/>
      <c r="R463" s="210"/>
      <c r="S463" s="210"/>
      <c r="T463" s="210"/>
      <c r="U463" s="210"/>
      <c r="V463" s="210"/>
      <c r="W463" s="210"/>
      <c r="X463" s="210"/>
      <c r="Y463" s="210"/>
      <c r="Z463" s="210"/>
      <c r="AA463" s="210"/>
      <c r="AB463" s="210"/>
      <c r="AC463" s="210"/>
      <c r="AD463" s="210"/>
      <c r="AE463" s="210"/>
      <c r="AF463" s="210"/>
      <c r="AG463" s="210"/>
      <c r="AH463" s="210"/>
      <c r="AI463" s="210"/>
      <c r="AJ463" s="210"/>
      <c r="AK463" s="210"/>
      <c r="AL463" s="210"/>
    </row>
    <row r="464" spans="1:38" ht="16" x14ac:dyDescent="0.2">
      <c r="A464" s="210"/>
      <c r="B464" s="210"/>
      <c r="C464" s="210"/>
      <c r="D464" s="210"/>
      <c r="E464" s="210"/>
      <c r="F464" s="210"/>
      <c r="G464" s="210"/>
      <c r="H464" s="210"/>
      <c r="I464" s="210"/>
      <c r="J464" s="210"/>
      <c r="K464" s="210"/>
      <c r="L464" s="210"/>
      <c r="M464" s="210"/>
      <c r="N464" s="210"/>
      <c r="O464" s="210"/>
      <c r="P464" s="210"/>
      <c r="Q464" s="210"/>
      <c r="R464" s="210"/>
      <c r="S464" s="210"/>
      <c r="T464" s="210"/>
      <c r="U464" s="210"/>
      <c r="V464" s="210"/>
      <c r="W464" s="210"/>
      <c r="X464" s="210"/>
      <c r="Y464" s="210"/>
      <c r="Z464" s="210"/>
      <c r="AA464" s="210"/>
      <c r="AB464" s="210"/>
      <c r="AC464" s="210"/>
      <c r="AD464" s="210"/>
      <c r="AE464" s="210"/>
      <c r="AF464" s="210"/>
      <c r="AG464" s="210"/>
      <c r="AH464" s="210"/>
      <c r="AI464" s="210"/>
      <c r="AJ464" s="210"/>
      <c r="AK464" s="210"/>
      <c r="AL464" s="210"/>
    </row>
    <row r="465" spans="1:38" ht="16" x14ac:dyDescent="0.2">
      <c r="A465" s="210"/>
      <c r="B465" s="210"/>
      <c r="C465" s="210"/>
      <c r="D465" s="210"/>
      <c r="E465" s="210"/>
      <c r="F465" s="210"/>
      <c r="G465" s="210"/>
      <c r="H465" s="210"/>
      <c r="I465" s="210"/>
      <c r="J465" s="210"/>
      <c r="K465" s="210"/>
      <c r="L465" s="210"/>
      <c r="M465" s="210"/>
      <c r="N465" s="210"/>
      <c r="O465" s="210"/>
      <c r="P465" s="210"/>
      <c r="Q465" s="210"/>
      <c r="R465" s="210"/>
      <c r="S465" s="210"/>
      <c r="T465" s="210"/>
      <c r="U465" s="210"/>
      <c r="V465" s="210"/>
      <c r="W465" s="210"/>
      <c r="X465" s="210"/>
      <c r="Y465" s="210"/>
      <c r="Z465" s="210"/>
      <c r="AA465" s="210"/>
      <c r="AB465" s="210"/>
      <c r="AC465" s="210"/>
      <c r="AD465" s="210"/>
      <c r="AE465" s="210"/>
      <c r="AF465" s="210"/>
      <c r="AG465" s="210"/>
      <c r="AH465" s="210"/>
      <c r="AI465" s="210"/>
      <c r="AJ465" s="210"/>
      <c r="AK465" s="210"/>
      <c r="AL465" s="210"/>
    </row>
    <row r="466" spans="1:38" ht="16" x14ac:dyDescent="0.2">
      <c r="A466" s="210"/>
      <c r="B466" s="210"/>
      <c r="C466" s="210"/>
      <c r="D466" s="210"/>
      <c r="E466" s="210"/>
      <c r="F466" s="210"/>
      <c r="G466" s="210"/>
      <c r="H466" s="210"/>
      <c r="I466" s="210"/>
      <c r="J466" s="210"/>
      <c r="K466" s="210"/>
      <c r="L466" s="210"/>
      <c r="M466" s="210"/>
      <c r="N466" s="210"/>
      <c r="O466" s="210"/>
      <c r="P466" s="210"/>
      <c r="Q466" s="210"/>
      <c r="R466" s="210"/>
      <c r="S466" s="210"/>
      <c r="T466" s="210"/>
      <c r="U466" s="210"/>
      <c r="V466" s="210"/>
      <c r="W466" s="210"/>
      <c r="X466" s="210"/>
      <c r="Y466" s="210"/>
      <c r="Z466" s="210"/>
      <c r="AA466" s="210"/>
      <c r="AB466" s="210"/>
      <c r="AC466" s="210"/>
      <c r="AD466" s="210"/>
      <c r="AE466" s="210"/>
      <c r="AF466" s="210"/>
      <c r="AG466" s="210"/>
      <c r="AH466" s="210"/>
      <c r="AI466" s="210"/>
      <c r="AJ466" s="210"/>
      <c r="AK466" s="210"/>
      <c r="AL466" s="210"/>
    </row>
    <row r="467" spans="1:38" ht="16" x14ac:dyDescent="0.2">
      <c r="A467" s="210"/>
      <c r="B467" s="210"/>
      <c r="C467" s="210"/>
      <c r="D467" s="210"/>
      <c r="E467" s="210"/>
      <c r="F467" s="210"/>
      <c r="G467" s="210"/>
      <c r="H467" s="210"/>
      <c r="I467" s="210"/>
      <c r="J467" s="210"/>
      <c r="K467" s="210"/>
      <c r="L467" s="210"/>
      <c r="M467" s="210"/>
      <c r="N467" s="210"/>
      <c r="O467" s="210"/>
      <c r="P467" s="210"/>
      <c r="Q467" s="210"/>
      <c r="R467" s="210"/>
      <c r="S467" s="210"/>
      <c r="T467" s="210"/>
      <c r="U467" s="210"/>
      <c r="V467" s="210"/>
      <c r="W467" s="210"/>
      <c r="X467" s="210"/>
      <c r="Y467" s="210"/>
      <c r="Z467" s="210"/>
      <c r="AA467" s="210"/>
      <c r="AB467" s="210"/>
      <c r="AC467" s="210"/>
      <c r="AD467" s="210"/>
      <c r="AE467" s="210"/>
      <c r="AF467" s="210"/>
      <c r="AG467" s="210"/>
      <c r="AH467" s="210"/>
      <c r="AI467" s="210"/>
      <c r="AJ467" s="210"/>
      <c r="AK467" s="210"/>
      <c r="AL467" s="210"/>
    </row>
    <row r="468" spans="1:38" ht="16" x14ac:dyDescent="0.2">
      <c r="A468" s="210"/>
      <c r="B468" s="210"/>
      <c r="C468" s="210"/>
      <c r="D468" s="210"/>
      <c r="E468" s="210"/>
      <c r="F468" s="210"/>
      <c r="G468" s="210"/>
      <c r="H468" s="210"/>
      <c r="I468" s="210"/>
      <c r="J468" s="210"/>
      <c r="K468" s="210"/>
      <c r="L468" s="210"/>
      <c r="M468" s="210"/>
      <c r="N468" s="210"/>
      <c r="O468" s="210"/>
      <c r="P468" s="210"/>
      <c r="Q468" s="210"/>
      <c r="R468" s="210"/>
      <c r="S468" s="210"/>
      <c r="T468" s="210"/>
      <c r="U468" s="210"/>
      <c r="V468" s="210"/>
      <c r="W468" s="210"/>
      <c r="X468" s="210"/>
      <c r="Y468" s="210"/>
      <c r="Z468" s="210"/>
      <c r="AA468" s="210"/>
      <c r="AB468" s="210"/>
      <c r="AC468" s="210"/>
      <c r="AD468" s="210"/>
      <c r="AE468" s="210"/>
      <c r="AF468" s="210"/>
      <c r="AG468" s="210"/>
      <c r="AH468" s="210"/>
      <c r="AI468" s="210"/>
      <c r="AJ468" s="210"/>
      <c r="AK468" s="210"/>
      <c r="AL468" s="210"/>
    </row>
    <row r="469" spans="1:38" ht="16" x14ac:dyDescent="0.2">
      <c r="A469" s="210"/>
      <c r="B469" s="210"/>
      <c r="C469" s="210"/>
      <c r="D469" s="210"/>
      <c r="E469" s="210"/>
      <c r="F469" s="210"/>
      <c r="G469" s="210"/>
      <c r="H469" s="210"/>
      <c r="I469" s="210"/>
      <c r="J469" s="210"/>
      <c r="K469" s="210"/>
      <c r="L469" s="210"/>
      <c r="M469" s="210"/>
      <c r="N469" s="210"/>
      <c r="O469" s="210"/>
      <c r="P469" s="210"/>
      <c r="Q469" s="210"/>
      <c r="R469" s="210"/>
      <c r="S469" s="210"/>
      <c r="T469" s="210"/>
      <c r="U469" s="210"/>
      <c r="V469" s="210"/>
      <c r="W469" s="210"/>
      <c r="X469" s="210"/>
      <c r="Y469" s="210"/>
      <c r="Z469" s="210"/>
      <c r="AA469" s="210"/>
      <c r="AB469" s="210"/>
      <c r="AC469" s="210"/>
      <c r="AD469" s="210"/>
      <c r="AE469" s="210"/>
      <c r="AF469" s="210"/>
      <c r="AG469" s="210"/>
      <c r="AH469" s="210"/>
      <c r="AI469" s="210"/>
      <c r="AJ469" s="210"/>
      <c r="AK469" s="210"/>
      <c r="AL469" s="210"/>
    </row>
    <row r="470" spans="1:38" ht="16" x14ac:dyDescent="0.2">
      <c r="A470" s="210"/>
      <c r="B470" s="210"/>
      <c r="C470" s="210"/>
      <c r="D470" s="210"/>
      <c r="E470" s="210"/>
      <c r="F470" s="210"/>
      <c r="G470" s="210"/>
      <c r="H470" s="210"/>
      <c r="I470" s="210"/>
      <c r="J470" s="210"/>
      <c r="K470" s="210"/>
      <c r="L470" s="210"/>
      <c r="M470" s="210"/>
      <c r="N470" s="210"/>
      <c r="O470" s="210"/>
      <c r="P470" s="210"/>
      <c r="Q470" s="210"/>
      <c r="R470" s="210"/>
      <c r="S470" s="210"/>
      <c r="T470" s="210"/>
      <c r="U470" s="210"/>
      <c r="V470" s="210"/>
      <c r="W470" s="210"/>
      <c r="X470" s="210"/>
      <c r="Y470" s="210"/>
      <c r="Z470" s="210"/>
      <c r="AA470" s="210"/>
      <c r="AB470" s="210"/>
      <c r="AC470" s="210"/>
      <c r="AD470" s="210"/>
      <c r="AE470" s="210"/>
      <c r="AF470" s="210"/>
      <c r="AG470" s="210"/>
      <c r="AH470" s="210"/>
      <c r="AI470" s="210"/>
      <c r="AJ470" s="210"/>
      <c r="AK470" s="210"/>
      <c r="AL470" s="210"/>
    </row>
    <row r="471" spans="1:38" ht="16" x14ac:dyDescent="0.2">
      <c r="A471" s="210"/>
      <c r="B471" s="210"/>
      <c r="C471" s="210"/>
      <c r="D471" s="210"/>
      <c r="E471" s="210"/>
      <c r="F471" s="210"/>
      <c r="G471" s="210"/>
      <c r="H471" s="210"/>
      <c r="I471" s="210"/>
      <c r="J471" s="210"/>
      <c r="K471" s="210"/>
      <c r="L471" s="210"/>
      <c r="M471" s="210"/>
      <c r="N471" s="210"/>
      <c r="O471" s="210"/>
      <c r="P471" s="210"/>
      <c r="Q471" s="210"/>
      <c r="R471" s="210"/>
      <c r="S471" s="210"/>
      <c r="T471" s="210"/>
      <c r="U471" s="210"/>
      <c r="V471" s="210"/>
      <c r="W471" s="210"/>
      <c r="X471" s="210"/>
      <c r="Y471" s="210"/>
      <c r="Z471" s="210"/>
      <c r="AA471" s="210"/>
      <c r="AB471" s="210"/>
      <c r="AC471" s="210"/>
      <c r="AD471" s="210"/>
      <c r="AE471" s="210"/>
      <c r="AF471" s="210"/>
      <c r="AG471" s="210"/>
      <c r="AH471" s="210"/>
      <c r="AI471" s="210"/>
      <c r="AJ471" s="210"/>
      <c r="AK471" s="210"/>
      <c r="AL471" s="210"/>
    </row>
    <row r="472" spans="1:38" ht="16" x14ac:dyDescent="0.2">
      <c r="A472" s="210"/>
      <c r="B472" s="210"/>
      <c r="C472" s="210"/>
      <c r="D472" s="210"/>
      <c r="E472" s="210"/>
      <c r="F472" s="210"/>
      <c r="G472" s="210"/>
      <c r="H472" s="210"/>
      <c r="I472" s="210"/>
      <c r="J472" s="210"/>
      <c r="K472" s="210"/>
      <c r="L472" s="210"/>
      <c r="M472" s="210"/>
      <c r="N472" s="210"/>
      <c r="O472" s="210"/>
      <c r="P472" s="210"/>
      <c r="Q472" s="210"/>
      <c r="R472" s="210"/>
      <c r="S472" s="210"/>
      <c r="T472" s="210"/>
      <c r="U472" s="210"/>
      <c r="V472" s="210"/>
      <c r="W472" s="210"/>
      <c r="X472" s="210"/>
      <c r="Y472" s="210"/>
      <c r="Z472" s="210"/>
      <c r="AA472" s="210"/>
      <c r="AB472" s="210"/>
      <c r="AC472" s="210"/>
      <c r="AD472" s="210"/>
      <c r="AE472" s="210"/>
      <c r="AF472" s="210"/>
      <c r="AG472" s="210"/>
      <c r="AH472" s="210"/>
      <c r="AI472" s="210"/>
      <c r="AJ472" s="210"/>
      <c r="AK472" s="210"/>
      <c r="AL472" s="210"/>
    </row>
    <row r="473" spans="1:38" ht="16" x14ac:dyDescent="0.2">
      <c r="A473" s="210"/>
      <c r="B473" s="210"/>
      <c r="C473" s="210"/>
      <c r="D473" s="210"/>
      <c r="E473" s="210"/>
      <c r="F473" s="210"/>
      <c r="G473" s="210"/>
      <c r="H473" s="210"/>
      <c r="I473" s="210"/>
      <c r="J473" s="210"/>
      <c r="K473" s="210"/>
      <c r="L473" s="210"/>
      <c r="M473" s="210"/>
      <c r="N473" s="210"/>
      <c r="O473" s="210"/>
      <c r="P473" s="210"/>
      <c r="Q473" s="210"/>
      <c r="R473" s="210"/>
      <c r="S473" s="210"/>
      <c r="T473" s="210"/>
      <c r="U473" s="210"/>
      <c r="V473" s="210"/>
      <c r="W473" s="210"/>
      <c r="X473" s="210"/>
      <c r="Y473" s="210"/>
      <c r="Z473" s="210"/>
      <c r="AA473" s="210"/>
      <c r="AB473" s="210"/>
      <c r="AC473" s="210"/>
      <c r="AD473" s="210"/>
      <c r="AE473" s="210"/>
      <c r="AF473" s="210"/>
      <c r="AG473" s="210"/>
      <c r="AH473" s="210"/>
      <c r="AI473" s="210"/>
      <c r="AJ473" s="210"/>
      <c r="AK473" s="210"/>
      <c r="AL473" s="210"/>
    </row>
    <row r="474" spans="1:38" ht="16" x14ac:dyDescent="0.2">
      <c r="A474" s="210"/>
      <c r="B474" s="210"/>
      <c r="C474" s="210"/>
      <c r="D474" s="210"/>
      <c r="E474" s="210"/>
      <c r="F474" s="210"/>
      <c r="G474" s="210"/>
      <c r="H474" s="210"/>
      <c r="I474" s="210"/>
      <c r="J474" s="210"/>
      <c r="K474" s="210"/>
      <c r="L474" s="210"/>
      <c r="M474" s="210"/>
      <c r="N474" s="210"/>
      <c r="O474" s="210"/>
      <c r="P474" s="210"/>
      <c r="Q474" s="210"/>
      <c r="R474" s="210"/>
      <c r="S474" s="210"/>
      <c r="T474" s="210"/>
      <c r="U474" s="210"/>
      <c r="V474" s="210"/>
      <c r="W474" s="210"/>
      <c r="X474" s="210"/>
      <c r="Y474" s="210"/>
      <c r="Z474" s="210"/>
      <c r="AA474" s="210"/>
      <c r="AB474" s="210"/>
      <c r="AC474" s="210"/>
      <c r="AD474" s="210"/>
      <c r="AE474" s="210"/>
      <c r="AF474" s="210"/>
      <c r="AG474" s="210"/>
      <c r="AH474" s="210"/>
      <c r="AI474" s="210"/>
      <c r="AJ474" s="210"/>
      <c r="AK474" s="210"/>
      <c r="AL474" s="210"/>
    </row>
    <row r="475" spans="1:38" ht="16" x14ac:dyDescent="0.2">
      <c r="A475" s="210"/>
      <c r="B475" s="210"/>
      <c r="C475" s="210"/>
      <c r="D475" s="210"/>
      <c r="E475" s="210"/>
      <c r="F475" s="210"/>
      <c r="G475" s="210"/>
      <c r="H475" s="210"/>
      <c r="I475" s="210"/>
      <c r="J475" s="210"/>
      <c r="K475" s="210"/>
      <c r="L475" s="210"/>
      <c r="M475" s="210"/>
      <c r="N475" s="210"/>
      <c r="O475" s="210"/>
      <c r="P475" s="210"/>
      <c r="Q475" s="210"/>
      <c r="R475" s="210"/>
      <c r="S475" s="210"/>
      <c r="T475" s="210"/>
      <c r="U475" s="210"/>
      <c r="V475" s="210"/>
      <c r="W475" s="210"/>
      <c r="X475" s="210"/>
      <c r="Y475" s="210"/>
      <c r="Z475" s="210"/>
      <c r="AA475" s="210"/>
      <c r="AB475" s="210"/>
      <c r="AC475" s="210"/>
      <c r="AD475" s="210"/>
      <c r="AE475" s="210"/>
      <c r="AF475" s="210"/>
      <c r="AG475" s="210"/>
      <c r="AH475" s="210"/>
      <c r="AI475" s="210"/>
      <c r="AJ475" s="210"/>
      <c r="AK475" s="210"/>
      <c r="AL475" s="210"/>
    </row>
    <row r="476" spans="1:38" ht="16" x14ac:dyDescent="0.2">
      <c r="A476" s="210"/>
      <c r="B476" s="210"/>
      <c r="C476" s="210"/>
      <c r="D476" s="210"/>
      <c r="E476" s="210"/>
      <c r="F476" s="210"/>
      <c r="G476" s="210"/>
      <c r="H476" s="210"/>
      <c r="I476" s="210"/>
      <c r="J476" s="210"/>
      <c r="K476" s="210"/>
      <c r="L476" s="210"/>
      <c r="M476" s="210"/>
      <c r="N476" s="210"/>
      <c r="O476" s="210"/>
      <c r="P476" s="210"/>
      <c r="Q476" s="210"/>
      <c r="R476" s="210"/>
      <c r="S476" s="210"/>
      <c r="T476" s="210"/>
      <c r="U476" s="210"/>
      <c r="V476" s="210"/>
      <c r="W476" s="210"/>
      <c r="X476" s="210"/>
      <c r="Y476" s="210"/>
      <c r="Z476" s="210"/>
      <c r="AA476" s="210"/>
      <c r="AB476" s="210"/>
      <c r="AC476" s="210"/>
      <c r="AD476" s="210"/>
      <c r="AE476" s="210"/>
      <c r="AF476" s="210"/>
      <c r="AG476" s="210"/>
      <c r="AH476" s="210"/>
      <c r="AI476" s="210"/>
      <c r="AJ476" s="210"/>
      <c r="AK476" s="210"/>
      <c r="AL476" s="210"/>
    </row>
    <row r="477" spans="1:38" ht="16" x14ac:dyDescent="0.2">
      <c r="A477" s="210"/>
      <c r="B477" s="210"/>
      <c r="C477" s="210"/>
      <c r="D477" s="210"/>
      <c r="E477" s="210"/>
      <c r="F477" s="210"/>
      <c r="G477" s="210"/>
      <c r="H477" s="210"/>
      <c r="I477" s="210"/>
      <c r="J477" s="210"/>
      <c r="K477" s="210"/>
      <c r="L477" s="210"/>
      <c r="M477" s="210"/>
      <c r="N477" s="210"/>
      <c r="O477" s="210"/>
      <c r="P477" s="210"/>
      <c r="Q477" s="210"/>
      <c r="R477" s="210"/>
      <c r="S477" s="210"/>
      <c r="T477" s="210"/>
      <c r="U477" s="210"/>
      <c r="V477" s="210"/>
      <c r="W477" s="210"/>
      <c r="X477" s="210"/>
      <c r="Y477" s="210"/>
      <c r="Z477" s="210"/>
      <c r="AA477" s="210"/>
      <c r="AB477" s="210"/>
      <c r="AC477" s="210"/>
      <c r="AD477" s="210"/>
      <c r="AE477" s="210"/>
      <c r="AF477" s="210"/>
      <c r="AG477" s="210"/>
      <c r="AH477" s="210"/>
      <c r="AI477" s="210"/>
      <c r="AJ477" s="210"/>
      <c r="AK477" s="210"/>
      <c r="AL477" s="210"/>
    </row>
    <row r="478" spans="1:38" ht="16" x14ac:dyDescent="0.2">
      <c r="A478" s="210"/>
      <c r="B478" s="210"/>
      <c r="C478" s="210"/>
      <c r="D478" s="210"/>
      <c r="E478" s="210"/>
      <c r="F478" s="210"/>
      <c r="G478" s="210"/>
      <c r="H478" s="210"/>
      <c r="I478" s="210"/>
      <c r="J478" s="210"/>
      <c r="K478" s="210"/>
      <c r="L478" s="210"/>
      <c r="M478" s="210"/>
      <c r="N478" s="210"/>
      <c r="O478" s="210"/>
      <c r="P478" s="210"/>
      <c r="Q478" s="210"/>
      <c r="R478" s="210"/>
      <c r="S478" s="210"/>
      <c r="T478" s="210"/>
      <c r="U478" s="210"/>
      <c r="V478" s="210"/>
      <c r="W478" s="210"/>
      <c r="X478" s="210"/>
      <c r="Y478" s="210"/>
      <c r="Z478" s="210"/>
      <c r="AA478" s="210"/>
      <c r="AB478" s="210"/>
      <c r="AC478" s="210"/>
      <c r="AD478" s="210"/>
      <c r="AE478" s="210"/>
      <c r="AF478" s="210"/>
      <c r="AG478" s="210"/>
      <c r="AH478" s="210"/>
      <c r="AI478" s="210"/>
      <c r="AJ478" s="210"/>
      <c r="AK478" s="210"/>
      <c r="AL478" s="210"/>
    </row>
    <row r="479" spans="1:38" ht="16" x14ac:dyDescent="0.2">
      <c r="A479" s="210"/>
      <c r="B479" s="210"/>
      <c r="C479" s="210"/>
      <c r="D479" s="210"/>
      <c r="E479" s="210"/>
      <c r="F479" s="210"/>
      <c r="G479" s="210"/>
      <c r="H479" s="210"/>
      <c r="I479" s="210"/>
      <c r="J479" s="210"/>
      <c r="K479" s="210"/>
      <c r="L479" s="210"/>
      <c r="M479" s="210"/>
      <c r="N479" s="210"/>
      <c r="O479" s="210"/>
      <c r="P479" s="210"/>
      <c r="Q479" s="210"/>
      <c r="R479" s="210"/>
      <c r="S479" s="210"/>
      <c r="T479" s="210"/>
      <c r="U479" s="210"/>
      <c r="V479" s="210"/>
      <c r="W479" s="210"/>
      <c r="X479" s="210"/>
      <c r="Y479" s="210"/>
      <c r="Z479" s="210"/>
      <c r="AA479" s="210"/>
      <c r="AB479" s="210"/>
      <c r="AC479" s="210"/>
      <c r="AD479" s="210"/>
      <c r="AE479" s="210"/>
      <c r="AF479" s="210"/>
      <c r="AG479" s="210"/>
      <c r="AH479" s="210"/>
      <c r="AI479" s="210"/>
      <c r="AJ479" s="210"/>
      <c r="AK479" s="210"/>
      <c r="AL479" s="210"/>
    </row>
    <row r="480" spans="1:38" ht="16" x14ac:dyDescent="0.2">
      <c r="A480" s="210"/>
      <c r="B480" s="210"/>
      <c r="C480" s="210"/>
      <c r="D480" s="210"/>
      <c r="E480" s="210"/>
      <c r="F480" s="210"/>
      <c r="G480" s="210"/>
      <c r="H480" s="210"/>
      <c r="I480" s="210"/>
      <c r="J480" s="210"/>
      <c r="K480" s="210"/>
      <c r="L480" s="210"/>
      <c r="M480" s="210"/>
      <c r="N480" s="210"/>
      <c r="O480" s="210"/>
      <c r="P480" s="210"/>
      <c r="Q480" s="210"/>
      <c r="R480" s="210"/>
      <c r="S480" s="210"/>
      <c r="T480" s="210"/>
      <c r="U480" s="210"/>
      <c r="V480" s="210"/>
      <c r="W480" s="210"/>
      <c r="X480" s="210"/>
      <c r="Y480" s="210"/>
      <c r="Z480" s="210"/>
      <c r="AA480" s="210"/>
      <c r="AB480" s="210"/>
      <c r="AC480" s="210"/>
      <c r="AD480" s="210"/>
      <c r="AE480" s="210"/>
      <c r="AF480" s="210"/>
      <c r="AG480" s="210"/>
      <c r="AH480" s="210"/>
      <c r="AI480" s="210"/>
      <c r="AJ480" s="210"/>
      <c r="AK480" s="210"/>
      <c r="AL480" s="210"/>
    </row>
    <row r="481" spans="1:38" ht="16" x14ac:dyDescent="0.2">
      <c r="A481" s="210"/>
      <c r="B481" s="210"/>
      <c r="C481" s="210"/>
      <c r="D481" s="210"/>
      <c r="E481" s="210"/>
      <c r="F481" s="210"/>
      <c r="G481" s="210"/>
      <c r="H481" s="210"/>
      <c r="I481" s="210"/>
      <c r="J481" s="210"/>
      <c r="K481" s="210"/>
      <c r="L481" s="210"/>
      <c r="M481" s="210"/>
      <c r="N481" s="210"/>
      <c r="O481" s="210"/>
      <c r="P481" s="210"/>
      <c r="Q481" s="210"/>
      <c r="R481" s="210"/>
      <c r="S481" s="210"/>
      <c r="T481" s="210"/>
      <c r="U481" s="210"/>
      <c r="V481" s="210"/>
      <c r="W481" s="210"/>
      <c r="X481" s="210"/>
      <c r="Y481" s="210"/>
      <c r="Z481" s="210"/>
      <c r="AA481" s="210"/>
      <c r="AB481" s="210"/>
      <c r="AC481" s="210"/>
      <c r="AD481" s="210"/>
      <c r="AE481" s="210"/>
      <c r="AF481" s="210"/>
      <c r="AG481" s="210"/>
      <c r="AH481" s="210"/>
      <c r="AI481" s="210"/>
      <c r="AJ481" s="210"/>
      <c r="AK481" s="210"/>
      <c r="AL481" s="210"/>
    </row>
    <row r="482" spans="1:38" ht="16" x14ac:dyDescent="0.2">
      <c r="A482" s="210"/>
      <c r="B482" s="210"/>
      <c r="C482" s="210"/>
      <c r="D482" s="210"/>
      <c r="E482" s="210"/>
      <c r="F482" s="210"/>
      <c r="G482" s="210"/>
      <c r="H482" s="210"/>
      <c r="I482" s="210"/>
      <c r="J482" s="210"/>
      <c r="K482" s="210"/>
      <c r="L482" s="210"/>
      <c r="M482" s="210"/>
      <c r="N482" s="210"/>
      <c r="O482" s="210"/>
      <c r="P482" s="210"/>
      <c r="Q482" s="210"/>
      <c r="R482" s="210"/>
      <c r="S482" s="210"/>
      <c r="T482" s="210"/>
      <c r="U482" s="210"/>
      <c r="V482" s="210"/>
      <c r="W482" s="210"/>
      <c r="X482" s="210"/>
      <c r="Y482" s="210"/>
      <c r="Z482" s="210"/>
      <c r="AA482" s="210"/>
      <c r="AB482" s="210"/>
      <c r="AC482" s="210"/>
      <c r="AD482" s="210"/>
      <c r="AE482" s="210"/>
      <c r="AF482" s="210"/>
      <c r="AG482" s="210"/>
      <c r="AH482" s="210"/>
      <c r="AI482" s="210"/>
      <c r="AJ482" s="210"/>
      <c r="AK482" s="210"/>
      <c r="AL482" s="210"/>
    </row>
    <row r="483" spans="1:38" ht="16" x14ac:dyDescent="0.2">
      <c r="A483" s="210"/>
      <c r="B483" s="210"/>
      <c r="C483" s="210"/>
      <c r="D483" s="210"/>
      <c r="E483" s="210"/>
      <c r="F483" s="210"/>
      <c r="G483" s="210"/>
      <c r="H483" s="210"/>
      <c r="I483" s="210"/>
      <c r="J483" s="210"/>
      <c r="K483" s="210"/>
      <c r="L483" s="210"/>
      <c r="M483" s="210"/>
      <c r="N483" s="210"/>
      <c r="O483" s="210"/>
      <c r="P483" s="210"/>
      <c r="Q483" s="210"/>
      <c r="R483" s="210"/>
      <c r="S483" s="210"/>
      <c r="T483" s="210"/>
      <c r="U483" s="210"/>
      <c r="V483" s="210"/>
      <c r="W483" s="210"/>
      <c r="X483" s="210"/>
      <c r="Y483" s="210"/>
      <c r="Z483" s="210"/>
      <c r="AA483" s="210"/>
      <c r="AB483" s="210"/>
      <c r="AC483" s="210"/>
      <c r="AD483" s="210"/>
      <c r="AE483" s="210"/>
      <c r="AF483" s="210"/>
      <c r="AG483" s="210"/>
      <c r="AH483" s="210"/>
      <c r="AI483" s="210"/>
      <c r="AJ483" s="210"/>
      <c r="AK483" s="210"/>
      <c r="AL483" s="210"/>
    </row>
    <row r="484" spans="1:38" ht="16" x14ac:dyDescent="0.2">
      <c r="A484" s="210"/>
      <c r="B484" s="210"/>
      <c r="C484" s="210"/>
      <c r="D484" s="210"/>
      <c r="E484" s="210"/>
      <c r="F484" s="210"/>
      <c r="G484" s="210"/>
      <c r="H484" s="210"/>
      <c r="I484" s="210"/>
      <c r="J484" s="210"/>
      <c r="K484" s="210"/>
      <c r="L484" s="210"/>
      <c r="M484" s="210"/>
      <c r="N484" s="210"/>
      <c r="O484" s="210"/>
      <c r="P484" s="210"/>
      <c r="Q484" s="210"/>
      <c r="R484" s="210"/>
      <c r="S484" s="210"/>
      <c r="T484" s="210"/>
      <c r="U484" s="210"/>
      <c r="V484" s="210"/>
      <c r="W484" s="210"/>
      <c r="X484" s="210"/>
      <c r="Y484" s="210"/>
      <c r="Z484" s="210"/>
      <c r="AA484" s="210"/>
      <c r="AB484" s="210"/>
      <c r="AC484" s="210"/>
      <c r="AD484" s="210"/>
      <c r="AE484" s="210"/>
      <c r="AF484" s="210"/>
      <c r="AG484" s="210"/>
      <c r="AH484" s="210"/>
      <c r="AI484" s="210"/>
      <c r="AJ484" s="210"/>
      <c r="AK484" s="210"/>
      <c r="AL484" s="210"/>
    </row>
    <row r="485" spans="1:38" ht="16" x14ac:dyDescent="0.2">
      <c r="A485" s="210"/>
      <c r="B485" s="210"/>
      <c r="C485" s="210"/>
      <c r="D485" s="210"/>
      <c r="E485" s="210"/>
      <c r="F485" s="210"/>
      <c r="G485" s="210"/>
      <c r="H485" s="210"/>
      <c r="I485" s="210"/>
      <c r="J485" s="210"/>
      <c r="K485" s="210"/>
      <c r="L485" s="210"/>
      <c r="M485" s="210"/>
      <c r="N485" s="210"/>
      <c r="O485" s="210"/>
      <c r="P485" s="210"/>
      <c r="Q485" s="210"/>
      <c r="R485" s="210"/>
      <c r="S485" s="210"/>
      <c r="T485" s="210"/>
      <c r="U485" s="210"/>
      <c r="V485" s="210"/>
      <c r="W485" s="210"/>
      <c r="X485" s="210"/>
      <c r="Y485" s="210"/>
      <c r="Z485" s="210"/>
      <c r="AA485" s="210"/>
      <c r="AB485" s="210"/>
      <c r="AC485" s="210"/>
      <c r="AD485" s="210"/>
      <c r="AE485" s="210"/>
      <c r="AF485" s="210"/>
      <c r="AG485" s="210"/>
      <c r="AH485" s="210"/>
      <c r="AI485" s="210"/>
      <c r="AJ485" s="210"/>
      <c r="AK485" s="210"/>
      <c r="AL485" s="210"/>
    </row>
    <row r="486" spans="1:38" ht="16" x14ac:dyDescent="0.2">
      <c r="A486" s="210"/>
      <c r="B486" s="210"/>
      <c r="C486" s="210"/>
      <c r="D486" s="210"/>
      <c r="E486" s="210"/>
      <c r="F486" s="210"/>
      <c r="G486" s="210"/>
      <c r="H486" s="210"/>
      <c r="I486" s="210"/>
      <c r="J486" s="210"/>
      <c r="K486" s="210"/>
      <c r="L486" s="210"/>
      <c r="M486" s="210"/>
      <c r="N486" s="210"/>
      <c r="O486" s="210"/>
      <c r="P486" s="210"/>
      <c r="Q486" s="210"/>
      <c r="R486" s="210"/>
      <c r="S486" s="210"/>
      <c r="T486" s="210"/>
      <c r="U486" s="210"/>
      <c r="V486" s="210"/>
      <c r="W486" s="210"/>
      <c r="X486" s="210"/>
      <c r="Y486" s="210"/>
      <c r="Z486" s="210"/>
      <c r="AA486" s="210"/>
      <c r="AB486" s="210"/>
      <c r="AC486" s="210"/>
      <c r="AD486" s="210"/>
      <c r="AE486" s="210"/>
      <c r="AF486" s="210"/>
      <c r="AG486" s="210"/>
      <c r="AH486" s="210"/>
      <c r="AI486" s="210"/>
      <c r="AJ486" s="210"/>
      <c r="AK486" s="210"/>
      <c r="AL486" s="210"/>
    </row>
    <row r="487" spans="1:38" ht="16" x14ac:dyDescent="0.2">
      <c r="A487" s="210"/>
      <c r="B487" s="210"/>
      <c r="C487" s="210"/>
      <c r="D487" s="210"/>
      <c r="E487" s="210"/>
      <c r="F487" s="210"/>
      <c r="G487" s="210"/>
      <c r="H487" s="210"/>
      <c r="I487" s="210"/>
      <c r="J487" s="210"/>
      <c r="K487" s="210"/>
      <c r="L487" s="210"/>
      <c r="M487" s="210"/>
      <c r="N487" s="210"/>
      <c r="O487" s="210"/>
      <c r="P487" s="210"/>
      <c r="Q487" s="210"/>
      <c r="R487" s="210"/>
      <c r="S487" s="210"/>
      <c r="T487" s="210"/>
      <c r="U487" s="210"/>
      <c r="V487" s="210"/>
      <c r="W487" s="210"/>
      <c r="X487" s="210"/>
      <c r="Y487" s="210"/>
      <c r="Z487" s="210"/>
      <c r="AA487" s="210"/>
      <c r="AB487" s="210"/>
      <c r="AC487" s="210"/>
      <c r="AD487" s="210"/>
      <c r="AE487" s="210"/>
      <c r="AF487" s="210"/>
      <c r="AG487" s="210"/>
      <c r="AH487" s="210"/>
      <c r="AI487" s="210"/>
      <c r="AJ487" s="210"/>
      <c r="AK487" s="210"/>
      <c r="AL487" s="210"/>
    </row>
    <row r="488" spans="1:38" ht="16" x14ac:dyDescent="0.2">
      <c r="A488" s="210"/>
      <c r="B488" s="210"/>
      <c r="C488" s="210"/>
      <c r="D488" s="210"/>
      <c r="E488" s="210"/>
      <c r="F488" s="210"/>
      <c r="G488" s="210"/>
      <c r="H488" s="210"/>
      <c r="I488" s="210"/>
      <c r="J488" s="210"/>
      <c r="K488" s="210"/>
      <c r="L488" s="210"/>
      <c r="M488" s="210"/>
      <c r="N488" s="210"/>
      <c r="O488" s="210"/>
      <c r="P488" s="210"/>
      <c r="Q488" s="210"/>
      <c r="R488" s="210"/>
      <c r="S488" s="210"/>
      <c r="T488" s="210"/>
      <c r="U488" s="210"/>
      <c r="V488" s="210"/>
      <c r="W488" s="210"/>
      <c r="X488" s="210"/>
      <c r="Y488" s="210"/>
      <c r="Z488" s="210"/>
      <c r="AA488" s="210"/>
      <c r="AB488" s="210"/>
      <c r="AC488" s="210"/>
      <c r="AD488" s="210"/>
      <c r="AE488" s="210"/>
      <c r="AF488" s="210"/>
      <c r="AG488" s="210"/>
      <c r="AH488" s="210"/>
      <c r="AI488" s="210"/>
      <c r="AJ488" s="210"/>
      <c r="AK488" s="210"/>
      <c r="AL488" s="210"/>
    </row>
    <row r="489" spans="1:38" ht="16" x14ac:dyDescent="0.2">
      <c r="A489" s="210"/>
      <c r="B489" s="210"/>
      <c r="C489" s="210"/>
      <c r="D489" s="210"/>
      <c r="E489" s="210"/>
      <c r="F489" s="210"/>
      <c r="G489" s="210"/>
      <c r="H489" s="210"/>
      <c r="I489" s="210"/>
      <c r="J489" s="210"/>
      <c r="K489" s="210"/>
      <c r="L489" s="210"/>
      <c r="M489" s="210"/>
      <c r="N489" s="210"/>
      <c r="O489" s="210"/>
      <c r="P489" s="210"/>
      <c r="Q489" s="210"/>
      <c r="R489" s="210"/>
      <c r="S489" s="210"/>
      <c r="T489" s="210"/>
      <c r="U489" s="210"/>
      <c r="V489" s="210"/>
      <c r="W489" s="210"/>
      <c r="X489" s="210"/>
      <c r="Y489" s="210"/>
      <c r="Z489" s="210"/>
      <c r="AA489" s="210"/>
      <c r="AB489" s="210"/>
      <c r="AC489" s="210"/>
      <c r="AD489" s="210"/>
      <c r="AE489" s="210"/>
      <c r="AF489" s="210"/>
      <c r="AG489" s="210"/>
      <c r="AH489" s="210"/>
      <c r="AI489" s="210"/>
      <c r="AJ489" s="210"/>
      <c r="AK489" s="210"/>
      <c r="AL489" s="210"/>
    </row>
    <row r="490" spans="1:38" ht="16" x14ac:dyDescent="0.2">
      <c r="A490" s="210"/>
      <c r="B490" s="210"/>
      <c r="C490" s="210"/>
      <c r="D490" s="210"/>
      <c r="E490" s="210"/>
      <c r="F490" s="210"/>
      <c r="G490" s="210"/>
      <c r="H490" s="210"/>
      <c r="I490" s="210"/>
      <c r="J490" s="210"/>
      <c r="K490" s="210"/>
      <c r="L490" s="210"/>
      <c r="M490" s="210"/>
      <c r="N490" s="210"/>
      <c r="O490" s="210"/>
      <c r="P490" s="210"/>
      <c r="Q490" s="210"/>
      <c r="R490" s="210"/>
      <c r="S490" s="210"/>
      <c r="T490" s="210"/>
      <c r="U490" s="210"/>
      <c r="V490" s="210"/>
      <c r="W490" s="210"/>
      <c r="X490" s="210"/>
      <c r="Y490" s="210"/>
      <c r="Z490" s="210"/>
      <c r="AA490" s="210"/>
      <c r="AB490" s="210"/>
      <c r="AC490" s="210"/>
      <c r="AD490" s="210"/>
      <c r="AE490" s="210"/>
      <c r="AF490" s="210"/>
      <c r="AG490" s="210"/>
      <c r="AH490" s="210"/>
      <c r="AI490" s="210"/>
      <c r="AJ490" s="210"/>
      <c r="AK490" s="210"/>
      <c r="AL490" s="210"/>
    </row>
    <row r="491" spans="1:38" ht="16" x14ac:dyDescent="0.2">
      <c r="A491" s="210"/>
      <c r="B491" s="210"/>
      <c r="C491" s="210"/>
      <c r="D491" s="210"/>
      <c r="E491" s="210"/>
      <c r="F491" s="210"/>
      <c r="G491" s="210"/>
      <c r="H491" s="210"/>
      <c r="I491" s="210"/>
      <c r="J491" s="210"/>
      <c r="K491" s="210"/>
      <c r="L491" s="210"/>
      <c r="M491" s="210"/>
      <c r="N491" s="210"/>
      <c r="O491" s="210"/>
      <c r="P491" s="210"/>
      <c r="Q491" s="210"/>
      <c r="R491" s="210"/>
      <c r="S491" s="210"/>
      <c r="T491" s="210"/>
      <c r="U491" s="210"/>
      <c r="V491" s="210"/>
      <c r="W491" s="210"/>
      <c r="X491" s="210"/>
      <c r="Y491" s="210"/>
      <c r="Z491" s="210"/>
      <c r="AA491" s="210"/>
      <c r="AB491" s="210"/>
      <c r="AC491" s="210"/>
      <c r="AD491" s="210"/>
      <c r="AE491" s="210"/>
      <c r="AF491" s="210"/>
      <c r="AG491" s="210"/>
      <c r="AH491" s="210"/>
      <c r="AI491" s="210"/>
      <c r="AJ491" s="210"/>
      <c r="AK491" s="210"/>
      <c r="AL491" s="210"/>
    </row>
    <row r="492" spans="1:38" ht="16" x14ac:dyDescent="0.2">
      <c r="A492" s="210"/>
      <c r="B492" s="210"/>
      <c r="C492" s="210"/>
      <c r="D492" s="210"/>
      <c r="E492" s="210"/>
      <c r="F492" s="210"/>
      <c r="G492" s="210"/>
      <c r="H492" s="210"/>
      <c r="I492" s="210"/>
      <c r="J492" s="210"/>
      <c r="K492" s="210"/>
      <c r="L492" s="210"/>
      <c r="M492" s="210"/>
      <c r="N492" s="210"/>
      <c r="O492" s="210"/>
      <c r="P492" s="210"/>
      <c r="Q492" s="210"/>
      <c r="R492" s="210"/>
      <c r="S492" s="210"/>
      <c r="T492" s="210"/>
      <c r="U492" s="210"/>
      <c r="V492" s="210"/>
      <c r="W492" s="210"/>
      <c r="X492" s="210"/>
      <c r="Y492" s="210"/>
      <c r="Z492" s="210"/>
      <c r="AA492" s="210"/>
      <c r="AB492" s="210"/>
      <c r="AC492" s="210"/>
      <c r="AD492" s="210"/>
      <c r="AE492" s="210"/>
      <c r="AF492" s="210"/>
      <c r="AG492" s="210"/>
      <c r="AH492" s="210"/>
      <c r="AI492" s="210"/>
      <c r="AJ492" s="210"/>
      <c r="AK492" s="210"/>
      <c r="AL492" s="210"/>
    </row>
    <row r="493" spans="1:38" ht="16" x14ac:dyDescent="0.2">
      <c r="A493" s="210"/>
      <c r="B493" s="210"/>
      <c r="C493" s="210"/>
      <c r="D493" s="210"/>
      <c r="E493" s="210"/>
      <c r="F493" s="210"/>
      <c r="G493" s="210"/>
      <c r="H493" s="210"/>
      <c r="I493" s="210"/>
      <c r="J493" s="210"/>
      <c r="K493" s="210"/>
      <c r="L493" s="210"/>
      <c r="M493" s="210"/>
      <c r="N493" s="210"/>
      <c r="O493" s="210"/>
      <c r="P493" s="210"/>
      <c r="Q493" s="210"/>
      <c r="R493" s="210"/>
      <c r="S493" s="210"/>
      <c r="T493" s="210"/>
      <c r="U493" s="210"/>
      <c r="V493" s="210"/>
      <c r="W493" s="210"/>
      <c r="X493" s="210"/>
      <c r="Y493" s="210"/>
      <c r="Z493" s="210"/>
      <c r="AA493" s="210"/>
      <c r="AB493" s="210"/>
      <c r="AC493" s="210"/>
      <c r="AD493" s="210"/>
      <c r="AE493" s="210"/>
      <c r="AF493" s="210"/>
      <c r="AG493" s="210"/>
      <c r="AH493" s="210"/>
      <c r="AI493" s="210"/>
      <c r="AJ493" s="210"/>
      <c r="AK493" s="210"/>
      <c r="AL493" s="210"/>
    </row>
    <row r="494" spans="1:38" ht="16" x14ac:dyDescent="0.2">
      <c r="A494" s="210"/>
      <c r="B494" s="210"/>
      <c r="C494" s="210"/>
      <c r="D494" s="210"/>
      <c r="E494" s="210"/>
      <c r="F494" s="210"/>
      <c r="G494" s="210"/>
      <c r="H494" s="210"/>
      <c r="I494" s="210"/>
      <c r="J494" s="210"/>
      <c r="K494" s="210"/>
      <c r="L494" s="210"/>
      <c r="M494" s="210"/>
      <c r="N494" s="210"/>
      <c r="O494" s="210"/>
      <c r="P494" s="210"/>
      <c r="Q494" s="210"/>
      <c r="R494" s="210"/>
      <c r="S494" s="210"/>
      <c r="T494" s="210"/>
      <c r="U494" s="210"/>
      <c r="V494" s="210"/>
      <c r="W494" s="210"/>
      <c r="X494" s="210"/>
      <c r="Y494" s="210"/>
      <c r="Z494" s="210"/>
      <c r="AA494" s="210"/>
      <c r="AB494" s="210"/>
      <c r="AC494" s="210"/>
      <c r="AD494" s="210"/>
      <c r="AE494" s="210"/>
      <c r="AF494" s="210"/>
      <c r="AG494" s="210"/>
      <c r="AH494" s="210"/>
      <c r="AI494" s="210"/>
      <c r="AJ494" s="210"/>
      <c r="AK494" s="210"/>
      <c r="AL494" s="210"/>
    </row>
    <row r="495" spans="1:38" ht="16" x14ac:dyDescent="0.2">
      <c r="A495" s="210"/>
      <c r="B495" s="210"/>
      <c r="C495" s="210"/>
      <c r="D495" s="210"/>
      <c r="E495" s="210"/>
      <c r="F495" s="210"/>
      <c r="G495" s="210"/>
      <c r="H495" s="210"/>
      <c r="I495" s="210"/>
      <c r="J495" s="210"/>
      <c r="K495" s="210"/>
      <c r="L495" s="210"/>
      <c r="M495" s="210"/>
      <c r="N495" s="210"/>
      <c r="O495" s="210"/>
      <c r="P495" s="210"/>
      <c r="Q495" s="210"/>
      <c r="R495" s="210"/>
      <c r="S495" s="210"/>
      <c r="T495" s="210"/>
      <c r="U495" s="210"/>
      <c r="V495" s="210"/>
      <c r="W495" s="210"/>
      <c r="X495" s="210"/>
      <c r="Y495" s="210"/>
      <c r="Z495" s="210"/>
      <c r="AA495" s="210"/>
      <c r="AB495" s="210"/>
      <c r="AC495" s="210"/>
      <c r="AD495" s="210"/>
      <c r="AE495" s="210"/>
      <c r="AF495" s="210"/>
      <c r="AG495" s="210"/>
      <c r="AH495" s="210"/>
      <c r="AI495" s="210"/>
      <c r="AJ495" s="210"/>
      <c r="AK495" s="210"/>
      <c r="AL495" s="210"/>
    </row>
    <row r="496" spans="1:38" ht="16" x14ac:dyDescent="0.2">
      <c r="A496" s="210"/>
      <c r="B496" s="210"/>
      <c r="C496" s="210"/>
      <c r="D496" s="210"/>
      <c r="E496" s="210"/>
      <c r="F496" s="210"/>
      <c r="G496" s="210"/>
      <c r="H496" s="210"/>
      <c r="I496" s="210"/>
      <c r="J496" s="210"/>
      <c r="K496" s="210"/>
      <c r="L496" s="210"/>
      <c r="M496" s="210"/>
      <c r="N496" s="210"/>
      <c r="O496" s="210"/>
      <c r="P496" s="210"/>
      <c r="Q496" s="210"/>
      <c r="R496" s="210"/>
      <c r="S496" s="210"/>
      <c r="T496" s="210"/>
      <c r="U496" s="210"/>
      <c r="V496" s="210"/>
      <c r="W496" s="210"/>
      <c r="X496" s="210"/>
      <c r="Y496" s="210"/>
      <c r="Z496" s="210"/>
      <c r="AA496" s="210"/>
      <c r="AB496" s="210"/>
      <c r="AC496" s="210"/>
      <c r="AD496" s="210"/>
      <c r="AE496" s="210"/>
      <c r="AF496" s="210"/>
      <c r="AG496" s="210"/>
      <c r="AH496" s="210"/>
      <c r="AI496" s="210"/>
      <c r="AJ496" s="210"/>
      <c r="AK496" s="210"/>
      <c r="AL496" s="210"/>
    </row>
    <row r="497" spans="1:38" ht="16" x14ac:dyDescent="0.2">
      <c r="A497" s="210"/>
      <c r="B497" s="210"/>
      <c r="C497" s="210"/>
      <c r="D497" s="210"/>
      <c r="E497" s="210"/>
      <c r="F497" s="210"/>
      <c r="G497" s="210"/>
      <c r="H497" s="210"/>
      <c r="I497" s="210"/>
      <c r="J497" s="210"/>
      <c r="K497" s="210"/>
      <c r="L497" s="210"/>
      <c r="M497" s="210"/>
      <c r="N497" s="210"/>
      <c r="O497" s="210"/>
      <c r="P497" s="210"/>
      <c r="Q497" s="210"/>
      <c r="R497" s="210"/>
      <c r="S497" s="210"/>
      <c r="T497" s="210"/>
      <c r="U497" s="210"/>
      <c r="V497" s="210"/>
      <c r="W497" s="210"/>
      <c r="X497" s="210"/>
      <c r="Y497" s="210"/>
      <c r="Z497" s="210"/>
      <c r="AA497" s="210"/>
      <c r="AB497" s="210"/>
      <c r="AC497" s="210"/>
      <c r="AD497" s="210"/>
      <c r="AE497" s="210"/>
      <c r="AF497" s="210"/>
      <c r="AG497" s="210"/>
      <c r="AH497" s="210"/>
      <c r="AI497" s="210"/>
      <c r="AJ497" s="210"/>
      <c r="AK497" s="210"/>
      <c r="AL497" s="210"/>
    </row>
    <row r="498" spans="1:38" ht="16" x14ac:dyDescent="0.2">
      <c r="A498" s="210"/>
      <c r="B498" s="210"/>
      <c r="C498" s="210"/>
      <c r="D498" s="210"/>
      <c r="E498" s="210"/>
      <c r="F498" s="210"/>
      <c r="G498" s="210"/>
      <c r="H498" s="210"/>
      <c r="I498" s="210"/>
      <c r="J498" s="210"/>
      <c r="K498" s="210"/>
      <c r="L498" s="210"/>
      <c r="M498" s="210"/>
      <c r="N498" s="210"/>
      <c r="O498" s="210"/>
      <c r="P498" s="210"/>
      <c r="Q498" s="210"/>
      <c r="R498" s="210"/>
      <c r="S498" s="210"/>
      <c r="T498" s="210"/>
      <c r="U498" s="210"/>
      <c r="V498" s="210"/>
      <c r="W498" s="210"/>
      <c r="X498" s="210"/>
      <c r="Y498" s="210"/>
      <c r="Z498" s="210"/>
      <c r="AA498" s="210"/>
      <c r="AB498" s="210"/>
      <c r="AC498" s="210"/>
      <c r="AD498" s="210"/>
      <c r="AE498" s="210"/>
      <c r="AF498" s="210"/>
      <c r="AG498" s="210"/>
      <c r="AH498" s="210"/>
      <c r="AI498" s="210"/>
      <c r="AJ498" s="210"/>
      <c r="AK498" s="210"/>
      <c r="AL498" s="210"/>
    </row>
    <row r="499" spans="1:38" ht="16" x14ac:dyDescent="0.2">
      <c r="A499" s="210"/>
      <c r="B499" s="210"/>
      <c r="C499" s="210"/>
      <c r="D499" s="210"/>
      <c r="E499" s="210"/>
      <c r="F499" s="210"/>
      <c r="G499" s="210"/>
      <c r="H499" s="210"/>
      <c r="I499" s="210"/>
      <c r="J499" s="210"/>
      <c r="K499" s="210"/>
      <c r="L499" s="210"/>
      <c r="M499" s="210"/>
      <c r="N499" s="210"/>
      <c r="O499" s="210"/>
      <c r="P499" s="210"/>
      <c r="Q499" s="210"/>
      <c r="R499" s="210"/>
      <c r="S499" s="210"/>
      <c r="T499" s="210"/>
      <c r="U499" s="210"/>
      <c r="V499" s="210"/>
      <c r="W499" s="210"/>
      <c r="X499" s="210"/>
      <c r="Y499" s="210"/>
      <c r="Z499" s="210"/>
      <c r="AA499" s="210"/>
      <c r="AB499" s="210"/>
      <c r="AC499" s="210"/>
      <c r="AD499" s="210"/>
      <c r="AE499" s="210"/>
      <c r="AF499" s="210"/>
      <c r="AG499" s="210"/>
      <c r="AH499" s="210"/>
      <c r="AI499" s="210"/>
      <c r="AJ499" s="210"/>
      <c r="AK499" s="210"/>
      <c r="AL499" s="210"/>
    </row>
    <row r="500" spans="1:38" ht="16" x14ac:dyDescent="0.2">
      <c r="A500" s="210"/>
      <c r="B500" s="210"/>
      <c r="C500" s="210"/>
      <c r="D500" s="210"/>
      <c r="E500" s="210"/>
      <c r="F500" s="210"/>
      <c r="G500" s="210"/>
      <c r="H500" s="210"/>
      <c r="I500" s="210"/>
      <c r="J500" s="210"/>
      <c r="K500" s="210"/>
      <c r="L500" s="210"/>
      <c r="M500" s="210"/>
      <c r="N500" s="210"/>
      <c r="O500" s="210"/>
      <c r="P500" s="210"/>
      <c r="Q500" s="210"/>
      <c r="R500" s="210"/>
      <c r="S500" s="210"/>
      <c r="T500" s="210"/>
      <c r="U500" s="210"/>
      <c r="V500" s="210"/>
      <c r="W500" s="210"/>
      <c r="X500" s="210"/>
      <c r="Y500" s="210"/>
      <c r="Z500" s="210"/>
      <c r="AA500" s="210"/>
      <c r="AB500" s="210"/>
      <c r="AC500" s="210"/>
      <c r="AD500" s="210"/>
      <c r="AE500" s="210"/>
      <c r="AF500" s="210"/>
      <c r="AG500" s="210"/>
      <c r="AH500" s="210"/>
      <c r="AI500" s="210"/>
      <c r="AJ500" s="210"/>
      <c r="AK500" s="210"/>
      <c r="AL500" s="210"/>
    </row>
    <row r="501" spans="1:38" ht="16" x14ac:dyDescent="0.2">
      <c r="A501" s="210"/>
      <c r="B501" s="210"/>
      <c r="C501" s="210"/>
      <c r="D501" s="210"/>
      <c r="E501" s="210"/>
      <c r="F501" s="210"/>
      <c r="G501" s="210"/>
      <c r="H501" s="210"/>
      <c r="I501" s="210"/>
      <c r="J501" s="210"/>
      <c r="K501" s="210"/>
      <c r="L501" s="210"/>
      <c r="M501" s="210"/>
      <c r="N501" s="210"/>
      <c r="O501" s="210"/>
      <c r="P501" s="210"/>
      <c r="Q501" s="210"/>
      <c r="R501" s="210"/>
      <c r="S501" s="210"/>
      <c r="T501" s="210"/>
      <c r="U501" s="210"/>
      <c r="V501" s="210"/>
      <c r="W501" s="210"/>
      <c r="X501" s="210"/>
      <c r="Y501" s="210"/>
      <c r="Z501" s="210"/>
      <c r="AA501" s="210"/>
      <c r="AB501" s="210"/>
      <c r="AC501" s="210"/>
      <c r="AD501" s="210"/>
      <c r="AE501" s="210"/>
      <c r="AF501" s="210"/>
      <c r="AG501" s="210"/>
      <c r="AH501" s="210"/>
      <c r="AI501" s="210"/>
      <c r="AJ501" s="210"/>
      <c r="AK501" s="210"/>
      <c r="AL501" s="210"/>
    </row>
    <row r="502" spans="1:38" ht="16" x14ac:dyDescent="0.2">
      <c r="A502" s="210"/>
      <c r="B502" s="210"/>
      <c r="C502" s="210"/>
      <c r="D502" s="210"/>
      <c r="E502" s="210"/>
      <c r="F502" s="210"/>
      <c r="G502" s="210"/>
      <c r="H502" s="210"/>
      <c r="I502" s="210"/>
      <c r="J502" s="210"/>
      <c r="K502" s="210"/>
      <c r="L502" s="210"/>
      <c r="M502" s="210"/>
      <c r="N502" s="210"/>
      <c r="O502" s="210"/>
      <c r="P502" s="210"/>
      <c r="Q502" s="210"/>
      <c r="R502" s="210"/>
      <c r="S502" s="210"/>
      <c r="T502" s="210"/>
      <c r="U502" s="210"/>
      <c r="V502" s="210"/>
      <c r="W502" s="210"/>
      <c r="X502" s="210"/>
      <c r="Y502" s="210"/>
      <c r="Z502" s="210"/>
      <c r="AA502" s="210"/>
      <c r="AB502" s="210"/>
      <c r="AC502" s="210"/>
      <c r="AD502" s="210"/>
      <c r="AE502" s="210"/>
      <c r="AF502" s="210"/>
      <c r="AG502" s="210"/>
      <c r="AH502" s="210"/>
      <c r="AI502" s="210"/>
      <c r="AJ502" s="210"/>
      <c r="AK502" s="210"/>
      <c r="AL502" s="210"/>
    </row>
    <row r="503" spans="1:38" ht="16" x14ac:dyDescent="0.2">
      <c r="A503" s="210"/>
      <c r="B503" s="210"/>
      <c r="C503" s="210"/>
      <c r="D503" s="210"/>
      <c r="E503" s="210"/>
      <c r="F503" s="210"/>
      <c r="G503" s="210"/>
      <c r="H503" s="210"/>
      <c r="I503" s="210"/>
      <c r="J503" s="210"/>
      <c r="K503" s="210"/>
      <c r="L503" s="210"/>
      <c r="M503" s="210"/>
      <c r="N503" s="210"/>
      <c r="O503" s="210"/>
      <c r="P503" s="210"/>
      <c r="Q503" s="210"/>
      <c r="R503" s="210"/>
      <c r="S503" s="210"/>
      <c r="T503" s="210"/>
      <c r="U503" s="210"/>
      <c r="V503" s="210"/>
      <c r="W503" s="210"/>
      <c r="X503" s="210"/>
      <c r="Y503" s="210"/>
      <c r="Z503" s="210"/>
      <c r="AA503" s="210"/>
      <c r="AB503" s="210"/>
      <c r="AC503" s="210"/>
      <c r="AD503" s="210"/>
      <c r="AE503" s="210"/>
      <c r="AF503" s="210"/>
      <c r="AG503" s="210"/>
      <c r="AH503" s="210"/>
      <c r="AI503" s="210"/>
      <c r="AJ503" s="210"/>
      <c r="AK503" s="210"/>
      <c r="AL503" s="210"/>
    </row>
    <row r="504" spans="1:38" ht="16" x14ac:dyDescent="0.2">
      <c r="A504" s="210"/>
      <c r="B504" s="210"/>
      <c r="C504" s="210"/>
      <c r="D504" s="210"/>
      <c r="E504" s="210"/>
      <c r="F504" s="210"/>
      <c r="G504" s="210"/>
      <c r="H504" s="210"/>
      <c r="I504" s="210"/>
      <c r="J504" s="210"/>
      <c r="K504" s="210"/>
      <c r="L504" s="210"/>
      <c r="M504" s="210"/>
      <c r="N504" s="210"/>
      <c r="O504" s="210"/>
      <c r="P504" s="210"/>
      <c r="Q504" s="210"/>
      <c r="R504" s="210"/>
      <c r="S504" s="210"/>
      <c r="T504" s="210"/>
      <c r="U504" s="210"/>
      <c r="V504" s="210"/>
      <c r="W504" s="210"/>
      <c r="X504" s="210"/>
      <c r="Y504" s="210"/>
      <c r="Z504" s="210"/>
      <c r="AA504" s="210"/>
      <c r="AB504" s="210"/>
      <c r="AC504" s="210"/>
      <c r="AD504" s="210"/>
      <c r="AE504" s="210"/>
      <c r="AF504" s="210"/>
      <c r="AG504" s="210"/>
      <c r="AH504" s="210"/>
      <c r="AI504" s="210"/>
      <c r="AJ504" s="210"/>
      <c r="AK504" s="210"/>
      <c r="AL504" s="210"/>
    </row>
    <row r="505" spans="1:38" ht="16" x14ac:dyDescent="0.2">
      <c r="A505" s="210"/>
      <c r="B505" s="210"/>
      <c r="C505" s="210"/>
      <c r="D505" s="210"/>
      <c r="E505" s="210"/>
      <c r="F505" s="210"/>
      <c r="G505" s="210"/>
      <c r="H505" s="210"/>
      <c r="I505" s="210"/>
      <c r="J505" s="210"/>
      <c r="K505" s="210"/>
      <c r="L505" s="210"/>
      <c r="M505" s="210"/>
      <c r="N505" s="210"/>
      <c r="O505" s="210"/>
      <c r="P505" s="210"/>
      <c r="Q505" s="210"/>
      <c r="R505" s="210"/>
      <c r="S505" s="210"/>
      <c r="T505" s="210"/>
      <c r="U505" s="210"/>
      <c r="V505" s="210"/>
      <c r="W505" s="210"/>
      <c r="X505" s="210"/>
      <c r="Y505" s="210"/>
      <c r="Z505" s="210"/>
      <c r="AA505" s="210"/>
      <c r="AB505" s="210"/>
      <c r="AC505" s="210"/>
      <c r="AD505" s="210"/>
      <c r="AE505" s="210"/>
      <c r="AF505" s="210"/>
      <c r="AG505" s="210"/>
      <c r="AH505" s="210"/>
      <c r="AI505" s="210"/>
      <c r="AJ505" s="210"/>
      <c r="AK505" s="210"/>
      <c r="AL505" s="210"/>
    </row>
    <row r="506" spans="1:38" ht="16" x14ac:dyDescent="0.2">
      <c r="A506" s="210"/>
      <c r="B506" s="210"/>
      <c r="C506" s="210"/>
      <c r="D506" s="210"/>
      <c r="E506" s="210"/>
      <c r="F506" s="210"/>
      <c r="G506" s="210"/>
      <c r="H506" s="210"/>
      <c r="I506" s="210"/>
      <c r="J506" s="210"/>
      <c r="K506" s="210"/>
      <c r="L506" s="210"/>
      <c r="M506" s="210"/>
      <c r="N506" s="210"/>
      <c r="O506" s="210"/>
      <c r="P506" s="210"/>
      <c r="Q506" s="210"/>
      <c r="R506" s="210"/>
      <c r="S506" s="210"/>
      <c r="T506" s="210"/>
      <c r="U506" s="210"/>
      <c r="V506" s="210"/>
      <c r="W506" s="210"/>
      <c r="X506" s="210"/>
      <c r="Y506" s="210"/>
      <c r="Z506" s="210"/>
      <c r="AA506" s="210"/>
      <c r="AB506" s="210"/>
      <c r="AC506" s="210"/>
      <c r="AD506" s="210"/>
      <c r="AE506" s="210"/>
      <c r="AF506" s="210"/>
      <c r="AG506" s="210"/>
      <c r="AH506" s="210"/>
      <c r="AI506" s="210"/>
      <c r="AJ506" s="210"/>
      <c r="AK506" s="210"/>
      <c r="AL506" s="210"/>
    </row>
    <row r="507" spans="1:38" ht="16" x14ac:dyDescent="0.2">
      <c r="A507" s="210"/>
      <c r="B507" s="210"/>
      <c r="C507" s="210"/>
      <c r="D507" s="210"/>
      <c r="E507" s="210"/>
      <c r="F507" s="210"/>
      <c r="G507" s="210"/>
      <c r="H507" s="210"/>
      <c r="I507" s="210"/>
      <c r="J507" s="210"/>
      <c r="K507" s="210"/>
      <c r="L507" s="210"/>
      <c r="M507" s="210"/>
      <c r="N507" s="210"/>
      <c r="O507" s="210"/>
      <c r="P507" s="210"/>
      <c r="Q507" s="210"/>
      <c r="R507" s="210"/>
      <c r="S507" s="210"/>
      <c r="T507" s="210"/>
      <c r="U507" s="210"/>
      <c r="V507" s="210"/>
      <c r="W507" s="210"/>
      <c r="X507" s="210"/>
      <c r="Y507" s="210"/>
      <c r="Z507" s="210"/>
      <c r="AA507" s="210"/>
      <c r="AB507" s="210"/>
      <c r="AC507" s="210"/>
      <c r="AD507" s="210"/>
      <c r="AE507" s="210"/>
      <c r="AF507" s="210"/>
      <c r="AG507" s="210"/>
      <c r="AH507" s="210"/>
      <c r="AI507" s="210"/>
      <c r="AJ507" s="210"/>
      <c r="AK507" s="210"/>
      <c r="AL507" s="210"/>
    </row>
    <row r="508" spans="1:38" ht="16" x14ac:dyDescent="0.2">
      <c r="A508" s="210"/>
      <c r="B508" s="210"/>
      <c r="C508" s="210"/>
      <c r="D508" s="210"/>
      <c r="E508" s="210"/>
      <c r="F508" s="210"/>
      <c r="G508" s="210"/>
      <c r="H508" s="210"/>
      <c r="I508" s="210"/>
      <c r="J508" s="210"/>
      <c r="K508" s="210"/>
      <c r="L508" s="210"/>
      <c r="M508" s="210"/>
      <c r="N508" s="210"/>
      <c r="O508" s="210"/>
      <c r="P508" s="210"/>
      <c r="Q508" s="210"/>
      <c r="R508" s="210"/>
      <c r="S508" s="210"/>
      <c r="T508" s="210"/>
      <c r="U508" s="210"/>
      <c r="V508" s="210"/>
      <c r="W508" s="210"/>
      <c r="X508" s="210"/>
      <c r="Y508" s="210"/>
      <c r="Z508" s="210"/>
      <c r="AA508" s="210"/>
      <c r="AB508" s="210"/>
      <c r="AC508" s="210"/>
      <c r="AD508" s="210"/>
      <c r="AE508" s="210"/>
      <c r="AF508" s="210"/>
      <c r="AG508" s="210"/>
      <c r="AH508" s="210"/>
      <c r="AI508" s="210"/>
      <c r="AJ508" s="210"/>
      <c r="AK508" s="210"/>
      <c r="AL508" s="210"/>
    </row>
    <row r="509" spans="1:38" ht="16" x14ac:dyDescent="0.2">
      <c r="A509" s="210"/>
      <c r="B509" s="210"/>
      <c r="C509" s="210"/>
      <c r="D509" s="210"/>
      <c r="E509" s="210"/>
      <c r="F509" s="210"/>
      <c r="G509" s="210"/>
      <c r="H509" s="210"/>
      <c r="I509" s="210"/>
      <c r="J509" s="210"/>
      <c r="K509" s="210"/>
      <c r="L509" s="210"/>
      <c r="M509" s="210"/>
      <c r="N509" s="210"/>
      <c r="O509" s="210"/>
      <c r="P509" s="210"/>
      <c r="Q509" s="210"/>
      <c r="R509" s="210"/>
      <c r="S509" s="210"/>
      <c r="T509" s="210"/>
      <c r="U509" s="210"/>
      <c r="V509" s="210"/>
      <c r="W509" s="210"/>
      <c r="X509" s="210"/>
      <c r="Y509" s="210"/>
      <c r="Z509" s="210"/>
      <c r="AA509" s="210"/>
      <c r="AB509" s="210"/>
      <c r="AC509" s="210"/>
      <c r="AD509" s="210"/>
      <c r="AE509" s="210"/>
      <c r="AF509" s="210"/>
      <c r="AG509" s="210"/>
      <c r="AH509" s="210"/>
      <c r="AI509" s="210"/>
      <c r="AJ509" s="210"/>
      <c r="AK509" s="210"/>
      <c r="AL509" s="210"/>
    </row>
    <row r="510" spans="1:38" ht="16" x14ac:dyDescent="0.2">
      <c r="A510" s="210"/>
      <c r="B510" s="210"/>
      <c r="C510" s="210"/>
      <c r="D510" s="210"/>
      <c r="E510" s="210"/>
      <c r="F510" s="210"/>
      <c r="G510" s="210"/>
      <c r="H510" s="210"/>
      <c r="I510" s="210"/>
      <c r="J510" s="210"/>
      <c r="K510" s="210"/>
      <c r="L510" s="210"/>
      <c r="M510" s="210"/>
      <c r="N510" s="210"/>
      <c r="O510" s="210"/>
      <c r="P510" s="210"/>
      <c r="Q510" s="210"/>
      <c r="R510" s="210"/>
      <c r="S510" s="210"/>
      <c r="T510" s="210"/>
      <c r="U510" s="210"/>
      <c r="V510" s="210"/>
      <c r="W510" s="210"/>
      <c r="X510" s="210"/>
      <c r="Y510" s="210"/>
      <c r="Z510" s="210"/>
      <c r="AA510" s="210"/>
      <c r="AB510" s="210"/>
      <c r="AC510" s="210"/>
      <c r="AD510" s="210"/>
      <c r="AE510" s="210"/>
      <c r="AF510" s="210"/>
      <c r="AG510" s="210"/>
      <c r="AH510" s="210"/>
      <c r="AI510" s="210"/>
      <c r="AJ510" s="210"/>
      <c r="AK510" s="210"/>
      <c r="AL510" s="210"/>
    </row>
    <row r="511" spans="1:38" ht="16" x14ac:dyDescent="0.2">
      <c r="A511" s="210"/>
      <c r="B511" s="210"/>
      <c r="C511" s="210"/>
      <c r="D511" s="210"/>
      <c r="E511" s="210"/>
      <c r="F511" s="210"/>
      <c r="G511" s="210"/>
      <c r="H511" s="210"/>
      <c r="I511" s="210"/>
      <c r="J511" s="210"/>
      <c r="K511" s="210"/>
      <c r="L511" s="210"/>
      <c r="M511" s="210"/>
      <c r="N511" s="210"/>
      <c r="O511" s="210"/>
      <c r="P511" s="210"/>
      <c r="Q511" s="210"/>
      <c r="R511" s="210"/>
      <c r="S511" s="210"/>
      <c r="T511" s="210"/>
      <c r="U511" s="210"/>
      <c r="V511" s="210"/>
      <c r="W511" s="210"/>
      <c r="X511" s="210"/>
      <c r="Y511" s="210"/>
      <c r="Z511" s="210"/>
      <c r="AA511" s="210"/>
      <c r="AB511" s="210"/>
      <c r="AC511" s="210"/>
      <c r="AD511" s="210"/>
      <c r="AE511" s="210"/>
      <c r="AF511" s="210"/>
      <c r="AG511" s="210"/>
      <c r="AH511" s="210"/>
      <c r="AI511" s="210"/>
      <c r="AJ511" s="210"/>
      <c r="AK511" s="210"/>
      <c r="AL511" s="210"/>
    </row>
    <row r="512" spans="1:38" ht="16" x14ac:dyDescent="0.2">
      <c r="A512" s="210"/>
      <c r="B512" s="210"/>
      <c r="C512" s="210"/>
      <c r="D512" s="210"/>
      <c r="E512" s="210"/>
      <c r="F512" s="210"/>
      <c r="G512" s="210"/>
      <c r="H512" s="210"/>
      <c r="I512" s="210"/>
      <c r="J512" s="210"/>
      <c r="K512" s="210"/>
      <c r="L512" s="210"/>
      <c r="M512" s="210"/>
      <c r="N512" s="210"/>
      <c r="O512" s="210"/>
      <c r="P512" s="210"/>
      <c r="Q512" s="210"/>
      <c r="R512" s="210"/>
      <c r="S512" s="210"/>
      <c r="T512" s="210"/>
      <c r="U512" s="210"/>
      <c r="V512" s="210"/>
      <c r="W512" s="210"/>
      <c r="X512" s="210"/>
      <c r="Y512" s="210"/>
      <c r="Z512" s="210"/>
      <c r="AA512" s="210"/>
      <c r="AB512" s="210"/>
      <c r="AC512" s="210"/>
      <c r="AD512" s="210"/>
      <c r="AE512" s="210"/>
      <c r="AF512" s="210"/>
      <c r="AG512" s="210"/>
      <c r="AH512" s="210"/>
      <c r="AI512" s="210"/>
      <c r="AJ512" s="210"/>
      <c r="AK512" s="210"/>
      <c r="AL512" s="210"/>
    </row>
    <row r="513" spans="1:38" ht="16" x14ac:dyDescent="0.2">
      <c r="A513" s="210"/>
      <c r="B513" s="210"/>
      <c r="C513" s="210"/>
      <c r="D513" s="210"/>
      <c r="E513" s="210"/>
      <c r="F513" s="210"/>
      <c r="G513" s="210"/>
      <c r="H513" s="210"/>
      <c r="I513" s="210"/>
      <c r="J513" s="210"/>
      <c r="K513" s="210"/>
      <c r="L513" s="210"/>
      <c r="M513" s="210"/>
      <c r="N513" s="210"/>
      <c r="O513" s="210"/>
      <c r="P513" s="210"/>
      <c r="Q513" s="210"/>
      <c r="R513" s="210"/>
      <c r="S513" s="210"/>
      <c r="T513" s="210"/>
      <c r="U513" s="210"/>
      <c r="V513" s="210"/>
      <c r="W513" s="210"/>
      <c r="X513" s="210"/>
      <c r="Y513" s="210"/>
      <c r="Z513" s="210"/>
      <c r="AA513" s="210"/>
      <c r="AB513" s="210"/>
      <c r="AC513" s="210"/>
      <c r="AD513" s="210"/>
      <c r="AE513" s="210"/>
      <c r="AF513" s="210"/>
      <c r="AG513" s="210"/>
      <c r="AH513" s="210"/>
      <c r="AI513" s="210"/>
      <c r="AJ513" s="210"/>
      <c r="AK513" s="210"/>
      <c r="AL513" s="210"/>
    </row>
    <row r="514" spans="1:38" ht="16" x14ac:dyDescent="0.2">
      <c r="A514" s="210"/>
      <c r="B514" s="210"/>
      <c r="C514" s="210"/>
      <c r="D514" s="210"/>
      <c r="E514" s="210"/>
      <c r="F514" s="210"/>
      <c r="G514" s="210"/>
      <c r="H514" s="210"/>
      <c r="I514" s="210"/>
      <c r="J514" s="210"/>
      <c r="K514" s="210"/>
      <c r="L514" s="210"/>
      <c r="M514" s="210"/>
      <c r="N514" s="210"/>
      <c r="O514" s="210"/>
      <c r="P514" s="210"/>
      <c r="Q514" s="210"/>
      <c r="R514" s="210"/>
      <c r="S514" s="210"/>
      <c r="T514" s="210"/>
      <c r="U514" s="210"/>
      <c r="V514" s="210"/>
      <c r="W514" s="210"/>
      <c r="X514" s="210"/>
      <c r="Y514" s="210"/>
      <c r="Z514" s="210"/>
      <c r="AA514" s="210"/>
      <c r="AB514" s="210"/>
      <c r="AC514" s="210"/>
      <c r="AD514" s="210"/>
      <c r="AE514" s="210"/>
      <c r="AF514" s="210"/>
      <c r="AG514" s="210"/>
      <c r="AH514" s="210"/>
      <c r="AI514" s="210"/>
      <c r="AJ514" s="210"/>
      <c r="AK514" s="210"/>
      <c r="AL514" s="210"/>
    </row>
    <row r="515" spans="1:38" ht="16" x14ac:dyDescent="0.2">
      <c r="A515" s="210"/>
      <c r="B515" s="210"/>
      <c r="C515" s="210"/>
      <c r="D515" s="210"/>
      <c r="E515" s="210"/>
      <c r="F515" s="210"/>
      <c r="G515" s="210"/>
      <c r="H515" s="210"/>
      <c r="I515" s="210"/>
      <c r="J515" s="210"/>
      <c r="K515" s="210"/>
      <c r="L515" s="210"/>
      <c r="M515" s="210"/>
      <c r="N515" s="210"/>
      <c r="O515" s="210"/>
      <c r="P515" s="210"/>
      <c r="Q515" s="210"/>
      <c r="R515" s="210"/>
      <c r="S515" s="210"/>
      <c r="T515" s="210"/>
      <c r="U515" s="210"/>
      <c r="V515" s="210"/>
      <c r="W515" s="210"/>
      <c r="X515" s="210"/>
      <c r="Y515" s="210"/>
      <c r="Z515" s="210"/>
      <c r="AA515" s="210"/>
      <c r="AB515" s="210"/>
      <c r="AC515" s="210"/>
      <c r="AD515" s="210"/>
      <c r="AE515" s="210"/>
      <c r="AF515" s="210"/>
      <c r="AG515" s="210"/>
      <c r="AH515" s="210"/>
      <c r="AI515" s="210"/>
      <c r="AJ515" s="210"/>
      <c r="AK515" s="210"/>
      <c r="AL515" s="210"/>
    </row>
    <row r="516" spans="1:38" ht="16" x14ac:dyDescent="0.2">
      <c r="A516" s="210"/>
      <c r="B516" s="210"/>
      <c r="C516" s="210"/>
      <c r="D516" s="210"/>
      <c r="E516" s="210"/>
      <c r="F516" s="210"/>
      <c r="G516" s="210"/>
      <c r="H516" s="210"/>
      <c r="I516" s="210"/>
      <c r="J516" s="210"/>
      <c r="K516" s="210"/>
      <c r="L516" s="210"/>
      <c r="M516" s="210"/>
      <c r="N516" s="210"/>
      <c r="O516" s="210"/>
      <c r="P516" s="210"/>
      <c r="Q516" s="210"/>
      <c r="R516" s="210"/>
      <c r="S516" s="210"/>
      <c r="T516" s="210"/>
      <c r="U516" s="210"/>
      <c r="V516" s="210"/>
      <c r="W516" s="210"/>
      <c r="X516" s="210"/>
      <c r="Y516" s="210"/>
      <c r="Z516" s="210"/>
      <c r="AA516" s="210"/>
      <c r="AB516" s="210"/>
      <c r="AC516" s="210"/>
      <c r="AD516" s="210"/>
      <c r="AE516" s="210"/>
      <c r="AF516" s="210"/>
      <c r="AG516" s="210"/>
      <c r="AH516" s="210"/>
      <c r="AI516" s="210"/>
      <c r="AJ516" s="210"/>
      <c r="AK516" s="210"/>
      <c r="AL516" s="210"/>
    </row>
    <row r="517" spans="1:38" ht="16" x14ac:dyDescent="0.2">
      <c r="A517" s="210"/>
      <c r="B517" s="210"/>
      <c r="C517" s="210"/>
      <c r="D517" s="210"/>
      <c r="E517" s="210"/>
      <c r="F517" s="210"/>
      <c r="G517" s="210"/>
      <c r="H517" s="210"/>
      <c r="I517" s="210"/>
      <c r="J517" s="210"/>
      <c r="K517" s="210"/>
      <c r="L517" s="210"/>
      <c r="M517" s="210"/>
      <c r="N517" s="210"/>
      <c r="O517" s="210"/>
      <c r="P517" s="210"/>
      <c r="Q517" s="210"/>
      <c r="R517" s="210"/>
      <c r="S517" s="210"/>
      <c r="T517" s="210"/>
      <c r="U517" s="210"/>
      <c r="V517" s="210"/>
      <c r="W517" s="210"/>
      <c r="X517" s="210"/>
      <c r="Y517" s="210"/>
      <c r="Z517" s="210"/>
      <c r="AA517" s="210"/>
      <c r="AB517" s="210"/>
      <c r="AC517" s="210"/>
      <c r="AD517" s="210"/>
      <c r="AE517" s="210"/>
      <c r="AF517" s="210"/>
      <c r="AG517" s="210"/>
      <c r="AH517" s="210"/>
      <c r="AI517" s="210"/>
      <c r="AJ517" s="210"/>
      <c r="AK517" s="210"/>
      <c r="AL517" s="210"/>
    </row>
    <row r="518" spans="1:38" ht="16" x14ac:dyDescent="0.2">
      <c r="A518" s="210"/>
      <c r="B518" s="210"/>
      <c r="C518" s="210"/>
      <c r="D518" s="210"/>
      <c r="E518" s="210"/>
      <c r="F518" s="210"/>
      <c r="G518" s="210"/>
      <c r="H518" s="210"/>
      <c r="I518" s="210"/>
      <c r="J518" s="210"/>
      <c r="K518" s="210"/>
      <c r="L518" s="210"/>
      <c r="M518" s="210"/>
      <c r="N518" s="210"/>
      <c r="O518" s="210"/>
      <c r="P518" s="210"/>
      <c r="Q518" s="210"/>
      <c r="R518" s="210"/>
      <c r="S518" s="210"/>
      <c r="T518" s="210"/>
      <c r="U518" s="210"/>
      <c r="V518" s="210"/>
      <c r="W518" s="210"/>
      <c r="X518" s="210"/>
      <c r="Y518" s="210"/>
      <c r="Z518" s="210"/>
      <c r="AA518" s="210"/>
      <c r="AB518" s="210"/>
      <c r="AC518" s="210"/>
      <c r="AD518" s="210"/>
      <c r="AE518" s="210"/>
      <c r="AF518" s="210"/>
      <c r="AG518" s="210"/>
      <c r="AH518" s="210"/>
      <c r="AI518" s="210"/>
      <c r="AJ518" s="210"/>
      <c r="AK518" s="210"/>
      <c r="AL518" s="210"/>
    </row>
    <row r="519" spans="1:38" ht="16" x14ac:dyDescent="0.2">
      <c r="A519" s="210"/>
      <c r="B519" s="210"/>
      <c r="C519" s="210"/>
      <c r="D519" s="210"/>
      <c r="E519" s="210"/>
      <c r="F519" s="210"/>
      <c r="G519" s="210"/>
      <c r="H519" s="210"/>
      <c r="I519" s="210"/>
      <c r="J519" s="210"/>
      <c r="K519" s="210"/>
      <c r="L519" s="210"/>
      <c r="M519" s="210"/>
      <c r="N519" s="210"/>
      <c r="O519" s="210"/>
      <c r="P519" s="210"/>
      <c r="Q519" s="210"/>
      <c r="R519" s="210"/>
      <c r="S519" s="210"/>
      <c r="T519" s="210"/>
      <c r="U519" s="210"/>
      <c r="V519" s="210"/>
      <c r="W519" s="210"/>
      <c r="X519" s="210"/>
      <c r="Y519" s="210"/>
      <c r="Z519" s="210"/>
      <c r="AA519" s="210"/>
      <c r="AB519" s="210"/>
      <c r="AC519" s="210"/>
      <c r="AD519" s="210"/>
      <c r="AE519" s="210"/>
      <c r="AF519" s="210"/>
      <c r="AG519" s="210"/>
      <c r="AH519" s="210"/>
      <c r="AI519" s="210"/>
      <c r="AJ519" s="210"/>
      <c r="AK519" s="210"/>
      <c r="AL519" s="210"/>
    </row>
    <row r="520" spans="1:38" ht="16" x14ac:dyDescent="0.2">
      <c r="A520" s="210"/>
      <c r="B520" s="210"/>
      <c r="C520" s="210"/>
      <c r="D520" s="210"/>
      <c r="E520" s="210"/>
      <c r="F520" s="210"/>
      <c r="G520" s="210"/>
      <c r="H520" s="210"/>
      <c r="I520" s="210"/>
      <c r="J520" s="210"/>
      <c r="K520" s="210"/>
      <c r="L520" s="210"/>
      <c r="M520" s="210"/>
      <c r="N520" s="210"/>
      <c r="O520" s="210"/>
      <c r="P520" s="210"/>
      <c r="Q520" s="210"/>
      <c r="R520" s="210"/>
      <c r="S520" s="210"/>
      <c r="T520" s="210"/>
      <c r="U520" s="210"/>
      <c r="V520" s="210"/>
      <c r="W520" s="210"/>
      <c r="X520" s="210"/>
      <c r="Y520" s="210"/>
      <c r="Z520" s="210"/>
      <c r="AA520" s="210"/>
      <c r="AB520" s="210"/>
      <c r="AC520" s="210"/>
      <c r="AD520" s="210"/>
      <c r="AE520" s="210"/>
      <c r="AF520" s="210"/>
      <c r="AG520" s="210"/>
      <c r="AH520" s="210"/>
      <c r="AI520" s="210"/>
      <c r="AJ520" s="210"/>
      <c r="AK520" s="210"/>
      <c r="AL520" s="210"/>
    </row>
    <row r="521" spans="1:38" ht="16" x14ac:dyDescent="0.2">
      <c r="A521" s="210"/>
      <c r="B521" s="210"/>
      <c r="C521" s="210"/>
      <c r="D521" s="210"/>
      <c r="E521" s="210"/>
      <c r="F521" s="210"/>
      <c r="G521" s="210"/>
      <c r="H521" s="210"/>
      <c r="I521" s="210"/>
      <c r="J521" s="210"/>
      <c r="K521" s="210"/>
      <c r="L521" s="210"/>
      <c r="M521" s="210"/>
      <c r="N521" s="210"/>
      <c r="O521" s="210"/>
      <c r="P521" s="210"/>
      <c r="Q521" s="210"/>
      <c r="R521" s="210"/>
      <c r="S521" s="210"/>
      <c r="T521" s="210"/>
      <c r="U521" s="210"/>
      <c r="V521" s="210"/>
      <c r="W521" s="210"/>
      <c r="X521" s="210"/>
      <c r="Y521" s="210"/>
      <c r="Z521" s="210"/>
      <c r="AA521" s="210"/>
      <c r="AB521" s="210"/>
      <c r="AC521" s="210"/>
      <c r="AD521" s="210"/>
      <c r="AE521" s="210"/>
      <c r="AF521" s="210"/>
      <c r="AG521" s="210"/>
      <c r="AH521" s="210"/>
      <c r="AI521" s="210"/>
      <c r="AJ521" s="210"/>
      <c r="AK521" s="210"/>
      <c r="AL521" s="210"/>
    </row>
    <row r="522" spans="1:38" ht="16" x14ac:dyDescent="0.2">
      <c r="A522" s="210"/>
      <c r="B522" s="210"/>
      <c r="C522" s="210"/>
      <c r="D522" s="210"/>
      <c r="E522" s="210"/>
      <c r="F522" s="210"/>
      <c r="G522" s="210"/>
      <c r="H522" s="210"/>
      <c r="I522" s="210"/>
      <c r="J522" s="210"/>
      <c r="K522" s="210"/>
      <c r="L522" s="210"/>
      <c r="M522" s="210"/>
      <c r="N522" s="210"/>
      <c r="O522" s="210"/>
      <c r="P522" s="210"/>
      <c r="Q522" s="210"/>
      <c r="R522" s="210"/>
      <c r="S522" s="210"/>
      <c r="T522" s="210"/>
      <c r="U522" s="210"/>
      <c r="V522" s="210"/>
      <c r="W522" s="210"/>
      <c r="X522" s="210"/>
      <c r="Y522" s="210"/>
      <c r="Z522" s="210"/>
      <c r="AA522" s="210"/>
      <c r="AB522" s="210"/>
      <c r="AC522" s="210"/>
      <c r="AD522" s="210"/>
      <c r="AE522" s="210"/>
      <c r="AF522" s="210"/>
      <c r="AG522" s="210"/>
      <c r="AH522" s="210"/>
      <c r="AI522" s="210"/>
      <c r="AJ522" s="210"/>
      <c r="AK522" s="210"/>
      <c r="AL522" s="210"/>
    </row>
    <row r="523" spans="1:38" ht="16" x14ac:dyDescent="0.2">
      <c r="A523" s="210"/>
      <c r="B523" s="210"/>
      <c r="C523" s="210"/>
      <c r="D523" s="210"/>
      <c r="E523" s="210"/>
      <c r="F523" s="210"/>
      <c r="G523" s="210"/>
      <c r="H523" s="210"/>
      <c r="I523" s="210"/>
      <c r="J523" s="210"/>
      <c r="K523" s="210"/>
      <c r="L523" s="210"/>
      <c r="M523" s="210"/>
      <c r="N523" s="210"/>
      <c r="O523" s="210"/>
      <c r="P523" s="210"/>
      <c r="Q523" s="210"/>
      <c r="R523" s="210"/>
      <c r="S523" s="210"/>
      <c r="T523" s="210"/>
      <c r="U523" s="210"/>
      <c r="V523" s="210"/>
      <c r="W523" s="210"/>
      <c r="X523" s="210"/>
      <c r="Y523" s="210"/>
      <c r="Z523" s="210"/>
      <c r="AA523" s="210"/>
      <c r="AB523" s="210"/>
      <c r="AC523" s="210"/>
      <c r="AD523" s="210"/>
      <c r="AE523" s="210"/>
      <c r="AF523" s="210"/>
      <c r="AG523" s="210"/>
      <c r="AH523" s="210"/>
      <c r="AI523" s="210"/>
      <c r="AJ523" s="210"/>
      <c r="AK523" s="210"/>
      <c r="AL523" s="210"/>
    </row>
    <row r="524" spans="1:38" ht="16" x14ac:dyDescent="0.2">
      <c r="A524" s="210"/>
      <c r="B524" s="210"/>
      <c r="C524" s="210"/>
      <c r="D524" s="210"/>
      <c r="E524" s="210"/>
      <c r="F524" s="210"/>
      <c r="G524" s="210"/>
      <c r="H524" s="210"/>
      <c r="I524" s="210"/>
      <c r="J524" s="210"/>
      <c r="K524" s="210"/>
      <c r="L524" s="210"/>
      <c r="M524" s="210"/>
      <c r="N524" s="210"/>
      <c r="O524" s="210"/>
      <c r="P524" s="210"/>
      <c r="Q524" s="210"/>
      <c r="R524" s="210"/>
      <c r="S524" s="210"/>
      <c r="T524" s="210"/>
      <c r="U524" s="210"/>
      <c r="V524" s="210"/>
      <c r="W524" s="210"/>
      <c r="X524" s="210"/>
      <c r="Y524" s="210"/>
      <c r="Z524" s="210"/>
      <c r="AA524" s="210"/>
      <c r="AB524" s="210"/>
      <c r="AC524" s="210"/>
      <c r="AD524" s="210"/>
      <c r="AE524" s="210"/>
      <c r="AF524" s="210"/>
      <c r="AG524" s="210"/>
      <c r="AH524" s="210"/>
      <c r="AI524" s="210"/>
      <c r="AJ524" s="210"/>
      <c r="AK524" s="210"/>
      <c r="AL524" s="210"/>
    </row>
    <row r="525" spans="1:38" ht="16" x14ac:dyDescent="0.2">
      <c r="A525" s="210"/>
      <c r="B525" s="210"/>
      <c r="C525" s="210"/>
      <c r="D525" s="210"/>
      <c r="E525" s="210"/>
      <c r="F525" s="210"/>
      <c r="G525" s="210"/>
      <c r="H525" s="210"/>
      <c r="I525" s="210"/>
      <c r="J525" s="210"/>
      <c r="K525" s="210"/>
      <c r="L525" s="210"/>
      <c r="M525" s="210"/>
      <c r="N525" s="210"/>
      <c r="O525" s="210"/>
      <c r="P525" s="210"/>
      <c r="Q525" s="210"/>
      <c r="R525" s="210"/>
      <c r="S525" s="210"/>
      <c r="T525" s="210"/>
      <c r="U525" s="210"/>
      <c r="V525" s="210"/>
      <c r="W525" s="210"/>
      <c r="X525" s="210"/>
      <c r="Y525" s="210"/>
      <c r="Z525" s="210"/>
      <c r="AA525" s="210"/>
      <c r="AB525" s="210"/>
      <c r="AC525" s="210"/>
      <c r="AD525" s="210"/>
      <c r="AE525" s="210"/>
      <c r="AF525" s="210"/>
      <c r="AG525" s="210"/>
      <c r="AH525" s="210"/>
      <c r="AI525" s="210"/>
      <c r="AJ525" s="210"/>
      <c r="AK525" s="210"/>
      <c r="AL525" s="210"/>
    </row>
    <row r="526" spans="1:38" ht="16" x14ac:dyDescent="0.2">
      <c r="A526" s="210"/>
      <c r="B526" s="210"/>
      <c r="C526" s="210"/>
      <c r="D526" s="210"/>
      <c r="E526" s="210"/>
      <c r="F526" s="210"/>
      <c r="G526" s="210"/>
      <c r="H526" s="210"/>
      <c r="I526" s="210"/>
      <c r="J526" s="210"/>
      <c r="K526" s="210"/>
      <c r="L526" s="210"/>
      <c r="M526" s="210"/>
      <c r="N526" s="210"/>
      <c r="O526" s="210"/>
      <c r="P526" s="210"/>
      <c r="Q526" s="210"/>
      <c r="R526" s="210"/>
      <c r="S526" s="210"/>
      <c r="T526" s="210"/>
      <c r="U526" s="210"/>
      <c r="V526" s="210"/>
      <c r="W526" s="210"/>
      <c r="X526" s="210"/>
      <c r="Y526" s="210"/>
      <c r="Z526" s="210"/>
      <c r="AA526" s="210"/>
      <c r="AB526" s="210"/>
      <c r="AC526" s="210"/>
      <c r="AD526" s="210"/>
      <c r="AE526" s="210"/>
      <c r="AF526" s="210"/>
      <c r="AG526" s="210"/>
      <c r="AH526" s="210"/>
      <c r="AI526" s="210"/>
      <c r="AJ526" s="210"/>
      <c r="AK526" s="210"/>
      <c r="AL526" s="210"/>
    </row>
    <row r="527" spans="1:38" ht="16" x14ac:dyDescent="0.2">
      <c r="A527" s="210"/>
      <c r="B527" s="210"/>
      <c r="C527" s="210"/>
      <c r="D527" s="210"/>
      <c r="E527" s="210"/>
      <c r="F527" s="210"/>
      <c r="G527" s="210"/>
      <c r="H527" s="210"/>
      <c r="I527" s="210"/>
      <c r="J527" s="210"/>
      <c r="K527" s="210"/>
      <c r="L527" s="210"/>
      <c r="M527" s="210"/>
      <c r="N527" s="210"/>
      <c r="O527" s="210"/>
      <c r="P527" s="210"/>
      <c r="Q527" s="210"/>
      <c r="R527" s="210"/>
      <c r="S527" s="210"/>
      <c r="T527" s="210"/>
      <c r="U527" s="210"/>
      <c r="V527" s="210"/>
      <c r="W527" s="210"/>
      <c r="X527" s="210"/>
      <c r="Y527" s="210"/>
      <c r="Z527" s="210"/>
      <c r="AA527" s="210"/>
      <c r="AB527" s="210"/>
      <c r="AC527" s="210"/>
      <c r="AD527" s="210"/>
      <c r="AE527" s="210"/>
      <c r="AF527" s="210"/>
      <c r="AG527" s="210"/>
      <c r="AH527" s="210"/>
      <c r="AI527" s="210"/>
      <c r="AJ527" s="210"/>
      <c r="AK527" s="210"/>
      <c r="AL527" s="210"/>
    </row>
    <row r="528" spans="1:38" ht="16" x14ac:dyDescent="0.2">
      <c r="A528" s="210"/>
      <c r="B528" s="210"/>
      <c r="C528" s="210"/>
      <c r="D528" s="210"/>
      <c r="E528" s="210"/>
      <c r="F528" s="210"/>
      <c r="G528" s="210"/>
      <c r="H528" s="210"/>
      <c r="I528" s="210"/>
      <c r="J528" s="210"/>
      <c r="K528" s="210"/>
      <c r="L528" s="210"/>
      <c r="M528" s="210"/>
      <c r="N528" s="210"/>
      <c r="O528" s="210"/>
      <c r="P528" s="210"/>
      <c r="Q528" s="210"/>
      <c r="R528" s="210"/>
      <c r="S528" s="210"/>
      <c r="T528" s="210"/>
      <c r="U528" s="210"/>
      <c r="V528" s="210"/>
      <c r="W528" s="210"/>
      <c r="X528" s="210"/>
      <c r="Y528" s="210"/>
      <c r="Z528" s="210"/>
      <c r="AA528" s="210"/>
      <c r="AB528" s="210"/>
      <c r="AC528" s="210"/>
      <c r="AD528" s="210"/>
      <c r="AE528" s="210"/>
      <c r="AF528" s="210"/>
      <c r="AG528" s="210"/>
      <c r="AH528" s="210"/>
      <c r="AI528" s="210"/>
      <c r="AJ528" s="210"/>
      <c r="AK528" s="210"/>
      <c r="AL528" s="210"/>
    </row>
    <row r="529" spans="1:38" ht="16" x14ac:dyDescent="0.2">
      <c r="A529" s="210"/>
      <c r="B529" s="210"/>
      <c r="C529" s="210"/>
      <c r="D529" s="210"/>
      <c r="E529" s="210"/>
      <c r="F529" s="210"/>
      <c r="G529" s="210"/>
      <c r="H529" s="210"/>
      <c r="I529" s="210"/>
      <c r="J529" s="210"/>
      <c r="K529" s="210"/>
      <c r="L529" s="210"/>
      <c r="M529" s="210"/>
      <c r="N529" s="210"/>
      <c r="O529" s="210"/>
      <c r="P529" s="210"/>
      <c r="Q529" s="210"/>
      <c r="R529" s="210"/>
      <c r="S529" s="210"/>
      <c r="T529" s="210"/>
      <c r="U529" s="210"/>
      <c r="V529" s="210"/>
      <c r="W529" s="210"/>
      <c r="X529" s="210"/>
      <c r="Y529" s="210"/>
      <c r="Z529" s="210"/>
      <c r="AA529" s="210"/>
      <c r="AB529" s="210"/>
      <c r="AC529" s="210"/>
      <c r="AD529" s="210"/>
      <c r="AE529" s="210"/>
      <c r="AF529" s="210"/>
      <c r="AG529" s="210"/>
      <c r="AH529" s="210"/>
      <c r="AI529" s="210"/>
      <c r="AJ529" s="210"/>
      <c r="AK529" s="210"/>
      <c r="AL529" s="210"/>
    </row>
    <row r="530" spans="1:38" ht="16" x14ac:dyDescent="0.2">
      <c r="A530" s="210"/>
      <c r="B530" s="210"/>
      <c r="C530" s="210"/>
      <c r="D530" s="210"/>
      <c r="E530" s="210"/>
      <c r="F530" s="210"/>
      <c r="G530" s="210"/>
      <c r="H530" s="210"/>
      <c r="I530" s="210"/>
      <c r="J530" s="210"/>
      <c r="K530" s="210"/>
      <c r="L530" s="210"/>
      <c r="M530" s="210"/>
      <c r="N530" s="210"/>
      <c r="O530" s="210"/>
      <c r="P530" s="210"/>
      <c r="Q530" s="210"/>
      <c r="R530" s="210"/>
      <c r="S530" s="210"/>
      <c r="T530" s="210"/>
      <c r="U530" s="210"/>
      <c r="V530" s="210"/>
      <c r="W530" s="210"/>
      <c r="X530" s="210"/>
      <c r="Y530" s="210"/>
      <c r="Z530" s="210"/>
      <c r="AA530" s="210"/>
      <c r="AB530" s="210"/>
      <c r="AC530" s="210"/>
      <c r="AD530" s="210"/>
      <c r="AE530" s="210"/>
      <c r="AF530" s="210"/>
      <c r="AG530" s="210"/>
      <c r="AH530" s="210"/>
      <c r="AI530" s="210"/>
      <c r="AJ530" s="210"/>
      <c r="AK530" s="210"/>
      <c r="AL530" s="210"/>
    </row>
    <row r="531" spans="1:38" ht="16" x14ac:dyDescent="0.2">
      <c r="A531" s="210"/>
      <c r="B531" s="210"/>
      <c r="C531" s="210"/>
      <c r="D531" s="210"/>
      <c r="E531" s="210"/>
      <c r="F531" s="210"/>
      <c r="G531" s="210"/>
      <c r="H531" s="210"/>
      <c r="I531" s="210"/>
      <c r="J531" s="210"/>
      <c r="K531" s="210"/>
      <c r="L531" s="210"/>
      <c r="M531" s="210"/>
      <c r="N531" s="210"/>
      <c r="O531" s="210"/>
      <c r="P531" s="210"/>
      <c r="Q531" s="210"/>
      <c r="R531" s="210"/>
      <c r="S531" s="210"/>
      <c r="T531" s="210"/>
      <c r="U531" s="210"/>
      <c r="V531" s="210"/>
      <c r="W531" s="210"/>
      <c r="X531" s="210"/>
      <c r="Y531" s="210"/>
      <c r="Z531" s="210"/>
      <c r="AA531" s="210"/>
      <c r="AB531" s="210"/>
      <c r="AC531" s="210"/>
      <c r="AD531" s="210"/>
      <c r="AE531" s="210"/>
      <c r="AF531" s="210"/>
      <c r="AG531" s="210"/>
      <c r="AH531" s="210"/>
      <c r="AI531" s="210"/>
      <c r="AJ531" s="210"/>
      <c r="AK531" s="210"/>
      <c r="AL531" s="210"/>
    </row>
    <row r="532" spans="1:38" ht="16" x14ac:dyDescent="0.2">
      <c r="A532" s="210"/>
      <c r="B532" s="210"/>
      <c r="C532" s="210"/>
      <c r="D532" s="210"/>
      <c r="E532" s="210"/>
      <c r="F532" s="210"/>
      <c r="G532" s="210"/>
      <c r="H532" s="210"/>
      <c r="I532" s="210"/>
      <c r="J532" s="210"/>
      <c r="K532" s="210"/>
      <c r="L532" s="210"/>
      <c r="M532" s="210"/>
      <c r="N532" s="210"/>
      <c r="O532" s="210"/>
      <c r="P532" s="210"/>
      <c r="Q532" s="210"/>
      <c r="R532" s="210"/>
      <c r="S532" s="210"/>
      <c r="T532" s="210"/>
      <c r="U532" s="210"/>
      <c r="V532" s="210"/>
      <c r="W532" s="210"/>
      <c r="X532" s="210"/>
      <c r="Y532" s="210"/>
      <c r="Z532" s="210"/>
      <c r="AA532" s="210"/>
      <c r="AB532" s="210"/>
      <c r="AC532" s="210"/>
      <c r="AD532" s="210"/>
      <c r="AE532" s="210"/>
      <c r="AF532" s="210"/>
      <c r="AG532" s="210"/>
      <c r="AH532" s="210"/>
      <c r="AI532" s="210"/>
      <c r="AJ532" s="210"/>
      <c r="AK532" s="210"/>
      <c r="AL532" s="210"/>
    </row>
    <row r="533" spans="1:38" ht="16" x14ac:dyDescent="0.2">
      <c r="A533" s="210"/>
      <c r="B533" s="210"/>
      <c r="C533" s="210"/>
      <c r="D533" s="210"/>
      <c r="E533" s="210"/>
      <c r="F533" s="210"/>
      <c r="G533" s="210"/>
      <c r="H533" s="210"/>
      <c r="I533" s="210"/>
      <c r="J533" s="210"/>
      <c r="K533" s="210"/>
      <c r="L533" s="210"/>
      <c r="M533" s="210"/>
      <c r="N533" s="210"/>
      <c r="O533" s="210"/>
      <c r="P533" s="210"/>
      <c r="Q533" s="210"/>
      <c r="R533" s="210"/>
      <c r="S533" s="210"/>
      <c r="T533" s="210"/>
      <c r="U533" s="210"/>
      <c r="V533" s="210"/>
      <c r="W533" s="210"/>
      <c r="X533" s="210"/>
      <c r="Y533" s="210"/>
      <c r="Z533" s="210"/>
      <c r="AA533" s="210"/>
      <c r="AB533" s="210"/>
      <c r="AC533" s="210"/>
      <c r="AD533" s="210"/>
      <c r="AE533" s="210"/>
      <c r="AF533" s="210"/>
      <c r="AG533" s="210"/>
      <c r="AH533" s="210"/>
      <c r="AI533" s="210"/>
      <c r="AJ533" s="210"/>
      <c r="AK533" s="210"/>
      <c r="AL533" s="210"/>
    </row>
    <row r="534" spans="1:38" ht="16" x14ac:dyDescent="0.2">
      <c r="A534" s="210"/>
      <c r="B534" s="210"/>
      <c r="C534" s="210"/>
      <c r="D534" s="210"/>
      <c r="E534" s="210"/>
      <c r="F534" s="210"/>
      <c r="G534" s="210"/>
      <c r="H534" s="210"/>
      <c r="I534" s="210"/>
      <c r="J534" s="210"/>
      <c r="K534" s="210"/>
      <c r="L534" s="210"/>
      <c r="M534" s="210"/>
      <c r="N534" s="210"/>
      <c r="O534" s="210"/>
      <c r="P534" s="210"/>
      <c r="Q534" s="210"/>
      <c r="R534" s="210"/>
      <c r="S534" s="210"/>
      <c r="T534" s="210"/>
      <c r="U534" s="210"/>
      <c r="V534" s="210"/>
      <c r="W534" s="210"/>
      <c r="X534" s="210"/>
      <c r="Y534" s="210"/>
      <c r="Z534" s="210"/>
      <c r="AA534" s="210"/>
      <c r="AB534" s="210"/>
      <c r="AC534" s="210"/>
      <c r="AD534" s="210"/>
      <c r="AE534" s="210"/>
      <c r="AF534" s="210"/>
      <c r="AG534" s="210"/>
      <c r="AH534" s="210"/>
      <c r="AI534" s="210"/>
      <c r="AJ534" s="210"/>
      <c r="AK534" s="210"/>
      <c r="AL534" s="210"/>
    </row>
    <row r="535" spans="1:38" ht="16" x14ac:dyDescent="0.2">
      <c r="A535" s="210"/>
      <c r="B535" s="210"/>
      <c r="C535" s="210"/>
      <c r="D535" s="210"/>
      <c r="E535" s="210"/>
      <c r="F535" s="210"/>
      <c r="G535" s="210"/>
      <c r="H535" s="210"/>
      <c r="I535" s="210"/>
      <c r="J535" s="210"/>
      <c r="K535" s="210"/>
      <c r="L535" s="210"/>
      <c r="M535" s="210"/>
      <c r="N535" s="210"/>
      <c r="O535" s="210"/>
      <c r="P535" s="210"/>
      <c r="Q535" s="210"/>
      <c r="R535" s="210"/>
      <c r="S535" s="210"/>
      <c r="T535" s="210"/>
      <c r="U535" s="210"/>
      <c r="V535" s="210"/>
      <c r="W535" s="210"/>
      <c r="X535" s="210"/>
      <c r="Y535" s="210"/>
      <c r="Z535" s="210"/>
      <c r="AA535" s="210"/>
      <c r="AB535" s="210"/>
      <c r="AC535" s="210"/>
      <c r="AD535" s="210"/>
      <c r="AE535" s="210"/>
      <c r="AF535" s="210"/>
      <c r="AG535" s="210"/>
      <c r="AH535" s="210"/>
      <c r="AI535" s="210"/>
      <c r="AJ535" s="210"/>
      <c r="AK535" s="210"/>
      <c r="AL535" s="210"/>
    </row>
    <row r="536" spans="1:38" ht="16" x14ac:dyDescent="0.2">
      <c r="A536" s="210"/>
      <c r="B536" s="210"/>
      <c r="C536" s="210"/>
      <c r="D536" s="210"/>
      <c r="E536" s="210"/>
      <c r="F536" s="210"/>
      <c r="G536" s="210"/>
      <c r="H536" s="210"/>
      <c r="I536" s="210"/>
      <c r="J536" s="210"/>
      <c r="K536" s="210"/>
      <c r="L536" s="210"/>
      <c r="M536" s="210"/>
      <c r="N536" s="210"/>
      <c r="O536" s="210"/>
      <c r="P536" s="210"/>
      <c r="Q536" s="210"/>
      <c r="R536" s="210"/>
      <c r="S536" s="210"/>
      <c r="T536" s="210"/>
      <c r="U536" s="210"/>
      <c r="V536" s="210"/>
      <c r="W536" s="210"/>
      <c r="X536" s="210"/>
      <c r="Y536" s="210"/>
      <c r="Z536" s="210"/>
      <c r="AA536" s="210"/>
      <c r="AB536" s="210"/>
      <c r="AC536" s="210"/>
      <c r="AD536" s="210"/>
      <c r="AE536" s="210"/>
      <c r="AF536" s="210"/>
      <c r="AG536" s="210"/>
      <c r="AH536" s="210"/>
      <c r="AI536" s="210"/>
      <c r="AJ536" s="210"/>
      <c r="AK536" s="210"/>
      <c r="AL536" s="210"/>
    </row>
    <row r="537" spans="1:38" ht="16" x14ac:dyDescent="0.2">
      <c r="A537" s="210"/>
      <c r="B537" s="210"/>
      <c r="C537" s="210"/>
      <c r="D537" s="210"/>
      <c r="E537" s="210"/>
      <c r="F537" s="210"/>
      <c r="G537" s="210"/>
      <c r="H537" s="210"/>
      <c r="I537" s="210"/>
      <c r="J537" s="210"/>
      <c r="K537" s="210"/>
      <c r="L537" s="210"/>
      <c r="M537" s="210"/>
      <c r="N537" s="210"/>
      <c r="O537" s="210"/>
      <c r="P537" s="210"/>
      <c r="Q537" s="210"/>
      <c r="R537" s="210"/>
      <c r="S537" s="210"/>
      <c r="T537" s="210"/>
      <c r="U537" s="210"/>
      <c r="V537" s="210"/>
      <c r="W537" s="210"/>
      <c r="X537" s="210"/>
      <c r="Y537" s="210"/>
      <c r="Z537" s="210"/>
      <c r="AA537" s="210"/>
      <c r="AB537" s="210"/>
      <c r="AC537" s="210"/>
      <c r="AD537" s="210"/>
      <c r="AE537" s="210"/>
      <c r="AF537" s="210"/>
      <c r="AG537" s="210"/>
      <c r="AH537" s="210"/>
      <c r="AI537" s="210"/>
      <c r="AJ537" s="210"/>
      <c r="AK537" s="210"/>
      <c r="AL537" s="210"/>
    </row>
    <row r="538" spans="1:38" ht="16" x14ac:dyDescent="0.2">
      <c r="A538" s="210"/>
      <c r="B538" s="210"/>
      <c r="C538" s="210"/>
      <c r="D538" s="210"/>
      <c r="E538" s="210"/>
      <c r="F538" s="210"/>
      <c r="G538" s="210"/>
      <c r="H538" s="210"/>
      <c r="I538" s="210"/>
      <c r="J538" s="210"/>
      <c r="K538" s="210"/>
      <c r="L538" s="210"/>
      <c r="M538" s="210"/>
      <c r="N538" s="210"/>
      <c r="O538" s="210"/>
      <c r="P538" s="210"/>
      <c r="Q538" s="210"/>
      <c r="R538" s="210"/>
      <c r="S538" s="210"/>
      <c r="T538" s="210"/>
      <c r="U538" s="210"/>
      <c r="V538" s="210"/>
      <c r="W538" s="210"/>
      <c r="X538" s="210"/>
      <c r="Y538" s="210"/>
      <c r="Z538" s="210"/>
      <c r="AA538" s="210"/>
      <c r="AB538" s="210"/>
      <c r="AC538" s="210"/>
      <c r="AD538" s="210"/>
      <c r="AE538" s="210"/>
      <c r="AF538" s="210"/>
      <c r="AG538" s="210"/>
      <c r="AH538" s="210"/>
      <c r="AI538" s="210"/>
      <c r="AJ538" s="210"/>
      <c r="AK538" s="210"/>
      <c r="AL538" s="210"/>
    </row>
    <row r="539" spans="1:38" ht="16" x14ac:dyDescent="0.2">
      <c r="A539" s="210"/>
      <c r="B539" s="210"/>
      <c r="C539" s="210"/>
      <c r="D539" s="210"/>
      <c r="E539" s="210"/>
      <c r="F539" s="210"/>
      <c r="G539" s="210"/>
      <c r="H539" s="210"/>
      <c r="I539" s="210"/>
      <c r="J539" s="210"/>
      <c r="K539" s="210"/>
      <c r="L539" s="210"/>
      <c r="M539" s="210"/>
      <c r="N539" s="210"/>
      <c r="O539" s="210"/>
      <c r="P539" s="210"/>
      <c r="Q539" s="210"/>
      <c r="R539" s="210"/>
      <c r="S539" s="210"/>
      <c r="T539" s="210"/>
      <c r="U539" s="210"/>
      <c r="V539" s="210"/>
      <c r="W539" s="210"/>
      <c r="X539" s="210"/>
      <c r="Y539" s="210"/>
      <c r="Z539" s="210"/>
      <c r="AA539" s="210"/>
      <c r="AB539" s="210"/>
      <c r="AC539" s="210"/>
      <c r="AD539" s="210"/>
      <c r="AE539" s="210"/>
      <c r="AF539" s="210"/>
      <c r="AG539" s="210"/>
      <c r="AH539" s="210"/>
      <c r="AI539" s="210"/>
      <c r="AJ539" s="210"/>
      <c r="AK539" s="210"/>
      <c r="AL539" s="210"/>
    </row>
    <row r="540" spans="1:38" ht="16" x14ac:dyDescent="0.2">
      <c r="A540" s="210"/>
      <c r="B540" s="210"/>
      <c r="C540" s="210"/>
      <c r="D540" s="210"/>
      <c r="E540" s="210"/>
      <c r="F540" s="210"/>
      <c r="G540" s="210"/>
      <c r="H540" s="210"/>
      <c r="I540" s="210"/>
      <c r="J540" s="210"/>
      <c r="K540" s="210"/>
      <c r="L540" s="210"/>
      <c r="M540" s="210"/>
      <c r="N540" s="210"/>
      <c r="O540" s="210"/>
      <c r="P540" s="210"/>
      <c r="Q540" s="210"/>
      <c r="R540" s="210"/>
      <c r="S540" s="210"/>
      <c r="T540" s="210"/>
      <c r="U540" s="210"/>
      <c r="V540" s="210"/>
      <c r="W540" s="210"/>
      <c r="X540" s="210"/>
      <c r="Y540" s="210"/>
      <c r="Z540" s="210"/>
      <c r="AA540" s="210"/>
      <c r="AB540" s="210"/>
      <c r="AC540" s="210"/>
      <c r="AD540" s="210"/>
      <c r="AE540" s="210"/>
      <c r="AF540" s="210"/>
      <c r="AG540" s="210"/>
      <c r="AH540" s="210"/>
      <c r="AI540" s="210"/>
      <c r="AJ540" s="210"/>
      <c r="AK540" s="210"/>
      <c r="AL540" s="210"/>
    </row>
    <row r="541" spans="1:38" ht="16" x14ac:dyDescent="0.2">
      <c r="A541" s="210"/>
      <c r="B541" s="210"/>
      <c r="C541" s="210"/>
      <c r="D541" s="210"/>
      <c r="E541" s="210"/>
      <c r="F541" s="210"/>
      <c r="G541" s="210"/>
      <c r="H541" s="210"/>
      <c r="I541" s="210"/>
      <c r="J541" s="210"/>
      <c r="K541" s="210"/>
      <c r="L541" s="210"/>
      <c r="M541" s="210"/>
      <c r="N541" s="210"/>
      <c r="O541" s="210"/>
      <c r="P541" s="210"/>
      <c r="Q541" s="210"/>
      <c r="R541" s="210"/>
      <c r="S541" s="210"/>
      <c r="T541" s="210"/>
      <c r="U541" s="210"/>
      <c r="V541" s="210"/>
      <c r="W541" s="210"/>
      <c r="X541" s="210"/>
      <c r="Y541" s="210"/>
      <c r="Z541" s="210"/>
      <c r="AA541" s="210"/>
      <c r="AB541" s="210"/>
      <c r="AC541" s="210"/>
      <c r="AD541" s="210"/>
      <c r="AE541" s="210"/>
      <c r="AF541" s="210"/>
      <c r="AG541" s="210"/>
      <c r="AH541" s="210"/>
      <c r="AI541" s="210"/>
      <c r="AJ541" s="210"/>
      <c r="AK541" s="210"/>
      <c r="AL541" s="210"/>
    </row>
    <row r="542" spans="1:38" ht="16" x14ac:dyDescent="0.2">
      <c r="A542" s="210"/>
      <c r="B542" s="210"/>
      <c r="C542" s="210"/>
      <c r="D542" s="210"/>
      <c r="E542" s="210"/>
      <c r="F542" s="210"/>
      <c r="G542" s="210"/>
      <c r="H542" s="210"/>
      <c r="I542" s="210"/>
      <c r="J542" s="210"/>
      <c r="K542" s="210"/>
      <c r="L542" s="210"/>
      <c r="M542" s="210"/>
      <c r="N542" s="210"/>
      <c r="O542" s="210"/>
      <c r="P542" s="210"/>
      <c r="Q542" s="210"/>
      <c r="R542" s="210"/>
      <c r="S542" s="210"/>
      <c r="T542" s="210"/>
      <c r="U542" s="210"/>
      <c r="V542" s="210"/>
      <c r="W542" s="210"/>
      <c r="X542" s="210"/>
      <c r="Y542" s="210"/>
      <c r="Z542" s="210"/>
      <c r="AA542" s="210"/>
      <c r="AB542" s="210"/>
      <c r="AC542" s="210"/>
      <c r="AD542" s="210"/>
      <c r="AE542" s="210"/>
      <c r="AF542" s="210"/>
      <c r="AG542" s="210"/>
      <c r="AH542" s="210"/>
      <c r="AI542" s="210"/>
      <c r="AJ542" s="210"/>
      <c r="AK542" s="210"/>
      <c r="AL542" s="210"/>
    </row>
    <row r="543" spans="1:38" ht="16" x14ac:dyDescent="0.2">
      <c r="A543" s="210"/>
      <c r="B543" s="210"/>
      <c r="C543" s="210"/>
      <c r="D543" s="210"/>
      <c r="E543" s="210"/>
      <c r="F543" s="210"/>
      <c r="G543" s="210"/>
      <c r="H543" s="210"/>
      <c r="I543" s="210"/>
      <c r="J543" s="210"/>
      <c r="K543" s="210"/>
      <c r="L543" s="210"/>
      <c r="M543" s="210"/>
      <c r="N543" s="210"/>
      <c r="O543" s="210"/>
      <c r="P543" s="210"/>
      <c r="Q543" s="210"/>
      <c r="R543" s="210"/>
      <c r="S543" s="210"/>
      <c r="T543" s="210"/>
      <c r="U543" s="210"/>
      <c r="V543" s="210"/>
      <c r="W543" s="210"/>
      <c r="X543" s="210"/>
      <c r="Y543" s="210"/>
      <c r="Z543" s="210"/>
      <c r="AA543" s="210"/>
      <c r="AB543" s="210"/>
      <c r="AC543" s="210"/>
      <c r="AD543" s="210"/>
      <c r="AE543" s="210"/>
      <c r="AF543" s="210"/>
      <c r="AG543" s="210"/>
      <c r="AH543" s="210"/>
      <c r="AI543" s="210"/>
      <c r="AJ543" s="210"/>
      <c r="AK543" s="210"/>
      <c r="AL543" s="210"/>
    </row>
    <row r="544" spans="1:38" ht="16" x14ac:dyDescent="0.2">
      <c r="A544" s="210"/>
      <c r="B544" s="210"/>
      <c r="C544" s="210"/>
      <c r="D544" s="210"/>
      <c r="E544" s="210"/>
      <c r="F544" s="210"/>
      <c r="G544" s="210"/>
      <c r="H544" s="210"/>
      <c r="I544" s="210"/>
      <c r="J544" s="210"/>
      <c r="K544" s="210"/>
      <c r="L544" s="210"/>
      <c r="M544" s="210"/>
      <c r="N544" s="210"/>
      <c r="O544" s="210"/>
      <c r="P544" s="210"/>
      <c r="Q544" s="210"/>
      <c r="R544" s="210"/>
      <c r="S544" s="210"/>
      <c r="T544" s="210"/>
      <c r="U544" s="210"/>
      <c r="V544" s="210"/>
      <c r="W544" s="210"/>
      <c r="X544" s="210"/>
      <c r="Y544" s="210"/>
      <c r="Z544" s="210"/>
      <c r="AA544" s="210"/>
      <c r="AB544" s="210"/>
      <c r="AC544" s="210"/>
      <c r="AD544" s="210"/>
      <c r="AE544" s="210"/>
      <c r="AF544" s="210"/>
      <c r="AG544" s="210"/>
      <c r="AH544" s="210"/>
      <c r="AI544" s="210"/>
      <c r="AJ544" s="210"/>
      <c r="AK544" s="210"/>
      <c r="AL544" s="210"/>
    </row>
    <row r="545" spans="1:38" ht="16" x14ac:dyDescent="0.2">
      <c r="A545" s="210"/>
      <c r="B545" s="210"/>
      <c r="C545" s="210"/>
      <c r="D545" s="210"/>
      <c r="E545" s="210"/>
      <c r="F545" s="210"/>
      <c r="G545" s="210"/>
      <c r="H545" s="210"/>
      <c r="I545" s="210"/>
      <c r="J545" s="210"/>
      <c r="K545" s="210"/>
      <c r="L545" s="210"/>
      <c r="M545" s="210"/>
      <c r="N545" s="210"/>
      <c r="O545" s="210"/>
      <c r="P545" s="210"/>
      <c r="Q545" s="210"/>
      <c r="R545" s="210"/>
      <c r="S545" s="210"/>
      <c r="T545" s="210"/>
      <c r="U545" s="210"/>
      <c r="V545" s="210"/>
      <c r="W545" s="210"/>
      <c r="X545" s="210"/>
      <c r="Y545" s="210"/>
      <c r="Z545" s="210"/>
      <c r="AA545" s="210"/>
      <c r="AB545" s="210"/>
      <c r="AC545" s="210"/>
      <c r="AD545" s="210"/>
      <c r="AE545" s="210"/>
      <c r="AF545" s="210"/>
      <c r="AG545" s="210"/>
      <c r="AH545" s="210"/>
      <c r="AI545" s="210"/>
      <c r="AJ545" s="210"/>
      <c r="AK545" s="210"/>
      <c r="AL545" s="210"/>
    </row>
    <row r="546" spans="1:38" ht="16" x14ac:dyDescent="0.2">
      <c r="A546" s="210"/>
      <c r="B546" s="210"/>
      <c r="C546" s="210"/>
      <c r="D546" s="210"/>
      <c r="E546" s="210"/>
      <c r="F546" s="210"/>
      <c r="G546" s="210"/>
      <c r="H546" s="210"/>
      <c r="I546" s="210"/>
      <c r="J546" s="210"/>
      <c r="K546" s="210"/>
      <c r="L546" s="210"/>
      <c r="M546" s="210"/>
      <c r="N546" s="210"/>
      <c r="O546" s="210"/>
      <c r="P546" s="210"/>
      <c r="Q546" s="210"/>
      <c r="R546" s="210"/>
      <c r="S546" s="210"/>
      <c r="T546" s="210"/>
      <c r="U546" s="210"/>
      <c r="V546" s="210"/>
      <c r="W546" s="210"/>
      <c r="X546" s="210"/>
      <c r="Y546" s="210"/>
      <c r="Z546" s="210"/>
      <c r="AA546" s="210"/>
      <c r="AB546" s="210"/>
      <c r="AC546" s="210"/>
      <c r="AD546" s="210"/>
      <c r="AE546" s="210"/>
      <c r="AF546" s="210"/>
      <c r="AG546" s="210"/>
      <c r="AH546" s="210"/>
      <c r="AI546" s="210"/>
      <c r="AJ546" s="210"/>
      <c r="AK546" s="210"/>
      <c r="AL546" s="210"/>
    </row>
    <row r="547" spans="1:38" ht="16" x14ac:dyDescent="0.2">
      <c r="A547" s="210"/>
      <c r="B547" s="210"/>
      <c r="C547" s="210"/>
      <c r="D547" s="210"/>
      <c r="E547" s="210"/>
      <c r="F547" s="210"/>
      <c r="G547" s="210"/>
      <c r="H547" s="210"/>
      <c r="I547" s="210"/>
      <c r="J547" s="210"/>
      <c r="K547" s="210"/>
      <c r="L547" s="210"/>
      <c r="M547" s="210"/>
      <c r="N547" s="210"/>
      <c r="O547" s="210"/>
      <c r="P547" s="210"/>
      <c r="Q547" s="210"/>
      <c r="R547" s="210"/>
      <c r="S547" s="210"/>
      <c r="T547" s="210"/>
      <c r="U547" s="210"/>
      <c r="V547" s="210"/>
      <c r="W547" s="210"/>
      <c r="X547" s="210"/>
      <c r="Y547" s="210"/>
      <c r="Z547" s="210"/>
      <c r="AA547" s="210"/>
      <c r="AB547" s="210"/>
      <c r="AC547" s="210"/>
      <c r="AD547" s="210"/>
      <c r="AE547" s="210"/>
      <c r="AF547" s="210"/>
      <c r="AG547" s="210"/>
      <c r="AH547" s="210"/>
      <c r="AI547" s="210"/>
      <c r="AJ547" s="210"/>
      <c r="AK547" s="210"/>
      <c r="AL547" s="210"/>
    </row>
    <row r="548" spans="1:38" ht="16" x14ac:dyDescent="0.2">
      <c r="A548" s="210"/>
      <c r="B548" s="210"/>
      <c r="C548" s="210"/>
      <c r="D548" s="210"/>
      <c r="E548" s="210"/>
      <c r="F548" s="210"/>
      <c r="G548" s="210"/>
      <c r="H548" s="210"/>
      <c r="I548" s="210"/>
      <c r="J548" s="210"/>
      <c r="K548" s="210"/>
      <c r="L548" s="210"/>
      <c r="M548" s="210"/>
      <c r="N548" s="210"/>
      <c r="O548" s="210"/>
      <c r="P548" s="210"/>
      <c r="Q548" s="210"/>
      <c r="R548" s="210"/>
      <c r="S548" s="210"/>
      <c r="T548" s="210"/>
      <c r="U548" s="210"/>
      <c r="V548" s="210"/>
      <c r="W548" s="210"/>
      <c r="X548" s="210"/>
      <c r="Y548" s="210"/>
      <c r="Z548" s="210"/>
      <c r="AA548" s="210"/>
      <c r="AB548" s="210"/>
      <c r="AC548" s="210"/>
      <c r="AD548" s="210"/>
      <c r="AE548" s="210"/>
      <c r="AF548" s="210"/>
      <c r="AG548" s="210"/>
      <c r="AH548" s="210"/>
      <c r="AI548" s="210"/>
      <c r="AJ548" s="210"/>
      <c r="AK548" s="210"/>
      <c r="AL548" s="210"/>
    </row>
    <row r="549" spans="1:38" ht="16" x14ac:dyDescent="0.2">
      <c r="A549" s="210"/>
      <c r="B549" s="210"/>
      <c r="C549" s="210"/>
      <c r="D549" s="210"/>
      <c r="E549" s="210"/>
      <c r="F549" s="210"/>
      <c r="G549" s="210"/>
      <c r="H549" s="210"/>
      <c r="I549" s="210"/>
      <c r="J549" s="210"/>
      <c r="K549" s="210"/>
      <c r="L549" s="210"/>
      <c r="M549" s="210"/>
      <c r="N549" s="210"/>
      <c r="O549" s="210"/>
      <c r="P549" s="210"/>
      <c r="Q549" s="210"/>
      <c r="R549" s="210"/>
      <c r="S549" s="210"/>
      <c r="T549" s="210"/>
      <c r="U549" s="210"/>
      <c r="V549" s="210"/>
      <c r="W549" s="210"/>
      <c r="X549" s="210"/>
      <c r="Y549" s="210"/>
      <c r="Z549" s="210"/>
      <c r="AA549" s="210"/>
      <c r="AB549" s="210"/>
      <c r="AC549" s="210"/>
      <c r="AD549" s="210"/>
      <c r="AE549" s="210"/>
      <c r="AF549" s="210"/>
      <c r="AG549" s="210"/>
      <c r="AH549" s="210"/>
      <c r="AI549" s="210"/>
      <c r="AJ549" s="210"/>
      <c r="AK549" s="210"/>
      <c r="AL549" s="210"/>
    </row>
    <row r="550" spans="1:38" ht="16" x14ac:dyDescent="0.2">
      <c r="A550" s="210"/>
      <c r="B550" s="210"/>
      <c r="C550" s="210"/>
      <c r="D550" s="210"/>
      <c r="E550" s="210"/>
      <c r="F550" s="210"/>
      <c r="G550" s="210"/>
      <c r="H550" s="210"/>
      <c r="I550" s="210"/>
      <c r="J550" s="210"/>
      <c r="K550" s="210"/>
      <c r="L550" s="210"/>
      <c r="M550" s="210"/>
      <c r="N550" s="210"/>
      <c r="O550" s="210"/>
      <c r="P550" s="210"/>
      <c r="Q550" s="210"/>
      <c r="R550" s="210"/>
      <c r="S550" s="210"/>
      <c r="T550" s="210"/>
      <c r="U550" s="210"/>
      <c r="V550" s="210"/>
      <c r="W550" s="210"/>
      <c r="X550" s="210"/>
      <c r="Y550" s="210"/>
      <c r="Z550" s="210"/>
      <c r="AA550" s="210"/>
      <c r="AB550" s="210"/>
      <c r="AC550" s="210"/>
      <c r="AD550" s="210"/>
      <c r="AE550" s="210"/>
      <c r="AF550" s="210"/>
      <c r="AG550" s="210"/>
      <c r="AH550" s="210"/>
      <c r="AI550" s="210"/>
      <c r="AJ550" s="210"/>
      <c r="AK550" s="210"/>
      <c r="AL550" s="210"/>
    </row>
    <row r="551" spans="1:38" ht="16" x14ac:dyDescent="0.2">
      <c r="A551" s="210"/>
      <c r="B551" s="210"/>
      <c r="C551" s="210"/>
      <c r="D551" s="210"/>
      <c r="E551" s="210"/>
      <c r="F551" s="210"/>
      <c r="G551" s="210"/>
      <c r="H551" s="210"/>
      <c r="I551" s="210"/>
      <c r="J551" s="210"/>
      <c r="K551" s="210"/>
      <c r="L551" s="210"/>
      <c r="M551" s="210"/>
      <c r="N551" s="210"/>
      <c r="O551" s="210"/>
      <c r="P551" s="210"/>
      <c r="Q551" s="210"/>
      <c r="R551" s="210"/>
      <c r="S551" s="210"/>
      <c r="T551" s="210"/>
      <c r="U551" s="210"/>
      <c r="V551" s="210"/>
      <c r="W551" s="210"/>
      <c r="X551" s="210"/>
      <c r="Y551" s="210"/>
      <c r="Z551" s="210"/>
      <c r="AA551" s="210"/>
      <c r="AB551" s="210"/>
      <c r="AC551" s="210"/>
      <c r="AD551" s="210"/>
      <c r="AE551" s="210"/>
      <c r="AF551" s="210"/>
      <c r="AG551" s="210"/>
      <c r="AH551" s="210"/>
      <c r="AI551" s="210"/>
      <c r="AJ551" s="210"/>
      <c r="AK551" s="210"/>
      <c r="AL551" s="210"/>
    </row>
    <row r="552" spans="1:38" ht="16" x14ac:dyDescent="0.2">
      <c r="A552" s="210"/>
      <c r="B552" s="210"/>
      <c r="C552" s="210"/>
      <c r="D552" s="210"/>
      <c r="E552" s="210"/>
      <c r="F552" s="210"/>
      <c r="G552" s="210"/>
      <c r="H552" s="210"/>
      <c r="I552" s="210"/>
      <c r="J552" s="210"/>
      <c r="K552" s="210"/>
      <c r="L552" s="210"/>
      <c r="M552" s="210"/>
      <c r="N552" s="210"/>
      <c r="O552" s="210"/>
      <c r="P552" s="210"/>
      <c r="Q552" s="210"/>
      <c r="R552" s="210"/>
      <c r="S552" s="210"/>
      <c r="T552" s="210"/>
      <c r="U552" s="210"/>
      <c r="V552" s="210"/>
      <c r="W552" s="210"/>
      <c r="X552" s="210"/>
      <c r="Y552" s="210"/>
      <c r="Z552" s="210"/>
      <c r="AA552" s="210"/>
      <c r="AB552" s="210"/>
      <c r="AC552" s="210"/>
      <c r="AD552" s="210"/>
      <c r="AE552" s="210"/>
      <c r="AF552" s="210"/>
      <c r="AG552" s="210"/>
      <c r="AH552" s="210"/>
      <c r="AI552" s="210"/>
      <c r="AJ552" s="210"/>
      <c r="AK552" s="210"/>
      <c r="AL552" s="210"/>
    </row>
    <row r="553" spans="1:38" ht="16" x14ac:dyDescent="0.2">
      <c r="A553" s="210"/>
      <c r="B553" s="210"/>
      <c r="C553" s="210"/>
      <c r="D553" s="210"/>
      <c r="E553" s="210"/>
      <c r="F553" s="210"/>
      <c r="G553" s="210"/>
      <c r="H553" s="210"/>
      <c r="I553" s="210"/>
      <c r="J553" s="210"/>
      <c r="K553" s="210"/>
      <c r="L553" s="210"/>
      <c r="M553" s="210"/>
      <c r="N553" s="210"/>
      <c r="O553" s="210"/>
      <c r="P553" s="210"/>
      <c r="Q553" s="210"/>
      <c r="R553" s="210"/>
      <c r="S553" s="210"/>
      <c r="T553" s="210"/>
      <c r="U553" s="210"/>
      <c r="V553" s="210"/>
      <c r="W553" s="210"/>
      <c r="X553" s="210"/>
      <c r="Y553" s="210"/>
      <c r="Z553" s="210"/>
      <c r="AA553" s="210"/>
      <c r="AB553" s="210"/>
      <c r="AC553" s="210"/>
      <c r="AD553" s="210"/>
      <c r="AE553" s="210"/>
      <c r="AF553" s="210"/>
      <c r="AG553" s="210"/>
      <c r="AH553" s="210"/>
      <c r="AI553" s="210"/>
      <c r="AJ553" s="210"/>
      <c r="AK553" s="210"/>
      <c r="AL553" s="210"/>
    </row>
    <row r="554" spans="1:38" ht="16" x14ac:dyDescent="0.2">
      <c r="A554" s="210"/>
      <c r="B554" s="210"/>
      <c r="C554" s="210"/>
      <c r="D554" s="210"/>
      <c r="E554" s="210"/>
      <c r="F554" s="210"/>
      <c r="G554" s="210"/>
      <c r="H554" s="210"/>
      <c r="I554" s="210"/>
      <c r="J554" s="210"/>
      <c r="K554" s="210"/>
      <c r="L554" s="210"/>
      <c r="M554" s="210"/>
      <c r="N554" s="210"/>
      <c r="O554" s="210"/>
      <c r="P554" s="210"/>
      <c r="Q554" s="210"/>
      <c r="R554" s="210"/>
      <c r="S554" s="210"/>
      <c r="T554" s="210"/>
      <c r="U554" s="210"/>
      <c r="V554" s="210"/>
      <c r="W554" s="210"/>
      <c r="X554" s="210"/>
      <c r="Y554" s="210"/>
      <c r="Z554" s="210"/>
      <c r="AA554" s="210"/>
      <c r="AB554" s="210"/>
      <c r="AC554" s="210"/>
      <c r="AD554" s="210"/>
      <c r="AE554" s="210"/>
      <c r="AF554" s="210"/>
      <c r="AG554" s="210"/>
      <c r="AH554" s="210"/>
      <c r="AI554" s="210"/>
      <c r="AJ554" s="210"/>
      <c r="AK554" s="210"/>
      <c r="AL554" s="210"/>
    </row>
    <row r="555" spans="1:38" ht="16" x14ac:dyDescent="0.2">
      <c r="A555" s="210"/>
      <c r="B555" s="210"/>
      <c r="C555" s="210"/>
      <c r="D555" s="210"/>
      <c r="E555" s="210"/>
      <c r="F555" s="210"/>
      <c r="G555" s="210"/>
      <c r="H555" s="210"/>
      <c r="I555" s="210"/>
      <c r="J555" s="210"/>
      <c r="K555" s="210"/>
      <c r="L555" s="210"/>
      <c r="M555" s="210"/>
      <c r="N555" s="210"/>
      <c r="O555" s="210"/>
      <c r="P555" s="210"/>
      <c r="Q555" s="210"/>
      <c r="R555" s="210"/>
      <c r="S555" s="210"/>
      <c r="T555" s="210"/>
      <c r="U555" s="210"/>
      <c r="V555" s="210"/>
      <c r="W555" s="210"/>
      <c r="X555" s="210"/>
      <c r="Y555" s="210"/>
      <c r="Z555" s="210"/>
      <c r="AA555" s="210"/>
      <c r="AB555" s="210"/>
      <c r="AC555" s="210"/>
      <c r="AD555" s="210"/>
      <c r="AE555" s="210"/>
      <c r="AF555" s="210"/>
      <c r="AG555" s="210"/>
      <c r="AH555" s="210"/>
      <c r="AI555" s="210"/>
      <c r="AJ555" s="210"/>
      <c r="AK555" s="210"/>
      <c r="AL555" s="210"/>
    </row>
    <row r="556" spans="1:38" ht="16" x14ac:dyDescent="0.2">
      <c r="A556" s="210"/>
      <c r="B556" s="210"/>
      <c r="C556" s="210"/>
      <c r="D556" s="210"/>
      <c r="E556" s="210"/>
      <c r="F556" s="210"/>
      <c r="G556" s="210"/>
      <c r="H556" s="210"/>
      <c r="I556" s="210"/>
      <c r="J556" s="210"/>
      <c r="K556" s="210"/>
      <c r="L556" s="210"/>
      <c r="M556" s="210"/>
      <c r="N556" s="210"/>
      <c r="O556" s="210"/>
      <c r="P556" s="210"/>
      <c r="Q556" s="210"/>
      <c r="R556" s="210"/>
      <c r="S556" s="210"/>
      <c r="T556" s="210"/>
      <c r="U556" s="210"/>
      <c r="V556" s="210"/>
      <c r="W556" s="210"/>
      <c r="X556" s="210"/>
      <c r="Y556" s="210"/>
      <c r="Z556" s="210"/>
      <c r="AA556" s="210"/>
      <c r="AB556" s="210"/>
      <c r="AC556" s="210"/>
      <c r="AD556" s="210"/>
      <c r="AE556" s="210"/>
      <c r="AF556" s="210"/>
      <c r="AG556" s="210"/>
      <c r="AH556" s="210"/>
      <c r="AI556" s="210"/>
      <c r="AJ556" s="210"/>
      <c r="AK556" s="210"/>
      <c r="AL556" s="210"/>
    </row>
    <row r="557" spans="1:38" ht="16" x14ac:dyDescent="0.2">
      <c r="A557" s="210"/>
      <c r="B557" s="210"/>
      <c r="C557" s="210"/>
      <c r="D557" s="210"/>
      <c r="E557" s="210"/>
      <c r="F557" s="210"/>
      <c r="G557" s="210"/>
      <c r="H557" s="210"/>
      <c r="I557" s="210"/>
      <c r="J557" s="210"/>
      <c r="K557" s="210"/>
      <c r="L557" s="210"/>
      <c r="M557" s="210"/>
      <c r="N557" s="210"/>
      <c r="O557" s="210"/>
      <c r="P557" s="210"/>
      <c r="Q557" s="210"/>
      <c r="R557" s="210"/>
      <c r="S557" s="210"/>
      <c r="T557" s="210"/>
      <c r="U557" s="210"/>
      <c r="V557" s="210"/>
      <c r="W557" s="210"/>
      <c r="X557" s="210"/>
      <c r="Y557" s="210"/>
      <c r="Z557" s="210"/>
      <c r="AA557" s="210"/>
      <c r="AB557" s="210"/>
      <c r="AC557" s="210"/>
      <c r="AD557" s="210"/>
      <c r="AE557" s="210"/>
      <c r="AF557" s="210"/>
      <c r="AG557" s="210"/>
      <c r="AH557" s="210"/>
      <c r="AI557" s="210"/>
      <c r="AJ557" s="210"/>
      <c r="AK557" s="210"/>
      <c r="AL557" s="210"/>
    </row>
    <row r="558" spans="1:38" ht="16" x14ac:dyDescent="0.2">
      <c r="A558" s="210"/>
      <c r="B558" s="210"/>
      <c r="C558" s="210"/>
      <c r="D558" s="210"/>
      <c r="E558" s="210"/>
      <c r="F558" s="210"/>
      <c r="G558" s="210"/>
      <c r="H558" s="210"/>
      <c r="I558" s="210"/>
      <c r="J558" s="210"/>
      <c r="K558" s="210"/>
      <c r="L558" s="210"/>
      <c r="M558" s="210"/>
      <c r="N558" s="210"/>
      <c r="O558" s="210"/>
      <c r="P558" s="210"/>
      <c r="Q558" s="210"/>
      <c r="R558" s="210"/>
      <c r="S558" s="210"/>
      <c r="T558" s="210"/>
      <c r="U558" s="210"/>
      <c r="V558" s="210"/>
      <c r="W558" s="210"/>
      <c r="X558" s="210"/>
      <c r="Y558" s="210"/>
      <c r="Z558" s="210"/>
      <c r="AA558" s="210"/>
      <c r="AB558" s="210"/>
      <c r="AC558" s="210"/>
      <c r="AD558" s="210"/>
      <c r="AE558" s="210"/>
      <c r="AF558" s="210"/>
      <c r="AG558" s="210"/>
      <c r="AH558" s="210"/>
      <c r="AI558" s="210"/>
      <c r="AJ558" s="210"/>
      <c r="AK558" s="210"/>
      <c r="AL558" s="210"/>
    </row>
    <row r="559" spans="1:38" ht="16" x14ac:dyDescent="0.2">
      <c r="A559" s="210"/>
      <c r="B559" s="210"/>
      <c r="C559" s="210"/>
      <c r="D559" s="210"/>
      <c r="E559" s="210"/>
      <c r="F559" s="210"/>
      <c r="G559" s="210"/>
      <c r="H559" s="210"/>
      <c r="I559" s="210"/>
      <c r="J559" s="210"/>
      <c r="K559" s="210"/>
      <c r="L559" s="210"/>
      <c r="M559" s="210"/>
      <c r="N559" s="210"/>
      <c r="O559" s="210"/>
      <c r="P559" s="210"/>
      <c r="Q559" s="210"/>
      <c r="R559" s="210"/>
      <c r="S559" s="210"/>
      <c r="T559" s="210"/>
      <c r="U559" s="210"/>
      <c r="V559" s="210"/>
      <c r="W559" s="210"/>
      <c r="X559" s="210"/>
      <c r="Y559" s="210"/>
      <c r="Z559" s="210"/>
      <c r="AA559" s="210"/>
      <c r="AB559" s="210"/>
      <c r="AC559" s="210"/>
      <c r="AD559" s="210"/>
      <c r="AE559" s="210"/>
      <c r="AF559" s="210"/>
      <c r="AG559" s="210"/>
      <c r="AH559" s="210"/>
      <c r="AI559" s="210"/>
      <c r="AJ559" s="210"/>
      <c r="AK559" s="210"/>
      <c r="AL559" s="210"/>
    </row>
    <row r="560" spans="1:38" ht="16" x14ac:dyDescent="0.2">
      <c r="A560" s="210"/>
      <c r="B560" s="210"/>
      <c r="C560" s="210"/>
      <c r="D560" s="210"/>
      <c r="E560" s="210"/>
      <c r="F560" s="210"/>
      <c r="G560" s="210"/>
      <c r="H560" s="210"/>
      <c r="I560" s="210"/>
      <c r="J560" s="210"/>
      <c r="K560" s="210"/>
      <c r="L560" s="210"/>
      <c r="M560" s="210"/>
      <c r="N560" s="210"/>
      <c r="O560" s="210"/>
      <c r="P560" s="210"/>
      <c r="Q560" s="210"/>
      <c r="R560" s="210"/>
      <c r="S560" s="210"/>
      <c r="T560" s="210"/>
      <c r="U560" s="210"/>
      <c r="V560" s="210"/>
      <c r="W560" s="210"/>
      <c r="X560" s="210"/>
      <c r="Y560" s="210"/>
      <c r="Z560" s="210"/>
      <c r="AA560" s="210"/>
      <c r="AB560" s="210"/>
      <c r="AC560" s="210"/>
      <c r="AD560" s="210"/>
      <c r="AE560" s="210"/>
      <c r="AF560" s="210"/>
      <c r="AG560" s="210"/>
      <c r="AH560" s="210"/>
      <c r="AI560" s="210"/>
      <c r="AJ560" s="210"/>
      <c r="AK560" s="210"/>
      <c r="AL560" s="210"/>
    </row>
    <row r="561" spans="1:38" ht="16" x14ac:dyDescent="0.2">
      <c r="A561" s="210"/>
      <c r="B561" s="210"/>
      <c r="C561" s="210"/>
      <c r="D561" s="210"/>
      <c r="E561" s="210"/>
      <c r="F561" s="210"/>
      <c r="G561" s="210"/>
      <c r="H561" s="210"/>
      <c r="I561" s="210"/>
      <c r="J561" s="210"/>
      <c r="K561" s="210"/>
      <c r="L561" s="210"/>
      <c r="M561" s="210"/>
      <c r="N561" s="210"/>
      <c r="O561" s="210"/>
      <c r="P561" s="210"/>
      <c r="Q561" s="210"/>
      <c r="R561" s="210"/>
      <c r="S561" s="210"/>
      <c r="T561" s="210"/>
      <c r="U561" s="210"/>
      <c r="V561" s="210"/>
      <c r="W561" s="210"/>
      <c r="X561" s="210"/>
      <c r="Y561" s="210"/>
      <c r="Z561" s="210"/>
      <c r="AA561" s="210"/>
      <c r="AB561" s="210"/>
      <c r="AC561" s="210"/>
      <c r="AD561" s="210"/>
      <c r="AE561" s="210"/>
      <c r="AF561" s="210"/>
      <c r="AG561" s="210"/>
      <c r="AH561" s="210"/>
      <c r="AI561" s="210"/>
      <c r="AJ561" s="210"/>
      <c r="AK561" s="210"/>
      <c r="AL561" s="210"/>
    </row>
    <row r="562" spans="1:38" ht="16" x14ac:dyDescent="0.2">
      <c r="A562" s="210"/>
      <c r="B562" s="210"/>
      <c r="C562" s="210"/>
      <c r="D562" s="210"/>
      <c r="E562" s="210"/>
      <c r="F562" s="210"/>
      <c r="G562" s="210"/>
      <c r="H562" s="210"/>
      <c r="I562" s="210"/>
      <c r="J562" s="210"/>
      <c r="K562" s="210"/>
      <c r="L562" s="210"/>
      <c r="M562" s="210"/>
      <c r="N562" s="210"/>
      <c r="O562" s="210"/>
      <c r="P562" s="210"/>
      <c r="Q562" s="210"/>
      <c r="R562" s="210"/>
      <c r="S562" s="210"/>
      <c r="T562" s="210"/>
      <c r="U562" s="210"/>
      <c r="V562" s="210"/>
      <c r="W562" s="210"/>
      <c r="X562" s="210"/>
      <c r="Y562" s="210"/>
      <c r="Z562" s="210"/>
      <c r="AA562" s="210"/>
      <c r="AB562" s="210"/>
      <c r="AC562" s="210"/>
      <c r="AD562" s="210"/>
      <c r="AE562" s="210"/>
      <c r="AF562" s="210"/>
      <c r="AG562" s="210"/>
      <c r="AH562" s="210"/>
      <c r="AI562" s="210"/>
      <c r="AJ562" s="210"/>
      <c r="AK562" s="210"/>
      <c r="AL562" s="210"/>
    </row>
    <row r="563" spans="1:38" ht="16" x14ac:dyDescent="0.2">
      <c r="A563" s="210"/>
      <c r="B563" s="210"/>
      <c r="C563" s="210"/>
      <c r="D563" s="210"/>
      <c r="E563" s="210"/>
      <c r="F563" s="210"/>
      <c r="G563" s="210"/>
      <c r="H563" s="210"/>
      <c r="I563" s="210"/>
      <c r="J563" s="210"/>
      <c r="K563" s="210"/>
      <c r="L563" s="210"/>
      <c r="M563" s="210"/>
      <c r="N563" s="210"/>
      <c r="O563" s="210"/>
      <c r="P563" s="210"/>
      <c r="Q563" s="210"/>
      <c r="R563" s="210"/>
      <c r="S563" s="210"/>
      <c r="T563" s="210"/>
      <c r="U563" s="210"/>
      <c r="V563" s="210"/>
      <c r="W563" s="210"/>
      <c r="X563" s="210"/>
      <c r="Y563" s="210"/>
      <c r="Z563" s="210"/>
      <c r="AA563" s="210"/>
      <c r="AB563" s="210"/>
      <c r="AC563" s="210"/>
      <c r="AD563" s="210"/>
      <c r="AE563" s="210"/>
      <c r="AF563" s="210"/>
      <c r="AG563" s="210"/>
      <c r="AH563" s="210"/>
      <c r="AI563" s="210"/>
      <c r="AJ563" s="210"/>
      <c r="AK563" s="210"/>
      <c r="AL563" s="210"/>
    </row>
    <row r="564" spans="1:38" ht="16" x14ac:dyDescent="0.2">
      <c r="A564" s="210"/>
      <c r="B564" s="210"/>
      <c r="C564" s="210"/>
      <c r="D564" s="210"/>
      <c r="E564" s="210"/>
      <c r="F564" s="210"/>
      <c r="G564" s="210"/>
      <c r="H564" s="210"/>
      <c r="I564" s="210"/>
      <c r="J564" s="210"/>
      <c r="K564" s="210"/>
      <c r="L564" s="210"/>
      <c r="M564" s="210"/>
      <c r="N564" s="210"/>
      <c r="O564" s="210"/>
      <c r="P564" s="210"/>
      <c r="Q564" s="210"/>
      <c r="R564" s="210"/>
      <c r="S564" s="210"/>
      <c r="T564" s="210"/>
      <c r="U564" s="210"/>
      <c r="V564" s="210"/>
      <c r="W564" s="210"/>
      <c r="X564" s="210"/>
      <c r="Y564" s="210"/>
      <c r="Z564" s="210"/>
      <c r="AA564" s="210"/>
      <c r="AB564" s="210"/>
      <c r="AC564" s="210"/>
      <c r="AD564" s="210"/>
      <c r="AE564" s="210"/>
      <c r="AF564" s="210"/>
      <c r="AG564" s="210"/>
      <c r="AH564" s="210"/>
      <c r="AI564" s="210"/>
      <c r="AJ564" s="210"/>
      <c r="AK564" s="210"/>
      <c r="AL564" s="210"/>
    </row>
    <row r="565" spans="1:38" ht="16" x14ac:dyDescent="0.2">
      <c r="A565" s="210"/>
      <c r="B565" s="210"/>
      <c r="C565" s="210"/>
      <c r="D565" s="210"/>
      <c r="E565" s="210"/>
      <c r="F565" s="210"/>
      <c r="G565" s="210"/>
      <c r="H565" s="210"/>
      <c r="I565" s="210"/>
      <c r="J565" s="210"/>
      <c r="K565" s="210"/>
      <c r="L565" s="210"/>
      <c r="M565" s="210"/>
      <c r="N565" s="210"/>
      <c r="O565" s="210"/>
      <c r="P565" s="210"/>
      <c r="Q565" s="210"/>
      <c r="R565" s="210"/>
      <c r="S565" s="210"/>
      <c r="T565" s="210"/>
      <c r="U565" s="210"/>
      <c r="V565" s="210"/>
      <c r="W565" s="210"/>
      <c r="X565" s="210"/>
      <c r="Y565" s="210"/>
      <c r="Z565" s="210"/>
      <c r="AA565" s="210"/>
      <c r="AB565" s="210"/>
      <c r="AC565" s="210"/>
      <c r="AD565" s="210"/>
      <c r="AE565" s="210"/>
      <c r="AF565" s="210"/>
      <c r="AG565" s="210"/>
      <c r="AH565" s="210"/>
      <c r="AI565" s="210"/>
      <c r="AJ565" s="210"/>
      <c r="AK565" s="210"/>
      <c r="AL565" s="210"/>
    </row>
    <row r="566" spans="1:38" ht="16" x14ac:dyDescent="0.2">
      <c r="A566" s="210"/>
      <c r="B566" s="210"/>
      <c r="C566" s="210"/>
      <c r="D566" s="210"/>
      <c r="E566" s="210"/>
      <c r="F566" s="210"/>
      <c r="G566" s="210"/>
      <c r="H566" s="210"/>
      <c r="I566" s="210"/>
      <c r="J566" s="210"/>
      <c r="K566" s="210"/>
      <c r="L566" s="210"/>
      <c r="M566" s="210"/>
      <c r="N566" s="210"/>
      <c r="O566" s="210"/>
      <c r="P566" s="210"/>
      <c r="Q566" s="210"/>
      <c r="R566" s="210"/>
      <c r="S566" s="210"/>
      <c r="T566" s="210"/>
      <c r="U566" s="210"/>
      <c r="V566" s="210"/>
      <c r="W566" s="210"/>
      <c r="X566" s="210"/>
      <c r="Y566" s="210"/>
      <c r="Z566" s="210"/>
      <c r="AA566" s="210"/>
      <c r="AB566" s="210"/>
      <c r="AC566" s="210"/>
      <c r="AD566" s="210"/>
      <c r="AE566" s="210"/>
      <c r="AF566" s="210"/>
      <c r="AG566" s="210"/>
      <c r="AH566" s="210"/>
      <c r="AI566" s="210"/>
      <c r="AJ566" s="210"/>
      <c r="AK566" s="210"/>
      <c r="AL566" s="210"/>
    </row>
    <row r="567" spans="1:38" ht="16" x14ac:dyDescent="0.2">
      <c r="A567" s="210"/>
      <c r="B567" s="210"/>
      <c r="C567" s="210"/>
      <c r="D567" s="210"/>
      <c r="E567" s="210"/>
      <c r="F567" s="210"/>
      <c r="G567" s="210"/>
      <c r="H567" s="210"/>
      <c r="I567" s="210"/>
      <c r="J567" s="210"/>
      <c r="K567" s="210"/>
      <c r="L567" s="210"/>
      <c r="M567" s="210"/>
      <c r="N567" s="210"/>
      <c r="O567" s="210"/>
      <c r="P567" s="210"/>
      <c r="Q567" s="210"/>
      <c r="R567" s="210"/>
      <c r="S567" s="210"/>
      <c r="T567" s="210"/>
      <c r="U567" s="210"/>
      <c r="V567" s="210"/>
      <c r="W567" s="210"/>
      <c r="X567" s="210"/>
      <c r="Y567" s="210"/>
      <c r="Z567" s="210"/>
      <c r="AA567" s="210"/>
      <c r="AB567" s="210"/>
      <c r="AC567" s="210"/>
      <c r="AD567" s="210"/>
      <c r="AE567" s="210"/>
      <c r="AF567" s="210"/>
      <c r="AG567" s="210"/>
      <c r="AH567" s="210"/>
      <c r="AI567" s="210"/>
      <c r="AJ567" s="210"/>
      <c r="AK567" s="210"/>
      <c r="AL567" s="210"/>
    </row>
    <row r="568" spans="1:38" ht="16" x14ac:dyDescent="0.2">
      <c r="A568" s="210"/>
      <c r="B568" s="210"/>
      <c r="C568" s="210"/>
      <c r="D568" s="210"/>
      <c r="E568" s="210"/>
      <c r="F568" s="210"/>
      <c r="G568" s="210"/>
      <c r="H568" s="210"/>
      <c r="I568" s="210"/>
      <c r="J568" s="210"/>
      <c r="K568" s="210"/>
      <c r="L568" s="210"/>
      <c r="M568" s="210"/>
      <c r="N568" s="210"/>
      <c r="O568" s="210"/>
      <c r="P568" s="210"/>
      <c r="Q568" s="210"/>
      <c r="R568" s="210"/>
      <c r="S568" s="210"/>
      <c r="T568" s="210"/>
      <c r="U568" s="210"/>
      <c r="V568" s="210"/>
      <c r="W568" s="210"/>
      <c r="X568" s="210"/>
      <c r="Y568" s="210"/>
      <c r="Z568" s="210"/>
      <c r="AA568" s="210"/>
      <c r="AB568" s="210"/>
      <c r="AC568" s="210"/>
      <c r="AD568" s="210"/>
      <c r="AE568" s="210"/>
      <c r="AF568" s="210"/>
      <c r="AG568" s="210"/>
      <c r="AH568" s="210"/>
      <c r="AI568" s="210"/>
      <c r="AJ568" s="210"/>
      <c r="AK568" s="210"/>
      <c r="AL568" s="210"/>
    </row>
    <row r="569" spans="1:38" ht="16" x14ac:dyDescent="0.2">
      <c r="A569" s="210"/>
      <c r="B569" s="210"/>
      <c r="C569" s="210"/>
      <c r="D569" s="210"/>
      <c r="E569" s="210"/>
      <c r="F569" s="210"/>
      <c r="G569" s="210"/>
      <c r="H569" s="210"/>
      <c r="I569" s="210"/>
      <c r="J569" s="210"/>
      <c r="K569" s="210"/>
      <c r="L569" s="210"/>
      <c r="M569" s="210"/>
      <c r="N569" s="210"/>
      <c r="O569" s="210"/>
      <c r="P569" s="210"/>
      <c r="Q569" s="210"/>
      <c r="R569" s="210"/>
      <c r="S569" s="210"/>
      <c r="T569" s="210"/>
      <c r="U569" s="210"/>
      <c r="V569" s="210"/>
      <c r="W569" s="210"/>
      <c r="X569" s="210"/>
      <c r="Y569" s="210"/>
      <c r="Z569" s="210"/>
      <c r="AA569" s="210"/>
      <c r="AB569" s="210"/>
      <c r="AC569" s="210"/>
      <c r="AD569" s="210"/>
      <c r="AE569" s="210"/>
      <c r="AF569" s="210"/>
      <c r="AG569" s="210"/>
      <c r="AH569" s="210"/>
      <c r="AI569" s="210"/>
      <c r="AJ569" s="210"/>
      <c r="AK569" s="210"/>
      <c r="AL569" s="210"/>
    </row>
    <row r="570" spans="1:38" ht="16" x14ac:dyDescent="0.2">
      <c r="A570" s="210"/>
      <c r="B570" s="210"/>
      <c r="C570" s="210"/>
      <c r="D570" s="210"/>
      <c r="E570" s="210"/>
      <c r="F570" s="210"/>
      <c r="G570" s="210"/>
      <c r="H570" s="210"/>
      <c r="I570" s="210"/>
      <c r="J570" s="210"/>
      <c r="K570" s="210"/>
      <c r="L570" s="210"/>
      <c r="M570" s="210"/>
      <c r="N570" s="210"/>
      <c r="O570" s="210"/>
      <c r="P570" s="210"/>
      <c r="Q570" s="210"/>
      <c r="R570" s="210"/>
      <c r="S570" s="210"/>
      <c r="T570" s="210"/>
      <c r="U570" s="210"/>
      <c r="V570" s="210"/>
      <c r="W570" s="210"/>
      <c r="X570" s="210"/>
      <c r="Y570" s="210"/>
      <c r="Z570" s="210"/>
      <c r="AA570" s="210"/>
      <c r="AB570" s="210"/>
      <c r="AC570" s="210"/>
      <c r="AD570" s="210"/>
      <c r="AE570" s="210"/>
      <c r="AF570" s="210"/>
      <c r="AG570" s="210"/>
      <c r="AH570" s="210"/>
      <c r="AI570" s="210"/>
      <c r="AJ570" s="210"/>
      <c r="AK570" s="210"/>
      <c r="AL570" s="210"/>
    </row>
    <row r="571" spans="1:38" ht="16" x14ac:dyDescent="0.2">
      <c r="A571" s="210"/>
      <c r="B571" s="210"/>
      <c r="C571" s="210"/>
      <c r="D571" s="210"/>
      <c r="E571" s="210"/>
      <c r="F571" s="210"/>
      <c r="G571" s="210"/>
      <c r="H571" s="210"/>
      <c r="I571" s="210"/>
      <c r="J571" s="210"/>
      <c r="K571" s="210"/>
      <c r="L571" s="210"/>
      <c r="M571" s="210"/>
      <c r="N571" s="210"/>
      <c r="O571" s="210"/>
      <c r="P571" s="210"/>
      <c r="Q571" s="210"/>
      <c r="R571" s="210"/>
      <c r="S571" s="210"/>
      <c r="T571" s="210"/>
      <c r="U571" s="210"/>
      <c r="V571" s="210"/>
      <c r="W571" s="210"/>
      <c r="X571" s="210"/>
      <c r="Y571" s="210"/>
      <c r="Z571" s="210"/>
      <c r="AA571" s="210"/>
      <c r="AB571" s="210"/>
      <c r="AC571" s="210"/>
      <c r="AD571" s="210"/>
      <c r="AE571" s="210"/>
      <c r="AF571" s="210"/>
      <c r="AG571" s="210"/>
      <c r="AH571" s="210"/>
      <c r="AI571" s="210"/>
      <c r="AJ571" s="210"/>
      <c r="AK571" s="210"/>
      <c r="AL571" s="210"/>
    </row>
    <row r="572" spans="1:38" ht="16" x14ac:dyDescent="0.2">
      <c r="A572" s="210"/>
      <c r="B572" s="210"/>
      <c r="C572" s="210"/>
      <c r="D572" s="210"/>
      <c r="E572" s="210"/>
      <c r="F572" s="210"/>
      <c r="G572" s="210"/>
      <c r="H572" s="210"/>
      <c r="I572" s="210"/>
      <c r="J572" s="210"/>
      <c r="K572" s="210"/>
      <c r="L572" s="210"/>
      <c r="M572" s="210"/>
      <c r="N572" s="210"/>
      <c r="O572" s="210"/>
      <c r="P572" s="210"/>
      <c r="Q572" s="210"/>
      <c r="R572" s="210"/>
      <c r="S572" s="210"/>
      <c r="T572" s="210"/>
      <c r="U572" s="210"/>
      <c r="V572" s="210"/>
      <c r="W572" s="210"/>
      <c r="X572" s="210"/>
      <c r="Y572" s="210"/>
      <c r="Z572" s="210"/>
      <c r="AA572" s="210"/>
      <c r="AB572" s="210"/>
      <c r="AC572" s="210"/>
      <c r="AD572" s="210"/>
      <c r="AE572" s="210"/>
      <c r="AF572" s="210"/>
      <c r="AG572" s="210"/>
      <c r="AH572" s="210"/>
      <c r="AI572" s="210"/>
      <c r="AJ572" s="210"/>
      <c r="AK572" s="210"/>
      <c r="AL572" s="210"/>
    </row>
    <row r="573" spans="1:38" ht="16" x14ac:dyDescent="0.2">
      <c r="A573" s="210"/>
      <c r="B573" s="210"/>
      <c r="C573" s="210"/>
      <c r="D573" s="210"/>
      <c r="E573" s="210"/>
      <c r="F573" s="210"/>
      <c r="G573" s="210"/>
      <c r="H573" s="210"/>
      <c r="I573" s="210"/>
      <c r="J573" s="210"/>
      <c r="K573" s="210"/>
      <c r="L573" s="210"/>
      <c r="M573" s="210"/>
      <c r="N573" s="210"/>
      <c r="O573" s="210"/>
      <c r="P573" s="210"/>
      <c r="Q573" s="210"/>
      <c r="R573" s="210"/>
      <c r="S573" s="210"/>
      <c r="T573" s="210"/>
      <c r="U573" s="210"/>
      <c r="V573" s="210"/>
      <c r="W573" s="210"/>
      <c r="X573" s="210"/>
      <c r="Y573" s="210"/>
      <c r="Z573" s="210"/>
      <c r="AA573" s="210"/>
      <c r="AB573" s="210"/>
      <c r="AC573" s="210"/>
      <c r="AD573" s="210"/>
      <c r="AE573" s="210"/>
      <c r="AF573" s="210"/>
      <c r="AG573" s="210"/>
      <c r="AH573" s="210"/>
      <c r="AI573" s="210"/>
      <c r="AJ573" s="210"/>
      <c r="AK573" s="210"/>
      <c r="AL573" s="210"/>
    </row>
    <row r="574" spans="1:38" ht="16" x14ac:dyDescent="0.2">
      <c r="A574" s="210"/>
      <c r="B574" s="210"/>
      <c r="C574" s="210"/>
      <c r="D574" s="210"/>
      <c r="E574" s="210"/>
      <c r="F574" s="210"/>
      <c r="G574" s="210"/>
      <c r="H574" s="210"/>
      <c r="I574" s="210"/>
      <c r="J574" s="210"/>
      <c r="K574" s="210"/>
      <c r="L574" s="210"/>
      <c r="M574" s="210"/>
      <c r="N574" s="210"/>
      <c r="O574" s="210"/>
      <c r="P574" s="210"/>
      <c r="Q574" s="210"/>
      <c r="R574" s="210"/>
      <c r="S574" s="210"/>
      <c r="T574" s="210"/>
      <c r="U574" s="210"/>
      <c r="V574" s="210"/>
      <c r="W574" s="210"/>
      <c r="X574" s="210"/>
      <c r="Y574" s="210"/>
      <c r="Z574" s="210"/>
      <c r="AA574" s="210"/>
      <c r="AB574" s="210"/>
      <c r="AC574" s="210"/>
      <c r="AD574" s="210"/>
      <c r="AE574" s="210"/>
      <c r="AF574" s="210"/>
      <c r="AG574" s="210"/>
      <c r="AH574" s="210"/>
      <c r="AI574" s="210"/>
      <c r="AJ574" s="210"/>
      <c r="AK574" s="210"/>
      <c r="AL574" s="210"/>
    </row>
    <row r="575" spans="1:38" ht="16" x14ac:dyDescent="0.2">
      <c r="A575" s="210"/>
      <c r="B575" s="210"/>
      <c r="C575" s="210"/>
      <c r="D575" s="210"/>
      <c r="E575" s="210"/>
      <c r="F575" s="210"/>
      <c r="G575" s="210"/>
      <c r="H575" s="210"/>
      <c r="I575" s="210"/>
      <c r="J575" s="210"/>
      <c r="K575" s="210"/>
      <c r="L575" s="210"/>
      <c r="M575" s="210"/>
      <c r="N575" s="210"/>
      <c r="O575" s="210"/>
      <c r="P575" s="210"/>
      <c r="Q575" s="210"/>
      <c r="R575" s="210"/>
      <c r="S575" s="210"/>
      <c r="T575" s="210"/>
      <c r="U575" s="210"/>
      <c r="V575" s="210"/>
      <c r="W575" s="210"/>
      <c r="X575" s="210"/>
      <c r="Y575" s="210"/>
      <c r="Z575" s="210"/>
      <c r="AA575" s="210"/>
      <c r="AB575" s="210"/>
      <c r="AC575" s="210"/>
      <c r="AD575" s="210"/>
      <c r="AE575" s="210"/>
      <c r="AF575" s="210"/>
      <c r="AG575" s="210"/>
      <c r="AH575" s="210"/>
      <c r="AI575" s="210"/>
      <c r="AJ575" s="210"/>
      <c r="AK575" s="210"/>
      <c r="AL575" s="210"/>
    </row>
    <row r="576" spans="1:38" ht="16" x14ac:dyDescent="0.2">
      <c r="A576" s="210"/>
      <c r="B576" s="210"/>
      <c r="C576" s="210"/>
      <c r="D576" s="210"/>
      <c r="E576" s="210"/>
      <c r="F576" s="210"/>
      <c r="G576" s="210"/>
      <c r="H576" s="210"/>
      <c r="I576" s="210"/>
      <c r="J576" s="210"/>
      <c r="K576" s="210"/>
      <c r="L576" s="210"/>
      <c r="M576" s="210"/>
      <c r="N576" s="210"/>
      <c r="O576" s="210"/>
      <c r="P576" s="210"/>
      <c r="Q576" s="210"/>
      <c r="R576" s="210"/>
      <c r="S576" s="210"/>
      <c r="T576" s="210"/>
      <c r="U576" s="210"/>
      <c r="V576" s="210"/>
      <c r="W576" s="210"/>
      <c r="X576" s="210"/>
      <c r="Y576" s="210"/>
      <c r="Z576" s="210"/>
      <c r="AA576" s="210"/>
      <c r="AB576" s="210"/>
      <c r="AC576" s="210"/>
      <c r="AD576" s="210"/>
      <c r="AE576" s="210"/>
      <c r="AF576" s="210"/>
      <c r="AG576" s="210"/>
      <c r="AH576" s="210"/>
      <c r="AI576" s="210"/>
      <c r="AJ576" s="210"/>
      <c r="AK576" s="210"/>
      <c r="AL576" s="210"/>
    </row>
    <row r="577" spans="1:38" ht="16" x14ac:dyDescent="0.2">
      <c r="A577" s="210"/>
      <c r="B577" s="210"/>
      <c r="C577" s="210"/>
      <c r="D577" s="210"/>
      <c r="E577" s="210"/>
      <c r="F577" s="210"/>
      <c r="G577" s="210"/>
      <c r="H577" s="210"/>
      <c r="I577" s="210"/>
      <c r="J577" s="210"/>
      <c r="K577" s="210"/>
      <c r="L577" s="210"/>
      <c r="M577" s="210"/>
      <c r="N577" s="210"/>
      <c r="O577" s="210"/>
      <c r="P577" s="210"/>
      <c r="Q577" s="210"/>
      <c r="R577" s="210"/>
      <c r="S577" s="210"/>
      <c r="T577" s="210"/>
      <c r="U577" s="210"/>
      <c r="V577" s="210"/>
      <c r="W577" s="210"/>
      <c r="X577" s="210"/>
      <c r="Y577" s="210"/>
      <c r="Z577" s="210"/>
      <c r="AA577" s="210"/>
      <c r="AB577" s="210"/>
      <c r="AC577" s="210"/>
      <c r="AD577" s="210"/>
      <c r="AE577" s="210"/>
      <c r="AF577" s="210"/>
      <c r="AG577" s="210"/>
      <c r="AH577" s="210"/>
      <c r="AI577" s="210"/>
      <c r="AJ577" s="210"/>
      <c r="AK577" s="210"/>
      <c r="AL577" s="210"/>
    </row>
    <row r="578" spans="1:38" ht="16" x14ac:dyDescent="0.2">
      <c r="A578" s="210"/>
      <c r="B578" s="210"/>
      <c r="C578" s="210"/>
      <c r="D578" s="210"/>
      <c r="E578" s="210"/>
      <c r="F578" s="210"/>
      <c r="G578" s="210"/>
      <c r="H578" s="210"/>
      <c r="I578" s="210"/>
      <c r="J578" s="210"/>
      <c r="K578" s="210"/>
      <c r="L578" s="210"/>
      <c r="M578" s="210"/>
      <c r="N578" s="210"/>
      <c r="O578" s="210"/>
      <c r="P578" s="210"/>
      <c r="Q578" s="210"/>
      <c r="R578" s="210"/>
      <c r="S578" s="210"/>
      <c r="T578" s="210"/>
      <c r="U578" s="210"/>
      <c r="V578" s="210"/>
      <c r="W578" s="210"/>
      <c r="X578" s="210"/>
      <c r="Y578" s="210"/>
      <c r="Z578" s="210"/>
      <c r="AA578" s="210"/>
      <c r="AB578" s="210"/>
      <c r="AC578" s="210"/>
      <c r="AD578" s="210"/>
      <c r="AE578" s="210"/>
      <c r="AF578" s="210"/>
      <c r="AG578" s="210"/>
      <c r="AH578" s="210"/>
      <c r="AI578" s="210"/>
      <c r="AJ578" s="210"/>
      <c r="AK578" s="210"/>
      <c r="AL578" s="210"/>
    </row>
    <row r="579" spans="1:38" ht="16" x14ac:dyDescent="0.2">
      <c r="A579" s="210"/>
      <c r="B579" s="210"/>
      <c r="C579" s="210"/>
      <c r="D579" s="210"/>
      <c r="E579" s="210"/>
      <c r="F579" s="210"/>
      <c r="G579" s="210"/>
      <c r="H579" s="210"/>
      <c r="I579" s="210"/>
      <c r="J579" s="210"/>
      <c r="K579" s="210"/>
      <c r="L579" s="210"/>
      <c r="M579" s="210"/>
      <c r="N579" s="210"/>
      <c r="O579" s="210"/>
      <c r="P579" s="210"/>
      <c r="Q579" s="210"/>
      <c r="R579" s="210"/>
      <c r="S579" s="210"/>
      <c r="T579" s="210"/>
      <c r="U579" s="210"/>
      <c r="V579" s="210"/>
      <c r="W579" s="210"/>
      <c r="X579" s="210"/>
      <c r="Y579" s="210"/>
      <c r="Z579" s="210"/>
      <c r="AA579" s="210"/>
      <c r="AB579" s="210"/>
      <c r="AC579" s="210"/>
      <c r="AD579" s="210"/>
      <c r="AE579" s="210"/>
      <c r="AF579" s="210"/>
      <c r="AG579" s="210"/>
      <c r="AH579" s="210"/>
      <c r="AI579" s="210"/>
      <c r="AJ579" s="210"/>
      <c r="AK579" s="210"/>
      <c r="AL579" s="210"/>
    </row>
    <row r="580" spans="1:38" ht="16" x14ac:dyDescent="0.2">
      <c r="A580" s="210"/>
      <c r="B580" s="210"/>
      <c r="C580" s="210"/>
      <c r="D580" s="210"/>
      <c r="E580" s="210"/>
      <c r="F580" s="210"/>
      <c r="G580" s="210"/>
      <c r="H580" s="210"/>
      <c r="I580" s="210"/>
      <c r="J580" s="210"/>
      <c r="K580" s="210"/>
      <c r="L580" s="210"/>
      <c r="M580" s="210"/>
      <c r="N580" s="210"/>
      <c r="O580" s="210"/>
      <c r="P580" s="210"/>
      <c r="Q580" s="210"/>
      <c r="R580" s="210"/>
      <c r="S580" s="210"/>
      <c r="T580" s="210"/>
      <c r="U580" s="210"/>
      <c r="V580" s="210"/>
      <c r="W580" s="210"/>
      <c r="X580" s="210"/>
      <c r="Y580" s="210"/>
      <c r="Z580" s="210"/>
      <c r="AA580" s="210"/>
      <c r="AB580" s="210"/>
      <c r="AC580" s="210"/>
      <c r="AD580" s="210"/>
      <c r="AE580" s="210"/>
      <c r="AF580" s="210"/>
      <c r="AG580" s="210"/>
      <c r="AH580" s="210"/>
      <c r="AI580" s="210"/>
      <c r="AJ580" s="210"/>
      <c r="AK580" s="210"/>
      <c r="AL580" s="210"/>
    </row>
    <row r="581" spans="1:38" ht="16" x14ac:dyDescent="0.2">
      <c r="A581" s="210"/>
      <c r="B581" s="210"/>
      <c r="C581" s="210"/>
      <c r="D581" s="210"/>
      <c r="E581" s="210"/>
      <c r="F581" s="210"/>
      <c r="G581" s="210"/>
      <c r="H581" s="210"/>
      <c r="I581" s="210"/>
      <c r="J581" s="210"/>
      <c r="K581" s="210"/>
      <c r="L581" s="210"/>
      <c r="M581" s="210"/>
      <c r="N581" s="210"/>
      <c r="O581" s="210"/>
      <c r="P581" s="210"/>
      <c r="Q581" s="210"/>
      <c r="R581" s="210"/>
      <c r="S581" s="210"/>
      <c r="T581" s="210"/>
      <c r="U581" s="210"/>
      <c r="V581" s="210"/>
      <c r="W581" s="210"/>
      <c r="X581" s="210"/>
      <c r="Y581" s="210"/>
      <c r="Z581" s="210"/>
      <c r="AA581" s="210"/>
      <c r="AB581" s="210"/>
      <c r="AC581" s="210"/>
      <c r="AD581" s="210"/>
      <c r="AE581" s="210"/>
      <c r="AF581" s="210"/>
      <c r="AG581" s="210"/>
      <c r="AH581" s="210"/>
      <c r="AI581" s="210"/>
      <c r="AJ581" s="210"/>
      <c r="AK581" s="210"/>
      <c r="AL581" s="210"/>
    </row>
    <row r="582" spans="1:38" ht="16" x14ac:dyDescent="0.2">
      <c r="A582" s="210"/>
      <c r="B582" s="210"/>
      <c r="C582" s="210"/>
      <c r="D582" s="210"/>
      <c r="E582" s="210"/>
      <c r="F582" s="210"/>
      <c r="G582" s="210"/>
      <c r="H582" s="210"/>
      <c r="I582" s="210"/>
      <c r="J582" s="210"/>
      <c r="K582" s="210"/>
      <c r="L582" s="210"/>
      <c r="M582" s="210"/>
      <c r="N582" s="210"/>
      <c r="O582" s="210"/>
      <c r="P582" s="210"/>
      <c r="Q582" s="210"/>
      <c r="R582" s="210"/>
      <c r="S582" s="210"/>
      <c r="T582" s="210"/>
      <c r="U582" s="210"/>
      <c r="V582" s="210"/>
      <c r="W582" s="210"/>
      <c r="X582" s="210"/>
      <c r="Y582" s="210"/>
      <c r="Z582" s="210"/>
      <c r="AA582" s="210"/>
      <c r="AB582" s="210"/>
      <c r="AC582" s="210"/>
      <c r="AD582" s="210"/>
      <c r="AE582" s="210"/>
      <c r="AF582" s="210"/>
      <c r="AG582" s="210"/>
      <c r="AH582" s="210"/>
      <c r="AI582" s="210"/>
      <c r="AJ582" s="210"/>
      <c r="AK582" s="210"/>
      <c r="AL582" s="210"/>
    </row>
    <row r="583" spans="1:38" ht="16" x14ac:dyDescent="0.2">
      <c r="A583" s="210"/>
      <c r="B583" s="210"/>
      <c r="C583" s="210"/>
      <c r="D583" s="210"/>
      <c r="E583" s="210"/>
      <c r="F583" s="210"/>
      <c r="G583" s="210"/>
      <c r="H583" s="210"/>
      <c r="I583" s="210"/>
      <c r="J583" s="210"/>
      <c r="K583" s="210"/>
      <c r="L583" s="210"/>
      <c r="M583" s="210"/>
      <c r="N583" s="210"/>
      <c r="O583" s="210"/>
      <c r="P583" s="210"/>
      <c r="Q583" s="210"/>
      <c r="R583" s="210"/>
      <c r="S583" s="210"/>
      <c r="T583" s="210"/>
      <c r="U583" s="210"/>
      <c r="V583" s="210"/>
      <c r="W583" s="210"/>
      <c r="X583" s="210"/>
      <c r="Y583" s="210"/>
      <c r="Z583" s="210"/>
      <c r="AA583" s="210"/>
      <c r="AB583" s="210"/>
      <c r="AC583" s="210"/>
      <c r="AD583" s="210"/>
      <c r="AE583" s="210"/>
      <c r="AF583" s="210"/>
      <c r="AG583" s="210"/>
      <c r="AH583" s="210"/>
      <c r="AI583" s="210"/>
      <c r="AJ583" s="210"/>
      <c r="AK583" s="210"/>
      <c r="AL583" s="210"/>
    </row>
    <row r="584" spans="1:38" ht="16" x14ac:dyDescent="0.2">
      <c r="A584" s="210"/>
      <c r="B584" s="210"/>
      <c r="C584" s="210"/>
      <c r="D584" s="210"/>
      <c r="E584" s="210"/>
      <c r="F584" s="210"/>
      <c r="G584" s="210"/>
      <c r="H584" s="210"/>
      <c r="I584" s="210"/>
      <c r="J584" s="210"/>
      <c r="K584" s="210"/>
      <c r="L584" s="210"/>
      <c r="M584" s="210"/>
      <c r="N584" s="210"/>
      <c r="O584" s="210"/>
      <c r="P584" s="210"/>
      <c r="Q584" s="210"/>
      <c r="R584" s="210"/>
      <c r="S584" s="210"/>
      <c r="T584" s="210"/>
      <c r="U584" s="210"/>
      <c r="V584" s="210"/>
      <c r="W584" s="210"/>
      <c r="X584" s="210"/>
      <c r="Y584" s="210"/>
      <c r="Z584" s="210"/>
      <c r="AA584" s="210"/>
      <c r="AB584" s="210"/>
      <c r="AC584" s="210"/>
      <c r="AD584" s="210"/>
      <c r="AE584" s="210"/>
      <c r="AF584" s="210"/>
      <c r="AG584" s="210"/>
      <c r="AH584" s="210"/>
      <c r="AI584" s="210"/>
      <c r="AJ584" s="210"/>
      <c r="AK584" s="210"/>
      <c r="AL584" s="210"/>
    </row>
    <row r="585" spans="1:38" ht="16" x14ac:dyDescent="0.2">
      <c r="A585" s="210"/>
      <c r="B585" s="210"/>
      <c r="C585" s="210"/>
      <c r="D585" s="210"/>
      <c r="E585" s="210"/>
      <c r="F585" s="210"/>
      <c r="G585" s="210"/>
      <c r="H585" s="210"/>
      <c r="I585" s="210"/>
      <c r="J585" s="210"/>
      <c r="K585" s="210"/>
      <c r="L585" s="210"/>
      <c r="M585" s="210"/>
      <c r="N585" s="210"/>
      <c r="O585" s="210"/>
      <c r="P585" s="210"/>
      <c r="Q585" s="210"/>
      <c r="R585" s="210"/>
      <c r="S585" s="210"/>
      <c r="T585" s="210"/>
      <c r="U585" s="210"/>
      <c r="V585" s="210"/>
      <c r="W585" s="210"/>
      <c r="X585" s="210"/>
      <c r="Y585" s="210"/>
      <c r="Z585" s="210"/>
      <c r="AA585" s="210"/>
      <c r="AB585" s="210"/>
      <c r="AC585" s="210"/>
      <c r="AD585" s="210"/>
      <c r="AE585" s="210"/>
      <c r="AF585" s="210"/>
      <c r="AG585" s="210"/>
      <c r="AH585" s="210"/>
      <c r="AI585" s="210"/>
      <c r="AJ585" s="210"/>
      <c r="AK585" s="210"/>
      <c r="AL585" s="210"/>
    </row>
    <row r="586" spans="1:38" ht="16" x14ac:dyDescent="0.2">
      <c r="A586" s="210"/>
      <c r="B586" s="210"/>
      <c r="C586" s="210"/>
      <c r="D586" s="210"/>
      <c r="E586" s="210"/>
      <c r="F586" s="210"/>
      <c r="G586" s="210"/>
      <c r="H586" s="210"/>
      <c r="I586" s="210"/>
      <c r="J586" s="210"/>
      <c r="K586" s="210"/>
      <c r="L586" s="210"/>
      <c r="M586" s="210"/>
      <c r="N586" s="210"/>
      <c r="O586" s="210"/>
      <c r="P586" s="210"/>
      <c r="Q586" s="210"/>
      <c r="R586" s="210"/>
      <c r="S586" s="210"/>
      <c r="T586" s="210"/>
      <c r="U586" s="210"/>
      <c r="V586" s="210"/>
      <c r="W586" s="210"/>
      <c r="X586" s="210"/>
      <c r="Y586" s="210"/>
      <c r="Z586" s="210"/>
      <c r="AA586" s="210"/>
      <c r="AB586" s="210"/>
      <c r="AC586" s="210"/>
      <c r="AD586" s="210"/>
      <c r="AE586" s="210"/>
      <c r="AF586" s="210"/>
      <c r="AG586" s="210"/>
      <c r="AH586" s="210"/>
      <c r="AI586" s="210"/>
      <c r="AJ586" s="210"/>
      <c r="AK586" s="210"/>
      <c r="AL586" s="210"/>
    </row>
    <row r="587" spans="1:38" ht="16" x14ac:dyDescent="0.2">
      <c r="A587" s="210"/>
      <c r="B587" s="210"/>
      <c r="C587" s="210"/>
      <c r="D587" s="210"/>
      <c r="E587" s="210"/>
      <c r="F587" s="210"/>
      <c r="G587" s="210"/>
      <c r="H587" s="210"/>
      <c r="I587" s="210"/>
      <c r="J587" s="210"/>
      <c r="K587" s="210"/>
      <c r="L587" s="210"/>
      <c r="M587" s="210"/>
      <c r="N587" s="210"/>
      <c r="O587" s="210"/>
      <c r="P587" s="210"/>
      <c r="Q587" s="210"/>
      <c r="R587" s="210"/>
      <c r="S587" s="210"/>
      <c r="T587" s="210"/>
      <c r="U587" s="210"/>
      <c r="V587" s="210"/>
      <c r="W587" s="210"/>
      <c r="X587" s="210"/>
      <c r="Y587" s="210"/>
      <c r="Z587" s="210"/>
      <c r="AA587" s="210"/>
      <c r="AB587" s="210"/>
      <c r="AC587" s="210"/>
      <c r="AD587" s="210"/>
      <c r="AE587" s="210"/>
      <c r="AF587" s="210"/>
      <c r="AG587" s="210"/>
      <c r="AH587" s="210"/>
      <c r="AI587" s="210"/>
      <c r="AJ587" s="210"/>
      <c r="AK587" s="210"/>
      <c r="AL587" s="210"/>
    </row>
    <row r="588" spans="1:38" ht="16" x14ac:dyDescent="0.2">
      <c r="A588" s="210"/>
      <c r="B588" s="210"/>
      <c r="C588" s="210"/>
      <c r="D588" s="210"/>
      <c r="E588" s="210"/>
      <c r="F588" s="210"/>
      <c r="G588" s="210"/>
      <c r="H588" s="210"/>
      <c r="I588" s="210"/>
      <c r="J588" s="210"/>
      <c r="K588" s="210"/>
      <c r="L588" s="210"/>
      <c r="M588" s="210"/>
      <c r="N588" s="210"/>
      <c r="O588" s="210"/>
      <c r="P588" s="210"/>
      <c r="Q588" s="210"/>
      <c r="R588" s="210"/>
      <c r="S588" s="210"/>
      <c r="T588" s="210"/>
      <c r="U588" s="210"/>
      <c r="V588" s="210"/>
      <c r="W588" s="210"/>
      <c r="X588" s="210"/>
      <c r="Y588" s="210"/>
      <c r="Z588" s="210"/>
      <c r="AA588" s="210"/>
      <c r="AB588" s="210"/>
      <c r="AC588" s="210"/>
      <c r="AD588" s="210"/>
      <c r="AE588" s="210"/>
      <c r="AF588" s="210"/>
      <c r="AG588" s="210"/>
      <c r="AH588" s="210"/>
      <c r="AI588" s="210"/>
      <c r="AJ588" s="210"/>
      <c r="AK588" s="210"/>
      <c r="AL588" s="210"/>
    </row>
    <row r="589" spans="1:38" ht="16" x14ac:dyDescent="0.2">
      <c r="A589" s="210"/>
      <c r="B589" s="210"/>
      <c r="C589" s="210"/>
      <c r="D589" s="210"/>
      <c r="E589" s="210"/>
      <c r="F589" s="210"/>
      <c r="G589" s="210"/>
      <c r="H589" s="210"/>
      <c r="I589" s="210"/>
      <c r="J589" s="210"/>
      <c r="K589" s="210"/>
      <c r="L589" s="210"/>
      <c r="M589" s="210"/>
      <c r="N589" s="210"/>
      <c r="O589" s="210"/>
      <c r="P589" s="210"/>
      <c r="Q589" s="210"/>
      <c r="R589" s="210"/>
      <c r="S589" s="210"/>
      <c r="T589" s="210"/>
      <c r="U589" s="210"/>
      <c r="V589" s="210"/>
      <c r="W589" s="210"/>
      <c r="X589" s="210"/>
      <c r="Y589" s="210"/>
      <c r="Z589" s="210"/>
      <c r="AA589" s="210"/>
      <c r="AB589" s="210"/>
      <c r="AC589" s="210"/>
      <c r="AD589" s="210"/>
      <c r="AE589" s="210"/>
      <c r="AF589" s="210"/>
      <c r="AG589" s="210"/>
      <c r="AH589" s="210"/>
      <c r="AI589" s="210"/>
      <c r="AJ589" s="210"/>
      <c r="AK589" s="210"/>
      <c r="AL589" s="210"/>
    </row>
    <row r="590" spans="1:38" ht="16" x14ac:dyDescent="0.2">
      <c r="A590" s="210"/>
      <c r="B590" s="210"/>
      <c r="C590" s="210"/>
      <c r="D590" s="210"/>
      <c r="E590" s="210"/>
      <c r="F590" s="210"/>
      <c r="G590" s="210"/>
      <c r="H590" s="210"/>
      <c r="I590" s="210"/>
      <c r="J590" s="210"/>
      <c r="K590" s="210"/>
      <c r="L590" s="210"/>
      <c r="M590" s="210"/>
      <c r="N590" s="210"/>
      <c r="O590" s="210"/>
      <c r="P590" s="210"/>
      <c r="Q590" s="210"/>
      <c r="R590" s="210"/>
      <c r="S590" s="210"/>
      <c r="T590" s="210"/>
      <c r="U590" s="210"/>
      <c r="V590" s="210"/>
      <c r="W590" s="210"/>
      <c r="X590" s="210"/>
      <c r="Y590" s="210"/>
      <c r="Z590" s="210"/>
      <c r="AA590" s="210"/>
      <c r="AB590" s="210"/>
      <c r="AC590" s="210"/>
      <c r="AD590" s="210"/>
      <c r="AE590" s="210"/>
      <c r="AF590" s="210"/>
      <c r="AG590" s="210"/>
      <c r="AH590" s="210"/>
      <c r="AI590" s="210"/>
      <c r="AJ590" s="210"/>
      <c r="AK590" s="210"/>
      <c r="AL590" s="210"/>
    </row>
    <row r="591" spans="1:38" ht="16" x14ac:dyDescent="0.2">
      <c r="A591" s="210"/>
      <c r="B591" s="210"/>
      <c r="C591" s="210"/>
      <c r="D591" s="210"/>
      <c r="E591" s="210"/>
      <c r="F591" s="210"/>
      <c r="G591" s="210"/>
      <c r="H591" s="210"/>
      <c r="I591" s="210"/>
      <c r="J591" s="210"/>
      <c r="K591" s="210"/>
      <c r="L591" s="210"/>
      <c r="M591" s="210"/>
      <c r="N591" s="210"/>
      <c r="O591" s="210"/>
      <c r="P591" s="210"/>
      <c r="Q591" s="210"/>
      <c r="R591" s="210"/>
      <c r="S591" s="210"/>
      <c r="T591" s="210"/>
      <c r="U591" s="210"/>
      <c r="V591" s="210"/>
      <c r="W591" s="210"/>
      <c r="X591" s="210"/>
      <c r="Y591" s="210"/>
      <c r="Z591" s="210"/>
      <c r="AA591" s="210"/>
      <c r="AB591" s="210"/>
      <c r="AC591" s="210"/>
      <c r="AD591" s="210"/>
      <c r="AE591" s="210"/>
      <c r="AF591" s="210"/>
      <c r="AG591" s="210"/>
      <c r="AH591" s="210"/>
      <c r="AI591" s="210"/>
      <c r="AJ591" s="210"/>
      <c r="AK591" s="210"/>
      <c r="AL591" s="210"/>
    </row>
    <row r="592" spans="1:38" ht="16" x14ac:dyDescent="0.2">
      <c r="A592" s="210"/>
      <c r="B592" s="210"/>
      <c r="C592" s="210"/>
      <c r="D592" s="210"/>
      <c r="E592" s="210"/>
      <c r="F592" s="210"/>
      <c r="G592" s="210"/>
      <c r="H592" s="210"/>
      <c r="I592" s="210"/>
      <c r="J592" s="210"/>
      <c r="K592" s="210"/>
      <c r="L592" s="210"/>
      <c r="M592" s="210"/>
      <c r="N592" s="210"/>
      <c r="O592" s="210"/>
      <c r="P592" s="210"/>
      <c r="Q592" s="210"/>
      <c r="R592" s="210"/>
      <c r="S592" s="210"/>
      <c r="T592" s="210"/>
      <c r="U592" s="210"/>
      <c r="V592" s="210"/>
      <c r="W592" s="210"/>
      <c r="X592" s="210"/>
      <c r="Y592" s="210"/>
      <c r="Z592" s="210"/>
      <c r="AA592" s="210"/>
      <c r="AB592" s="210"/>
      <c r="AC592" s="210"/>
      <c r="AD592" s="210"/>
      <c r="AE592" s="210"/>
      <c r="AF592" s="210"/>
      <c r="AG592" s="210"/>
      <c r="AH592" s="210"/>
      <c r="AI592" s="210"/>
      <c r="AJ592" s="210"/>
      <c r="AK592" s="210"/>
      <c r="AL592" s="210"/>
    </row>
    <row r="593" spans="1:38" ht="16" x14ac:dyDescent="0.2">
      <c r="A593" s="210"/>
      <c r="B593" s="210"/>
      <c r="C593" s="210"/>
      <c r="D593" s="210"/>
      <c r="E593" s="210"/>
      <c r="F593" s="210"/>
      <c r="G593" s="210"/>
      <c r="H593" s="210"/>
      <c r="I593" s="210"/>
      <c r="J593" s="210"/>
      <c r="K593" s="210"/>
      <c r="L593" s="210"/>
      <c r="M593" s="210"/>
      <c r="N593" s="210"/>
      <c r="O593" s="210"/>
      <c r="P593" s="210"/>
      <c r="Q593" s="210"/>
      <c r="R593" s="210"/>
      <c r="S593" s="210"/>
      <c r="T593" s="210"/>
      <c r="U593" s="210"/>
      <c r="V593" s="210"/>
      <c r="W593" s="210"/>
      <c r="X593" s="210"/>
      <c r="Y593" s="210"/>
      <c r="Z593" s="210"/>
      <c r="AA593" s="210"/>
      <c r="AB593" s="210"/>
      <c r="AC593" s="210"/>
      <c r="AD593" s="210"/>
      <c r="AE593" s="210"/>
      <c r="AF593" s="210"/>
      <c r="AG593" s="210"/>
      <c r="AH593" s="210"/>
      <c r="AI593" s="210"/>
      <c r="AJ593" s="210"/>
      <c r="AK593" s="210"/>
      <c r="AL593" s="210"/>
    </row>
    <row r="594" spans="1:38" ht="16" x14ac:dyDescent="0.2">
      <c r="A594" s="210"/>
      <c r="B594" s="210"/>
      <c r="C594" s="210"/>
      <c r="D594" s="210"/>
      <c r="E594" s="210"/>
      <c r="F594" s="210"/>
      <c r="G594" s="210"/>
      <c r="H594" s="210"/>
      <c r="I594" s="210"/>
      <c r="J594" s="210"/>
      <c r="K594" s="210"/>
      <c r="L594" s="210"/>
      <c r="M594" s="210"/>
      <c r="N594" s="210"/>
      <c r="O594" s="210"/>
      <c r="P594" s="210"/>
      <c r="Q594" s="210"/>
      <c r="R594" s="210"/>
      <c r="S594" s="210"/>
      <c r="T594" s="210"/>
      <c r="U594" s="210"/>
      <c r="V594" s="210"/>
      <c r="W594" s="210"/>
      <c r="X594" s="210"/>
      <c r="Y594" s="210"/>
      <c r="Z594" s="210"/>
      <c r="AA594" s="210"/>
      <c r="AB594" s="210"/>
      <c r="AC594" s="210"/>
      <c r="AD594" s="210"/>
      <c r="AE594" s="210"/>
      <c r="AF594" s="210"/>
      <c r="AG594" s="210"/>
      <c r="AH594" s="210"/>
      <c r="AI594" s="210"/>
      <c r="AJ594" s="210"/>
      <c r="AK594" s="210"/>
      <c r="AL594" s="210"/>
    </row>
    <row r="595" spans="1:38" ht="16" x14ac:dyDescent="0.2">
      <c r="A595" s="210"/>
      <c r="B595" s="210"/>
      <c r="C595" s="210"/>
      <c r="D595" s="210"/>
      <c r="E595" s="210"/>
      <c r="F595" s="210"/>
      <c r="G595" s="210"/>
      <c r="H595" s="210"/>
      <c r="I595" s="210"/>
      <c r="J595" s="210"/>
      <c r="K595" s="210"/>
      <c r="L595" s="210"/>
      <c r="M595" s="210"/>
      <c r="N595" s="210"/>
      <c r="O595" s="210"/>
      <c r="P595" s="210"/>
      <c r="Q595" s="210"/>
      <c r="R595" s="210"/>
      <c r="S595" s="210"/>
      <c r="T595" s="210"/>
      <c r="U595" s="210"/>
      <c r="V595" s="210"/>
      <c r="W595" s="210"/>
      <c r="X595" s="210"/>
      <c r="Y595" s="210"/>
      <c r="Z595" s="210"/>
      <c r="AA595" s="210"/>
      <c r="AB595" s="210"/>
      <c r="AC595" s="210"/>
      <c r="AD595" s="210"/>
      <c r="AE595" s="210"/>
      <c r="AF595" s="210"/>
      <c r="AG595" s="210"/>
      <c r="AH595" s="210"/>
      <c r="AI595" s="210"/>
      <c r="AJ595" s="210"/>
      <c r="AK595" s="210"/>
      <c r="AL595" s="210"/>
    </row>
    <row r="596" spans="1:38" ht="16" x14ac:dyDescent="0.2">
      <c r="A596" s="210"/>
      <c r="B596" s="210"/>
      <c r="C596" s="210"/>
      <c r="D596" s="210"/>
      <c r="E596" s="210"/>
      <c r="F596" s="210"/>
      <c r="G596" s="210"/>
      <c r="H596" s="210"/>
      <c r="I596" s="210"/>
      <c r="J596" s="210"/>
      <c r="K596" s="210"/>
      <c r="L596" s="210"/>
      <c r="M596" s="210"/>
      <c r="N596" s="210"/>
      <c r="O596" s="210"/>
      <c r="P596" s="210"/>
      <c r="Q596" s="210"/>
      <c r="R596" s="210"/>
      <c r="S596" s="210"/>
      <c r="T596" s="210"/>
      <c r="U596" s="210"/>
      <c r="V596" s="210"/>
      <c r="W596" s="210"/>
      <c r="X596" s="210"/>
      <c r="Y596" s="210"/>
      <c r="Z596" s="210"/>
      <c r="AA596" s="210"/>
      <c r="AB596" s="210"/>
      <c r="AC596" s="210"/>
      <c r="AD596" s="210"/>
      <c r="AE596" s="210"/>
      <c r="AF596" s="210"/>
      <c r="AG596" s="210"/>
      <c r="AH596" s="210"/>
      <c r="AI596" s="210"/>
      <c r="AJ596" s="210"/>
      <c r="AK596" s="210"/>
      <c r="AL596" s="210"/>
    </row>
    <row r="597" spans="1:38" ht="16" x14ac:dyDescent="0.2">
      <c r="A597" s="210"/>
      <c r="B597" s="210"/>
      <c r="C597" s="210"/>
      <c r="D597" s="210"/>
      <c r="E597" s="210"/>
      <c r="F597" s="210"/>
      <c r="G597" s="210"/>
      <c r="H597" s="210"/>
      <c r="I597" s="210"/>
      <c r="J597" s="210"/>
      <c r="K597" s="210"/>
      <c r="L597" s="210"/>
      <c r="M597" s="210"/>
      <c r="N597" s="210"/>
      <c r="O597" s="210"/>
      <c r="P597" s="210"/>
      <c r="Q597" s="210"/>
      <c r="R597" s="210"/>
      <c r="S597" s="210"/>
      <c r="T597" s="210"/>
      <c r="U597" s="210"/>
      <c r="V597" s="210"/>
      <c r="W597" s="210"/>
      <c r="X597" s="210"/>
      <c r="Y597" s="210"/>
      <c r="Z597" s="210"/>
      <c r="AA597" s="210"/>
      <c r="AB597" s="210"/>
      <c r="AC597" s="210"/>
      <c r="AD597" s="210"/>
      <c r="AE597" s="210"/>
      <c r="AF597" s="210"/>
      <c r="AG597" s="210"/>
      <c r="AH597" s="210"/>
      <c r="AI597" s="210"/>
      <c r="AJ597" s="210"/>
      <c r="AK597" s="210"/>
      <c r="AL597" s="210"/>
    </row>
    <row r="598" spans="1:38" ht="16" x14ac:dyDescent="0.2">
      <c r="A598" s="210"/>
      <c r="B598" s="210"/>
      <c r="C598" s="210"/>
      <c r="D598" s="210"/>
      <c r="E598" s="210"/>
      <c r="F598" s="210"/>
      <c r="G598" s="210"/>
      <c r="H598" s="210"/>
      <c r="I598" s="210"/>
      <c r="J598" s="210"/>
      <c r="K598" s="210"/>
      <c r="L598" s="210"/>
      <c r="M598" s="210"/>
      <c r="N598" s="210"/>
      <c r="O598" s="210"/>
      <c r="P598" s="210"/>
      <c r="Q598" s="210"/>
      <c r="R598" s="210"/>
      <c r="S598" s="210"/>
      <c r="T598" s="210"/>
      <c r="U598" s="210"/>
      <c r="V598" s="210"/>
      <c r="W598" s="210"/>
      <c r="X598" s="210"/>
      <c r="Y598" s="210"/>
      <c r="Z598" s="210"/>
      <c r="AA598" s="210"/>
      <c r="AB598" s="210"/>
      <c r="AC598" s="210"/>
      <c r="AD598" s="210"/>
      <c r="AE598" s="210"/>
      <c r="AF598" s="210"/>
      <c r="AG598" s="210"/>
      <c r="AH598" s="210"/>
      <c r="AI598" s="210"/>
      <c r="AJ598" s="210"/>
      <c r="AK598" s="210"/>
      <c r="AL598" s="210"/>
    </row>
    <row r="599" spans="1:38" ht="16" x14ac:dyDescent="0.2">
      <c r="A599" s="210"/>
      <c r="B599" s="210"/>
      <c r="C599" s="210"/>
      <c r="D599" s="210"/>
      <c r="E599" s="210"/>
      <c r="F599" s="210"/>
      <c r="G599" s="210"/>
      <c r="H599" s="210"/>
      <c r="I599" s="210"/>
      <c r="J599" s="210"/>
      <c r="K599" s="210"/>
      <c r="L599" s="210"/>
      <c r="M599" s="210"/>
      <c r="N599" s="210"/>
      <c r="O599" s="210"/>
      <c r="P599" s="210"/>
      <c r="Q599" s="210"/>
      <c r="R599" s="210"/>
      <c r="S599" s="210"/>
      <c r="T599" s="210"/>
      <c r="U599" s="210"/>
      <c r="V599" s="210"/>
      <c r="W599" s="210"/>
      <c r="X599" s="210"/>
      <c r="Y599" s="210"/>
      <c r="Z599" s="210"/>
      <c r="AA599" s="210"/>
      <c r="AB599" s="210"/>
      <c r="AC599" s="210"/>
      <c r="AD599" s="210"/>
      <c r="AE599" s="210"/>
      <c r="AF599" s="210"/>
      <c r="AG599" s="210"/>
      <c r="AH599" s="210"/>
      <c r="AI599" s="210"/>
      <c r="AJ599" s="210"/>
      <c r="AK599" s="210"/>
      <c r="AL599" s="210"/>
    </row>
    <row r="600" spans="1:38" ht="16" x14ac:dyDescent="0.2">
      <c r="A600" s="210"/>
      <c r="B600" s="210"/>
      <c r="C600" s="210"/>
      <c r="D600" s="210"/>
      <c r="E600" s="210"/>
      <c r="F600" s="210"/>
      <c r="G600" s="210"/>
      <c r="H600" s="210"/>
      <c r="I600" s="210"/>
      <c r="J600" s="210"/>
      <c r="K600" s="210"/>
      <c r="L600" s="210"/>
      <c r="M600" s="210"/>
      <c r="N600" s="210"/>
      <c r="O600" s="210"/>
      <c r="P600" s="210"/>
      <c r="Q600" s="210"/>
      <c r="R600" s="210"/>
      <c r="S600" s="210"/>
      <c r="T600" s="210"/>
      <c r="U600" s="210"/>
      <c r="V600" s="210"/>
      <c r="W600" s="210"/>
      <c r="X600" s="210"/>
      <c r="Y600" s="210"/>
      <c r="Z600" s="210"/>
      <c r="AA600" s="210"/>
      <c r="AB600" s="210"/>
      <c r="AC600" s="210"/>
      <c r="AD600" s="210"/>
      <c r="AE600" s="210"/>
      <c r="AF600" s="210"/>
      <c r="AG600" s="210"/>
      <c r="AH600" s="210"/>
      <c r="AI600" s="210"/>
      <c r="AJ600" s="210"/>
      <c r="AK600" s="210"/>
      <c r="AL600" s="210"/>
    </row>
    <row r="601" spans="1:38" ht="16" x14ac:dyDescent="0.2">
      <c r="A601" s="210"/>
      <c r="B601" s="210"/>
      <c r="C601" s="210"/>
      <c r="D601" s="210"/>
      <c r="E601" s="210"/>
      <c r="F601" s="210"/>
      <c r="G601" s="210"/>
      <c r="H601" s="210"/>
      <c r="I601" s="210"/>
      <c r="J601" s="210"/>
      <c r="K601" s="210"/>
      <c r="L601" s="210"/>
      <c r="M601" s="210"/>
      <c r="N601" s="210"/>
      <c r="O601" s="210"/>
      <c r="P601" s="210"/>
      <c r="Q601" s="210"/>
      <c r="R601" s="210"/>
      <c r="S601" s="210"/>
      <c r="T601" s="210"/>
      <c r="U601" s="210"/>
      <c r="V601" s="210"/>
      <c r="W601" s="210"/>
      <c r="X601" s="210"/>
      <c r="Y601" s="210"/>
      <c r="Z601" s="210"/>
      <c r="AA601" s="210"/>
      <c r="AB601" s="210"/>
      <c r="AC601" s="210"/>
      <c r="AD601" s="210"/>
      <c r="AE601" s="210"/>
      <c r="AF601" s="210"/>
      <c r="AG601" s="210"/>
      <c r="AH601" s="210"/>
      <c r="AI601" s="210"/>
      <c r="AJ601" s="210"/>
      <c r="AK601" s="210"/>
      <c r="AL601" s="210"/>
    </row>
    <row r="602" spans="1:38" ht="16" x14ac:dyDescent="0.2">
      <c r="A602" s="210"/>
      <c r="B602" s="210"/>
      <c r="C602" s="210"/>
      <c r="D602" s="210"/>
      <c r="E602" s="210"/>
      <c r="F602" s="210"/>
      <c r="G602" s="210"/>
      <c r="H602" s="210"/>
      <c r="I602" s="210"/>
      <c r="J602" s="210"/>
      <c r="K602" s="210"/>
      <c r="L602" s="210"/>
      <c r="M602" s="210"/>
      <c r="N602" s="210"/>
      <c r="O602" s="210"/>
      <c r="P602" s="210"/>
      <c r="Q602" s="210"/>
      <c r="R602" s="210"/>
      <c r="S602" s="210"/>
      <c r="T602" s="210"/>
      <c r="U602" s="210"/>
      <c r="V602" s="210"/>
      <c r="W602" s="210"/>
      <c r="X602" s="210"/>
      <c r="Y602" s="210"/>
      <c r="Z602" s="210"/>
      <c r="AA602" s="210"/>
      <c r="AB602" s="210"/>
      <c r="AC602" s="210"/>
      <c r="AD602" s="210"/>
      <c r="AE602" s="210"/>
      <c r="AF602" s="210"/>
      <c r="AG602" s="210"/>
      <c r="AH602" s="210"/>
      <c r="AI602" s="210"/>
      <c r="AJ602" s="210"/>
      <c r="AK602" s="210"/>
      <c r="AL602" s="210"/>
    </row>
    <row r="603" spans="1:38" ht="16" x14ac:dyDescent="0.2">
      <c r="A603" s="210"/>
      <c r="B603" s="210"/>
      <c r="C603" s="210"/>
      <c r="D603" s="210"/>
      <c r="E603" s="210"/>
      <c r="F603" s="210"/>
      <c r="G603" s="210"/>
      <c r="H603" s="210"/>
      <c r="I603" s="210"/>
      <c r="J603" s="210"/>
      <c r="K603" s="210"/>
      <c r="L603" s="210"/>
      <c r="M603" s="210"/>
      <c r="N603" s="210"/>
      <c r="O603" s="210"/>
      <c r="P603" s="210"/>
      <c r="Q603" s="210"/>
      <c r="R603" s="210"/>
      <c r="S603" s="210"/>
      <c r="T603" s="210"/>
      <c r="U603" s="210"/>
      <c r="V603" s="210"/>
      <c r="W603" s="210"/>
      <c r="X603" s="210"/>
      <c r="Y603" s="210"/>
      <c r="Z603" s="210"/>
      <c r="AA603" s="210"/>
      <c r="AB603" s="210"/>
      <c r="AC603" s="210"/>
      <c r="AD603" s="210"/>
      <c r="AE603" s="210"/>
      <c r="AF603" s="210"/>
      <c r="AG603" s="210"/>
      <c r="AH603" s="210"/>
      <c r="AI603" s="210"/>
      <c r="AJ603" s="210"/>
      <c r="AK603" s="210"/>
      <c r="AL603" s="210"/>
    </row>
    <row r="604" spans="1:38" ht="16" x14ac:dyDescent="0.2">
      <c r="A604" s="210"/>
      <c r="B604" s="210"/>
      <c r="C604" s="210"/>
      <c r="D604" s="210"/>
      <c r="E604" s="210"/>
      <c r="F604" s="210"/>
      <c r="G604" s="210"/>
      <c r="H604" s="210"/>
      <c r="I604" s="210"/>
      <c r="J604" s="210"/>
      <c r="K604" s="210"/>
      <c r="L604" s="210"/>
      <c r="M604" s="210"/>
      <c r="N604" s="210"/>
      <c r="O604" s="210"/>
      <c r="P604" s="210"/>
      <c r="Q604" s="210"/>
      <c r="R604" s="210"/>
      <c r="S604" s="210"/>
      <c r="T604" s="210"/>
      <c r="U604" s="210"/>
      <c r="V604" s="210"/>
      <c r="W604" s="210"/>
      <c r="X604" s="210"/>
      <c r="Y604" s="210"/>
      <c r="Z604" s="210"/>
      <c r="AA604" s="210"/>
      <c r="AB604" s="210"/>
      <c r="AC604" s="210"/>
      <c r="AD604" s="210"/>
      <c r="AE604" s="210"/>
      <c r="AF604" s="210"/>
      <c r="AG604" s="210"/>
      <c r="AH604" s="210"/>
      <c r="AI604" s="210"/>
      <c r="AJ604" s="210"/>
      <c r="AK604" s="210"/>
      <c r="AL604" s="210"/>
    </row>
    <row r="605" spans="1:38" ht="16" x14ac:dyDescent="0.2">
      <c r="A605" s="210"/>
      <c r="B605" s="210"/>
      <c r="C605" s="210"/>
      <c r="D605" s="210"/>
      <c r="E605" s="210"/>
      <c r="F605" s="210"/>
      <c r="G605" s="210"/>
      <c r="H605" s="210"/>
      <c r="I605" s="210"/>
      <c r="J605" s="210"/>
      <c r="K605" s="210"/>
      <c r="L605" s="210"/>
      <c r="M605" s="210"/>
      <c r="N605" s="210"/>
      <c r="O605" s="210"/>
      <c r="P605" s="210"/>
      <c r="Q605" s="210"/>
      <c r="R605" s="210"/>
      <c r="S605" s="210"/>
      <c r="T605" s="210"/>
      <c r="U605" s="210"/>
      <c r="V605" s="210"/>
      <c r="W605" s="210"/>
      <c r="X605" s="210"/>
      <c r="Y605" s="210"/>
      <c r="Z605" s="210"/>
      <c r="AA605" s="210"/>
      <c r="AB605" s="210"/>
      <c r="AC605" s="210"/>
      <c r="AD605" s="210"/>
      <c r="AE605" s="210"/>
      <c r="AF605" s="210"/>
      <c r="AG605" s="210"/>
      <c r="AH605" s="210"/>
      <c r="AI605" s="210"/>
      <c r="AJ605" s="210"/>
      <c r="AK605" s="210"/>
      <c r="AL605" s="210"/>
    </row>
    <row r="606" spans="1:38" ht="16" x14ac:dyDescent="0.2">
      <c r="A606" s="210"/>
      <c r="B606" s="210"/>
      <c r="C606" s="210"/>
      <c r="D606" s="210"/>
      <c r="E606" s="210"/>
      <c r="F606" s="210"/>
      <c r="G606" s="210"/>
      <c r="H606" s="210"/>
      <c r="I606" s="210"/>
      <c r="J606" s="210"/>
      <c r="K606" s="210"/>
      <c r="L606" s="210"/>
      <c r="M606" s="210"/>
      <c r="N606" s="210"/>
      <c r="O606" s="210"/>
      <c r="P606" s="210"/>
      <c r="Q606" s="210"/>
      <c r="R606" s="210"/>
      <c r="S606" s="210"/>
      <c r="T606" s="210"/>
      <c r="U606" s="210"/>
      <c r="V606" s="210"/>
      <c r="W606" s="210"/>
      <c r="X606" s="210"/>
      <c r="Y606" s="210"/>
      <c r="Z606" s="210"/>
      <c r="AA606" s="210"/>
      <c r="AB606" s="210"/>
      <c r="AC606" s="210"/>
      <c r="AD606" s="210"/>
      <c r="AE606" s="210"/>
      <c r="AF606" s="210"/>
      <c r="AG606" s="210"/>
      <c r="AH606" s="210"/>
      <c r="AI606" s="210"/>
      <c r="AJ606" s="210"/>
      <c r="AK606" s="210"/>
      <c r="AL606" s="210"/>
    </row>
    <row r="607" spans="1:38" ht="16" x14ac:dyDescent="0.2">
      <c r="A607" s="210"/>
      <c r="B607" s="210"/>
      <c r="C607" s="210"/>
      <c r="D607" s="210"/>
      <c r="E607" s="210"/>
      <c r="F607" s="210"/>
      <c r="G607" s="210"/>
      <c r="H607" s="210"/>
      <c r="I607" s="210"/>
      <c r="J607" s="210"/>
      <c r="K607" s="210"/>
      <c r="L607" s="210"/>
      <c r="M607" s="210"/>
      <c r="N607" s="210"/>
      <c r="O607" s="210"/>
      <c r="P607" s="210"/>
      <c r="Q607" s="210"/>
      <c r="R607" s="210"/>
      <c r="S607" s="210"/>
      <c r="T607" s="210"/>
      <c r="U607" s="210"/>
      <c r="V607" s="210"/>
      <c r="W607" s="210"/>
      <c r="X607" s="210"/>
      <c r="Y607" s="210"/>
      <c r="Z607" s="210"/>
      <c r="AA607" s="210"/>
      <c r="AB607" s="210"/>
      <c r="AC607" s="210"/>
      <c r="AD607" s="210"/>
      <c r="AE607" s="210"/>
      <c r="AF607" s="210"/>
      <c r="AG607" s="210"/>
      <c r="AH607" s="210"/>
      <c r="AI607" s="210"/>
      <c r="AJ607" s="210"/>
      <c r="AK607" s="210"/>
      <c r="AL607" s="210"/>
    </row>
    <row r="608" spans="1:38" ht="16" x14ac:dyDescent="0.2">
      <c r="A608" s="210"/>
      <c r="B608" s="210"/>
      <c r="C608" s="210"/>
      <c r="D608" s="210"/>
      <c r="E608" s="210"/>
      <c r="F608" s="210"/>
      <c r="G608" s="210"/>
      <c r="H608" s="210"/>
      <c r="I608" s="210"/>
      <c r="J608" s="210"/>
      <c r="K608" s="210"/>
      <c r="L608" s="210"/>
      <c r="M608" s="210"/>
      <c r="N608" s="210"/>
      <c r="O608" s="210"/>
      <c r="P608" s="210"/>
      <c r="Q608" s="210"/>
      <c r="R608" s="210"/>
      <c r="S608" s="210"/>
      <c r="T608" s="210"/>
      <c r="U608" s="210"/>
      <c r="V608" s="210"/>
      <c r="W608" s="210"/>
      <c r="X608" s="210"/>
      <c r="Y608" s="210"/>
      <c r="Z608" s="210"/>
      <c r="AA608" s="210"/>
      <c r="AB608" s="210"/>
      <c r="AC608" s="210"/>
      <c r="AD608" s="210"/>
      <c r="AE608" s="210"/>
      <c r="AF608" s="210"/>
      <c r="AG608" s="210"/>
      <c r="AH608" s="210"/>
      <c r="AI608" s="210"/>
      <c r="AJ608" s="210"/>
      <c r="AK608" s="210"/>
      <c r="AL608" s="210"/>
    </row>
    <row r="609" spans="1:38" ht="16" x14ac:dyDescent="0.2">
      <c r="A609" s="210"/>
      <c r="B609" s="210"/>
      <c r="C609" s="210"/>
      <c r="D609" s="210"/>
      <c r="E609" s="210"/>
      <c r="F609" s="210"/>
      <c r="G609" s="210"/>
      <c r="H609" s="210"/>
      <c r="I609" s="210"/>
      <c r="J609" s="210"/>
      <c r="K609" s="210"/>
      <c r="L609" s="210"/>
      <c r="M609" s="210"/>
      <c r="N609" s="210"/>
      <c r="O609" s="210"/>
      <c r="P609" s="210"/>
      <c r="Q609" s="210"/>
      <c r="R609" s="210"/>
      <c r="S609" s="210"/>
      <c r="T609" s="210"/>
      <c r="U609" s="210"/>
      <c r="V609" s="210"/>
      <c r="W609" s="210"/>
      <c r="X609" s="210"/>
      <c r="Y609" s="210"/>
      <c r="Z609" s="210"/>
      <c r="AA609" s="210"/>
      <c r="AB609" s="210"/>
      <c r="AC609" s="210"/>
      <c r="AD609" s="210"/>
      <c r="AE609" s="210"/>
      <c r="AF609" s="210"/>
      <c r="AG609" s="210"/>
      <c r="AH609" s="210"/>
      <c r="AI609" s="210"/>
      <c r="AJ609" s="210"/>
      <c r="AK609" s="210"/>
      <c r="AL609" s="210"/>
    </row>
    <row r="610" spans="1:38" ht="16" x14ac:dyDescent="0.2">
      <c r="A610" s="210"/>
      <c r="B610" s="210"/>
      <c r="C610" s="210"/>
      <c r="D610" s="210"/>
      <c r="E610" s="210"/>
      <c r="F610" s="210"/>
      <c r="G610" s="210"/>
      <c r="H610" s="210"/>
      <c r="I610" s="210"/>
      <c r="J610" s="210"/>
      <c r="K610" s="210"/>
      <c r="L610" s="210"/>
      <c r="M610" s="210"/>
      <c r="N610" s="210"/>
      <c r="O610" s="210"/>
      <c r="P610" s="210"/>
      <c r="Q610" s="210"/>
      <c r="R610" s="210"/>
      <c r="S610" s="210"/>
      <c r="T610" s="210"/>
      <c r="U610" s="210"/>
      <c r="V610" s="210"/>
      <c r="W610" s="210"/>
      <c r="X610" s="210"/>
      <c r="Y610" s="210"/>
      <c r="Z610" s="210"/>
      <c r="AA610" s="210"/>
      <c r="AB610" s="210"/>
      <c r="AC610" s="210"/>
      <c r="AD610" s="210"/>
      <c r="AE610" s="210"/>
      <c r="AF610" s="210"/>
      <c r="AG610" s="210"/>
      <c r="AH610" s="210"/>
      <c r="AI610" s="210"/>
      <c r="AJ610" s="210"/>
      <c r="AK610" s="210"/>
      <c r="AL610" s="210"/>
    </row>
    <row r="611" spans="1:38" ht="16" x14ac:dyDescent="0.2">
      <c r="A611" s="210"/>
      <c r="B611" s="210"/>
      <c r="C611" s="210"/>
      <c r="D611" s="210"/>
      <c r="E611" s="210"/>
      <c r="F611" s="210"/>
      <c r="G611" s="210"/>
      <c r="H611" s="210"/>
      <c r="I611" s="210"/>
      <c r="J611" s="210"/>
      <c r="K611" s="210"/>
      <c r="L611" s="210"/>
      <c r="M611" s="210"/>
      <c r="N611" s="210"/>
      <c r="O611" s="210"/>
      <c r="P611" s="210"/>
      <c r="Q611" s="210"/>
      <c r="R611" s="210"/>
      <c r="S611" s="210"/>
      <c r="T611" s="210"/>
      <c r="U611" s="210"/>
      <c r="V611" s="210"/>
      <c r="W611" s="210"/>
      <c r="X611" s="210"/>
      <c r="Y611" s="210"/>
      <c r="Z611" s="210"/>
      <c r="AA611" s="210"/>
      <c r="AB611" s="210"/>
      <c r="AC611" s="210"/>
      <c r="AD611" s="210"/>
      <c r="AE611" s="210"/>
      <c r="AF611" s="210"/>
      <c r="AG611" s="210"/>
      <c r="AH611" s="210"/>
      <c r="AI611" s="210"/>
      <c r="AJ611" s="210"/>
      <c r="AK611" s="210"/>
      <c r="AL611" s="210"/>
    </row>
    <row r="612" spans="1:38" ht="16" x14ac:dyDescent="0.2">
      <c r="A612" s="210"/>
      <c r="B612" s="210"/>
      <c r="C612" s="210"/>
      <c r="D612" s="210"/>
      <c r="E612" s="210"/>
      <c r="F612" s="210"/>
      <c r="G612" s="210"/>
      <c r="H612" s="210"/>
      <c r="I612" s="210"/>
      <c r="J612" s="210"/>
      <c r="K612" s="210"/>
      <c r="L612" s="210"/>
      <c r="M612" s="210"/>
      <c r="N612" s="210"/>
      <c r="O612" s="210"/>
      <c r="P612" s="210"/>
      <c r="Q612" s="210"/>
      <c r="R612" s="210"/>
      <c r="S612" s="210"/>
      <c r="T612" s="210"/>
      <c r="U612" s="210"/>
      <c r="V612" s="210"/>
      <c r="W612" s="210"/>
      <c r="X612" s="210"/>
      <c r="Y612" s="210"/>
      <c r="Z612" s="210"/>
      <c r="AA612" s="210"/>
      <c r="AB612" s="210"/>
      <c r="AC612" s="210"/>
      <c r="AD612" s="210"/>
      <c r="AE612" s="210"/>
      <c r="AF612" s="210"/>
      <c r="AG612" s="210"/>
      <c r="AH612" s="210"/>
      <c r="AI612" s="210"/>
      <c r="AJ612" s="210"/>
      <c r="AK612" s="210"/>
      <c r="AL612" s="210"/>
    </row>
    <row r="613" spans="1:38" ht="16" x14ac:dyDescent="0.2">
      <c r="A613" s="210"/>
      <c r="B613" s="210"/>
      <c r="C613" s="210"/>
      <c r="D613" s="210"/>
      <c r="E613" s="210"/>
      <c r="F613" s="210"/>
      <c r="G613" s="210"/>
      <c r="H613" s="210"/>
      <c r="I613" s="210"/>
      <c r="J613" s="210"/>
      <c r="K613" s="210"/>
      <c r="L613" s="210"/>
      <c r="M613" s="210"/>
      <c r="N613" s="210"/>
      <c r="O613" s="210"/>
      <c r="P613" s="210"/>
      <c r="Q613" s="210"/>
      <c r="R613" s="210"/>
      <c r="S613" s="210"/>
      <c r="T613" s="210"/>
      <c r="U613" s="210"/>
      <c r="V613" s="210"/>
      <c r="W613" s="210"/>
      <c r="X613" s="210"/>
      <c r="Y613" s="210"/>
      <c r="Z613" s="210"/>
      <c r="AA613" s="210"/>
      <c r="AB613" s="210"/>
      <c r="AC613" s="210"/>
      <c r="AD613" s="210"/>
      <c r="AE613" s="210"/>
      <c r="AF613" s="210"/>
      <c r="AG613" s="210"/>
      <c r="AH613" s="210"/>
      <c r="AI613" s="210"/>
      <c r="AJ613" s="210"/>
      <c r="AK613" s="210"/>
      <c r="AL613" s="210"/>
    </row>
    <row r="614" spans="1:38" ht="16" x14ac:dyDescent="0.2">
      <c r="A614" s="210"/>
      <c r="B614" s="210"/>
      <c r="C614" s="210"/>
      <c r="D614" s="210"/>
      <c r="E614" s="210"/>
      <c r="F614" s="210"/>
      <c r="G614" s="210"/>
      <c r="H614" s="210"/>
      <c r="I614" s="210"/>
      <c r="J614" s="210"/>
      <c r="K614" s="210"/>
      <c r="L614" s="210"/>
      <c r="M614" s="210"/>
      <c r="N614" s="210"/>
      <c r="O614" s="210"/>
      <c r="P614" s="210"/>
      <c r="Q614" s="210"/>
      <c r="R614" s="210"/>
      <c r="S614" s="210"/>
      <c r="T614" s="210"/>
      <c r="U614" s="210"/>
      <c r="V614" s="210"/>
      <c r="W614" s="210"/>
      <c r="X614" s="210"/>
      <c r="Y614" s="210"/>
      <c r="Z614" s="210"/>
      <c r="AA614" s="210"/>
      <c r="AB614" s="210"/>
      <c r="AC614" s="210"/>
      <c r="AD614" s="210"/>
      <c r="AE614" s="210"/>
      <c r="AF614" s="210"/>
      <c r="AG614" s="210"/>
      <c r="AH614" s="210"/>
      <c r="AI614" s="210"/>
      <c r="AJ614" s="210"/>
      <c r="AK614" s="210"/>
      <c r="AL614" s="210"/>
    </row>
    <row r="615" spans="1:38" ht="16" x14ac:dyDescent="0.2">
      <c r="A615" s="210"/>
      <c r="B615" s="210"/>
      <c r="C615" s="210"/>
      <c r="D615" s="210"/>
      <c r="E615" s="210"/>
      <c r="F615" s="210"/>
      <c r="G615" s="210"/>
      <c r="H615" s="210"/>
      <c r="I615" s="210"/>
      <c r="J615" s="210"/>
      <c r="K615" s="210"/>
      <c r="L615" s="210"/>
      <c r="M615" s="210"/>
      <c r="N615" s="210"/>
      <c r="O615" s="210"/>
      <c r="P615" s="210"/>
      <c r="Q615" s="210"/>
      <c r="R615" s="210"/>
      <c r="S615" s="210"/>
      <c r="T615" s="210"/>
      <c r="U615" s="210"/>
      <c r="V615" s="210"/>
      <c r="W615" s="210"/>
      <c r="X615" s="210"/>
      <c r="Y615" s="210"/>
      <c r="Z615" s="210"/>
      <c r="AA615" s="210"/>
      <c r="AB615" s="210"/>
      <c r="AC615" s="210"/>
      <c r="AD615" s="210"/>
      <c r="AE615" s="210"/>
      <c r="AF615" s="210"/>
      <c r="AG615" s="210"/>
      <c r="AH615" s="210"/>
      <c r="AI615" s="210"/>
      <c r="AJ615" s="210"/>
      <c r="AK615" s="210"/>
      <c r="AL615" s="210"/>
    </row>
    <row r="616" spans="1:38" ht="16" x14ac:dyDescent="0.2">
      <c r="A616" s="210"/>
      <c r="B616" s="210"/>
      <c r="C616" s="210"/>
      <c r="D616" s="210"/>
      <c r="E616" s="210"/>
      <c r="F616" s="210"/>
      <c r="G616" s="210"/>
      <c r="H616" s="210"/>
      <c r="I616" s="210"/>
      <c r="J616" s="210"/>
      <c r="K616" s="210"/>
      <c r="L616" s="210"/>
      <c r="M616" s="210"/>
      <c r="N616" s="210"/>
      <c r="O616" s="210"/>
      <c r="P616" s="210"/>
      <c r="Q616" s="210"/>
      <c r="R616" s="210"/>
      <c r="S616" s="210"/>
      <c r="T616" s="210"/>
      <c r="U616" s="210"/>
      <c r="V616" s="210"/>
      <c r="W616" s="210"/>
      <c r="X616" s="210"/>
      <c r="Y616" s="210"/>
      <c r="Z616" s="210"/>
      <c r="AA616" s="210"/>
      <c r="AB616" s="210"/>
      <c r="AC616" s="210"/>
      <c r="AD616" s="210"/>
      <c r="AE616" s="210"/>
      <c r="AF616" s="210"/>
      <c r="AG616" s="210"/>
      <c r="AH616" s="210"/>
      <c r="AI616" s="210"/>
      <c r="AJ616" s="210"/>
      <c r="AK616" s="210"/>
      <c r="AL616" s="210"/>
    </row>
    <row r="617" spans="1:38" ht="16" x14ac:dyDescent="0.2">
      <c r="A617" s="210"/>
      <c r="B617" s="210"/>
      <c r="C617" s="210"/>
      <c r="D617" s="210"/>
      <c r="E617" s="210"/>
      <c r="F617" s="210"/>
      <c r="G617" s="210"/>
      <c r="H617" s="210"/>
      <c r="I617" s="210"/>
      <c r="J617" s="210"/>
      <c r="K617" s="210"/>
      <c r="L617" s="210"/>
      <c r="M617" s="210"/>
      <c r="N617" s="210"/>
      <c r="O617" s="210"/>
      <c r="P617" s="210"/>
      <c r="Q617" s="210"/>
      <c r="R617" s="210"/>
      <c r="S617" s="210"/>
      <c r="T617" s="210"/>
      <c r="U617" s="210"/>
      <c r="V617" s="210"/>
      <c r="W617" s="210"/>
      <c r="X617" s="210"/>
      <c r="Y617" s="210"/>
      <c r="Z617" s="210"/>
      <c r="AA617" s="210"/>
      <c r="AB617" s="210"/>
      <c r="AC617" s="210"/>
      <c r="AD617" s="210"/>
      <c r="AE617" s="210"/>
      <c r="AF617" s="210"/>
      <c r="AG617" s="210"/>
      <c r="AH617" s="210"/>
      <c r="AI617" s="210"/>
      <c r="AJ617" s="210"/>
      <c r="AK617" s="210"/>
      <c r="AL617" s="210"/>
    </row>
    <row r="618" spans="1:38" ht="16" x14ac:dyDescent="0.2">
      <c r="A618" s="210"/>
      <c r="B618" s="210"/>
      <c r="C618" s="210"/>
      <c r="D618" s="210"/>
      <c r="E618" s="210"/>
      <c r="F618" s="210"/>
      <c r="G618" s="210"/>
      <c r="H618" s="210"/>
      <c r="I618" s="210"/>
      <c r="J618" s="210"/>
      <c r="K618" s="210"/>
      <c r="L618" s="210"/>
      <c r="M618" s="210"/>
      <c r="N618" s="210"/>
      <c r="O618" s="210"/>
      <c r="P618" s="210"/>
      <c r="Q618" s="210"/>
      <c r="R618" s="210"/>
      <c r="S618" s="210"/>
      <c r="T618" s="210"/>
      <c r="U618" s="210"/>
      <c r="V618" s="210"/>
      <c r="W618" s="210"/>
      <c r="X618" s="210"/>
      <c r="Y618" s="210"/>
      <c r="Z618" s="210"/>
      <c r="AA618" s="210"/>
      <c r="AB618" s="210"/>
      <c r="AC618" s="210"/>
      <c r="AD618" s="210"/>
      <c r="AE618" s="210"/>
      <c r="AF618" s="210"/>
      <c r="AG618" s="210"/>
      <c r="AH618" s="210"/>
      <c r="AI618" s="210"/>
      <c r="AJ618" s="210"/>
      <c r="AK618" s="210"/>
      <c r="AL618" s="210"/>
    </row>
    <row r="619" spans="1:38" ht="16" x14ac:dyDescent="0.2">
      <c r="A619" s="210"/>
      <c r="B619" s="210"/>
      <c r="C619" s="210"/>
      <c r="D619" s="210"/>
      <c r="E619" s="210"/>
      <c r="F619" s="210"/>
      <c r="G619" s="210"/>
      <c r="H619" s="210"/>
      <c r="I619" s="210"/>
      <c r="J619" s="210"/>
      <c r="K619" s="210"/>
      <c r="L619" s="210"/>
      <c r="M619" s="210"/>
      <c r="N619" s="210"/>
      <c r="O619" s="210"/>
      <c r="P619" s="210"/>
      <c r="Q619" s="210"/>
      <c r="R619" s="210"/>
      <c r="S619" s="210"/>
      <c r="T619" s="210"/>
      <c r="U619" s="210"/>
      <c r="V619" s="210"/>
      <c r="W619" s="210"/>
      <c r="X619" s="210"/>
      <c r="Y619" s="210"/>
      <c r="Z619" s="210"/>
      <c r="AA619" s="210"/>
      <c r="AB619" s="210"/>
      <c r="AC619" s="210"/>
      <c r="AD619" s="210"/>
      <c r="AE619" s="210"/>
      <c r="AF619" s="210"/>
      <c r="AG619" s="210"/>
      <c r="AH619" s="210"/>
      <c r="AI619" s="210"/>
      <c r="AJ619" s="210"/>
      <c r="AK619" s="210"/>
      <c r="AL619" s="210"/>
    </row>
    <row r="620" spans="1:38" ht="16" x14ac:dyDescent="0.2">
      <c r="A620" s="210"/>
      <c r="B620" s="210"/>
      <c r="C620" s="210"/>
      <c r="D620" s="210"/>
      <c r="E620" s="210"/>
      <c r="F620" s="210"/>
      <c r="G620" s="210"/>
      <c r="H620" s="210"/>
      <c r="I620" s="210"/>
      <c r="J620" s="210"/>
      <c r="K620" s="210"/>
      <c r="L620" s="210"/>
      <c r="M620" s="210"/>
      <c r="N620" s="210"/>
      <c r="O620" s="210"/>
      <c r="P620" s="210"/>
      <c r="Q620" s="210"/>
      <c r="R620" s="210"/>
      <c r="S620" s="210"/>
      <c r="T620" s="210"/>
      <c r="U620" s="210"/>
      <c r="V620" s="210"/>
      <c r="W620" s="210"/>
      <c r="X620" s="210"/>
      <c r="Y620" s="210"/>
      <c r="Z620" s="210"/>
      <c r="AA620" s="210"/>
      <c r="AB620" s="210"/>
      <c r="AC620" s="210"/>
      <c r="AD620" s="210"/>
      <c r="AE620" s="210"/>
      <c r="AF620" s="210"/>
      <c r="AG620" s="210"/>
      <c r="AH620" s="210"/>
      <c r="AI620" s="210"/>
      <c r="AJ620" s="210"/>
      <c r="AK620" s="210"/>
      <c r="AL620" s="210"/>
    </row>
    <row r="621" spans="1:38" ht="16" x14ac:dyDescent="0.2">
      <c r="A621" s="210"/>
      <c r="B621" s="210"/>
      <c r="C621" s="210"/>
      <c r="D621" s="210"/>
      <c r="E621" s="210"/>
      <c r="F621" s="210"/>
      <c r="G621" s="210"/>
      <c r="H621" s="210"/>
      <c r="I621" s="210"/>
      <c r="J621" s="210"/>
      <c r="K621" s="210"/>
      <c r="L621" s="210"/>
      <c r="M621" s="210"/>
      <c r="N621" s="210"/>
      <c r="O621" s="210"/>
      <c r="P621" s="210"/>
      <c r="Q621" s="210"/>
      <c r="R621" s="210"/>
      <c r="S621" s="210"/>
      <c r="T621" s="210"/>
      <c r="U621" s="210"/>
      <c r="V621" s="210"/>
      <c r="W621" s="210"/>
      <c r="X621" s="210"/>
      <c r="Y621" s="210"/>
      <c r="Z621" s="210"/>
      <c r="AA621" s="210"/>
      <c r="AB621" s="210"/>
      <c r="AC621" s="210"/>
      <c r="AD621" s="210"/>
      <c r="AE621" s="210"/>
      <c r="AF621" s="210"/>
      <c r="AG621" s="210"/>
      <c r="AH621" s="210"/>
      <c r="AI621" s="210"/>
      <c r="AJ621" s="210"/>
      <c r="AK621" s="210"/>
      <c r="AL621" s="210"/>
    </row>
    <row r="622" spans="1:38" ht="16" x14ac:dyDescent="0.2">
      <c r="A622" s="210"/>
      <c r="B622" s="210"/>
      <c r="C622" s="210"/>
      <c r="D622" s="210"/>
      <c r="E622" s="210"/>
      <c r="F622" s="210"/>
      <c r="G622" s="210"/>
      <c r="H622" s="210"/>
      <c r="I622" s="210"/>
      <c r="J622" s="210"/>
      <c r="K622" s="210"/>
      <c r="L622" s="210"/>
      <c r="M622" s="210"/>
      <c r="N622" s="210"/>
      <c r="O622" s="210"/>
      <c r="P622" s="210"/>
      <c r="Q622" s="210"/>
      <c r="R622" s="210"/>
      <c r="S622" s="210"/>
      <c r="T622" s="210"/>
      <c r="U622" s="210"/>
      <c r="V622" s="210"/>
      <c r="W622" s="210"/>
      <c r="X622" s="210"/>
      <c r="Y622" s="210"/>
      <c r="Z622" s="210"/>
      <c r="AA622" s="210"/>
      <c r="AB622" s="210"/>
      <c r="AC622" s="210"/>
      <c r="AD622" s="210"/>
      <c r="AE622" s="210"/>
      <c r="AF622" s="210"/>
      <c r="AG622" s="210"/>
      <c r="AH622" s="210"/>
      <c r="AI622" s="210"/>
      <c r="AJ622" s="210"/>
      <c r="AK622" s="210"/>
      <c r="AL622" s="210"/>
    </row>
    <row r="623" spans="1:38" ht="16" x14ac:dyDescent="0.2">
      <c r="A623" s="210"/>
      <c r="B623" s="210"/>
      <c r="C623" s="210"/>
      <c r="D623" s="210"/>
      <c r="E623" s="210"/>
      <c r="F623" s="210"/>
      <c r="G623" s="210"/>
      <c r="H623" s="210"/>
      <c r="I623" s="210"/>
      <c r="J623" s="210"/>
      <c r="K623" s="210"/>
      <c r="L623" s="210"/>
      <c r="M623" s="210"/>
      <c r="N623" s="210"/>
      <c r="O623" s="210"/>
      <c r="P623" s="210"/>
      <c r="Q623" s="210"/>
      <c r="R623" s="210"/>
      <c r="S623" s="210"/>
      <c r="T623" s="210"/>
      <c r="U623" s="210"/>
      <c r="V623" s="210"/>
      <c r="W623" s="210"/>
      <c r="X623" s="210"/>
      <c r="Y623" s="210"/>
      <c r="Z623" s="210"/>
      <c r="AA623" s="210"/>
      <c r="AB623" s="210"/>
      <c r="AC623" s="210"/>
      <c r="AD623" s="210"/>
      <c r="AE623" s="210"/>
      <c r="AF623" s="210"/>
      <c r="AG623" s="210"/>
      <c r="AH623" s="210"/>
      <c r="AI623" s="210"/>
      <c r="AJ623" s="210"/>
      <c r="AK623" s="210"/>
      <c r="AL623" s="210"/>
    </row>
    <row r="624" spans="1:38" ht="16" x14ac:dyDescent="0.2">
      <c r="A624" s="210"/>
      <c r="B624" s="210"/>
      <c r="C624" s="210"/>
      <c r="D624" s="210"/>
      <c r="E624" s="210"/>
      <c r="F624" s="210"/>
      <c r="G624" s="210"/>
      <c r="H624" s="210"/>
      <c r="I624" s="210"/>
      <c r="J624" s="210"/>
      <c r="K624" s="210"/>
      <c r="L624" s="210"/>
      <c r="M624" s="210"/>
      <c r="N624" s="210"/>
      <c r="O624" s="210"/>
      <c r="P624" s="210"/>
      <c r="Q624" s="210"/>
      <c r="R624" s="210"/>
      <c r="S624" s="210"/>
      <c r="T624" s="210"/>
      <c r="U624" s="210"/>
      <c r="V624" s="210"/>
      <c r="W624" s="210"/>
      <c r="X624" s="210"/>
      <c r="Y624" s="210"/>
      <c r="Z624" s="210"/>
      <c r="AA624" s="210"/>
      <c r="AB624" s="210"/>
      <c r="AC624" s="210"/>
      <c r="AD624" s="210"/>
      <c r="AE624" s="210"/>
      <c r="AF624" s="210"/>
      <c r="AG624" s="210"/>
      <c r="AH624" s="210"/>
      <c r="AI624" s="210"/>
      <c r="AJ624" s="210"/>
      <c r="AK624" s="210"/>
      <c r="AL624" s="210"/>
    </row>
    <row r="625" spans="1:38" ht="16" x14ac:dyDescent="0.2">
      <c r="A625" s="210"/>
      <c r="B625" s="210"/>
      <c r="C625" s="210"/>
      <c r="D625" s="210"/>
      <c r="E625" s="210"/>
      <c r="F625" s="210"/>
      <c r="G625" s="210"/>
      <c r="H625" s="210"/>
      <c r="I625" s="210"/>
      <c r="J625" s="210"/>
      <c r="K625" s="210"/>
      <c r="L625" s="210"/>
      <c r="M625" s="210"/>
      <c r="N625" s="210"/>
      <c r="O625" s="210"/>
      <c r="P625" s="210"/>
      <c r="Q625" s="210"/>
      <c r="R625" s="210"/>
      <c r="S625" s="210"/>
      <c r="T625" s="210"/>
      <c r="U625" s="210"/>
      <c r="V625" s="210"/>
      <c r="W625" s="210"/>
      <c r="X625" s="210"/>
      <c r="Y625" s="210"/>
      <c r="Z625" s="210"/>
      <c r="AA625" s="210"/>
      <c r="AB625" s="210"/>
      <c r="AC625" s="210"/>
      <c r="AD625" s="210"/>
      <c r="AE625" s="210"/>
      <c r="AF625" s="210"/>
      <c r="AG625" s="210"/>
      <c r="AH625" s="210"/>
      <c r="AI625" s="210"/>
      <c r="AJ625" s="210"/>
      <c r="AK625" s="210"/>
      <c r="AL625" s="210"/>
    </row>
    <row r="626" spans="1:38" ht="16" x14ac:dyDescent="0.2">
      <c r="A626" s="210"/>
      <c r="B626" s="210"/>
      <c r="C626" s="210"/>
      <c r="D626" s="210"/>
      <c r="E626" s="210"/>
      <c r="F626" s="210"/>
      <c r="G626" s="210"/>
      <c r="H626" s="210"/>
      <c r="I626" s="210"/>
      <c r="J626" s="210"/>
      <c r="K626" s="210"/>
      <c r="L626" s="210"/>
      <c r="M626" s="210"/>
      <c r="N626" s="210"/>
      <c r="O626" s="210"/>
      <c r="P626" s="210"/>
      <c r="Q626" s="210"/>
      <c r="R626" s="210"/>
      <c r="S626" s="210"/>
      <c r="T626" s="210"/>
      <c r="U626" s="210"/>
      <c r="V626" s="210"/>
      <c r="W626" s="210"/>
      <c r="X626" s="210"/>
      <c r="Y626" s="210"/>
      <c r="Z626" s="210"/>
      <c r="AA626" s="210"/>
      <c r="AB626" s="210"/>
      <c r="AC626" s="210"/>
      <c r="AD626" s="210"/>
      <c r="AE626" s="210"/>
      <c r="AF626" s="210"/>
      <c r="AG626" s="210"/>
      <c r="AH626" s="210"/>
      <c r="AI626" s="210"/>
      <c r="AJ626" s="210"/>
      <c r="AK626" s="210"/>
      <c r="AL626" s="210"/>
    </row>
    <row r="627" spans="1:38" ht="16" x14ac:dyDescent="0.2">
      <c r="A627" s="210"/>
      <c r="B627" s="210"/>
      <c r="C627" s="210"/>
      <c r="D627" s="210"/>
      <c r="E627" s="210"/>
      <c r="F627" s="210"/>
      <c r="G627" s="210"/>
      <c r="H627" s="210"/>
      <c r="I627" s="210"/>
      <c r="J627" s="210"/>
      <c r="K627" s="210"/>
      <c r="L627" s="210"/>
      <c r="M627" s="210"/>
      <c r="N627" s="210"/>
      <c r="O627" s="210"/>
      <c r="P627" s="210"/>
      <c r="Q627" s="210"/>
      <c r="R627" s="210"/>
      <c r="S627" s="210"/>
      <c r="T627" s="210"/>
      <c r="U627" s="210"/>
      <c r="V627" s="210"/>
      <c r="W627" s="210"/>
      <c r="X627" s="210"/>
      <c r="Y627" s="210"/>
      <c r="Z627" s="210"/>
      <c r="AA627" s="210"/>
      <c r="AB627" s="210"/>
      <c r="AC627" s="210"/>
      <c r="AD627" s="210"/>
      <c r="AE627" s="210"/>
      <c r="AF627" s="210"/>
      <c r="AG627" s="210"/>
      <c r="AH627" s="210"/>
      <c r="AI627" s="210"/>
      <c r="AJ627" s="210"/>
      <c r="AK627" s="210"/>
      <c r="AL627" s="210"/>
    </row>
    <row r="628" spans="1:38" ht="16" x14ac:dyDescent="0.2">
      <c r="A628" s="210"/>
      <c r="B628" s="210"/>
      <c r="C628" s="210"/>
      <c r="D628" s="210"/>
      <c r="E628" s="210"/>
      <c r="F628" s="210"/>
      <c r="G628" s="210"/>
      <c r="H628" s="210"/>
      <c r="I628" s="210"/>
      <c r="J628" s="210"/>
      <c r="K628" s="210"/>
      <c r="L628" s="210"/>
      <c r="M628" s="210"/>
      <c r="N628" s="210"/>
      <c r="O628" s="210"/>
      <c r="P628" s="210"/>
      <c r="Q628" s="210"/>
      <c r="R628" s="210"/>
      <c r="S628" s="210"/>
      <c r="T628" s="210"/>
      <c r="U628" s="210"/>
      <c r="V628" s="210"/>
      <c r="W628" s="210"/>
      <c r="X628" s="210"/>
      <c r="Y628" s="210"/>
      <c r="Z628" s="210"/>
      <c r="AA628" s="210"/>
      <c r="AB628" s="210"/>
      <c r="AC628" s="210"/>
      <c r="AD628" s="210"/>
      <c r="AE628" s="210"/>
      <c r="AF628" s="210"/>
      <c r="AG628" s="210"/>
      <c r="AH628" s="210"/>
      <c r="AI628" s="210"/>
      <c r="AJ628" s="210"/>
      <c r="AK628" s="210"/>
      <c r="AL628" s="210"/>
    </row>
    <row r="629" spans="1:38" ht="16" x14ac:dyDescent="0.2">
      <c r="A629" s="210"/>
      <c r="B629" s="210"/>
      <c r="C629" s="210"/>
      <c r="D629" s="210"/>
      <c r="E629" s="210"/>
      <c r="F629" s="210"/>
      <c r="G629" s="210"/>
      <c r="H629" s="210"/>
      <c r="I629" s="210"/>
      <c r="J629" s="210"/>
      <c r="K629" s="210"/>
      <c r="L629" s="210"/>
      <c r="M629" s="210"/>
      <c r="N629" s="210"/>
      <c r="O629" s="210"/>
      <c r="P629" s="210"/>
      <c r="Q629" s="210"/>
      <c r="R629" s="210"/>
      <c r="S629" s="210"/>
      <c r="T629" s="210"/>
      <c r="U629" s="210"/>
      <c r="V629" s="210"/>
      <c r="W629" s="210"/>
      <c r="X629" s="210"/>
      <c r="Y629" s="210"/>
      <c r="Z629" s="210"/>
      <c r="AA629" s="210"/>
      <c r="AB629" s="210"/>
      <c r="AC629" s="210"/>
      <c r="AD629" s="210"/>
      <c r="AE629" s="210"/>
      <c r="AF629" s="210"/>
      <c r="AG629" s="210"/>
      <c r="AH629" s="210"/>
      <c r="AI629" s="210"/>
      <c r="AJ629" s="210"/>
      <c r="AK629" s="210"/>
      <c r="AL629" s="210"/>
    </row>
    <row r="630" spans="1:38" ht="16" x14ac:dyDescent="0.2">
      <c r="A630" s="210"/>
      <c r="B630" s="210"/>
      <c r="C630" s="210"/>
      <c r="D630" s="210"/>
      <c r="E630" s="210"/>
      <c r="F630" s="210"/>
      <c r="G630" s="210"/>
      <c r="H630" s="210"/>
      <c r="I630" s="210"/>
      <c r="J630" s="210"/>
      <c r="K630" s="210"/>
      <c r="L630" s="210"/>
      <c r="M630" s="210"/>
      <c r="N630" s="210"/>
      <c r="O630" s="210"/>
      <c r="P630" s="210"/>
      <c r="Q630" s="210"/>
      <c r="R630" s="210"/>
      <c r="S630" s="210"/>
      <c r="T630" s="210"/>
      <c r="U630" s="210"/>
      <c r="V630" s="210"/>
      <c r="W630" s="210"/>
      <c r="X630" s="210"/>
      <c r="Y630" s="210"/>
      <c r="Z630" s="210"/>
      <c r="AA630" s="210"/>
      <c r="AB630" s="210"/>
      <c r="AC630" s="210"/>
      <c r="AD630" s="210"/>
      <c r="AE630" s="210"/>
      <c r="AF630" s="210"/>
      <c r="AG630" s="210"/>
      <c r="AH630" s="210"/>
      <c r="AI630" s="210"/>
      <c r="AJ630" s="210"/>
      <c r="AK630" s="210"/>
      <c r="AL630" s="210"/>
    </row>
    <row r="631" spans="1:38" ht="16" x14ac:dyDescent="0.2">
      <c r="A631" s="210"/>
      <c r="B631" s="210"/>
      <c r="C631" s="210"/>
      <c r="D631" s="210"/>
      <c r="E631" s="210"/>
      <c r="F631" s="210"/>
      <c r="G631" s="210"/>
      <c r="H631" s="210"/>
      <c r="I631" s="210"/>
      <c r="J631" s="210"/>
      <c r="K631" s="210"/>
      <c r="L631" s="210"/>
      <c r="M631" s="210"/>
      <c r="N631" s="210"/>
      <c r="O631" s="210"/>
      <c r="P631" s="210"/>
      <c r="Q631" s="210"/>
      <c r="R631" s="210"/>
      <c r="S631" s="210"/>
      <c r="T631" s="210"/>
      <c r="U631" s="210"/>
      <c r="V631" s="210"/>
      <c r="W631" s="210"/>
      <c r="X631" s="210"/>
      <c r="Y631" s="210"/>
      <c r="Z631" s="210"/>
      <c r="AA631" s="210"/>
      <c r="AB631" s="210"/>
      <c r="AC631" s="210"/>
      <c r="AD631" s="210"/>
      <c r="AE631" s="210"/>
      <c r="AF631" s="210"/>
      <c r="AG631" s="210"/>
      <c r="AH631" s="210"/>
      <c r="AI631" s="210"/>
      <c r="AJ631" s="210"/>
      <c r="AK631" s="210"/>
      <c r="AL631" s="210"/>
    </row>
    <row r="632" spans="1:38" ht="16" x14ac:dyDescent="0.2">
      <c r="A632" s="210"/>
      <c r="B632" s="210"/>
      <c r="C632" s="210"/>
      <c r="D632" s="210"/>
      <c r="E632" s="210"/>
      <c r="F632" s="210"/>
      <c r="G632" s="210"/>
      <c r="H632" s="210"/>
      <c r="I632" s="210"/>
      <c r="J632" s="210"/>
      <c r="K632" s="210"/>
      <c r="L632" s="210"/>
      <c r="M632" s="210"/>
      <c r="N632" s="210"/>
      <c r="O632" s="210"/>
      <c r="P632" s="210"/>
      <c r="Q632" s="210"/>
      <c r="R632" s="210"/>
      <c r="S632" s="210"/>
      <c r="T632" s="210"/>
      <c r="U632" s="210"/>
      <c r="V632" s="210"/>
      <c r="W632" s="210"/>
      <c r="X632" s="210"/>
      <c r="Y632" s="210"/>
      <c r="Z632" s="210"/>
      <c r="AA632" s="210"/>
      <c r="AB632" s="210"/>
      <c r="AC632" s="210"/>
      <c r="AD632" s="210"/>
      <c r="AE632" s="210"/>
      <c r="AF632" s="210"/>
      <c r="AG632" s="210"/>
      <c r="AH632" s="210"/>
      <c r="AI632" s="210"/>
      <c r="AJ632" s="210"/>
      <c r="AK632" s="210"/>
      <c r="AL632" s="210"/>
    </row>
    <row r="633" spans="1:38" ht="16" x14ac:dyDescent="0.2">
      <c r="A633" s="210"/>
      <c r="B633" s="210"/>
      <c r="C633" s="210"/>
      <c r="D633" s="210"/>
      <c r="E633" s="210"/>
      <c r="F633" s="210"/>
      <c r="G633" s="210"/>
      <c r="H633" s="210"/>
      <c r="I633" s="210"/>
      <c r="J633" s="210"/>
      <c r="K633" s="210"/>
      <c r="L633" s="210"/>
      <c r="M633" s="210"/>
      <c r="N633" s="210"/>
      <c r="O633" s="210"/>
      <c r="P633" s="210"/>
      <c r="Q633" s="210"/>
      <c r="R633" s="210"/>
      <c r="S633" s="210"/>
      <c r="T633" s="210"/>
      <c r="U633" s="210"/>
      <c r="V633" s="210"/>
      <c r="W633" s="210"/>
      <c r="X633" s="210"/>
      <c r="Y633" s="210"/>
      <c r="Z633" s="210"/>
      <c r="AA633" s="210"/>
      <c r="AB633" s="210"/>
      <c r="AC633" s="210"/>
      <c r="AD633" s="210"/>
      <c r="AE633" s="210"/>
      <c r="AF633" s="210"/>
      <c r="AG633" s="210"/>
      <c r="AH633" s="210"/>
      <c r="AI633" s="210"/>
      <c r="AJ633" s="210"/>
      <c r="AK633" s="210"/>
      <c r="AL633" s="210"/>
    </row>
    <row r="634" spans="1:38" ht="16" x14ac:dyDescent="0.2">
      <c r="A634" s="210"/>
      <c r="B634" s="210"/>
      <c r="C634" s="210"/>
      <c r="D634" s="210"/>
      <c r="E634" s="210"/>
      <c r="F634" s="210"/>
      <c r="G634" s="210"/>
      <c r="H634" s="210"/>
      <c r="I634" s="210"/>
      <c r="J634" s="210"/>
      <c r="K634" s="210"/>
      <c r="L634" s="210"/>
      <c r="M634" s="210"/>
      <c r="N634" s="210"/>
      <c r="O634" s="210"/>
      <c r="P634" s="210"/>
      <c r="Q634" s="210"/>
      <c r="R634" s="210"/>
      <c r="S634" s="210"/>
      <c r="T634" s="210"/>
      <c r="U634" s="210"/>
      <c r="V634" s="210"/>
      <c r="W634" s="210"/>
      <c r="X634" s="210"/>
      <c r="Y634" s="210"/>
      <c r="Z634" s="210"/>
      <c r="AA634" s="210"/>
      <c r="AB634" s="210"/>
      <c r="AC634" s="210"/>
      <c r="AD634" s="210"/>
      <c r="AE634" s="210"/>
      <c r="AF634" s="210"/>
      <c r="AG634" s="210"/>
      <c r="AH634" s="210"/>
      <c r="AI634" s="210"/>
      <c r="AJ634" s="210"/>
      <c r="AK634" s="210"/>
      <c r="AL634" s="210"/>
    </row>
    <row r="635" spans="1:38" ht="16" x14ac:dyDescent="0.2">
      <c r="A635" s="210"/>
      <c r="B635" s="210"/>
      <c r="C635" s="210"/>
      <c r="D635" s="210"/>
      <c r="E635" s="210"/>
      <c r="F635" s="210"/>
      <c r="G635" s="210"/>
      <c r="H635" s="210"/>
      <c r="I635" s="210"/>
      <c r="J635" s="210"/>
      <c r="K635" s="210"/>
      <c r="L635" s="210"/>
      <c r="M635" s="210"/>
      <c r="N635" s="210"/>
      <c r="O635" s="210"/>
      <c r="P635" s="210"/>
      <c r="Q635" s="210"/>
      <c r="R635" s="210"/>
      <c r="S635" s="210"/>
      <c r="T635" s="210"/>
      <c r="U635" s="210"/>
      <c r="V635" s="210"/>
      <c r="W635" s="210"/>
      <c r="X635" s="210"/>
      <c r="Y635" s="210"/>
      <c r="Z635" s="210"/>
      <c r="AA635" s="210"/>
      <c r="AB635" s="210"/>
      <c r="AC635" s="210"/>
      <c r="AD635" s="210"/>
      <c r="AE635" s="210"/>
      <c r="AF635" s="210"/>
      <c r="AG635" s="210"/>
      <c r="AH635" s="210"/>
      <c r="AI635" s="210"/>
      <c r="AJ635" s="210"/>
      <c r="AK635" s="210"/>
      <c r="AL635" s="210"/>
    </row>
    <row r="636" spans="1:38" ht="16" x14ac:dyDescent="0.2">
      <c r="A636" s="210"/>
      <c r="B636" s="210"/>
      <c r="C636" s="210"/>
      <c r="D636" s="210"/>
      <c r="E636" s="210"/>
      <c r="F636" s="210"/>
      <c r="G636" s="210"/>
      <c r="H636" s="210"/>
      <c r="I636" s="210"/>
      <c r="J636" s="210"/>
      <c r="K636" s="210"/>
      <c r="L636" s="210"/>
      <c r="M636" s="210"/>
      <c r="N636" s="210"/>
      <c r="O636" s="210"/>
      <c r="P636" s="210"/>
      <c r="Q636" s="210"/>
      <c r="R636" s="210"/>
      <c r="S636" s="210"/>
      <c r="T636" s="210"/>
      <c r="U636" s="210"/>
      <c r="V636" s="210"/>
      <c r="W636" s="210"/>
      <c r="X636" s="210"/>
      <c r="Y636" s="210"/>
      <c r="Z636" s="210"/>
      <c r="AA636" s="210"/>
      <c r="AB636" s="210"/>
      <c r="AC636" s="210"/>
      <c r="AD636" s="210"/>
      <c r="AE636" s="210"/>
      <c r="AF636" s="210"/>
      <c r="AG636" s="210"/>
      <c r="AH636" s="210"/>
      <c r="AI636" s="210"/>
      <c r="AJ636" s="210"/>
      <c r="AK636" s="210"/>
      <c r="AL636" s="210"/>
    </row>
    <row r="637" spans="1:38" ht="16" x14ac:dyDescent="0.2">
      <c r="A637" s="210"/>
      <c r="B637" s="210"/>
      <c r="C637" s="210"/>
      <c r="D637" s="210"/>
      <c r="E637" s="210"/>
      <c r="F637" s="210"/>
      <c r="G637" s="210"/>
      <c r="H637" s="210"/>
      <c r="I637" s="210"/>
      <c r="J637" s="210"/>
      <c r="K637" s="210"/>
      <c r="L637" s="210"/>
      <c r="M637" s="210"/>
      <c r="N637" s="210"/>
      <c r="O637" s="210"/>
      <c r="P637" s="210"/>
      <c r="Q637" s="210"/>
      <c r="R637" s="210"/>
      <c r="S637" s="210"/>
      <c r="T637" s="210"/>
      <c r="U637" s="210"/>
      <c r="V637" s="210"/>
      <c r="W637" s="210"/>
      <c r="X637" s="210"/>
      <c r="Y637" s="210"/>
      <c r="Z637" s="210"/>
      <c r="AA637" s="210"/>
      <c r="AB637" s="210"/>
      <c r="AC637" s="210"/>
      <c r="AD637" s="210"/>
      <c r="AE637" s="210"/>
      <c r="AF637" s="210"/>
      <c r="AG637" s="210"/>
      <c r="AH637" s="210"/>
      <c r="AI637" s="210"/>
      <c r="AJ637" s="210"/>
      <c r="AK637" s="210"/>
      <c r="AL637" s="210"/>
    </row>
    <row r="638" spans="1:38" ht="16" x14ac:dyDescent="0.2">
      <c r="A638" s="210"/>
      <c r="B638" s="210"/>
      <c r="C638" s="210"/>
      <c r="D638" s="210"/>
      <c r="E638" s="210"/>
      <c r="F638" s="210"/>
      <c r="G638" s="210"/>
      <c r="H638" s="210"/>
      <c r="I638" s="210"/>
      <c r="J638" s="210"/>
      <c r="K638" s="210"/>
      <c r="L638" s="210"/>
      <c r="M638" s="210"/>
      <c r="N638" s="210"/>
      <c r="O638" s="210"/>
      <c r="P638" s="210"/>
      <c r="Q638" s="210"/>
      <c r="R638" s="210"/>
      <c r="S638" s="210"/>
      <c r="T638" s="210"/>
      <c r="U638" s="210"/>
      <c r="V638" s="210"/>
      <c r="W638" s="210"/>
      <c r="X638" s="210"/>
      <c r="Y638" s="210"/>
      <c r="Z638" s="210"/>
      <c r="AA638" s="210"/>
      <c r="AB638" s="210"/>
      <c r="AC638" s="210"/>
      <c r="AD638" s="210"/>
      <c r="AE638" s="210"/>
      <c r="AF638" s="210"/>
      <c r="AG638" s="210"/>
      <c r="AH638" s="210"/>
      <c r="AI638" s="210"/>
      <c r="AJ638" s="210"/>
      <c r="AK638" s="210"/>
      <c r="AL638" s="210"/>
    </row>
    <row r="639" spans="1:38" ht="16" x14ac:dyDescent="0.2">
      <c r="A639" s="210"/>
      <c r="B639" s="210"/>
      <c r="C639" s="210"/>
      <c r="D639" s="210"/>
      <c r="E639" s="210"/>
      <c r="F639" s="210"/>
      <c r="G639" s="210"/>
      <c r="H639" s="210"/>
      <c r="I639" s="210"/>
      <c r="J639" s="210"/>
      <c r="K639" s="210"/>
      <c r="L639" s="210"/>
      <c r="M639" s="210"/>
      <c r="N639" s="210"/>
      <c r="O639" s="210"/>
      <c r="P639" s="210"/>
      <c r="Q639" s="210"/>
      <c r="R639" s="210"/>
      <c r="S639" s="210"/>
      <c r="T639" s="210"/>
      <c r="U639" s="210"/>
      <c r="V639" s="210"/>
      <c r="W639" s="210"/>
      <c r="X639" s="210"/>
      <c r="Y639" s="210"/>
      <c r="Z639" s="210"/>
      <c r="AA639" s="210"/>
      <c r="AB639" s="210"/>
      <c r="AC639" s="210"/>
      <c r="AD639" s="210"/>
      <c r="AE639" s="210"/>
      <c r="AF639" s="210"/>
      <c r="AG639" s="210"/>
      <c r="AH639" s="210"/>
      <c r="AI639" s="210"/>
      <c r="AJ639" s="210"/>
      <c r="AK639" s="210"/>
      <c r="AL639" s="210"/>
    </row>
    <row r="640" spans="1:38" ht="16" x14ac:dyDescent="0.2">
      <c r="A640" s="210"/>
      <c r="B640" s="210"/>
      <c r="C640" s="210"/>
      <c r="D640" s="210"/>
      <c r="E640" s="210"/>
      <c r="F640" s="210"/>
      <c r="G640" s="210"/>
      <c r="H640" s="210"/>
      <c r="I640" s="210"/>
      <c r="J640" s="210"/>
      <c r="K640" s="210"/>
      <c r="L640" s="210"/>
      <c r="M640" s="210"/>
      <c r="N640" s="210"/>
      <c r="O640" s="210"/>
      <c r="P640" s="210"/>
      <c r="Q640" s="210"/>
      <c r="R640" s="210"/>
      <c r="S640" s="210"/>
      <c r="T640" s="210"/>
      <c r="U640" s="210"/>
      <c r="V640" s="210"/>
      <c r="W640" s="210"/>
      <c r="X640" s="210"/>
      <c r="Y640" s="210"/>
      <c r="Z640" s="210"/>
      <c r="AA640" s="210"/>
      <c r="AB640" s="210"/>
      <c r="AC640" s="210"/>
      <c r="AD640" s="210"/>
      <c r="AE640" s="210"/>
      <c r="AF640" s="210"/>
      <c r="AG640" s="210"/>
      <c r="AH640" s="210"/>
      <c r="AI640" s="210"/>
      <c r="AJ640" s="210"/>
      <c r="AK640" s="210"/>
      <c r="AL640" s="210"/>
    </row>
    <row r="641" spans="1:38" ht="16" x14ac:dyDescent="0.2">
      <c r="A641" s="210"/>
      <c r="B641" s="210"/>
      <c r="C641" s="210"/>
      <c r="D641" s="210"/>
      <c r="E641" s="210"/>
      <c r="F641" s="210"/>
      <c r="G641" s="210"/>
      <c r="H641" s="210"/>
      <c r="I641" s="210"/>
      <c r="J641" s="210"/>
      <c r="K641" s="210"/>
      <c r="L641" s="210"/>
      <c r="M641" s="210"/>
      <c r="N641" s="210"/>
      <c r="O641" s="210"/>
      <c r="P641" s="210"/>
      <c r="Q641" s="210"/>
      <c r="R641" s="210"/>
      <c r="S641" s="210"/>
      <c r="T641" s="210"/>
      <c r="U641" s="210"/>
      <c r="V641" s="210"/>
      <c r="W641" s="210"/>
      <c r="X641" s="210"/>
      <c r="Y641" s="210"/>
      <c r="Z641" s="210"/>
      <c r="AA641" s="210"/>
      <c r="AB641" s="210"/>
      <c r="AC641" s="210"/>
      <c r="AD641" s="210"/>
      <c r="AE641" s="210"/>
      <c r="AF641" s="210"/>
      <c r="AG641" s="210"/>
      <c r="AH641" s="210"/>
      <c r="AI641" s="210"/>
      <c r="AJ641" s="210"/>
      <c r="AK641" s="210"/>
      <c r="AL641" s="210"/>
    </row>
    <row r="642" spans="1:38" ht="16" x14ac:dyDescent="0.2">
      <c r="A642" s="210"/>
      <c r="B642" s="210"/>
      <c r="C642" s="210"/>
      <c r="D642" s="210"/>
      <c r="E642" s="210"/>
      <c r="F642" s="210"/>
      <c r="G642" s="210"/>
      <c r="H642" s="210"/>
      <c r="I642" s="210"/>
      <c r="J642" s="210"/>
      <c r="K642" s="210"/>
      <c r="L642" s="210"/>
      <c r="M642" s="210"/>
      <c r="N642" s="210"/>
      <c r="O642" s="210"/>
      <c r="P642" s="210"/>
      <c r="Q642" s="210"/>
      <c r="R642" s="210"/>
      <c r="S642" s="210"/>
      <c r="T642" s="210"/>
      <c r="U642" s="210"/>
      <c r="V642" s="210"/>
      <c r="W642" s="210"/>
      <c r="X642" s="210"/>
      <c r="Y642" s="210"/>
      <c r="Z642" s="210"/>
      <c r="AA642" s="210"/>
      <c r="AB642" s="210"/>
      <c r="AC642" s="210"/>
      <c r="AD642" s="210"/>
      <c r="AE642" s="210"/>
      <c r="AF642" s="210"/>
      <c r="AG642" s="210"/>
      <c r="AH642" s="210"/>
      <c r="AI642" s="210"/>
      <c r="AJ642" s="210"/>
      <c r="AK642" s="210"/>
      <c r="AL642" s="210"/>
    </row>
    <row r="643" spans="1:38" ht="16" x14ac:dyDescent="0.2">
      <c r="A643" s="210"/>
      <c r="B643" s="210"/>
      <c r="C643" s="210"/>
      <c r="D643" s="210"/>
      <c r="E643" s="210"/>
      <c r="F643" s="210"/>
      <c r="G643" s="210"/>
      <c r="H643" s="210"/>
      <c r="I643" s="210"/>
      <c r="J643" s="210"/>
      <c r="K643" s="210"/>
      <c r="L643" s="210"/>
      <c r="M643" s="210"/>
      <c r="N643" s="210"/>
      <c r="O643" s="210"/>
      <c r="P643" s="210"/>
      <c r="Q643" s="210"/>
      <c r="R643" s="210"/>
      <c r="S643" s="210"/>
      <c r="T643" s="210"/>
      <c r="U643" s="210"/>
      <c r="V643" s="210"/>
      <c r="W643" s="210"/>
      <c r="X643" s="210"/>
      <c r="Y643" s="210"/>
      <c r="Z643" s="210"/>
      <c r="AA643" s="210"/>
      <c r="AB643" s="210"/>
      <c r="AC643" s="210"/>
      <c r="AD643" s="210"/>
      <c r="AE643" s="210"/>
      <c r="AF643" s="210"/>
      <c r="AG643" s="210"/>
      <c r="AH643" s="210"/>
      <c r="AI643" s="210"/>
      <c r="AJ643" s="210"/>
      <c r="AK643" s="210"/>
      <c r="AL643" s="210"/>
    </row>
    <row r="644" spans="1:38" ht="16" x14ac:dyDescent="0.2">
      <c r="A644" s="210"/>
      <c r="B644" s="210"/>
      <c r="C644" s="210"/>
      <c r="D644" s="210"/>
      <c r="E644" s="210"/>
      <c r="F644" s="210"/>
      <c r="G644" s="210"/>
      <c r="H644" s="210"/>
      <c r="I644" s="210"/>
      <c r="J644" s="210"/>
      <c r="K644" s="210"/>
      <c r="L644" s="210"/>
      <c r="M644" s="210"/>
      <c r="N644" s="210"/>
      <c r="O644" s="210"/>
      <c r="P644" s="210"/>
      <c r="Q644" s="210"/>
      <c r="R644" s="210"/>
      <c r="S644" s="210"/>
      <c r="T644" s="210"/>
      <c r="U644" s="210"/>
      <c r="V644" s="210"/>
      <c r="W644" s="210"/>
      <c r="X644" s="210"/>
      <c r="Y644" s="210"/>
      <c r="Z644" s="210"/>
      <c r="AA644" s="210"/>
      <c r="AB644" s="210"/>
      <c r="AC644" s="210"/>
      <c r="AD644" s="210"/>
      <c r="AE644" s="210"/>
      <c r="AF644" s="210"/>
      <c r="AG644" s="210"/>
      <c r="AH644" s="210"/>
      <c r="AI644" s="210"/>
      <c r="AJ644" s="210"/>
      <c r="AK644" s="210"/>
      <c r="AL644" s="210"/>
    </row>
    <row r="645" spans="1:38" ht="16" x14ac:dyDescent="0.2">
      <c r="A645" s="210"/>
      <c r="B645" s="210"/>
      <c r="C645" s="210"/>
      <c r="D645" s="210"/>
      <c r="E645" s="210"/>
      <c r="F645" s="210"/>
      <c r="G645" s="210"/>
      <c r="H645" s="210"/>
      <c r="I645" s="210"/>
      <c r="J645" s="210"/>
      <c r="K645" s="210"/>
      <c r="L645" s="210"/>
      <c r="M645" s="210"/>
      <c r="N645" s="210"/>
      <c r="O645" s="210"/>
      <c r="P645" s="210"/>
      <c r="Q645" s="210"/>
      <c r="R645" s="210"/>
      <c r="S645" s="210"/>
      <c r="T645" s="210"/>
      <c r="U645" s="210"/>
      <c r="V645" s="210"/>
      <c r="W645" s="210"/>
      <c r="X645" s="210"/>
      <c r="Y645" s="210"/>
      <c r="Z645" s="210"/>
      <c r="AA645" s="210"/>
      <c r="AB645" s="210"/>
      <c r="AC645" s="210"/>
      <c r="AD645" s="210"/>
      <c r="AE645" s="210"/>
      <c r="AF645" s="210"/>
      <c r="AG645" s="210"/>
      <c r="AH645" s="210"/>
      <c r="AI645" s="210"/>
      <c r="AJ645" s="210"/>
      <c r="AK645" s="210"/>
      <c r="AL645" s="210"/>
    </row>
    <row r="646" spans="1:38" ht="16" x14ac:dyDescent="0.2">
      <c r="A646" s="210"/>
      <c r="B646" s="210"/>
      <c r="C646" s="210"/>
      <c r="D646" s="210"/>
      <c r="E646" s="210"/>
      <c r="F646" s="210"/>
      <c r="G646" s="210"/>
      <c r="H646" s="210"/>
      <c r="I646" s="210"/>
      <c r="J646" s="210"/>
      <c r="K646" s="210"/>
      <c r="L646" s="210"/>
      <c r="M646" s="210"/>
      <c r="N646" s="210"/>
      <c r="O646" s="210"/>
      <c r="P646" s="210"/>
      <c r="Q646" s="210"/>
      <c r="R646" s="210"/>
      <c r="S646" s="210"/>
      <c r="T646" s="210"/>
      <c r="U646" s="210"/>
      <c r="V646" s="210"/>
      <c r="W646" s="210"/>
      <c r="X646" s="210"/>
      <c r="Y646" s="210"/>
      <c r="Z646" s="210"/>
      <c r="AA646" s="210"/>
      <c r="AB646" s="210"/>
      <c r="AC646" s="210"/>
      <c r="AD646" s="210"/>
      <c r="AE646" s="210"/>
      <c r="AF646" s="210"/>
      <c r="AG646" s="210"/>
      <c r="AH646" s="210"/>
      <c r="AI646" s="210"/>
      <c r="AJ646" s="210"/>
      <c r="AK646" s="210"/>
      <c r="AL646" s="210"/>
    </row>
    <row r="647" spans="1:38" ht="16" x14ac:dyDescent="0.2">
      <c r="A647" s="210"/>
      <c r="B647" s="210"/>
      <c r="C647" s="210"/>
      <c r="D647" s="210"/>
      <c r="E647" s="210"/>
      <c r="F647" s="210"/>
      <c r="G647" s="210"/>
      <c r="H647" s="210"/>
      <c r="I647" s="210"/>
      <c r="J647" s="210"/>
      <c r="K647" s="210"/>
      <c r="L647" s="210"/>
      <c r="M647" s="210"/>
      <c r="N647" s="210"/>
      <c r="O647" s="210"/>
      <c r="P647" s="210"/>
      <c r="Q647" s="210"/>
      <c r="R647" s="210"/>
      <c r="S647" s="210"/>
      <c r="T647" s="210"/>
      <c r="U647" s="210"/>
      <c r="V647" s="210"/>
      <c r="W647" s="210"/>
      <c r="X647" s="210"/>
      <c r="Y647" s="210"/>
      <c r="Z647" s="210"/>
      <c r="AA647" s="210"/>
      <c r="AB647" s="210"/>
      <c r="AC647" s="210"/>
      <c r="AD647" s="210"/>
      <c r="AE647" s="210"/>
      <c r="AF647" s="210"/>
      <c r="AG647" s="210"/>
      <c r="AH647" s="210"/>
      <c r="AI647" s="210"/>
      <c r="AJ647" s="210"/>
      <c r="AK647" s="210"/>
      <c r="AL647" s="210"/>
    </row>
    <row r="648" spans="1:38" ht="16" x14ac:dyDescent="0.2">
      <c r="A648" s="210"/>
      <c r="B648" s="210"/>
      <c r="C648" s="210"/>
      <c r="D648" s="210"/>
      <c r="E648" s="210"/>
      <c r="F648" s="210"/>
      <c r="G648" s="210"/>
      <c r="H648" s="210"/>
      <c r="I648" s="210"/>
      <c r="J648" s="210"/>
      <c r="K648" s="210"/>
      <c r="L648" s="210"/>
      <c r="M648" s="210"/>
      <c r="N648" s="210"/>
      <c r="O648" s="210"/>
      <c r="P648" s="210"/>
      <c r="Q648" s="210"/>
      <c r="R648" s="210"/>
      <c r="S648" s="210"/>
      <c r="T648" s="210"/>
      <c r="U648" s="210"/>
      <c r="V648" s="210"/>
      <c r="W648" s="210"/>
      <c r="X648" s="210"/>
      <c r="Y648" s="210"/>
      <c r="Z648" s="210"/>
      <c r="AA648" s="210"/>
      <c r="AB648" s="210"/>
      <c r="AC648" s="210"/>
      <c r="AD648" s="210"/>
      <c r="AE648" s="210"/>
      <c r="AF648" s="210"/>
      <c r="AG648" s="210"/>
      <c r="AH648" s="210"/>
      <c r="AI648" s="210"/>
      <c r="AJ648" s="210"/>
      <c r="AK648" s="210"/>
      <c r="AL648" s="210"/>
    </row>
    <row r="649" spans="1:38" ht="16" x14ac:dyDescent="0.2">
      <c r="A649" s="210"/>
      <c r="B649" s="210"/>
      <c r="C649" s="210"/>
      <c r="D649" s="210"/>
      <c r="E649" s="210"/>
      <c r="F649" s="210"/>
      <c r="G649" s="210"/>
      <c r="H649" s="210"/>
      <c r="I649" s="210"/>
      <c r="J649" s="210"/>
      <c r="K649" s="210"/>
      <c r="L649" s="210"/>
      <c r="M649" s="210"/>
      <c r="N649" s="210"/>
      <c r="O649" s="210"/>
      <c r="P649" s="210"/>
      <c r="Q649" s="210"/>
      <c r="R649" s="210"/>
      <c r="S649" s="210"/>
      <c r="T649" s="210"/>
      <c r="U649" s="210"/>
      <c r="V649" s="210"/>
      <c r="W649" s="210"/>
      <c r="X649" s="210"/>
      <c r="Y649" s="210"/>
      <c r="Z649" s="210"/>
      <c r="AA649" s="210"/>
      <c r="AB649" s="210"/>
      <c r="AC649" s="210"/>
      <c r="AD649" s="210"/>
      <c r="AE649" s="210"/>
      <c r="AF649" s="210"/>
      <c r="AG649" s="210"/>
      <c r="AH649" s="210"/>
      <c r="AI649" s="210"/>
      <c r="AJ649" s="210"/>
      <c r="AK649" s="210"/>
      <c r="AL649" s="210"/>
    </row>
    <row r="650" spans="1:38" ht="16" x14ac:dyDescent="0.2">
      <c r="A650" s="210"/>
      <c r="B650" s="210"/>
      <c r="C650" s="210"/>
      <c r="D650" s="210"/>
      <c r="E650" s="210"/>
      <c r="F650" s="210"/>
      <c r="G650" s="210"/>
      <c r="H650" s="210"/>
      <c r="I650" s="210"/>
      <c r="J650" s="210"/>
      <c r="K650" s="210"/>
      <c r="L650" s="210"/>
      <c r="M650" s="210"/>
      <c r="N650" s="210"/>
      <c r="O650" s="210"/>
      <c r="P650" s="210"/>
      <c r="Q650" s="210"/>
      <c r="R650" s="210"/>
      <c r="S650" s="210"/>
      <c r="T650" s="210"/>
      <c r="U650" s="210"/>
      <c r="V650" s="210"/>
      <c r="W650" s="210"/>
      <c r="X650" s="210"/>
      <c r="Y650" s="210"/>
      <c r="Z650" s="210"/>
      <c r="AA650" s="210"/>
      <c r="AB650" s="210"/>
      <c r="AC650" s="210"/>
      <c r="AD650" s="210"/>
      <c r="AE650" s="210"/>
      <c r="AF650" s="210"/>
      <c r="AG650" s="210"/>
      <c r="AH650" s="210"/>
      <c r="AI650" s="210"/>
      <c r="AJ650" s="210"/>
      <c r="AK650" s="210"/>
      <c r="AL650" s="210"/>
    </row>
    <row r="651" spans="1:38" ht="16" x14ac:dyDescent="0.2">
      <c r="A651" s="210"/>
      <c r="B651" s="210"/>
      <c r="C651" s="210"/>
      <c r="D651" s="210"/>
      <c r="E651" s="210"/>
      <c r="F651" s="210"/>
      <c r="G651" s="210"/>
      <c r="H651" s="210"/>
      <c r="I651" s="210"/>
      <c r="J651" s="210"/>
      <c r="K651" s="210"/>
      <c r="L651" s="210"/>
      <c r="M651" s="210"/>
      <c r="N651" s="210"/>
      <c r="O651" s="210"/>
      <c r="P651" s="210"/>
      <c r="Q651" s="210"/>
      <c r="R651" s="210"/>
      <c r="S651" s="210"/>
      <c r="T651" s="210"/>
      <c r="U651" s="210"/>
      <c r="V651" s="210"/>
      <c r="W651" s="210"/>
      <c r="X651" s="210"/>
      <c r="Y651" s="210"/>
      <c r="Z651" s="210"/>
      <c r="AA651" s="210"/>
      <c r="AB651" s="210"/>
      <c r="AC651" s="210"/>
      <c r="AD651" s="210"/>
      <c r="AE651" s="210"/>
      <c r="AF651" s="210"/>
      <c r="AG651" s="210"/>
      <c r="AH651" s="210"/>
      <c r="AI651" s="210"/>
      <c r="AJ651" s="210"/>
      <c r="AK651" s="210"/>
      <c r="AL651" s="210"/>
    </row>
    <row r="652" spans="1:38" ht="16" x14ac:dyDescent="0.2">
      <c r="A652" s="210"/>
      <c r="B652" s="210"/>
      <c r="C652" s="210"/>
      <c r="D652" s="210"/>
      <c r="E652" s="210"/>
      <c r="F652" s="210"/>
      <c r="G652" s="210"/>
      <c r="H652" s="210"/>
      <c r="I652" s="210"/>
      <c r="J652" s="210"/>
      <c r="K652" s="210"/>
      <c r="L652" s="210"/>
      <c r="M652" s="210"/>
      <c r="N652" s="210"/>
      <c r="O652" s="210"/>
      <c r="P652" s="210"/>
      <c r="Q652" s="210"/>
      <c r="R652" s="210"/>
      <c r="S652" s="210"/>
      <c r="T652" s="210"/>
      <c r="U652" s="210"/>
      <c r="V652" s="210"/>
      <c r="W652" s="210"/>
      <c r="X652" s="210"/>
      <c r="Y652" s="210"/>
      <c r="Z652" s="210"/>
      <c r="AA652" s="210"/>
      <c r="AB652" s="210"/>
      <c r="AC652" s="210"/>
      <c r="AD652" s="210"/>
      <c r="AE652" s="210"/>
      <c r="AF652" s="210"/>
      <c r="AG652" s="210"/>
      <c r="AH652" s="210"/>
      <c r="AI652" s="210"/>
      <c r="AJ652" s="210"/>
      <c r="AK652" s="210"/>
      <c r="AL652" s="210"/>
    </row>
    <row r="653" spans="1:38" ht="16" x14ac:dyDescent="0.2">
      <c r="A653" s="210"/>
      <c r="B653" s="210"/>
      <c r="C653" s="210"/>
      <c r="D653" s="210"/>
      <c r="E653" s="210"/>
      <c r="F653" s="210"/>
      <c r="G653" s="210"/>
      <c r="H653" s="210"/>
      <c r="I653" s="210"/>
      <c r="J653" s="210"/>
      <c r="K653" s="210"/>
      <c r="L653" s="210"/>
      <c r="M653" s="210"/>
      <c r="N653" s="210"/>
      <c r="O653" s="210"/>
      <c r="P653" s="210"/>
      <c r="Q653" s="210"/>
      <c r="R653" s="210"/>
      <c r="S653" s="210"/>
      <c r="T653" s="210"/>
      <c r="U653" s="210"/>
      <c r="V653" s="210"/>
      <c r="W653" s="210"/>
      <c r="X653" s="210"/>
      <c r="Y653" s="210"/>
      <c r="Z653" s="210"/>
      <c r="AA653" s="210"/>
      <c r="AB653" s="210"/>
      <c r="AC653" s="210"/>
      <c r="AD653" s="210"/>
      <c r="AE653" s="210"/>
      <c r="AF653" s="210"/>
      <c r="AG653" s="210"/>
      <c r="AH653" s="210"/>
      <c r="AI653" s="210"/>
      <c r="AJ653" s="210"/>
      <c r="AK653" s="210"/>
      <c r="AL653" s="210"/>
    </row>
    <row r="654" spans="1:38" ht="16" x14ac:dyDescent="0.2">
      <c r="A654" s="210"/>
      <c r="B654" s="210"/>
      <c r="C654" s="210"/>
      <c r="D654" s="210"/>
      <c r="E654" s="210"/>
      <c r="F654" s="210"/>
      <c r="G654" s="210"/>
      <c r="H654" s="210"/>
      <c r="I654" s="210"/>
      <c r="J654" s="210"/>
      <c r="K654" s="210"/>
      <c r="L654" s="210"/>
      <c r="M654" s="210"/>
      <c r="N654" s="210"/>
      <c r="O654" s="210"/>
      <c r="P654" s="210"/>
      <c r="Q654" s="210"/>
      <c r="R654" s="210"/>
      <c r="S654" s="210"/>
      <c r="T654" s="210"/>
      <c r="U654" s="210"/>
      <c r="V654" s="210"/>
      <c r="W654" s="210"/>
      <c r="X654" s="210"/>
      <c r="Y654" s="210"/>
      <c r="Z654" s="210"/>
      <c r="AA654" s="210"/>
      <c r="AB654" s="210"/>
      <c r="AC654" s="210"/>
      <c r="AD654" s="210"/>
      <c r="AE654" s="210"/>
      <c r="AF654" s="210"/>
      <c r="AG654" s="210"/>
      <c r="AH654" s="210"/>
      <c r="AI654" s="210"/>
      <c r="AJ654" s="210"/>
      <c r="AK654" s="210"/>
      <c r="AL654" s="210"/>
    </row>
    <row r="655" spans="1:38" ht="16" x14ac:dyDescent="0.2">
      <c r="A655" s="210"/>
      <c r="B655" s="210"/>
      <c r="C655" s="210"/>
      <c r="D655" s="210"/>
      <c r="E655" s="210"/>
      <c r="F655" s="210"/>
      <c r="G655" s="210"/>
      <c r="H655" s="210"/>
      <c r="I655" s="210"/>
      <c r="J655" s="210"/>
      <c r="K655" s="210"/>
      <c r="L655" s="210"/>
      <c r="M655" s="210"/>
      <c r="N655" s="210"/>
      <c r="O655" s="210"/>
      <c r="P655" s="210"/>
      <c r="Q655" s="210"/>
      <c r="R655" s="210"/>
      <c r="S655" s="210"/>
      <c r="T655" s="210"/>
      <c r="U655" s="210"/>
      <c r="V655" s="210"/>
      <c r="W655" s="210"/>
      <c r="X655" s="210"/>
      <c r="Y655" s="210"/>
      <c r="Z655" s="210"/>
      <c r="AA655" s="210"/>
      <c r="AB655" s="210"/>
      <c r="AC655" s="210"/>
      <c r="AD655" s="210"/>
      <c r="AE655" s="210"/>
      <c r="AF655" s="210"/>
      <c r="AG655" s="210"/>
      <c r="AH655" s="210"/>
      <c r="AI655" s="210"/>
      <c r="AJ655" s="210"/>
      <c r="AK655" s="210"/>
      <c r="AL655" s="210"/>
    </row>
    <row r="656" spans="1:38" ht="16" x14ac:dyDescent="0.2">
      <c r="A656" s="210"/>
      <c r="B656" s="210"/>
      <c r="C656" s="210"/>
      <c r="D656" s="210"/>
      <c r="E656" s="210"/>
      <c r="F656" s="210"/>
      <c r="G656" s="210"/>
      <c r="H656" s="210"/>
      <c r="I656" s="210"/>
      <c r="J656" s="210"/>
      <c r="K656" s="210"/>
      <c r="L656" s="210"/>
      <c r="M656" s="210"/>
      <c r="N656" s="210"/>
      <c r="O656" s="210"/>
      <c r="P656" s="210"/>
      <c r="Q656" s="210"/>
      <c r="R656" s="210"/>
      <c r="S656" s="210"/>
      <c r="T656" s="210"/>
      <c r="U656" s="210"/>
      <c r="V656" s="210"/>
      <c r="W656" s="210"/>
      <c r="X656" s="210"/>
      <c r="Y656" s="210"/>
      <c r="Z656" s="210"/>
      <c r="AA656" s="210"/>
      <c r="AB656" s="210"/>
      <c r="AC656" s="210"/>
      <c r="AD656" s="210"/>
      <c r="AE656" s="210"/>
      <c r="AF656" s="210"/>
      <c r="AG656" s="210"/>
      <c r="AH656" s="210"/>
      <c r="AI656" s="210"/>
      <c r="AJ656" s="210"/>
      <c r="AK656" s="210"/>
      <c r="AL656" s="210"/>
    </row>
    <row r="657" spans="1:38" ht="16" x14ac:dyDescent="0.2">
      <c r="A657" s="210"/>
      <c r="B657" s="210"/>
      <c r="C657" s="210"/>
      <c r="D657" s="210"/>
      <c r="E657" s="210"/>
      <c r="F657" s="210"/>
      <c r="G657" s="210"/>
      <c r="H657" s="210"/>
      <c r="I657" s="210"/>
      <c r="J657" s="210"/>
      <c r="K657" s="210"/>
      <c r="L657" s="210"/>
      <c r="M657" s="210"/>
      <c r="N657" s="210"/>
      <c r="O657" s="210"/>
      <c r="P657" s="210"/>
      <c r="Q657" s="210"/>
      <c r="R657" s="210"/>
      <c r="S657" s="210"/>
      <c r="T657" s="210"/>
      <c r="U657" s="210"/>
      <c r="V657" s="210"/>
      <c r="W657" s="210"/>
      <c r="X657" s="210"/>
      <c r="Y657" s="210"/>
      <c r="Z657" s="210"/>
      <c r="AA657" s="210"/>
      <c r="AB657" s="210"/>
      <c r="AC657" s="210"/>
      <c r="AD657" s="210"/>
      <c r="AE657" s="210"/>
      <c r="AF657" s="210"/>
      <c r="AG657" s="210"/>
      <c r="AH657" s="210"/>
      <c r="AI657" s="210"/>
      <c r="AJ657" s="210"/>
      <c r="AK657" s="210"/>
      <c r="AL657" s="210"/>
    </row>
    <row r="658" spans="1:38" ht="16" x14ac:dyDescent="0.2">
      <c r="A658" s="210"/>
      <c r="B658" s="210"/>
      <c r="C658" s="210"/>
      <c r="D658" s="210"/>
      <c r="E658" s="210"/>
      <c r="F658" s="210"/>
      <c r="G658" s="210"/>
      <c r="H658" s="210"/>
      <c r="I658" s="210"/>
      <c r="J658" s="210"/>
      <c r="K658" s="210"/>
      <c r="L658" s="210"/>
      <c r="M658" s="210"/>
      <c r="N658" s="210"/>
      <c r="O658" s="210"/>
      <c r="P658" s="210"/>
      <c r="Q658" s="210"/>
      <c r="R658" s="210"/>
      <c r="S658" s="210"/>
      <c r="T658" s="210"/>
      <c r="U658" s="210"/>
      <c r="V658" s="210"/>
      <c r="W658" s="210"/>
      <c r="X658" s="210"/>
      <c r="Y658" s="210"/>
      <c r="Z658" s="210"/>
      <c r="AA658" s="210"/>
      <c r="AB658" s="210"/>
      <c r="AC658" s="210"/>
      <c r="AD658" s="210"/>
      <c r="AE658" s="210"/>
      <c r="AF658" s="210"/>
      <c r="AG658" s="210"/>
      <c r="AH658" s="210"/>
      <c r="AI658" s="210"/>
      <c r="AJ658" s="210"/>
      <c r="AK658" s="210"/>
      <c r="AL658" s="210"/>
    </row>
    <row r="659" spans="1:38" ht="16" x14ac:dyDescent="0.2">
      <c r="A659" s="210"/>
      <c r="B659" s="210"/>
      <c r="C659" s="210"/>
      <c r="D659" s="210"/>
      <c r="E659" s="210"/>
      <c r="F659" s="210"/>
      <c r="G659" s="210"/>
      <c r="H659" s="210"/>
      <c r="I659" s="210"/>
      <c r="J659" s="210"/>
      <c r="K659" s="210"/>
      <c r="L659" s="210"/>
      <c r="M659" s="210"/>
      <c r="N659" s="210"/>
      <c r="O659" s="210"/>
      <c r="P659" s="210"/>
      <c r="Q659" s="210"/>
      <c r="R659" s="210"/>
      <c r="S659" s="210"/>
      <c r="T659" s="210"/>
      <c r="U659" s="210"/>
      <c r="V659" s="210"/>
      <c r="W659" s="210"/>
      <c r="X659" s="210"/>
      <c r="Y659" s="210"/>
      <c r="Z659" s="210"/>
      <c r="AA659" s="210"/>
      <c r="AB659" s="210"/>
      <c r="AC659" s="210"/>
      <c r="AD659" s="210"/>
      <c r="AE659" s="210"/>
      <c r="AF659" s="210"/>
      <c r="AG659" s="210"/>
      <c r="AH659" s="210"/>
      <c r="AI659" s="210"/>
      <c r="AJ659" s="210"/>
      <c r="AK659" s="210"/>
      <c r="AL659" s="210"/>
    </row>
    <row r="660" spans="1:38" ht="16" x14ac:dyDescent="0.2">
      <c r="A660" s="210"/>
      <c r="B660" s="210"/>
      <c r="C660" s="210"/>
      <c r="D660" s="210"/>
      <c r="E660" s="210"/>
      <c r="F660" s="210"/>
      <c r="G660" s="210"/>
      <c r="H660" s="210"/>
      <c r="I660" s="210"/>
      <c r="J660" s="210"/>
      <c r="K660" s="210"/>
      <c r="L660" s="210"/>
      <c r="M660" s="210"/>
      <c r="N660" s="210"/>
      <c r="O660" s="210"/>
      <c r="P660" s="210"/>
      <c r="Q660" s="210"/>
      <c r="R660" s="210"/>
      <c r="S660" s="210"/>
      <c r="T660" s="210"/>
      <c r="U660" s="210"/>
      <c r="V660" s="210"/>
      <c r="W660" s="210"/>
      <c r="X660" s="210"/>
      <c r="Y660" s="210"/>
      <c r="Z660" s="210"/>
      <c r="AA660" s="210"/>
      <c r="AB660" s="210"/>
      <c r="AC660" s="210"/>
      <c r="AD660" s="210"/>
      <c r="AE660" s="210"/>
      <c r="AF660" s="210"/>
      <c r="AG660" s="210"/>
      <c r="AH660" s="210"/>
      <c r="AI660" s="210"/>
      <c r="AJ660" s="210"/>
      <c r="AK660" s="210"/>
      <c r="AL660" s="210"/>
    </row>
    <row r="661" spans="1:38" ht="16" x14ac:dyDescent="0.2">
      <c r="A661" s="210"/>
      <c r="B661" s="210"/>
      <c r="C661" s="210"/>
      <c r="D661" s="210"/>
      <c r="E661" s="210"/>
      <c r="F661" s="210"/>
      <c r="G661" s="210"/>
      <c r="H661" s="210"/>
      <c r="I661" s="210"/>
      <c r="J661" s="210"/>
      <c r="K661" s="210"/>
      <c r="L661" s="210"/>
      <c r="M661" s="210"/>
      <c r="N661" s="210"/>
      <c r="O661" s="210"/>
      <c r="P661" s="210"/>
      <c r="Q661" s="210"/>
      <c r="R661" s="210"/>
      <c r="S661" s="210"/>
      <c r="T661" s="210"/>
      <c r="U661" s="210"/>
      <c r="V661" s="210"/>
      <c r="W661" s="210"/>
      <c r="X661" s="210"/>
      <c r="Y661" s="210"/>
      <c r="Z661" s="210"/>
      <c r="AA661" s="210"/>
      <c r="AB661" s="210"/>
      <c r="AC661" s="210"/>
      <c r="AD661" s="210"/>
      <c r="AE661" s="210"/>
      <c r="AF661" s="210"/>
      <c r="AG661" s="210"/>
      <c r="AH661" s="210"/>
      <c r="AI661" s="210"/>
      <c r="AJ661" s="210"/>
      <c r="AK661" s="210"/>
      <c r="AL661" s="210"/>
    </row>
    <row r="662" spans="1:38" ht="16" x14ac:dyDescent="0.2">
      <c r="A662" s="210"/>
      <c r="B662" s="210"/>
      <c r="C662" s="210"/>
      <c r="D662" s="210"/>
      <c r="E662" s="210"/>
      <c r="F662" s="210"/>
      <c r="G662" s="210"/>
      <c r="H662" s="210"/>
      <c r="I662" s="210"/>
      <c r="J662" s="210"/>
      <c r="K662" s="210"/>
      <c r="L662" s="210"/>
      <c r="M662" s="210"/>
      <c r="N662" s="210"/>
      <c r="O662" s="210"/>
      <c r="P662" s="210"/>
      <c r="Q662" s="210"/>
      <c r="R662" s="210"/>
      <c r="S662" s="210"/>
      <c r="T662" s="210"/>
      <c r="U662" s="210"/>
      <c r="V662" s="210"/>
      <c r="W662" s="210"/>
      <c r="X662" s="210"/>
      <c r="Y662" s="210"/>
      <c r="Z662" s="210"/>
      <c r="AA662" s="210"/>
      <c r="AB662" s="210"/>
      <c r="AC662" s="210"/>
      <c r="AD662" s="210"/>
      <c r="AE662" s="210"/>
      <c r="AF662" s="210"/>
      <c r="AG662" s="210"/>
      <c r="AH662" s="210"/>
      <c r="AI662" s="210"/>
      <c r="AJ662" s="210"/>
      <c r="AK662" s="210"/>
      <c r="AL662" s="210"/>
    </row>
    <row r="663" spans="1:38" ht="16" x14ac:dyDescent="0.2">
      <c r="A663" s="210"/>
      <c r="B663" s="210"/>
      <c r="C663" s="210"/>
      <c r="D663" s="210"/>
      <c r="E663" s="210"/>
      <c r="F663" s="210"/>
      <c r="G663" s="210"/>
      <c r="H663" s="210"/>
      <c r="I663" s="210"/>
      <c r="J663" s="210"/>
      <c r="K663" s="210"/>
      <c r="L663" s="210"/>
      <c r="M663" s="210"/>
      <c r="N663" s="210"/>
      <c r="O663" s="210"/>
      <c r="P663" s="210"/>
      <c r="Q663" s="210"/>
      <c r="R663" s="210"/>
      <c r="S663" s="210"/>
      <c r="T663" s="210"/>
      <c r="U663" s="210"/>
      <c r="V663" s="210"/>
      <c r="W663" s="210"/>
      <c r="X663" s="210"/>
      <c r="Y663" s="210"/>
      <c r="Z663" s="210"/>
      <c r="AA663" s="210"/>
      <c r="AB663" s="210"/>
      <c r="AC663" s="210"/>
      <c r="AD663" s="210"/>
      <c r="AE663" s="210"/>
      <c r="AF663" s="210"/>
      <c r="AG663" s="210"/>
      <c r="AH663" s="210"/>
      <c r="AI663" s="210"/>
      <c r="AJ663" s="210"/>
      <c r="AK663" s="210"/>
      <c r="AL663" s="210"/>
    </row>
    <row r="664" spans="1:38" ht="16" x14ac:dyDescent="0.2">
      <c r="A664" s="210"/>
      <c r="B664" s="210"/>
      <c r="C664" s="210"/>
      <c r="D664" s="210"/>
      <c r="E664" s="210"/>
      <c r="F664" s="210"/>
      <c r="G664" s="210"/>
      <c r="H664" s="210"/>
      <c r="I664" s="210"/>
      <c r="J664" s="210"/>
      <c r="K664" s="210"/>
      <c r="L664" s="210"/>
      <c r="M664" s="210"/>
      <c r="N664" s="210"/>
      <c r="O664" s="210"/>
      <c r="P664" s="210"/>
      <c r="Q664" s="210"/>
      <c r="R664" s="210"/>
      <c r="S664" s="210"/>
      <c r="T664" s="210"/>
      <c r="U664" s="210"/>
      <c r="V664" s="210"/>
      <c r="W664" s="210"/>
      <c r="X664" s="210"/>
      <c r="Y664" s="210"/>
      <c r="Z664" s="210"/>
      <c r="AA664" s="210"/>
      <c r="AB664" s="210"/>
      <c r="AC664" s="210"/>
      <c r="AD664" s="210"/>
      <c r="AE664" s="210"/>
      <c r="AF664" s="210"/>
      <c r="AG664" s="210"/>
      <c r="AH664" s="210"/>
      <c r="AI664" s="210"/>
      <c r="AJ664" s="210"/>
      <c r="AK664" s="210"/>
      <c r="AL664" s="210"/>
    </row>
    <row r="665" spans="1:38" ht="16" x14ac:dyDescent="0.2">
      <c r="A665" s="210"/>
      <c r="B665" s="210"/>
      <c r="C665" s="210"/>
      <c r="D665" s="210"/>
      <c r="E665" s="210"/>
      <c r="F665" s="210"/>
      <c r="G665" s="210"/>
      <c r="H665" s="210"/>
      <c r="I665" s="210"/>
      <c r="J665" s="210"/>
      <c r="K665" s="210"/>
      <c r="L665" s="210"/>
      <c r="M665" s="210"/>
      <c r="N665" s="210"/>
      <c r="O665" s="210"/>
      <c r="P665" s="210"/>
      <c r="Q665" s="210"/>
      <c r="R665" s="210"/>
      <c r="S665" s="210"/>
      <c r="T665" s="210"/>
      <c r="U665" s="210"/>
      <c r="V665" s="210"/>
      <c r="W665" s="210"/>
      <c r="X665" s="210"/>
      <c r="Y665" s="210"/>
      <c r="Z665" s="210"/>
      <c r="AA665" s="210"/>
      <c r="AB665" s="210"/>
      <c r="AC665" s="210"/>
      <c r="AD665" s="210"/>
      <c r="AE665" s="210"/>
      <c r="AF665" s="210"/>
      <c r="AG665" s="210"/>
      <c r="AH665" s="210"/>
      <c r="AI665" s="210"/>
      <c r="AJ665" s="210"/>
      <c r="AK665" s="210"/>
      <c r="AL665" s="210"/>
    </row>
    <row r="666" spans="1:38" ht="16" x14ac:dyDescent="0.2">
      <c r="A666" s="210"/>
      <c r="B666" s="210"/>
      <c r="C666" s="210"/>
      <c r="D666" s="210"/>
      <c r="E666" s="210"/>
      <c r="F666" s="210"/>
      <c r="G666" s="210"/>
      <c r="H666" s="210"/>
      <c r="I666" s="210"/>
      <c r="J666" s="210"/>
      <c r="K666" s="210"/>
      <c r="L666" s="210"/>
      <c r="M666" s="210"/>
      <c r="N666" s="210"/>
      <c r="O666" s="210"/>
      <c r="P666" s="210"/>
      <c r="Q666" s="210"/>
      <c r="R666" s="210"/>
      <c r="S666" s="210"/>
      <c r="T666" s="210"/>
      <c r="U666" s="210"/>
      <c r="V666" s="210"/>
      <c r="W666" s="210"/>
      <c r="X666" s="210"/>
      <c r="Y666" s="210"/>
      <c r="Z666" s="210"/>
      <c r="AA666" s="210"/>
      <c r="AB666" s="210"/>
      <c r="AC666" s="210"/>
      <c r="AD666" s="210"/>
      <c r="AE666" s="210"/>
      <c r="AF666" s="210"/>
      <c r="AG666" s="210"/>
      <c r="AH666" s="210"/>
      <c r="AI666" s="210"/>
      <c r="AJ666" s="210"/>
      <c r="AK666" s="210"/>
      <c r="AL666" s="210"/>
    </row>
    <row r="667" spans="1:38" ht="16" x14ac:dyDescent="0.2">
      <c r="A667" s="210"/>
      <c r="B667" s="210"/>
      <c r="C667" s="210"/>
      <c r="D667" s="210"/>
      <c r="E667" s="210"/>
      <c r="F667" s="210"/>
      <c r="G667" s="210"/>
      <c r="H667" s="210"/>
      <c r="I667" s="210"/>
      <c r="J667" s="210"/>
      <c r="K667" s="210"/>
      <c r="L667" s="210"/>
      <c r="M667" s="210"/>
      <c r="N667" s="210"/>
      <c r="O667" s="210"/>
      <c r="P667" s="210"/>
      <c r="Q667" s="210"/>
      <c r="R667" s="210"/>
      <c r="S667" s="210"/>
      <c r="T667" s="210"/>
      <c r="U667" s="210"/>
      <c r="V667" s="210"/>
      <c r="W667" s="210"/>
      <c r="X667" s="210"/>
      <c r="Y667" s="210"/>
      <c r="Z667" s="210"/>
      <c r="AA667" s="210"/>
      <c r="AB667" s="210"/>
      <c r="AC667" s="210"/>
      <c r="AD667" s="210"/>
      <c r="AE667" s="210"/>
      <c r="AF667" s="210"/>
      <c r="AG667" s="210"/>
      <c r="AH667" s="210"/>
      <c r="AI667" s="210"/>
      <c r="AJ667" s="210"/>
      <c r="AK667" s="210"/>
      <c r="AL667" s="210"/>
    </row>
    <row r="668" spans="1:38" ht="16" x14ac:dyDescent="0.2">
      <c r="A668" s="210"/>
      <c r="B668" s="210"/>
      <c r="C668" s="210"/>
      <c r="D668" s="210"/>
      <c r="E668" s="210"/>
      <c r="F668" s="210"/>
      <c r="G668" s="210"/>
      <c r="H668" s="210"/>
      <c r="I668" s="210"/>
      <c r="J668" s="210"/>
      <c r="K668" s="210"/>
      <c r="L668" s="210"/>
      <c r="M668" s="210"/>
      <c r="N668" s="210"/>
      <c r="O668" s="210"/>
      <c r="P668" s="210"/>
      <c r="Q668" s="210"/>
      <c r="R668" s="210"/>
      <c r="S668" s="210"/>
      <c r="T668" s="210"/>
      <c r="U668" s="210"/>
      <c r="V668" s="210"/>
      <c r="W668" s="210"/>
      <c r="X668" s="210"/>
      <c r="Y668" s="210"/>
      <c r="Z668" s="210"/>
      <c r="AA668" s="210"/>
      <c r="AB668" s="210"/>
      <c r="AC668" s="210"/>
      <c r="AD668" s="210"/>
      <c r="AE668" s="210"/>
      <c r="AF668" s="210"/>
      <c r="AG668" s="210"/>
      <c r="AH668" s="210"/>
      <c r="AI668" s="210"/>
      <c r="AJ668" s="210"/>
      <c r="AK668" s="210"/>
      <c r="AL668" s="210"/>
    </row>
    <row r="669" spans="1:38" ht="16" x14ac:dyDescent="0.2">
      <c r="A669" s="210"/>
      <c r="B669" s="210"/>
      <c r="C669" s="210"/>
      <c r="D669" s="210"/>
      <c r="E669" s="210"/>
      <c r="F669" s="210"/>
      <c r="G669" s="210"/>
      <c r="H669" s="210"/>
      <c r="I669" s="210"/>
      <c r="J669" s="210"/>
      <c r="K669" s="210"/>
      <c r="L669" s="210"/>
      <c r="M669" s="210"/>
      <c r="N669" s="210"/>
      <c r="O669" s="210"/>
      <c r="P669" s="210"/>
      <c r="Q669" s="210"/>
      <c r="R669" s="210"/>
      <c r="S669" s="210"/>
      <c r="T669" s="210"/>
      <c r="U669" s="210"/>
      <c r="V669" s="210"/>
      <c r="W669" s="210"/>
      <c r="X669" s="210"/>
      <c r="Y669" s="210"/>
      <c r="Z669" s="210"/>
      <c r="AA669" s="210"/>
      <c r="AB669" s="210"/>
      <c r="AC669" s="210"/>
      <c r="AD669" s="210"/>
      <c r="AE669" s="210"/>
      <c r="AF669" s="210"/>
      <c r="AG669" s="210"/>
      <c r="AH669" s="210"/>
      <c r="AI669" s="210"/>
      <c r="AJ669" s="210"/>
      <c r="AK669" s="210"/>
      <c r="AL669" s="210"/>
    </row>
    <row r="670" spans="1:38" ht="16" x14ac:dyDescent="0.2">
      <c r="A670" s="210"/>
      <c r="B670" s="210"/>
      <c r="C670" s="210"/>
      <c r="D670" s="210"/>
      <c r="E670" s="210"/>
      <c r="F670" s="210"/>
      <c r="G670" s="210"/>
      <c r="H670" s="210"/>
      <c r="I670" s="210"/>
      <c r="J670" s="210"/>
      <c r="K670" s="210"/>
      <c r="L670" s="210"/>
      <c r="M670" s="210"/>
      <c r="N670" s="210"/>
      <c r="O670" s="210"/>
      <c r="P670" s="210"/>
      <c r="Q670" s="210"/>
      <c r="R670" s="210"/>
      <c r="S670" s="210"/>
      <c r="T670" s="210"/>
      <c r="U670" s="210"/>
      <c r="V670" s="210"/>
      <c r="W670" s="210"/>
      <c r="X670" s="210"/>
      <c r="Y670" s="210"/>
      <c r="Z670" s="210"/>
      <c r="AA670" s="210"/>
      <c r="AB670" s="210"/>
      <c r="AC670" s="210"/>
      <c r="AD670" s="210"/>
      <c r="AE670" s="210"/>
      <c r="AF670" s="210"/>
      <c r="AG670" s="210"/>
      <c r="AH670" s="210"/>
      <c r="AI670" s="210"/>
      <c r="AJ670" s="210"/>
      <c r="AK670" s="210"/>
      <c r="AL670" s="210"/>
    </row>
    <row r="671" spans="1:38" ht="16" x14ac:dyDescent="0.2">
      <c r="A671" s="210"/>
      <c r="B671" s="210"/>
      <c r="C671" s="210"/>
      <c r="D671" s="210"/>
      <c r="E671" s="210"/>
      <c r="F671" s="210"/>
      <c r="G671" s="210"/>
      <c r="H671" s="210"/>
      <c r="I671" s="210"/>
      <c r="J671" s="210"/>
      <c r="K671" s="210"/>
      <c r="L671" s="210"/>
      <c r="M671" s="210"/>
      <c r="N671" s="210"/>
      <c r="O671" s="210"/>
      <c r="P671" s="210"/>
      <c r="Q671" s="210"/>
      <c r="R671" s="210"/>
      <c r="S671" s="210"/>
      <c r="T671" s="210"/>
      <c r="U671" s="210"/>
      <c r="V671" s="210"/>
      <c r="W671" s="210"/>
      <c r="X671" s="210"/>
      <c r="Y671" s="210"/>
      <c r="Z671" s="210"/>
      <c r="AA671" s="210"/>
      <c r="AB671" s="210"/>
      <c r="AC671" s="210"/>
      <c r="AD671" s="210"/>
      <c r="AE671" s="210"/>
      <c r="AF671" s="210"/>
      <c r="AG671" s="210"/>
      <c r="AH671" s="210"/>
      <c r="AI671" s="210"/>
      <c r="AJ671" s="210"/>
      <c r="AK671" s="210"/>
      <c r="AL671" s="210"/>
    </row>
    <row r="672" spans="1:38" ht="16" x14ac:dyDescent="0.2">
      <c r="A672" s="210"/>
      <c r="B672" s="210"/>
      <c r="C672" s="210"/>
      <c r="D672" s="210"/>
      <c r="E672" s="210"/>
      <c r="F672" s="210"/>
      <c r="G672" s="210"/>
      <c r="H672" s="210"/>
      <c r="I672" s="210"/>
      <c r="J672" s="210"/>
      <c r="K672" s="210"/>
      <c r="L672" s="210"/>
      <c r="M672" s="210"/>
      <c r="N672" s="210"/>
      <c r="O672" s="210"/>
      <c r="P672" s="210"/>
      <c r="Q672" s="210"/>
      <c r="R672" s="210"/>
      <c r="S672" s="210"/>
      <c r="T672" s="210"/>
      <c r="U672" s="210"/>
      <c r="V672" s="210"/>
      <c r="W672" s="210"/>
      <c r="X672" s="210"/>
      <c r="Y672" s="210"/>
      <c r="Z672" s="210"/>
      <c r="AA672" s="210"/>
      <c r="AB672" s="210"/>
      <c r="AC672" s="210"/>
      <c r="AD672" s="210"/>
      <c r="AE672" s="210"/>
      <c r="AF672" s="210"/>
      <c r="AG672" s="210"/>
      <c r="AH672" s="210"/>
      <c r="AI672" s="210"/>
      <c r="AJ672" s="210"/>
      <c r="AK672" s="210"/>
      <c r="AL672" s="210"/>
    </row>
    <row r="673" spans="1:38" ht="16" x14ac:dyDescent="0.2">
      <c r="A673" s="210"/>
      <c r="B673" s="210"/>
      <c r="C673" s="210"/>
      <c r="D673" s="210"/>
      <c r="E673" s="210"/>
      <c r="F673" s="210"/>
      <c r="G673" s="210"/>
      <c r="H673" s="210"/>
      <c r="I673" s="210"/>
      <c r="J673" s="210"/>
      <c r="K673" s="210"/>
      <c r="L673" s="210"/>
      <c r="M673" s="210"/>
      <c r="N673" s="210"/>
      <c r="O673" s="210"/>
      <c r="P673" s="210"/>
      <c r="Q673" s="210"/>
      <c r="R673" s="210"/>
      <c r="S673" s="210"/>
      <c r="T673" s="210"/>
      <c r="U673" s="210"/>
      <c r="V673" s="210"/>
      <c r="W673" s="210"/>
      <c r="X673" s="210"/>
      <c r="Y673" s="210"/>
      <c r="Z673" s="210"/>
      <c r="AA673" s="210"/>
      <c r="AB673" s="210"/>
      <c r="AC673" s="210"/>
      <c r="AD673" s="210"/>
      <c r="AE673" s="210"/>
      <c r="AF673" s="210"/>
      <c r="AG673" s="210"/>
      <c r="AH673" s="210"/>
      <c r="AI673" s="210"/>
      <c r="AJ673" s="210"/>
      <c r="AK673" s="210"/>
      <c r="AL673" s="210"/>
    </row>
    <row r="674" spans="1:38" ht="16" x14ac:dyDescent="0.2">
      <c r="A674" s="210"/>
      <c r="B674" s="210"/>
      <c r="C674" s="210"/>
      <c r="D674" s="210"/>
      <c r="E674" s="210"/>
      <c r="F674" s="210"/>
      <c r="G674" s="210"/>
      <c r="H674" s="210"/>
      <c r="I674" s="210"/>
      <c r="J674" s="210"/>
      <c r="K674" s="210"/>
      <c r="L674" s="210"/>
      <c r="M674" s="210"/>
      <c r="N674" s="210"/>
      <c r="O674" s="210"/>
      <c r="P674" s="210"/>
      <c r="Q674" s="210"/>
      <c r="R674" s="210"/>
      <c r="S674" s="210"/>
      <c r="T674" s="210"/>
      <c r="U674" s="210"/>
      <c r="V674" s="210"/>
      <c r="W674" s="210"/>
      <c r="X674" s="210"/>
      <c r="Y674" s="210"/>
      <c r="Z674" s="210"/>
      <c r="AA674" s="210"/>
      <c r="AB674" s="210"/>
      <c r="AC674" s="210"/>
      <c r="AD674" s="210"/>
      <c r="AE674" s="210"/>
      <c r="AF674" s="210"/>
      <c r="AG674" s="210"/>
      <c r="AH674" s="210"/>
      <c r="AI674" s="210"/>
      <c r="AJ674" s="210"/>
      <c r="AK674" s="210"/>
      <c r="AL674" s="210"/>
    </row>
    <row r="675" spans="1:38" ht="16" x14ac:dyDescent="0.2">
      <c r="A675" s="210"/>
      <c r="B675" s="210"/>
      <c r="C675" s="210"/>
      <c r="D675" s="210"/>
      <c r="E675" s="210"/>
      <c r="F675" s="210"/>
      <c r="G675" s="210"/>
      <c r="H675" s="210"/>
      <c r="I675" s="210"/>
      <c r="J675" s="210"/>
      <c r="K675" s="210"/>
      <c r="L675" s="210"/>
      <c r="M675" s="210"/>
      <c r="N675" s="210"/>
      <c r="O675" s="210"/>
      <c r="P675" s="210"/>
      <c r="Q675" s="210"/>
      <c r="R675" s="210"/>
      <c r="S675" s="210"/>
      <c r="T675" s="210"/>
      <c r="U675" s="210"/>
      <c r="V675" s="210"/>
      <c r="W675" s="210"/>
      <c r="X675" s="210"/>
      <c r="Y675" s="210"/>
      <c r="Z675" s="210"/>
      <c r="AA675" s="210"/>
      <c r="AB675" s="210"/>
      <c r="AC675" s="210"/>
      <c r="AD675" s="210"/>
      <c r="AE675" s="210"/>
      <c r="AF675" s="210"/>
      <c r="AG675" s="210"/>
      <c r="AH675" s="210"/>
      <c r="AI675" s="210"/>
      <c r="AJ675" s="210"/>
      <c r="AK675" s="210"/>
      <c r="AL675" s="210"/>
    </row>
    <row r="676" spans="1:38" ht="16" x14ac:dyDescent="0.2">
      <c r="A676" s="210"/>
      <c r="B676" s="210"/>
      <c r="C676" s="210"/>
      <c r="D676" s="210"/>
      <c r="E676" s="210"/>
      <c r="F676" s="210"/>
      <c r="G676" s="210"/>
      <c r="H676" s="210"/>
      <c r="I676" s="210"/>
      <c r="J676" s="210"/>
      <c r="K676" s="210"/>
      <c r="L676" s="210"/>
      <c r="M676" s="210"/>
      <c r="N676" s="210"/>
      <c r="O676" s="210"/>
      <c r="P676" s="210"/>
      <c r="Q676" s="210"/>
      <c r="R676" s="210"/>
      <c r="S676" s="210"/>
      <c r="T676" s="210"/>
      <c r="U676" s="210"/>
      <c r="V676" s="210"/>
      <c r="W676" s="210"/>
      <c r="X676" s="210"/>
      <c r="Y676" s="210"/>
      <c r="Z676" s="210"/>
      <c r="AA676" s="210"/>
      <c r="AB676" s="210"/>
      <c r="AC676" s="210"/>
      <c r="AD676" s="210"/>
      <c r="AE676" s="210"/>
      <c r="AF676" s="210"/>
      <c r="AG676" s="210"/>
      <c r="AH676" s="210"/>
      <c r="AI676" s="210"/>
      <c r="AJ676" s="210"/>
      <c r="AK676" s="210"/>
      <c r="AL676" s="210"/>
    </row>
    <row r="677" spans="1:38" ht="16" x14ac:dyDescent="0.2">
      <c r="A677" s="210"/>
      <c r="B677" s="210"/>
      <c r="C677" s="210"/>
      <c r="D677" s="210"/>
      <c r="E677" s="210"/>
      <c r="F677" s="210"/>
      <c r="G677" s="210"/>
      <c r="H677" s="210"/>
      <c r="I677" s="210"/>
      <c r="J677" s="210"/>
      <c r="K677" s="210"/>
      <c r="L677" s="210"/>
      <c r="M677" s="210"/>
      <c r="N677" s="210"/>
      <c r="O677" s="210"/>
      <c r="P677" s="210"/>
      <c r="Q677" s="210"/>
      <c r="R677" s="210"/>
      <c r="S677" s="210"/>
      <c r="T677" s="210"/>
      <c r="U677" s="210"/>
      <c r="V677" s="210"/>
      <c r="W677" s="210"/>
      <c r="X677" s="210"/>
      <c r="Y677" s="210"/>
      <c r="Z677" s="210"/>
      <c r="AA677" s="210"/>
      <c r="AB677" s="210"/>
      <c r="AC677" s="210"/>
      <c r="AD677" s="210"/>
      <c r="AE677" s="210"/>
      <c r="AF677" s="210"/>
      <c r="AG677" s="210"/>
      <c r="AH677" s="210"/>
      <c r="AI677" s="210"/>
      <c r="AJ677" s="210"/>
      <c r="AK677" s="210"/>
      <c r="AL677" s="210"/>
    </row>
    <row r="678" spans="1:38" ht="16" x14ac:dyDescent="0.2">
      <c r="A678" s="210"/>
      <c r="B678" s="210"/>
      <c r="C678" s="210"/>
      <c r="D678" s="210"/>
      <c r="E678" s="210"/>
      <c r="F678" s="210"/>
      <c r="G678" s="210"/>
      <c r="H678" s="210"/>
      <c r="I678" s="210"/>
      <c r="J678" s="210"/>
      <c r="K678" s="210"/>
      <c r="L678" s="210"/>
      <c r="M678" s="210"/>
      <c r="N678" s="210"/>
      <c r="O678" s="210"/>
      <c r="P678" s="210"/>
      <c r="Q678" s="210"/>
      <c r="R678" s="210"/>
      <c r="S678" s="210"/>
      <c r="T678" s="210"/>
      <c r="U678" s="210"/>
      <c r="V678" s="210"/>
      <c r="W678" s="210"/>
      <c r="X678" s="210"/>
      <c r="Y678" s="210"/>
      <c r="Z678" s="210"/>
      <c r="AA678" s="210"/>
      <c r="AB678" s="210"/>
      <c r="AC678" s="210"/>
      <c r="AD678" s="210"/>
      <c r="AE678" s="210"/>
      <c r="AF678" s="210"/>
      <c r="AG678" s="210"/>
      <c r="AH678" s="210"/>
      <c r="AI678" s="210"/>
      <c r="AJ678" s="210"/>
      <c r="AK678" s="210"/>
      <c r="AL678" s="210"/>
    </row>
    <row r="679" spans="1:38" ht="16" x14ac:dyDescent="0.2">
      <c r="A679" s="210"/>
      <c r="B679" s="210"/>
      <c r="C679" s="210"/>
      <c r="D679" s="210"/>
      <c r="E679" s="210"/>
      <c r="F679" s="210"/>
      <c r="G679" s="210"/>
      <c r="H679" s="210"/>
      <c r="I679" s="210"/>
      <c r="J679" s="210"/>
      <c r="K679" s="210"/>
      <c r="L679" s="210"/>
      <c r="M679" s="210"/>
      <c r="N679" s="210"/>
      <c r="O679" s="210"/>
      <c r="P679" s="210"/>
      <c r="Q679" s="210"/>
      <c r="R679" s="210"/>
      <c r="S679" s="210"/>
      <c r="T679" s="210"/>
      <c r="U679" s="210"/>
      <c r="V679" s="210"/>
      <c r="W679" s="210"/>
      <c r="X679" s="210"/>
      <c r="Y679" s="210"/>
      <c r="Z679" s="210"/>
      <c r="AA679" s="210"/>
      <c r="AB679" s="210"/>
      <c r="AC679" s="210"/>
      <c r="AD679" s="210"/>
      <c r="AE679" s="210"/>
      <c r="AF679" s="210"/>
      <c r="AG679" s="210"/>
      <c r="AH679" s="210"/>
      <c r="AI679" s="210"/>
      <c r="AJ679" s="210"/>
      <c r="AK679" s="210"/>
      <c r="AL679" s="210"/>
    </row>
    <row r="680" spans="1:38" ht="16" x14ac:dyDescent="0.2">
      <c r="A680" s="210"/>
      <c r="B680" s="210"/>
      <c r="C680" s="210"/>
      <c r="D680" s="210"/>
      <c r="E680" s="210"/>
      <c r="F680" s="210"/>
      <c r="G680" s="210"/>
      <c r="H680" s="210"/>
      <c r="I680" s="210"/>
      <c r="J680" s="210"/>
      <c r="K680" s="210"/>
      <c r="L680" s="210"/>
      <c r="M680" s="210"/>
      <c r="N680" s="210"/>
      <c r="O680" s="210"/>
      <c r="P680" s="210"/>
      <c r="Q680" s="210"/>
      <c r="R680" s="210"/>
      <c r="S680" s="210"/>
      <c r="T680" s="210"/>
      <c r="U680" s="210"/>
      <c r="V680" s="210"/>
      <c r="W680" s="210"/>
      <c r="X680" s="210"/>
      <c r="Y680" s="210"/>
      <c r="Z680" s="210"/>
      <c r="AA680" s="210"/>
      <c r="AB680" s="210"/>
      <c r="AC680" s="210"/>
      <c r="AD680" s="210"/>
      <c r="AE680" s="210"/>
      <c r="AF680" s="210"/>
      <c r="AG680" s="210"/>
      <c r="AH680" s="210"/>
      <c r="AI680" s="210"/>
      <c r="AJ680" s="210"/>
      <c r="AK680" s="210"/>
      <c r="AL680" s="210"/>
    </row>
    <row r="681" spans="1:38" ht="16" x14ac:dyDescent="0.2">
      <c r="A681" s="210"/>
      <c r="B681" s="210"/>
      <c r="C681" s="210"/>
      <c r="D681" s="210"/>
      <c r="E681" s="210"/>
      <c r="F681" s="210"/>
      <c r="G681" s="210"/>
      <c r="H681" s="210"/>
      <c r="I681" s="210"/>
      <c r="J681" s="210"/>
      <c r="K681" s="210"/>
      <c r="L681" s="210"/>
      <c r="M681" s="210"/>
      <c r="N681" s="210"/>
      <c r="O681" s="210"/>
      <c r="P681" s="210"/>
      <c r="Q681" s="210"/>
      <c r="R681" s="210"/>
      <c r="S681" s="210"/>
      <c r="T681" s="210"/>
      <c r="U681" s="210"/>
      <c r="V681" s="210"/>
      <c r="W681" s="210"/>
      <c r="X681" s="210"/>
      <c r="Y681" s="210"/>
      <c r="Z681" s="210"/>
      <c r="AA681" s="210"/>
      <c r="AB681" s="210"/>
      <c r="AC681" s="210"/>
      <c r="AD681" s="210"/>
      <c r="AE681" s="210"/>
      <c r="AF681" s="210"/>
      <c r="AG681" s="210"/>
      <c r="AH681" s="210"/>
      <c r="AI681" s="210"/>
      <c r="AJ681" s="210"/>
      <c r="AK681" s="210"/>
      <c r="AL681" s="210"/>
    </row>
    <row r="682" spans="1:38" ht="16" x14ac:dyDescent="0.2">
      <c r="A682" s="210"/>
      <c r="B682" s="210"/>
      <c r="C682" s="210"/>
      <c r="D682" s="210"/>
      <c r="E682" s="210"/>
      <c r="F682" s="210"/>
      <c r="G682" s="210"/>
      <c r="H682" s="210"/>
      <c r="I682" s="210"/>
      <c r="J682" s="210"/>
      <c r="K682" s="210"/>
      <c r="L682" s="210"/>
      <c r="M682" s="210"/>
      <c r="N682" s="210"/>
      <c r="O682" s="210"/>
      <c r="P682" s="210"/>
      <c r="Q682" s="210"/>
      <c r="R682" s="210"/>
      <c r="S682" s="210"/>
      <c r="T682" s="210"/>
      <c r="U682" s="210"/>
      <c r="V682" s="210"/>
      <c r="W682" s="210"/>
      <c r="X682" s="210"/>
      <c r="Y682" s="210"/>
      <c r="Z682" s="210"/>
      <c r="AA682" s="210"/>
      <c r="AB682" s="210"/>
      <c r="AC682" s="210"/>
      <c r="AD682" s="210"/>
      <c r="AE682" s="210"/>
      <c r="AF682" s="210"/>
      <c r="AG682" s="210"/>
      <c r="AH682" s="210"/>
      <c r="AI682" s="210"/>
      <c r="AJ682" s="210"/>
      <c r="AK682" s="210"/>
      <c r="AL682" s="210"/>
    </row>
    <row r="683" spans="1:38" ht="16" x14ac:dyDescent="0.2">
      <c r="A683" s="210"/>
      <c r="B683" s="210"/>
      <c r="C683" s="210"/>
      <c r="D683" s="210"/>
      <c r="E683" s="210"/>
      <c r="F683" s="210"/>
      <c r="G683" s="210"/>
      <c r="H683" s="210"/>
      <c r="I683" s="210"/>
      <c r="J683" s="210"/>
      <c r="K683" s="210"/>
      <c r="L683" s="210"/>
      <c r="M683" s="210"/>
      <c r="N683" s="210"/>
      <c r="O683" s="210"/>
      <c r="P683" s="210"/>
      <c r="Q683" s="210"/>
      <c r="R683" s="210"/>
      <c r="S683" s="210"/>
      <c r="T683" s="210"/>
      <c r="U683" s="210"/>
      <c r="V683" s="210"/>
      <c r="W683" s="210"/>
      <c r="X683" s="210"/>
      <c r="Y683" s="210"/>
      <c r="Z683" s="210"/>
      <c r="AA683" s="210"/>
      <c r="AB683" s="210"/>
      <c r="AC683" s="210"/>
      <c r="AD683" s="210"/>
      <c r="AE683" s="210"/>
      <c r="AF683" s="210"/>
      <c r="AG683" s="210"/>
      <c r="AH683" s="210"/>
      <c r="AI683" s="210"/>
      <c r="AJ683" s="210"/>
      <c r="AK683" s="210"/>
      <c r="AL683" s="210"/>
    </row>
    <row r="684" spans="1:38" ht="16" x14ac:dyDescent="0.2">
      <c r="A684" s="210"/>
      <c r="B684" s="210"/>
      <c r="C684" s="210"/>
      <c r="D684" s="210"/>
      <c r="E684" s="210"/>
      <c r="F684" s="210"/>
      <c r="G684" s="210"/>
      <c r="H684" s="210"/>
      <c r="I684" s="210"/>
      <c r="J684" s="210"/>
      <c r="K684" s="210"/>
      <c r="L684" s="210"/>
      <c r="M684" s="210"/>
      <c r="N684" s="210"/>
      <c r="O684" s="210"/>
      <c r="P684" s="210"/>
      <c r="Q684" s="210"/>
      <c r="R684" s="210"/>
      <c r="S684" s="210"/>
      <c r="T684" s="210"/>
      <c r="U684" s="210"/>
      <c r="V684" s="210"/>
      <c r="W684" s="210"/>
      <c r="X684" s="210"/>
      <c r="Y684" s="210"/>
      <c r="Z684" s="210"/>
      <c r="AA684" s="210"/>
      <c r="AB684" s="210"/>
      <c r="AC684" s="210"/>
      <c r="AD684" s="210"/>
      <c r="AE684" s="210"/>
      <c r="AF684" s="210"/>
      <c r="AG684" s="210"/>
      <c r="AH684" s="210"/>
      <c r="AI684" s="210"/>
      <c r="AJ684" s="210"/>
      <c r="AK684" s="210"/>
      <c r="AL684" s="210"/>
    </row>
    <row r="685" spans="1:38" ht="16" x14ac:dyDescent="0.2">
      <c r="A685" s="210"/>
      <c r="B685" s="210"/>
      <c r="C685" s="210"/>
      <c r="D685" s="210"/>
      <c r="E685" s="210"/>
      <c r="F685" s="210"/>
      <c r="G685" s="210"/>
      <c r="H685" s="210"/>
      <c r="I685" s="210"/>
      <c r="J685" s="210"/>
      <c r="K685" s="210"/>
      <c r="L685" s="210"/>
      <c r="M685" s="210"/>
      <c r="N685" s="210"/>
      <c r="O685" s="210"/>
      <c r="P685" s="210"/>
      <c r="Q685" s="210"/>
      <c r="R685" s="210"/>
      <c r="S685" s="210"/>
      <c r="T685" s="210"/>
      <c r="U685" s="210"/>
      <c r="V685" s="210"/>
      <c r="W685" s="210"/>
      <c r="X685" s="210"/>
      <c r="Y685" s="210"/>
      <c r="Z685" s="210"/>
      <c r="AA685" s="210"/>
      <c r="AB685" s="210"/>
      <c r="AC685" s="210"/>
      <c r="AD685" s="210"/>
      <c r="AE685" s="210"/>
      <c r="AF685" s="210"/>
      <c r="AG685" s="210"/>
      <c r="AH685" s="210"/>
      <c r="AI685" s="210"/>
      <c r="AJ685" s="210"/>
      <c r="AK685" s="210"/>
      <c r="AL685" s="210"/>
    </row>
    <row r="686" spans="1:38" ht="16" x14ac:dyDescent="0.2">
      <c r="A686" s="210"/>
      <c r="B686" s="210"/>
      <c r="C686" s="210"/>
      <c r="D686" s="210"/>
      <c r="E686" s="210"/>
      <c r="F686" s="210"/>
      <c r="G686" s="210"/>
      <c r="H686" s="210"/>
      <c r="I686" s="210"/>
      <c r="J686" s="210"/>
      <c r="K686" s="210"/>
      <c r="L686" s="210"/>
      <c r="M686" s="210"/>
      <c r="N686" s="210"/>
      <c r="O686" s="210"/>
      <c r="P686" s="210"/>
      <c r="Q686" s="210"/>
      <c r="R686" s="210"/>
      <c r="S686" s="210"/>
      <c r="T686" s="210"/>
      <c r="U686" s="210"/>
      <c r="V686" s="210"/>
      <c r="W686" s="210"/>
      <c r="X686" s="210"/>
      <c r="Y686" s="210"/>
      <c r="Z686" s="210"/>
      <c r="AA686" s="210"/>
      <c r="AB686" s="210"/>
      <c r="AC686" s="210"/>
      <c r="AD686" s="210"/>
      <c r="AE686" s="210"/>
      <c r="AF686" s="210"/>
      <c r="AG686" s="210"/>
      <c r="AH686" s="210"/>
      <c r="AI686" s="210"/>
      <c r="AJ686" s="210"/>
      <c r="AK686" s="210"/>
      <c r="AL686" s="210"/>
    </row>
    <row r="687" spans="1:38" ht="16" x14ac:dyDescent="0.2">
      <c r="A687" s="210"/>
      <c r="B687" s="210"/>
      <c r="C687" s="210"/>
      <c r="D687" s="210"/>
      <c r="E687" s="210"/>
      <c r="F687" s="210"/>
      <c r="G687" s="210"/>
      <c r="H687" s="210"/>
      <c r="I687" s="210"/>
      <c r="J687" s="210"/>
      <c r="K687" s="210"/>
      <c r="L687" s="210"/>
      <c r="M687" s="210"/>
      <c r="N687" s="210"/>
      <c r="O687" s="210"/>
      <c r="P687" s="210"/>
      <c r="Q687" s="210"/>
      <c r="R687" s="210"/>
      <c r="S687" s="210"/>
      <c r="T687" s="210"/>
      <c r="U687" s="210"/>
      <c r="V687" s="210"/>
      <c r="W687" s="210"/>
      <c r="X687" s="210"/>
      <c r="Y687" s="210"/>
      <c r="Z687" s="210"/>
      <c r="AA687" s="210"/>
      <c r="AB687" s="210"/>
      <c r="AC687" s="210"/>
      <c r="AD687" s="210"/>
      <c r="AE687" s="210"/>
      <c r="AF687" s="210"/>
      <c r="AG687" s="210"/>
      <c r="AH687" s="210"/>
      <c r="AI687" s="210"/>
      <c r="AJ687" s="210"/>
      <c r="AK687" s="210"/>
      <c r="AL687" s="210"/>
    </row>
    <row r="688" spans="1:38" ht="16" x14ac:dyDescent="0.2">
      <c r="A688" s="210"/>
      <c r="B688" s="210"/>
      <c r="C688" s="210"/>
      <c r="D688" s="210"/>
      <c r="E688" s="210"/>
      <c r="F688" s="210"/>
      <c r="G688" s="210"/>
      <c r="H688" s="210"/>
      <c r="I688" s="210"/>
      <c r="J688" s="210"/>
      <c r="K688" s="210"/>
      <c r="L688" s="210"/>
      <c r="M688" s="210"/>
      <c r="N688" s="210"/>
      <c r="O688" s="210"/>
      <c r="P688" s="210"/>
      <c r="Q688" s="210"/>
      <c r="R688" s="210"/>
      <c r="S688" s="210"/>
      <c r="T688" s="210"/>
      <c r="U688" s="210"/>
      <c r="V688" s="210"/>
      <c r="W688" s="210"/>
      <c r="X688" s="210"/>
      <c r="Y688" s="210"/>
      <c r="Z688" s="210"/>
      <c r="AA688" s="210"/>
      <c r="AB688" s="210"/>
      <c r="AC688" s="210"/>
      <c r="AD688" s="210"/>
      <c r="AE688" s="210"/>
      <c r="AF688" s="210"/>
      <c r="AG688" s="210"/>
      <c r="AH688" s="210"/>
      <c r="AI688" s="210"/>
      <c r="AJ688" s="210"/>
      <c r="AK688" s="210"/>
      <c r="AL688" s="210"/>
    </row>
    <row r="689" spans="1:38" ht="16" x14ac:dyDescent="0.2">
      <c r="A689" s="210"/>
      <c r="B689" s="210"/>
      <c r="C689" s="210"/>
      <c r="D689" s="210"/>
      <c r="E689" s="210"/>
      <c r="F689" s="210"/>
      <c r="G689" s="210"/>
      <c r="H689" s="210"/>
      <c r="I689" s="210"/>
      <c r="J689" s="210"/>
      <c r="K689" s="210"/>
      <c r="L689" s="210"/>
      <c r="M689" s="210"/>
      <c r="N689" s="210"/>
      <c r="O689" s="210"/>
      <c r="P689" s="210"/>
      <c r="Q689" s="210"/>
      <c r="R689" s="210"/>
      <c r="S689" s="210"/>
      <c r="T689" s="210"/>
      <c r="U689" s="210"/>
      <c r="V689" s="210"/>
      <c r="W689" s="210"/>
      <c r="X689" s="210"/>
      <c r="Y689" s="210"/>
      <c r="Z689" s="210"/>
      <c r="AA689" s="210"/>
      <c r="AB689" s="210"/>
      <c r="AC689" s="210"/>
      <c r="AD689" s="210"/>
      <c r="AE689" s="210"/>
      <c r="AF689" s="210"/>
      <c r="AG689" s="210"/>
      <c r="AH689" s="210"/>
      <c r="AI689" s="210"/>
      <c r="AJ689" s="210"/>
      <c r="AK689" s="210"/>
      <c r="AL689" s="210"/>
    </row>
    <row r="690" spans="1:38" ht="16" x14ac:dyDescent="0.2">
      <c r="A690" s="210"/>
      <c r="B690" s="210"/>
      <c r="C690" s="210"/>
      <c r="D690" s="210"/>
      <c r="E690" s="210"/>
      <c r="F690" s="210"/>
      <c r="G690" s="210"/>
      <c r="H690" s="210"/>
      <c r="I690" s="210"/>
      <c r="J690" s="210"/>
      <c r="K690" s="210"/>
      <c r="L690" s="210"/>
      <c r="M690" s="210"/>
      <c r="N690" s="210"/>
      <c r="O690" s="210"/>
      <c r="P690" s="210"/>
      <c r="Q690" s="210"/>
      <c r="R690" s="210"/>
      <c r="S690" s="210"/>
      <c r="T690" s="210"/>
      <c r="U690" s="210"/>
      <c r="V690" s="210"/>
      <c r="W690" s="210"/>
      <c r="X690" s="210"/>
      <c r="Y690" s="210"/>
      <c r="Z690" s="210"/>
      <c r="AA690" s="210"/>
      <c r="AB690" s="210"/>
      <c r="AC690" s="210"/>
      <c r="AD690" s="210"/>
      <c r="AE690" s="210"/>
      <c r="AF690" s="210"/>
      <c r="AG690" s="210"/>
      <c r="AH690" s="210"/>
      <c r="AI690" s="210"/>
      <c r="AJ690" s="210"/>
      <c r="AK690" s="210"/>
      <c r="AL690" s="210"/>
    </row>
    <row r="691" spans="1:38" ht="16" x14ac:dyDescent="0.2">
      <c r="A691" s="210"/>
      <c r="B691" s="210"/>
      <c r="C691" s="210"/>
      <c r="D691" s="210"/>
      <c r="E691" s="210"/>
      <c r="F691" s="210"/>
      <c r="G691" s="210"/>
      <c r="H691" s="210"/>
      <c r="I691" s="210"/>
      <c r="J691" s="210"/>
      <c r="K691" s="210"/>
      <c r="L691" s="210"/>
      <c r="M691" s="210"/>
      <c r="N691" s="210"/>
      <c r="O691" s="210"/>
      <c r="P691" s="210"/>
      <c r="Q691" s="210"/>
      <c r="R691" s="210"/>
      <c r="S691" s="210"/>
      <c r="T691" s="210"/>
      <c r="U691" s="210"/>
      <c r="V691" s="210"/>
      <c r="W691" s="210"/>
      <c r="X691" s="210"/>
      <c r="Y691" s="210"/>
      <c r="Z691" s="210"/>
      <c r="AA691" s="210"/>
      <c r="AB691" s="210"/>
      <c r="AC691" s="210"/>
      <c r="AD691" s="210"/>
      <c r="AE691" s="210"/>
      <c r="AF691" s="210"/>
      <c r="AG691" s="210"/>
      <c r="AH691" s="210"/>
      <c r="AI691" s="210"/>
      <c r="AJ691" s="210"/>
      <c r="AK691" s="210"/>
      <c r="AL691" s="210"/>
    </row>
    <row r="692" spans="1:38" ht="16" x14ac:dyDescent="0.2">
      <c r="A692" s="210"/>
      <c r="B692" s="210"/>
      <c r="C692" s="210"/>
      <c r="D692" s="210"/>
      <c r="E692" s="210"/>
      <c r="F692" s="210"/>
      <c r="G692" s="210"/>
      <c r="H692" s="210"/>
      <c r="I692" s="210"/>
      <c r="J692" s="210"/>
      <c r="K692" s="210"/>
      <c r="L692" s="210"/>
      <c r="M692" s="210"/>
      <c r="N692" s="210"/>
      <c r="O692" s="210"/>
      <c r="P692" s="210"/>
      <c r="Q692" s="210"/>
      <c r="R692" s="210"/>
      <c r="S692" s="210"/>
      <c r="T692" s="210"/>
      <c r="U692" s="210"/>
      <c r="V692" s="210"/>
      <c r="W692" s="210"/>
      <c r="X692" s="210"/>
      <c r="Y692" s="210"/>
      <c r="Z692" s="210"/>
      <c r="AA692" s="210"/>
      <c r="AB692" s="210"/>
      <c r="AC692" s="210"/>
      <c r="AD692" s="210"/>
      <c r="AE692" s="210"/>
      <c r="AF692" s="210"/>
      <c r="AG692" s="210"/>
      <c r="AH692" s="210"/>
      <c r="AI692" s="210"/>
      <c r="AJ692" s="210"/>
      <c r="AK692" s="210"/>
      <c r="AL692" s="210"/>
    </row>
    <row r="693" spans="1:38" ht="16" x14ac:dyDescent="0.2">
      <c r="A693" s="210"/>
      <c r="B693" s="210"/>
      <c r="C693" s="210"/>
      <c r="D693" s="210"/>
      <c r="E693" s="210"/>
      <c r="F693" s="210"/>
      <c r="G693" s="210"/>
      <c r="H693" s="210"/>
      <c r="I693" s="210"/>
      <c r="J693" s="210"/>
      <c r="K693" s="210"/>
      <c r="L693" s="210"/>
      <c r="M693" s="210"/>
      <c r="N693" s="210"/>
      <c r="O693" s="210"/>
      <c r="P693" s="210"/>
      <c r="Q693" s="210"/>
      <c r="R693" s="210"/>
      <c r="S693" s="210"/>
      <c r="T693" s="210"/>
      <c r="U693" s="210"/>
      <c r="V693" s="210"/>
      <c r="W693" s="210"/>
      <c r="X693" s="210"/>
      <c r="Y693" s="210"/>
      <c r="Z693" s="210"/>
      <c r="AA693" s="210"/>
      <c r="AB693" s="210"/>
      <c r="AC693" s="210"/>
      <c r="AD693" s="210"/>
      <c r="AE693" s="210"/>
      <c r="AF693" s="210"/>
      <c r="AG693" s="210"/>
      <c r="AH693" s="210"/>
      <c r="AI693" s="210"/>
      <c r="AJ693" s="210"/>
      <c r="AK693" s="210"/>
      <c r="AL693" s="210"/>
    </row>
    <row r="694" spans="1:38" ht="16" x14ac:dyDescent="0.2">
      <c r="A694" s="210"/>
      <c r="B694" s="210"/>
      <c r="C694" s="210"/>
      <c r="D694" s="210"/>
      <c r="E694" s="210"/>
      <c r="F694" s="210"/>
      <c r="G694" s="210"/>
      <c r="H694" s="210"/>
      <c r="I694" s="210"/>
      <c r="J694" s="210"/>
      <c r="K694" s="210"/>
      <c r="L694" s="210"/>
      <c r="M694" s="210"/>
      <c r="N694" s="210"/>
      <c r="O694" s="210"/>
      <c r="P694" s="210"/>
      <c r="Q694" s="210"/>
      <c r="R694" s="210"/>
      <c r="S694" s="210"/>
      <c r="T694" s="210"/>
      <c r="U694" s="210"/>
      <c r="V694" s="210"/>
      <c r="W694" s="210"/>
      <c r="X694" s="210"/>
      <c r="Y694" s="210"/>
      <c r="Z694" s="210"/>
      <c r="AA694" s="210"/>
      <c r="AB694" s="210"/>
      <c r="AC694" s="210"/>
      <c r="AD694" s="210"/>
      <c r="AE694" s="210"/>
      <c r="AF694" s="210"/>
      <c r="AG694" s="210"/>
      <c r="AH694" s="210"/>
      <c r="AI694" s="210"/>
      <c r="AJ694" s="210"/>
      <c r="AK694" s="210"/>
      <c r="AL694" s="210"/>
    </row>
    <row r="695" spans="1:38" ht="16" x14ac:dyDescent="0.2">
      <c r="A695" s="210"/>
      <c r="B695" s="210"/>
      <c r="C695" s="210"/>
      <c r="D695" s="210"/>
      <c r="E695" s="210"/>
      <c r="F695" s="210"/>
      <c r="G695" s="210"/>
      <c r="H695" s="210"/>
      <c r="I695" s="210"/>
      <c r="J695" s="210"/>
      <c r="K695" s="210"/>
      <c r="L695" s="210"/>
      <c r="M695" s="210"/>
      <c r="N695" s="210"/>
      <c r="O695" s="210"/>
      <c r="P695" s="210"/>
      <c r="Q695" s="210"/>
      <c r="R695" s="210"/>
      <c r="S695" s="210"/>
      <c r="T695" s="210"/>
      <c r="U695" s="210"/>
      <c r="V695" s="210"/>
      <c r="W695" s="210"/>
      <c r="X695" s="210"/>
      <c r="Y695" s="210"/>
      <c r="Z695" s="210"/>
      <c r="AA695" s="210"/>
      <c r="AB695" s="210"/>
      <c r="AC695" s="210"/>
      <c r="AD695" s="210"/>
      <c r="AE695" s="210"/>
      <c r="AF695" s="210"/>
      <c r="AG695" s="210"/>
      <c r="AH695" s="210"/>
      <c r="AI695" s="210"/>
      <c r="AJ695" s="210"/>
      <c r="AK695" s="210"/>
      <c r="AL695" s="210"/>
    </row>
    <row r="696" spans="1:38" ht="16" x14ac:dyDescent="0.2">
      <c r="A696" s="210"/>
      <c r="B696" s="210"/>
      <c r="C696" s="210"/>
      <c r="D696" s="210"/>
      <c r="E696" s="210"/>
      <c r="F696" s="210"/>
      <c r="G696" s="210"/>
      <c r="H696" s="210"/>
      <c r="I696" s="210"/>
      <c r="J696" s="210"/>
      <c r="K696" s="210"/>
      <c r="L696" s="210"/>
      <c r="M696" s="210"/>
      <c r="N696" s="210"/>
      <c r="O696" s="210"/>
      <c r="P696" s="210"/>
      <c r="Q696" s="210"/>
      <c r="R696" s="210"/>
      <c r="S696" s="210"/>
      <c r="T696" s="210"/>
      <c r="U696" s="210"/>
      <c r="V696" s="210"/>
      <c r="W696" s="210"/>
      <c r="X696" s="210"/>
      <c r="Y696" s="210"/>
      <c r="Z696" s="210"/>
      <c r="AA696" s="210"/>
      <c r="AB696" s="210"/>
      <c r="AC696" s="210"/>
      <c r="AD696" s="210"/>
      <c r="AE696" s="210"/>
      <c r="AF696" s="210"/>
      <c r="AG696" s="210"/>
      <c r="AH696" s="210"/>
      <c r="AI696" s="210"/>
      <c r="AJ696" s="210"/>
      <c r="AK696" s="210"/>
      <c r="AL696" s="210"/>
    </row>
    <row r="697" spans="1:38" ht="16" x14ac:dyDescent="0.2">
      <c r="A697" s="210"/>
      <c r="B697" s="210"/>
      <c r="C697" s="210"/>
      <c r="D697" s="210"/>
      <c r="E697" s="210"/>
      <c r="F697" s="210"/>
      <c r="G697" s="210"/>
      <c r="H697" s="210"/>
      <c r="I697" s="210"/>
      <c r="J697" s="210"/>
      <c r="K697" s="210"/>
      <c r="L697" s="210"/>
      <c r="M697" s="210"/>
      <c r="N697" s="210"/>
      <c r="O697" s="210"/>
      <c r="P697" s="210"/>
      <c r="Q697" s="210"/>
      <c r="R697" s="210"/>
      <c r="S697" s="210"/>
      <c r="T697" s="210"/>
      <c r="U697" s="210"/>
      <c r="V697" s="210"/>
      <c r="W697" s="210"/>
      <c r="X697" s="210"/>
      <c r="Y697" s="210"/>
      <c r="Z697" s="210"/>
      <c r="AA697" s="210"/>
      <c r="AB697" s="210"/>
      <c r="AC697" s="210"/>
      <c r="AD697" s="210"/>
      <c r="AE697" s="210"/>
      <c r="AF697" s="210"/>
      <c r="AG697" s="210"/>
      <c r="AH697" s="210"/>
      <c r="AI697" s="210"/>
      <c r="AJ697" s="210"/>
      <c r="AK697" s="210"/>
      <c r="AL697" s="210"/>
    </row>
    <row r="698" spans="1:38" ht="16" x14ac:dyDescent="0.2">
      <c r="A698" s="210"/>
      <c r="B698" s="210"/>
      <c r="C698" s="210"/>
      <c r="D698" s="210"/>
      <c r="E698" s="210"/>
      <c r="F698" s="210"/>
      <c r="G698" s="210"/>
      <c r="H698" s="210"/>
      <c r="I698" s="210"/>
      <c r="J698" s="210"/>
      <c r="K698" s="210"/>
      <c r="L698" s="210"/>
      <c r="M698" s="210"/>
      <c r="N698" s="210"/>
      <c r="O698" s="210"/>
      <c r="P698" s="210"/>
      <c r="Q698" s="210"/>
      <c r="R698" s="210"/>
      <c r="S698" s="210"/>
      <c r="T698" s="210"/>
      <c r="U698" s="210"/>
      <c r="V698" s="210"/>
      <c r="W698" s="210"/>
      <c r="X698" s="210"/>
      <c r="Y698" s="210"/>
      <c r="Z698" s="210"/>
      <c r="AA698" s="210"/>
      <c r="AB698" s="210"/>
      <c r="AC698" s="210"/>
      <c r="AD698" s="210"/>
      <c r="AE698" s="210"/>
      <c r="AF698" s="210"/>
      <c r="AG698" s="210"/>
      <c r="AH698" s="210"/>
      <c r="AI698" s="210"/>
      <c r="AJ698" s="210"/>
      <c r="AK698" s="210"/>
      <c r="AL698" s="210"/>
    </row>
    <row r="699" spans="1:38" ht="16" x14ac:dyDescent="0.2">
      <c r="A699" s="210"/>
      <c r="B699" s="210"/>
      <c r="C699" s="210"/>
      <c r="D699" s="210"/>
      <c r="E699" s="210"/>
      <c r="F699" s="210"/>
      <c r="G699" s="210"/>
      <c r="H699" s="210"/>
      <c r="I699" s="210"/>
      <c r="J699" s="210"/>
      <c r="K699" s="210"/>
      <c r="L699" s="210"/>
      <c r="M699" s="210"/>
      <c r="N699" s="210"/>
      <c r="O699" s="210"/>
      <c r="P699" s="210"/>
      <c r="Q699" s="210"/>
      <c r="R699" s="210"/>
      <c r="S699" s="210"/>
      <c r="T699" s="210"/>
      <c r="U699" s="210"/>
      <c r="V699" s="210"/>
      <c r="W699" s="210"/>
      <c r="X699" s="210"/>
      <c r="Y699" s="210"/>
      <c r="Z699" s="210"/>
      <c r="AA699" s="210"/>
      <c r="AB699" s="210"/>
      <c r="AC699" s="210"/>
      <c r="AD699" s="210"/>
      <c r="AE699" s="210"/>
      <c r="AF699" s="210"/>
      <c r="AG699" s="210"/>
      <c r="AH699" s="210"/>
      <c r="AI699" s="210"/>
      <c r="AJ699" s="210"/>
      <c r="AK699" s="210"/>
      <c r="AL699" s="210"/>
    </row>
    <row r="700" spans="1:38" ht="16" x14ac:dyDescent="0.2">
      <c r="A700" s="210"/>
      <c r="B700" s="210"/>
      <c r="C700" s="210"/>
      <c r="D700" s="210"/>
      <c r="E700" s="210"/>
      <c r="F700" s="210"/>
      <c r="G700" s="210"/>
      <c r="H700" s="210"/>
      <c r="I700" s="210"/>
      <c r="J700" s="210"/>
      <c r="K700" s="210"/>
      <c r="L700" s="210"/>
      <c r="M700" s="210"/>
      <c r="N700" s="210"/>
      <c r="O700" s="210"/>
      <c r="P700" s="210"/>
      <c r="Q700" s="210"/>
      <c r="R700" s="210"/>
      <c r="S700" s="210"/>
      <c r="T700" s="210"/>
      <c r="U700" s="210"/>
      <c r="V700" s="210"/>
      <c r="W700" s="210"/>
      <c r="X700" s="210"/>
      <c r="Y700" s="210"/>
      <c r="Z700" s="210"/>
      <c r="AA700" s="210"/>
      <c r="AB700" s="210"/>
      <c r="AC700" s="210"/>
      <c r="AD700" s="210"/>
      <c r="AE700" s="210"/>
      <c r="AF700" s="210"/>
      <c r="AG700" s="210"/>
      <c r="AH700" s="210"/>
      <c r="AI700" s="210"/>
      <c r="AJ700" s="210"/>
      <c r="AK700" s="210"/>
      <c r="AL700" s="210"/>
    </row>
    <row r="701" spans="1:38" ht="16" x14ac:dyDescent="0.2">
      <c r="A701" s="210"/>
      <c r="B701" s="210"/>
      <c r="C701" s="210"/>
      <c r="D701" s="210"/>
      <c r="E701" s="210"/>
      <c r="F701" s="210"/>
      <c r="G701" s="210"/>
      <c r="H701" s="210"/>
      <c r="I701" s="210"/>
      <c r="J701" s="210"/>
      <c r="K701" s="210"/>
      <c r="L701" s="210"/>
      <c r="M701" s="210"/>
      <c r="N701" s="210"/>
      <c r="O701" s="210"/>
      <c r="P701" s="210"/>
      <c r="Q701" s="210"/>
      <c r="R701" s="210"/>
      <c r="S701" s="210"/>
      <c r="T701" s="210"/>
      <c r="U701" s="210"/>
      <c r="V701" s="210"/>
      <c r="W701" s="210"/>
      <c r="X701" s="210"/>
      <c r="Y701" s="210"/>
      <c r="Z701" s="210"/>
      <c r="AA701" s="210"/>
      <c r="AB701" s="210"/>
      <c r="AC701" s="210"/>
      <c r="AD701" s="210"/>
      <c r="AE701" s="210"/>
      <c r="AF701" s="210"/>
      <c r="AG701" s="210"/>
      <c r="AH701" s="210"/>
      <c r="AI701" s="210"/>
      <c r="AJ701" s="210"/>
      <c r="AK701" s="210"/>
      <c r="AL701" s="210"/>
    </row>
    <row r="702" spans="1:38" ht="16" x14ac:dyDescent="0.2">
      <c r="A702" s="210"/>
      <c r="B702" s="210"/>
      <c r="C702" s="210"/>
      <c r="D702" s="210"/>
      <c r="E702" s="210"/>
      <c r="F702" s="210"/>
      <c r="G702" s="210"/>
      <c r="H702" s="210"/>
      <c r="I702" s="210"/>
      <c r="J702" s="210"/>
      <c r="K702" s="210"/>
      <c r="L702" s="210"/>
      <c r="M702" s="210"/>
      <c r="N702" s="210"/>
      <c r="O702" s="210"/>
      <c r="P702" s="210"/>
      <c r="Q702" s="210"/>
      <c r="R702" s="210"/>
      <c r="S702" s="210"/>
      <c r="T702" s="210"/>
      <c r="U702" s="210"/>
      <c r="V702" s="210"/>
      <c r="W702" s="210"/>
      <c r="X702" s="210"/>
      <c r="Y702" s="210"/>
      <c r="Z702" s="210"/>
      <c r="AA702" s="210"/>
      <c r="AB702" s="210"/>
      <c r="AC702" s="210"/>
      <c r="AD702" s="210"/>
      <c r="AE702" s="210"/>
      <c r="AF702" s="210"/>
      <c r="AG702" s="210"/>
      <c r="AH702" s="210"/>
      <c r="AI702" s="210"/>
      <c r="AJ702" s="210"/>
      <c r="AK702" s="210"/>
      <c r="AL702" s="210"/>
    </row>
    <row r="703" spans="1:38" ht="16" x14ac:dyDescent="0.2">
      <c r="A703" s="210"/>
      <c r="B703" s="210"/>
      <c r="C703" s="210"/>
      <c r="D703" s="210"/>
      <c r="E703" s="210"/>
      <c r="F703" s="210"/>
      <c r="G703" s="210"/>
      <c r="H703" s="210"/>
      <c r="I703" s="210"/>
      <c r="J703" s="210"/>
      <c r="K703" s="210"/>
      <c r="L703" s="210"/>
      <c r="M703" s="210"/>
      <c r="N703" s="210"/>
      <c r="O703" s="210"/>
      <c r="P703" s="210"/>
      <c r="Q703" s="210"/>
      <c r="R703" s="210"/>
      <c r="S703" s="210"/>
      <c r="T703" s="210"/>
      <c r="U703" s="210"/>
      <c r="V703" s="210"/>
      <c r="W703" s="210"/>
      <c r="X703" s="210"/>
      <c r="Y703" s="210"/>
      <c r="Z703" s="210"/>
      <c r="AA703" s="210"/>
      <c r="AB703" s="210"/>
      <c r="AC703" s="210"/>
      <c r="AD703" s="210"/>
      <c r="AE703" s="210"/>
      <c r="AF703" s="210"/>
      <c r="AG703" s="210"/>
      <c r="AH703" s="210"/>
      <c r="AI703" s="210"/>
      <c r="AJ703" s="210"/>
      <c r="AK703" s="210"/>
      <c r="AL703" s="210"/>
    </row>
    <row r="704" spans="1:38" ht="16" x14ac:dyDescent="0.2">
      <c r="A704" s="210"/>
      <c r="B704" s="210"/>
      <c r="C704" s="210"/>
      <c r="D704" s="210"/>
      <c r="E704" s="210"/>
      <c r="F704" s="210"/>
      <c r="G704" s="210"/>
      <c r="H704" s="210"/>
      <c r="I704" s="210"/>
      <c r="J704" s="210"/>
      <c r="K704" s="210"/>
      <c r="L704" s="210"/>
      <c r="M704" s="210"/>
      <c r="N704" s="210"/>
      <c r="O704" s="210"/>
      <c r="P704" s="210"/>
      <c r="Q704" s="210"/>
      <c r="R704" s="210"/>
      <c r="S704" s="210"/>
      <c r="T704" s="210"/>
      <c r="U704" s="210"/>
      <c r="V704" s="210"/>
      <c r="W704" s="210"/>
      <c r="X704" s="210"/>
      <c r="Y704" s="210"/>
      <c r="Z704" s="210"/>
      <c r="AA704" s="210"/>
      <c r="AB704" s="210"/>
      <c r="AC704" s="210"/>
      <c r="AD704" s="210"/>
      <c r="AE704" s="210"/>
      <c r="AF704" s="210"/>
      <c r="AG704" s="210"/>
      <c r="AH704" s="210"/>
      <c r="AI704" s="210"/>
      <c r="AJ704" s="210"/>
      <c r="AK704" s="210"/>
      <c r="AL704" s="210"/>
    </row>
    <row r="705" spans="1:38" ht="16" x14ac:dyDescent="0.2">
      <c r="A705" s="210"/>
      <c r="B705" s="210"/>
      <c r="C705" s="210"/>
      <c r="D705" s="210"/>
      <c r="E705" s="210"/>
      <c r="F705" s="210"/>
      <c r="G705" s="210"/>
      <c r="H705" s="210"/>
      <c r="I705" s="210"/>
      <c r="J705" s="210"/>
      <c r="K705" s="210"/>
      <c r="L705" s="210"/>
      <c r="M705" s="210"/>
      <c r="N705" s="210"/>
      <c r="O705" s="210"/>
      <c r="P705" s="210"/>
      <c r="Q705" s="210"/>
      <c r="R705" s="210"/>
      <c r="S705" s="210"/>
      <c r="T705" s="210"/>
      <c r="U705" s="210"/>
      <c r="V705" s="210"/>
      <c r="W705" s="210"/>
      <c r="X705" s="210"/>
      <c r="Y705" s="210"/>
      <c r="Z705" s="210"/>
      <c r="AA705" s="210"/>
      <c r="AB705" s="210"/>
      <c r="AC705" s="210"/>
      <c r="AD705" s="210"/>
      <c r="AE705" s="210"/>
      <c r="AF705" s="210"/>
      <c r="AG705" s="210"/>
      <c r="AH705" s="210"/>
      <c r="AI705" s="210"/>
      <c r="AJ705" s="210"/>
      <c r="AK705" s="210"/>
      <c r="AL705" s="210"/>
    </row>
    <row r="706" spans="1:38" ht="16" x14ac:dyDescent="0.2">
      <c r="A706" s="210"/>
      <c r="B706" s="210"/>
      <c r="C706" s="210"/>
      <c r="D706" s="210"/>
      <c r="E706" s="210"/>
      <c r="F706" s="210"/>
      <c r="G706" s="210"/>
      <c r="H706" s="210"/>
      <c r="I706" s="210"/>
      <c r="J706" s="210"/>
      <c r="K706" s="210"/>
      <c r="L706" s="210"/>
      <c r="M706" s="210"/>
      <c r="N706" s="210"/>
      <c r="O706" s="210"/>
      <c r="P706" s="210"/>
      <c r="Q706" s="210"/>
      <c r="R706" s="210"/>
      <c r="S706" s="210"/>
      <c r="T706" s="210"/>
      <c r="U706" s="210"/>
      <c r="V706" s="210"/>
      <c r="W706" s="210"/>
      <c r="X706" s="210"/>
      <c r="Y706" s="210"/>
      <c r="Z706" s="210"/>
      <c r="AA706" s="210"/>
      <c r="AB706" s="210"/>
      <c r="AC706" s="210"/>
      <c r="AD706" s="210"/>
      <c r="AE706" s="210"/>
      <c r="AF706" s="210"/>
      <c r="AG706" s="210"/>
      <c r="AH706" s="210"/>
      <c r="AI706" s="210"/>
      <c r="AJ706" s="210"/>
      <c r="AK706" s="210"/>
      <c r="AL706" s="210"/>
    </row>
    <row r="707" spans="1:38" ht="16" x14ac:dyDescent="0.2">
      <c r="A707" s="210"/>
      <c r="B707" s="210"/>
      <c r="C707" s="210"/>
      <c r="D707" s="210"/>
      <c r="E707" s="210"/>
      <c r="F707" s="210"/>
      <c r="G707" s="210"/>
      <c r="H707" s="210"/>
      <c r="I707" s="210"/>
      <c r="J707" s="210"/>
      <c r="K707" s="210"/>
      <c r="L707" s="210"/>
      <c r="M707" s="210"/>
      <c r="N707" s="210"/>
      <c r="O707" s="210"/>
      <c r="P707" s="210"/>
      <c r="Q707" s="210"/>
      <c r="R707" s="210"/>
      <c r="S707" s="210"/>
      <c r="T707" s="210"/>
      <c r="U707" s="210"/>
      <c r="V707" s="210"/>
      <c r="W707" s="210"/>
      <c r="X707" s="210"/>
      <c r="Y707" s="210"/>
      <c r="Z707" s="210"/>
      <c r="AA707" s="210"/>
      <c r="AB707" s="210"/>
      <c r="AC707" s="210"/>
      <c r="AD707" s="210"/>
      <c r="AE707" s="210"/>
      <c r="AF707" s="210"/>
      <c r="AG707" s="210"/>
      <c r="AH707" s="210"/>
      <c r="AI707" s="210"/>
      <c r="AJ707" s="210"/>
      <c r="AK707" s="210"/>
      <c r="AL707" s="210"/>
    </row>
    <row r="708" spans="1:38" ht="16" x14ac:dyDescent="0.2">
      <c r="A708" s="210"/>
      <c r="B708" s="210"/>
      <c r="C708" s="210"/>
      <c r="D708" s="210"/>
      <c r="E708" s="210"/>
      <c r="F708" s="210"/>
      <c r="G708" s="210"/>
      <c r="H708" s="210"/>
      <c r="I708" s="210"/>
      <c r="J708" s="210"/>
      <c r="K708" s="210"/>
      <c r="L708" s="210"/>
      <c r="M708" s="210"/>
      <c r="N708" s="210"/>
      <c r="O708" s="210"/>
      <c r="P708" s="210"/>
      <c r="Q708" s="210"/>
      <c r="R708" s="210"/>
      <c r="S708" s="210"/>
      <c r="T708" s="210"/>
      <c r="U708" s="210"/>
      <c r="V708" s="210"/>
      <c r="W708" s="210"/>
      <c r="X708" s="210"/>
      <c r="Y708" s="210"/>
      <c r="Z708" s="210"/>
      <c r="AA708" s="210"/>
      <c r="AB708" s="210"/>
      <c r="AC708" s="210"/>
      <c r="AD708" s="210"/>
      <c r="AE708" s="210"/>
      <c r="AF708" s="210"/>
      <c r="AG708" s="210"/>
      <c r="AH708" s="210"/>
      <c r="AI708" s="210"/>
      <c r="AJ708" s="210"/>
      <c r="AK708" s="210"/>
      <c r="AL708" s="210"/>
    </row>
    <row r="709" spans="1:38" ht="16" x14ac:dyDescent="0.2">
      <c r="A709" s="210"/>
      <c r="B709" s="210"/>
      <c r="C709" s="210"/>
      <c r="D709" s="210"/>
      <c r="E709" s="210"/>
      <c r="F709" s="210"/>
      <c r="G709" s="210"/>
      <c r="H709" s="210"/>
      <c r="I709" s="210"/>
      <c r="J709" s="210"/>
      <c r="K709" s="210"/>
      <c r="L709" s="210"/>
      <c r="M709" s="210"/>
      <c r="N709" s="210"/>
      <c r="O709" s="210"/>
      <c r="P709" s="210"/>
      <c r="Q709" s="210"/>
      <c r="R709" s="210"/>
      <c r="S709" s="210"/>
      <c r="T709" s="210"/>
      <c r="U709" s="210"/>
      <c r="V709" s="210"/>
      <c r="W709" s="210"/>
      <c r="X709" s="210"/>
      <c r="Y709" s="210"/>
      <c r="Z709" s="210"/>
      <c r="AA709" s="210"/>
      <c r="AB709" s="210"/>
      <c r="AC709" s="210"/>
      <c r="AD709" s="210"/>
      <c r="AE709" s="210"/>
      <c r="AF709" s="210"/>
      <c r="AG709" s="210"/>
      <c r="AH709" s="210"/>
      <c r="AI709" s="210"/>
      <c r="AJ709" s="210"/>
      <c r="AK709" s="210"/>
      <c r="AL709" s="210"/>
    </row>
    <row r="710" spans="1:38" ht="16" x14ac:dyDescent="0.2">
      <c r="A710" s="210"/>
      <c r="B710" s="210"/>
      <c r="C710" s="210"/>
      <c r="D710" s="210"/>
      <c r="E710" s="210"/>
      <c r="F710" s="210"/>
      <c r="G710" s="210"/>
      <c r="H710" s="210"/>
      <c r="I710" s="210"/>
      <c r="J710" s="210"/>
      <c r="K710" s="210"/>
      <c r="L710" s="210"/>
      <c r="M710" s="210"/>
      <c r="N710" s="210"/>
      <c r="O710" s="210"/>
      <c r="P710" s="210"/>
      <c r="Q710" s="210"/>
      <c r="R710" s="210"/>
      <c r="S710" s="210"/>
      <c r="T710" s="210"/>
      <c r="U710" s="210"/>
      <c r="V710" s="210"/>
      <c r="W710" s="210"/>
      <c r="X710" s="210"/>
      <c r="Y710" s="210"/>
      <c r="Z710" s="210"/>
      <c r="AA710" s="210"/>
      <c r="AB710" s="210"/>
      <c r="AC710" s="210"/>
      <c r="AD710" s="210"/>
      <c r="AE710" s="210"/>
      <c r="AF710" s="210"/>
      <c r="AG710" s="210"/>
      <c r="AH710" s="210"/>
      <c r="AI710" s="210"/>
      <c r="AJ710" s="210"/>
      <c r="AK710" s="210"/>
      <c r="AL710" s="210"/>
    </row>
    <row r="711" spans="1:38" ht="16" x14ac:dyDescent="0.2">
      <c r="A711" s="210"/>
      <c r="B711" s="210"/>
      <c r="C711" s="210"/>
      <c r="D711" s="210"/>
      <c r="E711" s="210"/>
      <c r="F711" s="210"/>
      <c r="G711" s="210"/>
      <c r="H711" s="210"/>
      <c r="I711" s="210"/>
      <c r="J711" s="210"/>
      <c r="K711" s="210"/>
      <c r="L711" s="210"/>
      <c r="M711" s="210"/>
      <c r="N711" s="210"/>
      <c r="O711" s="210"/>
      <c r="P711" s="210"/>
      <c r="Q711" s="210"/>
      <c r="R711" s="210"/>
      <c r="S711" s="210"/>
      <c r="T711" s="210"/>
      <c r="U711" s="210"/>
      <c r="V711" s="210"/>
      <c r="W711" s="210"/>
      <c r="X711" s="210"/>
      <c r="Y711" s="210"/>
      <c r="Z711" s="210"/>
      <c r="AA711" s="210"/>
      <c r="AB711" s="210"/>
      <c r="AC711" s="210"/>
      <c r="AD711" s="210"/>
      <c r="AE711" s="210"/>
      <c r="AF711" s="210"/>
      <c r="AG711" s="210"/>
      <c r="AH711" s="210"/>
      <c r="AI711" s="210"/>
      <c r="AJ711" s="210"/>
      <c r="AK711" s="210"/>
      <c r="AL711" s="210"/>
    </row>
    <row r="712" spans="1:38" ht="16" x14ac:dyDescent="0.2">
      <c r="A712" s="210"/>
      <c r="B712" s="210"/>
      <c r="C712" s="210"/>
      <c r="D712" s="210"/>
      <c r="E712" s="210"/>
      <c r="F712" s="210"/>
      <c r="G712" s="210"/>
      <c r="H712" s="210"/>
      <c r="I712" s="210"/>
      <c r="J712" s="210"/>
      <c r="K712" s="210"/>
      <c r="L712" s="210"/>
      <c r="M712" s="210"/>
      <c r="N712" s="210"/>
      <c r="O712" s="210"/>
      <c r="P712" s="210"/>
      <c r="Q712" s="210"/>
      <c r="R712" s="210"/>
      <c r="S712" s="210"/>
      <c r="T712" s="210"/>
      <c r="U712" s="210"/>
      <c r="V712" s="210"/>
      <c r="W712" s="210"/>
      <c r="X712" s="210"/>
      <c r="Y712" s="210"/>
      <c r="Z712" s="210"/>
      <c r="AA712" s="210"/>
      <c r="AB712" s="210"/>
      <c r="AC712" s="210"/>
      <c r="AD712" s="210"/>
      <c r="AE712" s="210"/>
      <c r="AF712" s="210"/>
      <c r="AG712" s="210"/>
      <c r="AH712" s="210"/>
      <c r="AI712" s="210"/>
      <c r="AJ712" s="210"/>
      <c r="AK712" s="210"/>
      <c r="AL712" s="210"/>
    </row>
    <row r="713" spans="1:38" ht="16" x14ac:dyDescent="0.2">
      <c r="A713" s="210"/>
      <c r="B713" s="210"/>
      <c r="C713" s="210"/>
      <c r="D713" s="210"/>
      <c r="E713" s="210"/>
      <c r="F713" s="210"/>
      <c r="G713" s="210"/>
      <c r="H713" s="210"/>
      <c r="I713" s="210"/>
      <c r="J713" s="210"/>
      <c r="K713" s="210"/>
      <c r="L713" s="210"/>
      <c r="M713" s="210"/>
      <c r="N713" s="210"/>
      <c r="O713" s="210"/>
      <c r="P713" s="210"/>
      <c r="Q713" s="210"/>
      <c r="R713" s="210"/>
      <c r="S713" s="210"/>
      <c r="T713" s="210"/>
      <c r="U713" s="210"/>
      <c r="V713" s="210"/>
      <c r="W713" s="210"/>
      <c r="X713" s="210"/>
      <c r="Y713" s="210"/>
      <c r="Z713" s="210"/>
      <c r="AA713" s="210"/>
      <c r="AB713" s="210"/>
      <c r="AC713" s="210"/>
      <c r="AD713" s="210"/>
      <c r="AE713" s="210"/>
      <c r="AF713" s="210"/>
      <c r="AG713" s="210"/>
      <c r="AH713" s="210"/>
      <c r="AI713" s="210"/>
      <c r="AJ713" s="210"/>
      <c r="AK713" s="210"/>
      <c r="AL713" s="210"/>
    </row>
    <row r="714" spans="1:38" ht="16" x14ac:dyDescent="0.2">
      <c r="A714" s="210"/>
      <c r="B714" s="210"/>
      <c r="C714" s="210"/>
      <c r="D714" s="210"/>
      <c r="E714" s="210"/>
      <c r="F714" s="210"/>
      <c r="G714" s="210"/>
      <c r="H714" s="210"/>
      <c r="I714" s="210"/>
      <c r="J714" s="210"/>
      <c r="K714" s="210"/>
      <c r="L714" s="210"/>
      <c r="M714" s="210"/>
      <c r="N714" s="210"/>
      <c r="O714" s="210"/>
      <c r="P714" s="210"/>
      <c r="Q714" s="210"/>
      <c r="R714" s="210"/>
      <c r="S714" s="210"/>
      <c r="T714" s="210"/>
      <c r="U714" s="210"/>
      <c r="V714" s="210"/>
      <c r="W714" s="210"/>
      <c r="X714" s="210"/>
      <c r="Y714" s="210"/>
      <c r="Z714" s="210"/>
      <c r="AA714" s="210"/>
      <c r="AB714" s="210"/>
      <c r="AC714" s="210"/>
      <c r="AD714" s="210"/>
      <c r="AE714" s="210"/>
      <c r="AF714" s="210"/>
      <c r="AG714" s="210"/>
      <c r="AH714" s="210"/>
      <c r="AI714" s="210"/>
      <c r="AJ714" s="210"/>
      <c r="AK714" s="210"/>
      <c r="AL714" s="210"/>
    </row>
    <row r="715" spans="1:38" ht="16" x14ac:dyDescent="0.2">
      <c r="A715" s="210"/>
      <c r="B715" s="210"/>
      <c r="C715" s="210"/>
      <c r="D715" s="210"/>
      <c r="E715" s="210"/>
      <c r="F715" s="210"/>
      <c r="G715" s="210"/>
      <c r="H715" s="210"/>
      <c r="I715" s="210"/>
      <c r="J715" s="210"/>
      <c r="K715" s="210"/>
      <c r="L715" s="210"/>
      <c r="M715" s="210"/>
      <c r="N715" s="210"/>
      <c r="O715" s="210"/>
      <c r="P715" s="210"/>
      <c r="Q715" s="210"/>
      <c r="R715" s="210"/>
      <c r="S715" s="210"/>
      <c r="T715" s="210"/>
      <c r="U715" s="210"/>
      <c r="V715" s="210"/>
      <c r="W715" s="210"/>
      <c r="X715" s="210"/>
      <c r="Y715" s="210"/>
      <c r="Z715" s="210"/>
      <c r="AA715" s="210"/>
      <c r="AB715" s="210"/>
      <c r="AC715" s="210"/>
      <c r="AD715" s="210"/>
      <c r="AE715" s="210"/>
      <c r="AF715" s="210"/>
      <c r="AG715" s="210"/>
      <c r="AH715" s="210"/>
      <c r="AI715" s="210"/>
      <c r="AJ715" s="210"/>
      <c r="AK715" s="210"/>
      <c r="AL715" s="210"/>
    </row>
    <row r="716" spans="1:38" ht="16" x14ac:dyDescent="0.2">
      <c r="A716" s="210"/>
      <c r="B716" s="210"/>
      <c r="C716" s="210"/>
      <c r="D716" s="210"/>
      <c r="E716" s="210"/>
      <c r="F716" s="210"/>
      <c r="G716" s="210"/>
      <c r="H716" s="210"/>
      <c r="I716" s="210"/>
      <c r="J716" s="210"/>
      <c r="K716" s="210"/>
      <c r="L716" s="210"/>
      <c r="M716" s="210"/>
      <c r="N716" s="210"/>
      <c r="O716" s="210"/>
      <c r="P716" s="210"/>
      <c r="Q716" s="210"/>
      <c r="R716" s="210"/>
      <c r="S716" s="210"/>
      <c r="T716" s="210"/>
      <c r="U716" s="210"/>
      <c r="V716" s="210"/>
      <c r="W716" s="210"/>
      <c r="X716" s="210"/>
      <c r="Y716" s="210"/>
      <c r="Z716" s="210"/>
      <c r="AA716" s="210"/>
      <c r="AB716" s="210"/>
      <c r="AC716" s="210"/>
      <c r="AD716" s="210"/>
      <c r="AE716" s="210"/>
      <c r="AF716" s="210"/>
      <c r="AG716" s="210"/>
      <c r="AH716" s="210"/>
      <c r="AI716" s="210"/>
      <c r="AJ716" s="210"/>
      <c r="AK716" s="210"/>
      <c r="AL716" s="210"/>
    </row>
    <row r="717" spans="1:38" ht="16" x14ac:dyDescent="0.2">
      <c r="A717" s="210"/>
      <c r="B717" s="210"/>
      <c r="C717" s="210"/>
      <c r="D717" s="210"/>
      <c r="E717" s="210"/>
      <c r="F717" s="210"/>
      <c r="G717" s="210"/>
      <c r="H717" s="210"/>
      <c r="I717" s="210"/>
      <c r="J717" s="210"/>
      <c r="K717" s="210"/>
      <c r="L717" s="210"/>
      <c r="M717" s="210"/>
      <c r="N717" s="210"/>
      <c r="O717" s="210"/>
      <c r="P717" s="210"/>
      <c r="Q717" s="210"/>
      <c r="R717" s="210"/>
      <c r="S717" s="210"/>
      <c r="T717" s="210"/>
      <c r="U717" s="210"/>
      <c r="V717" s="210"/>
      <c r="W717" s="210"/>
      <c r="X717" s="210"/>
      <c r="Y717" s="210"/>
      <c r="Z717" s="210"/>
      <c r="AA717" s="210"/>
      <c r="AB717" s="210"/>
      <c r="AC717" s="210"/>
      <c r="AD717" s="210"/>
      <c r="AE717" s="210"/>
      <c r="AF717" s="210"/>
      <c r="AG717" s="210"/>
      <c r="AH717" s="210"/>
      <c r="AI717" s="210"/>
      <c r="AJ717" s="210"/>
      <c r="AK717" s="210"/>
      <c r="AL717" s="210"/>
    </row>
    <row r="718" spans="1:38" ht="16" x14ac:dyDescent="0.2">
      <c r="A718" s="210"/>
      <c r="B718" s="210"/>
      <c r="C718" s="210"/>
      <c r="D718" s="210"/>
      <c r="E718" s="210"/>
      <c r="F718" s="210"/>
      <c r="G718" s="210"/>
      <c r="H718" s="210"/>
      <c r="I718" s="210"/>
      <c r="J718" s="210"/>
      <c r="K718" s="210"/>
      <c r="L718" s="210"/>
      <c r="M718" s="210"/>
      <c r="N718" s="210"/>
      <c r="O718" s="210"/>
      <c r="P718" s="210"/>
      <c r="Q718" s="210"/>
      <c r="R718" s="210"/>
      <c r="S718" s="210"/>
      <c r="T718" s="210"/>
      <c r="U718" s="210"/>
      <c r="V718" s="210"/>
      <c r="W718" s="210"/>
      <c r="X718" s="210"/>
      <c r="Y718" s="210"/>
      <c r="Z718" s="210"/>
      <c r="AA718" s="210"/>
      <c r="AB718" s="210"/>
      <c r="AC718" s="210"/>
      <c r="AD718" s="210"/>
      <c r="AE718" s="210"/>
      <c r="AF718" s="210"/>
      <c r="AG718" s="210"/>
      <c r="AH718" s="210"/>
      <c r="AI718" s="210"/>
      <c r="AJ718" s="210"/>
      <c r="AK718" s="210"/>
      <c r="AL718" s="210"/>
    </row>
    <row r="719" spans="1:38" ht="16" x14ac:dyDescent="0.2">
      <c r="A719" s="210"/>
      <c r="B719" s="210"/>
      <c r="C719" s="210"/>
      <c r="D719" s="210"/>
      <c r="E719" s="210"/>
      <c r="F719" s="210"/>
      <c r="G719" s="210"/>
      <c r="H719" s="210"/>
      <c r="I719" s="210"/>
      <c r="J719" s="210"/>
      <c r="K719" s="210"/>
      <c r="L719" s="210"/>
      <c r="M719" s="210"/>
      <c r="N719" s="210"/>
      <c r="O719" s="210"/>
      <c r="P719" s="210"/>
      <c r="Q719" s="210"/>
      <c r="R719" s="210"/>
      <c r="S719" s="210"/>
      <c r="T719" s="210"/>
      <c r="U719" s="210"/>
      <c r="V719" s="210"/>
      <c r="W719" s="210"/>
      <c r="X719" s="210"/>
      <c r="Y719" s="210"/>
      <c r="Z719" s="210"/>
      <c r="AA719" s="210"/>
      <c r="AB719" s="210"/>
      <c r="AC719" s="210"/>
      <c r="AD719" s="210"/>
      <c r="AE719" s="210"/>
      <c r="AF719" s="210"/>
      <c r="AG719" s="210"/>
      <c r="AH719" s="210"/>
      <c r="AI719" s="210"/>
      <c r="AJ719" s="210"/>
      <c r="AK719" s="210"/>
      <c r="AL719" s="210"/>
    </row>
    <row r="720" spans="1:38" ht="16" x14ac:dyDescent="0.2">
      <c r="A720" s="210"/>
      <c r="B720" s="210"/>
      <c r="C720" s="210"/>
      <c r="D720" s="210"/>
      <c r="E720" s="210"/>
      <c r="F720" s="210"/>
      <c r="G720" s="210"/>
      <c r="H720" s="210"/>
      <c r="I720" s="210"/>
      <c r="J720" s="210"/>
      <c r="K720" s="210"/>
      <c r="L720" s="210"/>
      <c r="M720" s="210"/>
      <c r="N720" s="210"/>
      <c r="O720" s="210"/>
      <c r="P720" s="210"/>
      <c r="Q720" s="210"/>
      <c r="R720" s="210"/>
      <c r="S720" s="210"/>
      <c r="T720" s="210"/>
      <c r="U720" s="210"/>
      <c r="V720" s="210"/>
      <c r="W720" s="210"/>
      <c r="X720" s="210"/>
      <c r="Y720" s="210"/>
      <c r="Z720" s="210"/>
      <c r="AA720" s="210"/>
      <c r="AB720" s="210"/>
      <c r="AC720" s="210"/>
      <c r="AD720" s="210"/>
      <c r="AE720" s="210"/>
      <c r="AF720" s="210"/>
      <c r="AG720" s="210"/>
      <c r="AH720" s="210"/>
      <c r="AI720" s="210"/>
      <c r="AJ720" s="210"/>
      <c r="AK720" s="210"/>
      <c r="AL720" s="210"/>
    </row>
    <row r="721" spans="1:38" ht="16" x14ac:dyDescent="0.2">
      <c r="A721" s="210"/>
      <c r="B721" s="210"/>
      <c r="C721" s="210"/>
      <c r="D721" s="210"/>
      <c r="E721" s="210"/>
      <c r="F721" s="210"/>
      <c r="G721" s="210"/>
      <c r="H721" s="210"/>
      <c r="I721" s="210"/>
      <c r="J721" s="210"/>
      <c r="K721" s="210"/>
      <c r="L721" s="210"/>
      <c r="M721" s="210"/>
      <c r="N721" s="210"/>
      <c r="O721" s="210"/>
      <c r="P721" s="210"/>
      <c r="Q721" s="210"/>
      <c r="R721" s="210"/>
      <c r="S721" s="210"/>
      <c r="T721" s="210"/>
      <c r="U721" s="210"/>
      <c r="V721" s="210"/>
      <c r="W721" s="210"/>
      <c r="X721" s="210"/>
      <c r="Y721" s="210"/>
      <c r="Z721" s="210"/>
      <c r="AA721" s="210"/>
      <c r="AB721" s="210"/>
      <c r="AC721" s="210"/>
      <c r="AD721" s="210"/>
      <c r="AE721" s="210"/>
      <c r="AF721" s="210"/>
      <c r="AG721" s="210"/>
      <c r="AH721" s="210"/>
      <c r="AI721" s="210"/>
      <c r="AJ721" s="210"/>
      <c r="AK721" s="210"/>
      <c r="AL721" s="210"/>
    </row>
    <row r="722" spans="1:38" ht="16" x14ac:dyDescent="0.2">
      <c r="A722" s="210"/>
      <c r="B722" s="210"/>
      <c r="C722" s="210"/>
      <c r="D722" s="210"/>
      <c r="E722" s="210"/>
      <c r="F722" s="210"/>
      <c r="G722" s="210"/>
      <c r="H722" s="210"/>
      <c r="I722" s="210"/>
      <c r="J722" s="210"/>
      <c r="K722" s="210"/>
      <c r="L722" s="210"/>
      <c r="M722" s="210"/>
      <c r="N722" s="210"/>
      <c r="O722" s="210"/>
      <c r="P722" s="210"/>
      <c r="Q722" s="210"/>
      <c r="R722" s="210"/>
      <c r="S722" s="210"/>
      <c r="T722" s="210"/>
      <c r="U722" s="210"/>
      <c r="V722" s="210"/>
      <c r="W722" s="210"/>
      <c r="X722" s="210"/>
      <c r="Y722" s="210"/>
      <c r="Z722" s="210"/>
      <c r="AA722" s="210"/>
      <c r="AB722" s="210"/>
      <c r="AC722" s="210"/>
      <c r="AD722" s="210"/>
      <c r="AE722" s="210"/>
      <c r="AF722" s="210"/>
      <c r="AG722" s="210"/>
      <c r="AH722" s="210"/>
      <c r="AI722" s="210"/>
      <c r="AJ722" s="210"/>
      <c r="AK722" s="210"/>
      <c r="AL722" s="210"/>
    </row>
    <row r="723" spans="1:38" ht="16" x14ac:dyDescent="0.2">
      <c r="A723" s="210"/>
      <c r="B723" s="210"/>
      <c r="C723" s="210"/>
      <c r="D723" s="210"/>
      <c r="E723" s="210"/>
      <c r="F723" s="210"/>
      <c r="G723" s="210"/>
      <c r="H723" s="210"/>
      <c r="I723" s="210"/>
      <c r="J723" s="210"/>
      <c r="K723" s="210"/>
      <c r="L723" s="210"/>
      <c r="M723" s="210"/>
      <c r="N723" s="210"/>
      <c r="O723" s="210"/>
      <c r="P723" s="210"/>
      <c r="Q723" s="210"/>
      <c r="R723" s="210"/>
      <c r="S723" s="210"/>
      <c r="T723" s="210"/>
      <c r="U723" s="210"/>
      <c r="V723" s="210"/>
      <c r="W723" s="210"/>
      <c r="X723" s="210"/>
      <c r="Y723" s="210"/>
      <c r="Z723" s="210"/>
      <c r="AA723" s="210"/>
      <c r="AB723" s="210"/>
      <c r="AC723" s="210"/>
      <c r="AD723" s="210"/>
      <c r="AE723" s="210"/>
      <c r="AF723" s="210"/>
      <c r="AG723" s="210"/>
      <c r="AH723" s="210"/>
      <c r="AI723" s="210"/>
      <c r="AJ723" s="210"/>
      <c r="AK723" s="210"/>
      <c r="AL723" s="210"/>
    </row>
    <row r="724" spans="1:38" ht="16" x14ac:dyDescent="0.2">
      <c r="A724" s="210"/>
      <c r="B724" s="210"/>
      <c r="C724" s="210"/>
      <c r="D724" s="210"/>
      <c r="E724" s="210"/>
      <c r="F724" s="210"/>
      <c r="G724" s="210"/>
      <c r="H724" s="210"/>
      <c r="I724" s="210"/>
      <c r="J724" s="210"/>
      <c r="K724" s="210"/>
      <c r="L724" s="210"/>
      <c r="M724" s="210"/>
      <c r="N724" s="210"/>
      <c r="O724" s="210"/>
      <c r="P724" s="210"/>
      <c r="Q724" s="210"/>
      <c r="R724" s="210"/>
      <c r="S724" s="210"/>
      <c r="T724" s="210"/>
      <c r="U724" s="210"/>
      <c r="V724" s="210"/>
      <c r="W724" s="210"/>
      <c r="X724" s="210"/>
      <c r="Y724" s="210"/>
      <c r="Z724" s="210"/>
      <c r="AA724" s="210"/>
      <c r="AB724" s="210"/>
      <c r="AC724" s="210"/>
      <c r="AD724" s="210"/>
      <c r="AE724" s="210"/>
      <c r="AF724" s="210"/>
      <c r="AG724" s="210"/>
      <c r="AH724" s="210"/>
      <c r="AI724" s="210"/>
      <c r="AJ724" s="210"/>
      <c r="AK724" s="210"/>
      <c r="AL724" s="210"/>
    </row>
    <row r="725" spans="1:38" ht="16" x14ac:dyDescent="0.2">
      <c r="A725" s="210"/>
      <c r="B725" s="210"/>
      <c r="C725" s="210"/>
      <c r="D725" s="210"/>
      <c r="E725" s="210"/>
      <c r="F725" s="210"/>
      <c r="G725" s="210"/>
      <c r="H725" s="210"/>
      <c r="I725" s="210"/>
      <c r="J725" s="210"/>
      <c r="K725" s="210"/>
      <c r="L725" s="210"/>
      <c r="M725" s="210"/>
      <c r="N725" s="210"/>
      <c r="O725" s="210"/>
      <c r="P725" s="210"/>
      <c r="Q725" s="210"/>
      <c r="R725" s="210"/>
      <c r="S725" s="210"/>
      <c r="T725" s="210"/>
      <c r="U725" s="210"/>
      <c r="V725" s="210"/>
      <c r="W725" s="210"/>
      <c r="X725" s="210"/>
      <c r="Y725" s="210"/>
      <c r="Z725" s="210"/>
      <c r="AA725" s="210"/>
      <c r="AB725" s="210"/>
      <c r="AC725" s="210"/>
      <c r="AD725" s="210"/>
      <c r="AE725" s="210"/>
      <c r="AF725" s="210"/>
      <c r="AG725" s="210"/>
      <c r="AH725" s="210"/>
      <c r="AI725" s="210"/>
      <c r="AJ725" s="210"/>
      <c r="AK725" s="210"/>
      <c r="AL725" s="210"/>
    </row>
    <row r="726" spans="1:38" ht="16" x14ac:dyDescent="0.2">
      <c r="A726" s="210"/>
      <c r="B726" s="210"/>
      <c r="C726" s="210"/>
      <c r="D726" s="210"/>
      <c r="E726" s="210"/>
      <c r="F726" s="210"/>
      <c r="G726" s="210"/>
      <c r="H726" s="210"/>
      <c r="I726" s="210"/>
      <c r="J726" s="210"/>
      <c r="K726" s="210"/>
      <c r="L726" s="210"/>
      <c r="M726" s="210"/>
      <c r="N726" s="210"/>
      <c r="O726" s="210"/>
      <c r="P726" s="210"/>
      <c r="Q726" s="210"/>
      <c r="R726" s="210"/>
      <c r="S726" s="210"/>
      <c r="T726" s="210"/>
      <c r="U726" s="210"/>
      <c r="V726" s="210"/>
      <c r="W726" s="210"/>
      <c r="X726" s="210"/>
      <c r="Y726" s="210"/>
      <c r="Z726" s="210"/>
      <c r="AA726" s="210"/>
      <c r="AB726" s="210"/>
      <c r="AC726" s="210"/>
      <c r="AD726" s="210"/>
      <c r="AE726" s="210"/>
      <c r="AF726" s="210"/>
      <c r="AG726" s="210"/>
      <c r="AH726" s="210"/>
      <c r="AI726" s="210"/>
      <c r="AJ726" s="210"/>
      <c r="AK726" s="210"/>
      <c r="AL726" s="210"/>
    </row>
    <row r="727" spans="1:38" ht="16" x14ac:dyDescent="0.2">
      <c r="A727" s="210"/>
      <c r="B727" s="210"/>
      <c r="C727" s="210"/>
      <c r="D727" s="210"/>
      <c r="E727" s="210"/>
      <c r="F727" s="210"/>
      <c r="G727" s="210"/>
      <c r="H727" s="210"/>
      <c r="I727" s="210"/>
      <c r="J727" s="210"/>
      <c r="K727" s="210"/>
      <c r="L727" s="210"/>
      <c r="M727" s="210"/>
      <c r="N727" s="210"/>
      <c r="O727" s="210"/>
      <c r="P727" s="210"/>
      <c r="Q727" s="210"/>
      <c r="R727" s="210"/>
      <c r="S727" s="210"/>
      <c r="T727" s="210"/>
      <c r="U727" s="210"/>
      <c r="V727" s="210"/>
      <c r="W727" s="210"/>
      <c r="X727" s="210"/>
      <c r="Y727" s="210"/>
      <c r="Z727" s="210"/>
      <c r="AA727" s="210"/>
      <c r="AB727" s="210"/>
      <c r="AC727" s="210"/>
      <c r="AD727" s="210"/>
      <c r="AE727" s="210"/>
      <c r="AF727" s="210"/>
      <c r="AG727" s="210"/>
      <c r="AH727" s="210"/>
      <c r="AI727" s="210"/>
      <c r="AJ727" s="210"/>
      <c r="AK727" s="210"/>
      <c r="AL727" s="210"/>
    </row>
    <row r="728" spans="1:38" ht="16" x14ac:dyDescent="0.2">
      <c r="A728" s="210"/>
      <c r="B728" s="210"/>
      <c r="C728" s="210"/>
      <c r="D728" s="210"/>
      <c r="E728" s="210"/>
      <c r="F728" s="210"/>
      <c r="G728" s="210"/>
      <c r="H728" s="210"/>
      <c r="I728" s="210"/>
      <c r="J728" s="210"/>
      <c r="K728" s="210"/>
      <c r="L728" s="210"/>
      <c r="M728" s="210"/>
      <c r="N728" s="210"/>
      <c r="O728" s="210"/>
      <c r="P728" s="210"/>
      <c r="Q728" s="210"/>
      <c r="R728" s="210"/>
      <c r="S728" s="210"/>
      <c r="T728" s="210"/>
      <c r="U728" s="210"/>
      <c r="V728" s="210"/>
      <c r="W728" s="210"/>
      <c r="X728" s="210"/>
      <c r="Y728" s="210"/>
      <c r="Z728" s="210"/>
      <c r="AA728" s="210"/>
      <c r="AB728" s="210"/>
      <c r="AC728" s="210"/>
      <c r="AD728" s="210"/>
      <c r="AE728" s="210"/>
      <c r="AF728" s="210"/>
      <c r="AG728" s="210"/>
      <c r="AH728" s="210"/>
      <c r="AI728" s="210"/>
      <c r="AJ728" s="210"/>
      <c r="AK728" s="210"/>
      <c r="AL728" s="210"/>
    </row>
    <row r="729" spans="1:38" ht="16" x14ac:dyDescent="0.2">
      <c r="A729" s="210"/>
      <c r="B729" s="210"/>
      <c r="C729" s="210"/>
      <c r="D729" s="210"/>
      <c r="E729" s="210"/>
      <c r="F729" s="210"/>
      <c r="G729" s="210"/>
      <c r="H729" s="210"/>
      <c r="I729" s="210"/>
      <c r="J729" s="210"/>
      <c r="K729" s="210"/>
      <c r="L729" s="210"/>
      <c r="M729" s="210"/>
      <c r="N729" s="210"/>
      <c r="O729" s="210"/>
      <c r="P729" s="210"/>
      <c r="Q729" s="210"/>
      <c r="R729" s="210"/>
      <c r="S729" s="210"/>
      <c r="T729" s="210"/>
      <c r="U729" s="210"/>
      <c r="V729" s="210"/>
      <c r="W729" s="210"/>
      <c r="X729" s="210"/>
      <c r="Y729" s="210"/>
      <c r="Z729" s="210"/>
      <c r="AA729" s="210"/>
      <c r="AB729" s="210"/>
      <c r="AC729" s="210"/>
      <c r="AD729" s="210"/>
      <c r="AE729" s="210"/>
      <c r="AF729" s="210"/>
      <c r="AG729" s="210"/>
      <c r="AH729" s="210"/>
      <c r="AI729" s="210"/>
      <c r="AJ729" s="210"/>
      <c r="AK729" s="210"/>
      <c r="AL729" s="210"/>
    </row>
    <row r="730" spans="1:38" ht="16" x14ac:dyDescent="0.2">
      <c r="A730" s="210"/>
      <c r="B730" s="210"/>
      <c r="C730" s="210"/>
      <c r="D730" s="210"/>
      <c r="E730" s="210"/>
      <c r="F730" s="210"/>
      <c r="G730" s="210"/>
      <c r="H730" s="210"/>
      <c r="I730" s="210"/>
      <c r="J730" s="210"/>
      <c r="K730" s="210"/>
      <c r="L730" s="210"/>
      <c r="M730" s="210"/>
      <c r="N730" s="210"/>
      <c r="O730" s="210"/>
      <c r="P730" s="210"/>
      <c r="Q730" s="210"/>
      <c r="R730" s="210"/>
      <c r="S730" s="210"/>
      <c r="T730" s="210"/>
      <c r="U730" s="210"/>
      <c r="V730" s="210"/>
      <c r="W730" s="210"/>
      <c r="X730" s="210"/>
      <c r="Y730" s="210"/>
      <c r="Z730" s="210"/>
      <c r="AA730" s="210"/>
      <c r="AB730" s="210"/>
      <c r="AC730" s="210"/>
      <c r="AD730" s="210"/>
      <c r="AE730" s="210"/>
      <c r="AF730" s="210"/>
      <c r="AG730" s="210"/>
      <c r="AH730" s="210"/>
      <c r="AI730" s="210"/>
      <c r="AJ730" s="210"/>
      <c r="AK730" s="210"/>
      <c r="AL730" s="210"/>
    </row>
    <row r="731" spans="1:38" ht="16" x14ac:dyDescent="0.2">
      <c r="A731" s="210"/>
      <c r="B731" s="210"/>
      <c r="C731" s="210"/>
      <c r="D731" s="210"/>
      <c r="E731" s="210"/>
      <c r="F731" s="210"/>
      <c r="G731" s="210"/>
      <c r="H731" s="210"/>
      <c r="I731" s="210"/>
      <c r="J731" s="210"/>
      <c r="K731" s="210"/>
      <c r="L731" s="210"/>
      <c r="M731" s="210"/>
      <c r="N731" s="210"/>
      <c r="O731" s="210"/>
      <c r="P731" s="210"/>
      <c r="Q731" s="210"/>
      <c r="R731" s="210"/>
      <c r="S731" s="210"/>
      <c r="T731" s="210"/>
      <c r="U731" s="210"/>
      <c r="V731" s="210"/>
      <c r="W731" s="210"/>
      <c r="X731" s="210"/>
      <c r="Y731" s="210"/>
      <c r="Z731" s="210"/>
      <c r="AA731" s="210"/>
      <c r="AB731" s="210"/>
      <c r="AC731" s="210"/>
      <c r="AD731" s="210"/>
      <c r="AE731" s="210"/>
      <c r="AF731" s="210"/>
      <c r="AG731" s="210"/>
      <c r="AH731" s="210"/>
      <c r="AI731" s="210"/>
      <c r="AJ731" s="210"/>
      <c r="AK731" s="210"/>
      <c r="AL731" s="210"/>
    </row>
    <row r="732" spans="1:38" ht="16" x14ac:dyDescent="0.2">
      <c r="A732" s="210"/>
      <c r="B732" s="210"/>
      <c r="C732" s="210"/>
      <c r="D732" s="210"/>
      <c r="E732" s="210"/>
      <c r="F732" s="210"/>
      <c r="G732" s="210"/>
      <c r="H732" s="210"/>
      <c r="I732" s="210"/>
      <c r="J732" s="210"/>
      <c r="K732" s="210"/>
      <c r="L732" s="210"/>
      <c r="M732" s="210"/>
      <c r="N732" s="210"/>
      <c r="O732" s="210"/>
      <c r="P732" s="210"/>
      <c r="Q732" s="210"/>
      <c r="R732" s="210"/>
      <c r="S732" s="210"/>
      <c r="T732" s="210"/>
      <c r="U732" s="210"/>
      <c r="V732" s="210"/>
      <c r="W732" s="210"/>
      <c r="X732" s="210"/>
      <c r="Y732" s="210"/>
      <c r="Z732" s="210"/>
      <c r="AA732" s="210"/>
      <c r="AB732" s="210"/>
      <c r="AC732" s="210"/>
      <c r="AD732" s="210"/>
      <c r="AE732" s="210"/>
      <c r="AF732" s="210"/>
      <c r="AG732" s="210"/>
      <c r="AH732" s="210"/>
      <c r="AI732" s="210"/>
      <c r="AJ732" s="210"/>
      <c r="AK732" s="210"/>
      <c r="AL732" s="210"/>
    </row>
    <row r="733" spans="1:38" ht="16" x14ac:dyDescent="0.2">
      <c r="A733" s="210"/>
      <c r="B733" s="210"/>
      <c r="C733" s="210"/>
      <c r="D733" s="210"/>
      <c r="E733" s="210"/>
      <c r="F733" s="210"/>
      <c r="G733" s="210"/>
      <c r="H733" s="210"/>
      <c r="I733" s="210"/>
      <c r="J733" s="210"/>
      <c r="K733" s="210"/>
      <c r="L733" s="210"/>
      <c r="M733" s="210"/>
      <c r="N733" s="210"/>
      <c r="O733" s="210"/>
      <c r="P733" s="210"/>
      <c r="Q733" s="210"/>
      <c r="R733" s="210"/>
      <c r="S733" s="210"/>
      <c r="T733" s="210"/>
      <c r="U733" s="210"/>
      <c r="V733" s="210"/>
      <c r="W733" s="210"/>
      <c r="X733" s="210"/>
      <c r="Y733" s="210"/>
      <c r="Z733" s="210"/>
      <c r="AA733" s="210"/>
      <c r="AB733" s="210"/>
      <c r="AC733" s="210"/>
      <c r="AD733" s="210"/>
      <c r="AE733" s="210"/>
      <c r="AF733" s="210"/>
      <c r="AG733" s="210"/>
      <c r="AH733" s="210"/>
      <c r="AI733" s="210"/>
      <c r="AJ733" s="210"/>
      <c r="AK733" s="210"/>
      <c r="AL733" s="210"/>
    </row>
    <row r="734" spans="1:38" ht="16" x14ac:dyDescent="0.2">
      <c r="A734" s="210"/>
      <c r="B734" s="210"/>
      <c r="C734" s="210"/>
      <c r="D734" s="210"/>
      <c r="E734" s="210"/>
      <c r="F734" s="210"/>
      <c r="G734" s="210"/>
      <c r="H734" s="210"/>
      <c r="I734" s="210"/>
      <c r="J734" s="210"/>
      <c r="K734" s="210"/>
      <c r="L734" s="210"/>
      <c r="M734" s="210"/>
      <c r="N734" s="210"/>
      <c r="O734" s="210"/>
      <c r="P734" s="210"/>
      <c r="Q734" s="210"/>
      <c r="R734" s="210"/>
      <c r="S734" s="210"/>
      <c r="T734" s="210"/>
      <c r="U734" s="210"/>
      <c r="V734" s="210"/>
      <c r="W734" s="210"/>
      <c r="X734" s="210"/>
      <c r="Y734" s="210"/>
      <c r="Z734" s="210"/>
      <c r="AA734" s="210"/>
      <c r="AB734" s="210"/>
      <c r="AC734" s="210"/>
      <c r="AD734" s="210"/>
      <c r="AE734" s="210"/>
      <c r="AF734" s="210"/>
      <c r="AG734" s="210"/>
      <c r="AH734" s="210"/>
      <c r="AI734" s="210"/>
      <c r="AJ734" s="210"/>
      <c r="AK734" s="210"/>
      <c r="AL734" s="210"/>
    </row>
    <row r="735" spans="1:38" ht="16" x14ac:dyDescent="0.2">
      <c r="A735" s="210"/>
      <c r="B735" s="210"/>
      <c r="C735" s="210"/>
      <c r="D735" s="210"/>
      <c r="E735" s="210"/>
      <c r="F735" s="210"/>
      <c r="G735" s="210"/>
      <c r="H735" s="210"/>
      <c r="I735" s="210"/>
      <c r="J735" s="210"/>
      <c r="K735" s="210"/>
      <c r="L735" s="210"/>
      <c r="M735" s="210"/>
      <c r="N735" s="210"/>
      <c r="O735" s="210"/>
      <c r="P735" s="210"/>
      <c r="Q735" s="210"/>
      <c r="R735" s="210"/>
      <c r="S735" s="210"/>
      <c r="T735" s="210"/>
      <c r="U735" s="210"/>
      <c r="V735" s="210"/>
      <c r="W735" s="210"/>
      <c r="X735" s="210"/>
      <c r="Y735" s="210"/>
      <c r="Z735" s="210"/>
      <c r="AA735" s="210"/>
      <c r="AB735" s="210"/>
      <c r="AC735" s="210"/>
      <c r="AD735" s="210"/>
      <c r="AE735" s="210"/>
      <c r="AF735" s="210"/>
      <c r="AG735" s="210"/>
      <c r="AH735" s="210"/>
      <c r="AI735" s="210"/>
      <c r="AJ735" s="210"/>
      <c r="AK735" s="210"/>
      <c r="AL735" s="210"/>
    </row>
    <row r="736" spans="1:38" ht="16" x14ac:dyDescent="0.2">
      <c r="A736" s="210"/>
      <c r="B736" s="210"/>
      <c r="C736" s="210"/>
      <c r="D736" s="210"/>
      <c r="E736" s="210"/>
      <c r="F736" s="210"/>
      <c r="G736" s="210"/>
      <c r="H736" s="210"/>
      <c r="I736" s="210"/>
      <c r="J736" s="210"/>
      <c r="K736" s="210"/>
      <c r="L736" s="210"/>
      <c r="M736" s="210"/>
      <c r="N736" s="210"/>
      <c r="O736" s="210"/>
      <c r="P736" s="210"/>
      <c r="Q736" s="210"/>
      <c r="R736" s="210"/>
      <c r="S736" s="210"/>
      <c r="T736" s="210"/>
      <c r="U736" s="210"/>
      <c r="V736" s="210"/>
      <c r="W736" s="210"/>
      <c r="X736" s="210"/>
      <c r="Y736" s="210"/>
      <c r="Z736" s="210"/>
      <c r="AA736" s="210"/>
      <c r="AB736" s="210"/>
      <c r="AC736" s="210"/>
      <c r="AD736" s="210"/>
      <c r="AE736" s="210"/>
      <c r="AF736" s="210"/>
      <c r="AG736" s="210"/>
      <c r="AH736" s="210"/>
      <c r="AI736" s="210"/>
      <c r="AJ736" s="210"/>
      <c r="AK736" s="210"/>
      <c r="AL736" s="210"/>
    </row>
    <row r="737" spans="1:38" ht="16" x14ac:dyDescent="0.2">
      <c r="A737" s="210"/>
      <c r="B737" s="210"/>
      <c r="C737" s="210"/>
      <c r="D737" s="210"/>
      <c r="E737" s="210"/>
      <c r="F737" s="210"/>
      <c r="G737" s="210"/>
      <c r="H737" s="210"/>
      <c r="I737" s="210"/>
      <c r="J737" s="210"/>
      <c r="K737" s="210"/>
      <c r="L737" s="210"/>
      <c r="M737" s="210"/>
      <c r="N737" s="210"/>
      <c r="O737" s="210"/>
      <c r="P737" s="210"/>
      <c r="Q737" s="210"/>
      <c r="R737" s="210"/>
      <c r="S737" s="210"/>
      <c r="T737" s="210"/>
      <c r="U737" s="210"/>
      <c r="V737" s="210"/>
      <c r="W737" s="210"/>
      <c r="X737" s="210"/>
      <c r="Y737" s="210"/>
      <c r="Z737" s="210"/>
      <c r="AA737" s="210"/>
      <c r="AB737" s="210"/>
      <c r="AC737" s="210"/>
      <c r="AD737" s="210"/>
      <c r="AE737" s="210"/>
      <c r="AF737" s="210"/>
      <c r="AG737" s="210"/>
      <c r="AH737" s="210"/>
      <c r="AI737" s="210"/>
      <c r="AJ737" s="210"/>
      <c r="AK737" s="210"/>
      <c r="AL737" s="210"/>
    </row>
    <row r="738" spans="1:38" ht="16" x14ac:dyDescent="0.2">
      <c r="A738" s="210"/>
      <c r="B738" s="210"/>
      <c r="C738" s="210"/>
      <c r="D738" s="210"/>
      <c r="E738" s="210"/>
      <c r="F738" s="210"/>
      <c r="G738" s="210"/>
      <c r="H738" s="210"/>
      <c r="I738" s="210"/>
      <c r="J738" s="210"/>
      <c r="K738" s="210"/>
      <c r="L738" s="210"/>
      <c r="M738" s="210"/>
      <c r="N738" s="210"/>
      <c r="O738" s="210"/>
      <c r="P738" s="210"/>
      <c r="Q738" s="210"/>
      <c r="R738" s="210"/>
      <c r="S738" s="210"/>
      <c r="T738" s="210"/>
      <c r="U738" s="210"/>
      <c r="V738" s="210"/>
      <c r="W738" s="210"/>
      <c r="X738" s="210"/>
      <c r="Y738" s="210"/>
      <c r="Z738" s="210"/>
      <c r="AA738" s="210"/>
      <c r="AB738" s="210"/>
      <c r="AC738" s="210"/>
      <c r="AD738" s="210"/>
      <c r="AE738" s="210"/>
      <c r="AF738" s="210"/>
      <c r="AG738" s="210"/>
      <c r="AH738" s="210"/>
      <c r="AI738" s="210"/>
      <c r="AJ738" s="210"/>
      <c r="AK738" s="210"/>
      <c r="AL738" s="210"/>
    </row>
    <row r="739" spans="1:38" ht="16" x14ac:dyDescent="0.2">
      <c r="A739" s="210"/>
      <c r="B739" s="210"/>
      <c r="C739" s="210"/>
      <c r="D739" s="210"/>
      <c r="E739" s="210"/>
      <c r="F739" s="210"/>
      <c r="G739" s="210"/>
      <c r="H739" s="210"/>
      <c r="I739" s="210"/>
      <c r="J739" s="210"/>
      <c r="K739" s="210"/>
      <c r="L739" s="210"/>
      <c r="M739" s="210"/>
      <c r="N739" s="210"/>
      <c r="O739" s="210"/>
      <c r="P739" s="210"/>
      <c r="Q739" s="210"/>
      <c r="R739" s="210"/>
      <c r="S739" s="210"/>
      <c r="T739" s="210"/>
      <c r="U739" s="210"/>
      <c r="V739" s="210"/>
      <c r="W739" s="210"/>
      <c r="X739" s="210"/>
      <c r="Y739" s="210"/>
      <c r="Z739" s="210"/>
      <c r="AA739" s="210"/>
      <c r="AB739" s="210"/>
      <c r="AC739" s="210"/>
      <c r="AD739" s="210"/>
      <c r="AE739" s="210"/>
      <c r="AF739" s="210"/>
      <c r="AG739" s="210"/>
      <c r="AH739" s="210"/>
      <c r="AI739" s="210"/>
      <c r="AJ739" s="210"/>
      <c r="AK739" s="210"/>
      <c r="AL739" s="210"/>
    </row>
    <row r="740" spans="1:38" ht="16" x14ac:dyDescent="0.2">
      <c r="A740" s="210"/>
      <c r="B740" s="210"/>
      <c r="C740" s="210"/>
      <c r="D740" s="210"/>
      <c r="E740" s="210"/>
      <c r="F740" s="210"/>
      <c r="G740" s="210"/>
      <c r="H740" s="210"/>
      <c r="I740" s="210"/>
      <c r="J740" s="210"/>
      <c r="K740" s="210"/>
      <c r="L740" s="210"/>
      <c r="M740" s="210"/>
      <c r="N740" s="210"/>
      <c r="O740" s="210"/>
      <c r="P740" s="210"/>
      <c r="Q740" s="210"/>
      <c r="R740" s="210"/>
      <c r="S740" s="210"/>
      <c r="T740" s="210"/>
      <c r="U740" s="210"/>
      <c r="V740" s="210"/>
      <c r="W740" s="210"/>
      <c r="X740" s="210"/>
      <c r="Y740" s="210"/>
      <c r="Z740" s="210"/>
      <c r="AA740" s="210"/>
      <c r="AB740" s="210"/>
      <c r="AC740" s="210"/>
      <c r="AD740" s="210"/>
      <c r="AE740" s="210"/>
      <c r="AF740" s="210"/>
      <c r="AG740" s="210"/>
      <c r="AH740" s="210"/>
      <c r="AI740" s="210"/>
      <c r="AJ740" s="210"/>
      <c r="AK740" s="210"/>
      <c r="AL740" s="210"/>
    </row>
    <row r="741" spans="1:38" ht="16" x14ac:dyDescent="0.2">
      <c r="A741" s="210"/>
      <c r="B741" s="210"/>
      <c r="C741" s="210"/>
      <c r="D741" s="210"/>
      <c r="E741" s="210"/>
      <c r="F741" s="210"/>
      <c r="G741" s="210"/>
      <c r="H741" s="210"/>
      <c r="I741" s="210"/>
      <c r="J741" s="210"/>
      <c r="K741" s="210"/>
      <c r="L741" s="210"/>
      <c r="M741" s="210"/>
      <c r="N741" s="210"/>
      <c r="O741" s="210"/>
      <c r="P741" s="210"/>
      <c r="Q741" s="210"/>
      <c r="R741" s="210"/>
      <c r="S741" s="210"/>
      <c r="T741" s="210"/>
      <c r="U741" s="210"/>
      <c r="V741" s="210"/>
      <c r="W741" s="210"/>
      <c r="X741" s="210"/>
      <c r="Y741" s="210"/>
      <c r="Z741" s="210"/>
      <c r="AA741" s="210"/>
      <c r="AB741" s="210"/>
      <c r="AC741" s="210"/>
      <c r="AD741" s="210"/>
      <c r="AE741" s="210"/>
      <c r="AF741" s="210"/>
      <c r="AG741" s="210"/>
      <c r="AH741" s="210"/>
      <c r="AI741" s="210"/>
      <c r="AJ741" s="210"/>
      <c r="AK741" s="210"/>
      <c r="AL741" s="210"/>
    </row>
    <row r="742" spans="1:38" ht="16" x14ac:dyDescent="0.2">
      <c r="A742" s="210"/>
      <c r="B742" s="210"/>
      <c r="C742" s="210"/>
      <c r="D742" s="210"/>
      <c r="E742" s="210"/>
      <c r="F742" s="210"/>
      <c r="G742" s="210"/>
      <c r="H742" s="210"/>
      <c r="I742" s="210"/>
      <c r="J742" s="210"/>
      <c r="K742" s="210"/>
      <c r="L742" s="210"/>
      <c r="M742" s="210"/>
      <c r="N742" s="210"/>
      <c r="O742" s="210"/>
      <c r="P742" s="210"/>
      <c r="Q742" s="210"/>
      <c r="R742" s="210"/>
      <c r="S742" s="210"/>
      <c r="T742" s="210"/>
      <c r="U742" s="210"/>
      <c r="V742" s="210"/>
      <c r="W742" s="210"/>
      <c r="X742" s="210"/>
      <c r="Y742" s="210"/>
      <c r="Z742" s="210"/>
      <c r="AA742" s="210"/>
      <c r="AB742" s="210"/>
      <c r="AC742" s="210"/>
      <c r="AD742" s="210"/>
      <c r="AE742" s="210"/>
      <c r="AF742" s="210"/>
      <c r="AG742" s="210"/>
      <c r="AH742" s="210"/>
      <c r="AI742" s="210"/>
      <c r="AJ742" s="210"/>
      <c r="AK742" s="210"/>
      <c r="AL742" s="210"/>
    </row>
    <row r="743" spans="1:38" ht="16" x14ac:dyDescent="0.2">
      <c r="A743" s="210"/>
      <c r="B743" s="210"/>
      <c r="C743" s="210"/>
      <c r="D743" s="210"/>
      <c r="E743" s="210"/>
      <c r="F743" s="210"/>
      <c r="G743" s="210"/>
      <c r="H743" s="210"/>
      <c r="I743" s="210"/>
      <c r="J743" s="210"/>
      <c r="K743" s="210"/>
      <c r="L743" s="210"/>
      <c r="M743" s="210"/>
      <c r="N743" s="210"/>
      <c r="O743" s="210"/>
      <c r="P743" s="210"/>
      <c r="Q743" s="210"/>
      <c r="R743" s="210"/>
      <c r="S743" s="210"/>
      <c r="T743" s="210"/>
      <c r="U743" s="210"/>
      <c r="V743" s="210"/>
      <c r="W743" s="210"/>
      <c r="X743" s="210"/>
      <c r="Y743" s="210"/>
      <c r="Z743" s="210"/>
      <c r="AA743" s="210"/>
      <c r="AB743" s="210"/>
      <c r="AC743" s="210"/>
      <c r="AD743" s="210"/>
      <c r="AE743" s="210"/>
      <c r="AF743" s="210"/>
      <c r="AG743" s="210"/>
      <c r="AH743" s="210"/>
      <c r="AI743" s="210"/>
      <c r="AJ743" s="210"/>
      <c r="AK743" s="210"/>
      <c r="AL743" s="210"/>
    </row>
    <row r="744" spans="1:38" ht="16" x14ac:dyDescent="0.2">
      <c r="A744" s="210"/>
      <c r="B744" s="210"/>
      <c r="C744" s="210"/>
      <c r="D744" s="210"/>
      <c r="E744" s="210"/>
      <c r="F744" s="210"/>
      <c r="G744" s="210"/>
      <c r="H744" s="210"/>
      <c r="I744" s="210"/>
      <c r="J744" s="210"/>
      <c r="K744" s="210"/>
      <c r="L744" s="210"/>
      <c r="M744" s="210"/>
      <c r="N744" s="210"/>
      <c r="O744" s="210"/>
      <c r="P744" s="210"/>
      <c r="Q744" s="210"/>
      <c r="R744" s="210"/>
      <c r="S744" s="210"/>
      <c r="T744" s="210"/>
      <c r="U744" s="210"/>
      <c r="V744" s="210"/>
      <c r="W744" s="210"/>
      <c r="X744" s="210"/>
      <c r="Y744" s="210"/>
      <c r="Z744" s="210"/>
      <c r="AA744" s="210"/>
      <c r="AB744" s="210"/>
      <c r="AC744" s="210"/>
      <c r="AD744" s="210"/>
      <c r="AE744" s="210"/>
      <c r="AF744" s="210"/>
      <c r="AG744" s="210"/>
      <c r="AH744" s="210"/>
      <c r="AI744" s="210"/>
      <c r="AJ744" s="210"/>
      <c r="AK744" s="210"/>
      <c r="AL744" s="210"/>
    </row>
    <row r="745" spans="1:38" ht="16" x14ac:dyDescent="0.2">
      <c r="A745" s="210"/>
      <c r="B745" s="210"/>
      <c r="C745" s="210"/>
      <c r="D745" s="210"/>
      <c r="E745" s="210"/>
      <c r="F745" s="210"/>
      <c r="G745" s="210"/>
      <c r="H745" s="210"/>
      <c r="I745" s="210"/>
      <c r="J745" s="210"/>
      <c r="K745" s="210"/>
      <c r="L745" s="210"/>
      <c r="M745" s="210"/>
      <c r="N745" s="210"/>
      <c r="O745" s="210"/>
      <c r="P745" s="210"/>
      <c r="Q745" s="210"/>
      <c r="R745" s="210"/>
      <c r="S745" s="210"/>
      <c r="T745" s="210"/>
      <c r="U745" s="210"/>
      <c r="V745" s="210"/>
      <c r="W745" s="210"/>
      <c r="X745" s="210"/>
      <c r="Y745" s="210"/>
      <c r="Z745" s="210"/>
      <c r="AA745" s="210"/>
      <c r="AB745" s="210"/>
      <c r="AC745" s="210"/>
      <c r="AD745" s="210"/>
      <c r="AE745" s="210"/>
      <c r="AF745" s="210"/>
      <c r="AG745" s="210"/>
      <c r="AH745" s="210"/>
      <c r="AI745" s="210"/>
      <c r="AJ745" s="210"/>
      <c r="AK745" s="210"/>
      <c r="AL745" s="210"/>
    </row>
    <row r="746" spans="1:38" ht="16" x14ac:dyDescent="0.2">
      <c r="A746" s="210"/>
      <c r="B746" s="210"/>
      <c r="C746" s="210"/>
      <c r="D746" s="210"/>
      <c r="E746" s="210"/>
      <c r="F746" s="210"/>
      <c r="G746" s="210"/>
      <c r="H746" s="210"/>
      <c r="I746" s="210"/>
      <c r="J746" s="210"/>
      <c r="K746" s="210"/>
      <c r="L746" s="210"/>
      <c r="M746" s="210"/>
      <c r="N746" s="210"/>
      <c r="O746" s="210"/>
      <c r="P746" s="210"/>
      <c r="Q746" s="210"/>
      <c r="R746" s="210"/>
      <c r="S746" s="210"/>
      <c r="T746" s="210"/>
      <c r="U746" s="210"/>
      <c r="V746" s="210"/>
      <c r="W746" s="210"/>
      <c r="X746" s="210"/>
      <c r="Y746" s="210"/>
      <c r="Z746" s="210"/>
      <c r="AA746" s="210"/>
      <c r="AB746" s="210"/>
      <c r="AC746" s="210"/>
      <c r="AD746" s="210"/>
      <c r="AE746" s="210"/>
      <c r="AF746" s="210"/>
      <c r="AG746" s="210"/>
      <c r="AH746" s="210"/>
      <c r="AI746" s="210"/>
      <c r="AJ746" s="210"/>
      <c r="AK746" s="210"/>
      <c r="AL746" s="210"/>
    </row>
    <row r="747" spans="1:38" ht="16" x14ac:dyDescent="0.2">
      <c r="A747" s="210"/>
      <c r="B747" s="210"/>
      <c r="C747" s="210"/>
      <c r="D747" s="210"/>
      <c r="E747" s="210"/>
      <c r="F747" s="210"/>
      <c r="G747" s="210"/>
      <c r="H747" s="210"/>
      <c r="I747" s="210"/>
      <c r="J747" s="210"/>
      <c r="K747" s="210"/>
      <c r="L747" s="210"/>
      <c r="M747" s="210"/>
      <c r="N747" s="210"/>
      <c r="O747" s="210"/>
      <c r="P747" s="210"/>
      <c r="Q747" s="210"/>
      <c r="R747" s="210"/>
      <c r="S747" s="210"/>
      <c r="T747" s="210"/>
      <c r="U747" s="210"/>
      <c r="V747" s="210"/>
      <c r="W747" s="210"/>
      <c r="X747" s="210"/>
      <c r="Y747" s="210"/>
      <c r="Z747" s="210"/>
      <c r="AA747" s="210"/>
      <c r="AB747" s="210"/>
      <c r="AC747" s="210"/>
      <c r="AD747" s="210"/>
      <c r="AE747" s="210"/>
      <c r="AF747" s="210"/>
      <c r="AG747" s="210"/>
      <c r="AH747" s="210"/>
      <c r="AI747" s="210"/>
      <c r="AJ747" s="210"/>
      <c r="AK747" s="210"/>
      <c r="AL747" s="210"/>
    </row>
    <row r="748" spans="1:38" ht="16" x14ac:dyDescent="0.2">
      <c r="A748" s="210"/>
      <c r="B748" s="210"/>
      <c r="C748" s="210"/>
      <c r="D748" s="210"/>
      <c r="E748" s="210"/>
      <c r="F748" s="210"/>
      <c r="G748" s="210"/>
      <c r="H748" s="210"/>
      <c r="I748" s="210"/>
      <c r="J748" s="210"/>
      <c r="K748" s="210"/>
      <c r="L748" s="210"/>
      <c r="M748" s="210"/>
      <c r="N748" s="210"/>
      <c r="O748" s="210"/>
      <c r="P748" s="210"/>
      <c r="Q748" s="210"/>
      <c r="R748" s="210"/>
      <c r="S748" s="210"/>
      <c r="T748" s="210"/>
      <c r="U748" s="210"/>
      <c r="V748" s="210"/>
      <c r="W748" s="210"/>
      <c r="X748" s="210"/>
      <c r="Y748" s="210"/>
      <c r="Z748" s="210"/>
      <c r="AA748" s="210"/>
      <c r="AB748" s="210"/>
      <c r="AC748" s="210"/>
      <c r="AD748" s="210"/>
      <c r="AE748" s="210"/>
      <c r="AF748" s="210"/>
      <c r="AG748" s="210"/>
      <c r="AH748" s="210"/>
      <c r="AI748" s="210"/>
      <c r="AJ748" s="210"/>
      <c r="AK748" s="210"/>
      <c r="AL748" s="210"/>
    </row>
    <row r="749" spans="1:38" ht="16" x14ac:dyDescent="0.2">
      <c r="A749" s="210"/>
      <c r="B749" s="210"/>
      <c r="C749" s="210"/>
      <c r="D749" s="210"/>
      <c r="E749" s="210"/>
      <c r="F749" s="210"/>
      <c r="G749" s="210"/>
      <c r="H749" s="210"/>
      <c r="I749" s="210"/>
      <c r="J749" s="210"/>
      <c r="K749" s="210"/>
      <c r="L749" s="210"/>
      <c r="M749" s="210"/>
      <c r="N749" s="210"/>
      <c r="O749" s="210"/>
      <c r="P749" s="210"/>
      <c r="Q749" s="210"/>
      <c r="R749" s="210"/>
      <c r="S749" s="210"/>
      <c r="T749" s="210"/>
      <c r="U749" s="210"/>
      <c r="V749" s="210"/>
      <c r="W749" s="210"/>
      <c r="X749" s="210"/>
      <c r="Y749" s="210"/>
      <c r="Z749" s="210"/>
      <c r="AA749" s="210"/>
      <c r="AB749" s="210"/>
      <c r="AC749" s="210"/>
      <c r="AD749" s="210"/>
      <c r="AE749" s="210"/>
      <c r="AF749" s="210"/>
      <c r="AG749" s="210"/>
      <c r="AH749" s="210"/>
      <c r="AI749" s="210"/>
      <c r="AJ749" s="210"/>
      <c r="AK749" s="210"/>
      <c r="AL749" s="210"/>
    </row>
    <row r="750" spans="1:38" ht="16" x14ac:dyDescent="0.2">
      <c r="A750" s="210"/>
      <c r="B750" s="210"/>
      <c r="C750" s="210"/>
      <c r="D750" s="210"/>
      <c r="E750" s="210"/>
      <c r="F750" s="210"/>
      <c r="G750" s="210"/>
      <c r="H750" s="210"/>
      <c r="I750" s="210"/>
      <c r="J750" s="210"/>
      <c r="K750" s="210"/>
      <c r="L750" s="210"/>
      <c r="M750" s="210"/>
      <c r="N750" s="210"/>
      <c r="O750" s="210"/>
      <c r="P750" s="210"/>
      <c r="Q750" s="210"/>
      <c r="R750" s="210"/>
      <c r="S750" s="210"/>
      <c r="T750" s="210"/>
      <c r="U750" s="210"/>
      <c r="V750" s="210"/>
      <c r="W750" s="210"/>
      <c r="X750" s="210"/>
      <c r="Y750" s="210"/>
      <c r="Z750" s="210"/>
      <c r="AA750" s="210"/>
      <c r="AB750" s="210"/>
      <c r="AC750" s="210"/>
      <c r="AD750" s="210"/>
      <c r="AE750" s="210"/>
      <c r="AF750" s="210"/>
      <c r="AG750" s="210"/>
      <c r="AH750" s="210"/>
      <c r="AI750" s="210"/>
      <c r="AJ750" s="210"/>
      <c r="AK750" s="210"/>
      <c r="AL750" s="210"/>
    </row>
    <row r="751" spans="1:38" ht="16" x14ac:dyDescent="0.2">
      <c r="A751" s="210"/>
      <c r="B751" s="210"/>
      <c r="C751" s="210"/>
      <c r="D751" s="210"/>
      <c r="E751" s="210"/>
      <c r="F751" s="210"/>
      <c r="G751" s="210"/>
      <c r="H751" s="210"/>
      <c r="I751" s="210"/>
      <c r="J751" s="210"/>
      <c r="K751" s="210"/>
      <c r="L751" s="210"/>
      <c r="M751" s="210"/>
      <c r="N751" s="210"/>
      <c r="O751" s="210"/>
      <c r="P751" s="210"/>
      <c r="Q751" s="210"/>
      <c r="R751" s="210"/>
      <c r="S751" s="210"/>
      <c r="T751" s="210"/>
      <c r="U751" s="210"/>
      <c r="V751" s="210"/>
      <c r="W751" s="210"/>
      <c r="X751" s="210"/>
      <c r="Y751" s="210"/>
      <c r="Z751" s="210"/>
      <c r="AA751" s="210"/>
      <c r="AB751" s="210"/>
      <c r="AC751" s="210"/>
      <c r="AD751" s="210"/>
      <c r="AE751" s="210"/>
      <c r="AF751" s="210"/>
      <c r="AG751" s="210"/>
      <c r="AH751" s="210"/>
      <c r="AI751" s="210"/>
      <c r="AJ751" s="210"/>
      <c r="AK751" s="210"/>
      <c r="AL751" s="210"/>
    </row>
    <row r="752" spans="1:38" ht="16" x14ac:dyDescent="0.2">
      <c r="A752" s="210"/>
      <c r="B752" s="210"/>
      <c r="C752" s="210"/>
      <c r="D752" s="210"/>
      <c r="E752" s="210"/>
      <c r="F752" s="210"/>
      <c r="G752" s="210"/>
      <c r="H752" s="210"/>
      <c r="I752" s="210"/>
      <c r="J752" s="210"/>
      <c r="K752" s="210"/>
      <c r="L752" s="210"/>
      <c r="M752" s="210"/>
      <c r="N752" s="210"/>
      <c r="O752" s="210"/>
      <c r="P752" s="210"/>
      <c r="Q752" s="210"/>
      <c r="R752" s="210"/>
      <c r="S752" s="210"/>
      <c r="T752" s="210"/>
      <c r="U752" s="210"/>
      <c r="V752" s="210"/>
      <c r="W752" s="210"/>
      <c r="X752" s="210"/>
      <c r="Y752" s="210"/>
      <c r="Z752" s="210"/>
      <c r="AA752" s="210"/>
      <c r="AB752" s="210"/>
      <c r="AC752" s="210"/>
      <c r="AD752" s="210"/>
      <c r="AE752" s="210"/>
      <c r="AF752" s="210"/>
      <c r="AG752" s="210"/>
      <c r="AH752" s="210"/>
      <c r="AI752" s="210"/>
      <c r="AJ752" s="210"/>
      <c r="AK752" s="210"/>
      <c r="AL752" s="210"/>
    </row>
    <row r="753" spans="1:38" ht="16" x14ac:dyDescent="0.2">
      <c r="A753" s="210"/>
      <c r="B753" s="210"/>
      <c r="C753" s="210"/>
      <c r="D753" s="210"/>
      <c r="E753" s="210"/>
      <c r="F753" s="210"/>
      <c r="G753" s="210"/>
      <c r="H753" s="210"/>
      <c r="I753" s="210"/>
      <c r="J753" s="210"/>
      <c r="K753" s="210"/>
      <c r="L753" s="210"/>
      <c r="M753" s="210"/>
      <c r="N753" s="210"/>
      <c r="O753" s="210"/>
      <c r="P753" s="210"/>
      <c r="Q753" s="210"/>
      <c r="R753" s="210"/>
      <c r="S753" s="210"/>
      <c r="T753" s="210"/>
      <c r="U753" s="210"/>
      <c r="V753" s="210"/>
      <c r="W753" s="210"/>
      <c r="X753" s="210"/>
      <c r="Y753" s="210"/>
      <c r="Z753" s="210"/>
      <c r="AA753" s="210"/>
      <c r="AB753" s="210"/>
      <c r="AC753" s="210"/>
      <c r="AD753" s="210"/>
      <c r="AE753" s="210"/>
      <c r="AF753" s="210"/>
      <c r="AG753" s="210"/>
      <c r="AH753" s="210"/>
      <c r="AI753" s="210"/>
      <c r="AJ753" s="210"/>
      <c r="AK753" s="210"/>
      <c r="AL753" s="210"/>
    </row>
    <row r="754" spans="1:38" ht="16" x14ac:dyDescent="0.2">
      <c r="A754" s="210"/>
      <c r="B754" s="210"/>
      <c r="C754" s="210"/>
      <c r="D754" s="210"/>
      <c r="E754" s="210"/>
      <c r="F754" s="210"/>
      <c r="G754" s="210"/>
      <c r="H754" s="210"/>
      <c r="I754" s="210"/>
      <c r="J754" s="210"/>
      <c r="K754" s="210"/>
      <c r="L754" s="210"/>
      <c r="M754" s="210"/>
      <c r="N754" s="210"/>
      <c r="O754" s="210"/>
      <c r="P754" s="210"/>
      <c r="Q754" s="210"/>
      <c r="R754" s="210"/>
      <c r="S754" s="210"/>
      <c r="T754" s="210"/>
      <c r="U754" s="210"/>
      <c r="V754" s="210"/>
      <c r="W754" s="210"/>
      <c r="X754" s="210"/>
      <c r="Y754" s="210"/>
      <c r="Z754" s="210"/>
      <c r="AA754" s="210"/>
      <c r="AB754" s="210"/>
      <c r="AC754" s="210"/>
      <c r="AD754" s="210"/>
      <c r="AE754" s="210"/>
      <c r="AF754" s="210"/>
      <c r="AG754" s="210"/>
      <c r="AH754" s="210"/>
      <c r="AI754" s="210"/>
      <c r="AJ754" s="210"/>
      <c r="AK754" s="210"/>
      <c r="AL754" s="210"/>
    </row>
    <row r="755" spans="1:38" ht="16" x14ac:dyDescent="0.2">
      <c r="A755" s="210"/>
      <c r="B755" s="210"/>
      <c r="C755" s="210"/>
      <c r="D755" s="210"/>
      <c r="E755" s="210"/>
      <c r="F755" s="210"/>
      <c r="G755" s="210"/>
      <c r="H755" s="210"/>
      <c r="I755" s="210"/>
      <c r="J755" s="210"/>
      <c r="K755" s="210"/>
      <c r="L755" s="210"/>
      <c r="M755" s="210"/>
      <c r="N755" s="210"/>
      <c r="O755" s="210"/>
      <c r="P755" s="210"/>
      <c r="Q755" s="210"/>
      <c r="R755" s="210"/>
      <c r="S755" s="210"/>
      <c r="T755" s="210"/>
      <c r="U755" s="210"/>
      <c r="V755" s="210"/>
      <c r="W755" s="210"/>
      <c r="X755" s="210"/>
      <c r="Y755" s="210"/>
      <c r="Z755" s="210"/>
      <c r="AA755" s="210"/>
      <c r="AB755" s="210"/>
      <c r="AC755" s="210"/>
      <c r="AD755" s="210"/>
      <c r="AE755" s="210"/>
      <c r="AF755" s="210"/>
      <c r="AG755" s="210"/>
      <c r="AH755" s="210"/>
      <c r="AI755" s="210"/>
      <c r="AJ755" s="210"/>
      <c r="AK755" s="210"/>
      <c r="AL755" s="210"/>
    </row>
    <row r="756" spans="1:38" ht="16" x14ac:dyDescent="0.2">
      <c r="A756" s="210"/>
      <c r="B756" s="210"/>
      <c r="C756" s="210"/>
      <c r="D756" s="210"/>
      <c r="E756" s="210"/>
      <c r="F756" s="210"/>
      <c r="G756" s="210"/>
      <c r="H756" s="210"/>
      <c r="I756" s="210"/>
      <c r="J756" s="210"/>
      <c r="K756" s="210"/>
      <c r="L756" s="210"/>
      <c r="M756" s="210"/>
      <c r="N756" s="210"/>
      <c r="O756" s="210"/>
      <c r="P756" s="210"/>
      <c r="Q756" s="210"/>
      <c r="R756" s="210"/>
      <c r="S756" s="210"/>
      <c r="T756" s="210"/>
      <c r="U756" s="210"/>
      <c r="V756" s="210"/>
      <c r="W756" s="210"/>
      <c r="X756" s="210"/>
      <c r="Y756" s="210"/>
      <c r="Z756" s="210"/>
      <c r="AA756" s="210"/>
      <c r="AB756" s="210"/>
      <c r="AC756" s="210"/>
      <c r="AD756" s="210"/>
      <c r="AE756" s="210"/>
      <c r="AF756" s="210"/>
      <c r="AG756" s="210"/>
      <c r="AH756" s="210"/>
      <c r="AI756" s="210"/>
      <c r="AJ756" s="210"/>
      <c r="AK756" s="210"/>
      <c r="AL756" s="210"/>
    </row>
    <row r="757" spans="1:38" ht="16" x14ac:dyDescent="0.2">
      <c r="A757" s="210"/>
      <c r="B757" s="210"/>
      <c r="C757" s="210"/>
      <c r="D757" s="210"/>
      <c r="E757" s="210"/>
      <c r="F757" s="210"/>
      <c r="G757" s="210"/>
      <c r="H757" s="210"/>
      <c r="I757" s="210"/>
      <c r="J757" s="210"/>
      <c r="K757" s="210"/>
      <c r="L757" s="210"/>
      <c r="M757" s="210"/>
      <c r="N757" s="210"/>
      <c r="O757" s="210"/>
      <c r="P757" s="210"/>
      <c r="Q757" s="210"/>
      <c r="R757" s="210"/>
      <c r="S757" s="210"/>
      <c r="T757" s="210"/>
      <c r="U757" s="210"/>
      <c r="V757" s="210"/>
      <c r="W757" s="210"/>
      <c r="X757" s="210"/>
      <c r="Y757" s="210"/>
      <c r="Z757" s="210"/>
      <c r="AA757" s="210"/>
      <c r="AB757" s="210"/>
      <c r="AC757" s="210"/>
      <c r="AD757" s="210"/>
      <c r="AE757" s="210"/>
      <c r="AF757" s="210"/>
      <c r="AG757" s="210"/>
      <c r="AH757" s="210"/>
      <c r="AI757" s="210"/>
      <c r="AJ757" s="210"/>
      <c r="AK757" s="210"/>
      <c r="AL757" s="210"/>
    </row>
    <row r="758" spans="1:38" ht="16" x14ac:dyDescent="0.2">
      <c r="A758" s="210"/>
      <c r="B758" s="210"/>
      <c r="C758" s="210"/>
      <c r="D758" s="210"/>
      <c r="E758" s="210"/>
      <c r="F758" s="210"/>
      <c r="G758" s="210"/>
      <c r="H758" s="210"/>
      <c r="I758" s="210"/>
      <c r="J758" s="210"/>
      <c r="K758" s="210"/>
      <c r="L758" s="210"/>
      <c r="M758" s="210"/>
      <c r="N758" s="210"/>
      <c r="O758" s="210"/>
      <c r="P758" s="210"/>
      <c r="Q758" s="210"/>
      <c r="R758" s="210"/>
      <c r="S758" s="210"/>
      <c r="T758" s="210"/>
      <c r="U758" s="210"/>
      <c r="V758" s="210"/>
      <c r="W758" s="210"/>
      <c r="X758" s="210"/>
      <c r="Y758" s="210"/>
      <c r="Z758" s="210"/>
      <c r="AA758" s="210"/>
      <c r="AB758" s="210"/>
      <c r="AC758" s="210"/>
      <c r="AD758" s="210"/>
      <c r="AE758" s="210"/>
      <c r="AF758" s="210"/>
      <c r="AG758" s="210"/>
      <c r="AH758" s="210"/>
      <c r="AI758" s="210"/>
      <c r="AJ758" s="210"/>
      <c r="AK758" s="210"/>
      <c r="AL758" s="210"/>
    </row>
    <row r="759" spans="1:38" ht="16" x14ac:dyDescent="0.2">
      <c r="A759" s="210"/>
      <c r="B759" s="210"/>
      <c r="C759" s="210"/>
      <c r="D759" s="210"/>
      <c r="E759" s="210"/>
      <c r="F759" s="210"/>
      <c r="G759" s="210"/>
      <c r="H759" s="210"/>
      <c r="I759" s="210"/>
      <c r="J759" s="210"/>
      <c r="K759" s="210"/>
      <c r="L759" s="210"/>
      <c r="M759" s="210"/>
      <c r="N759" s="210"/>
      <c r="O759" s="210"/>
      <c r="P759" s="210"/>
      <c r="Q759" s="210"/>
      <c r="R759" s="210"/>
      <c r="S759" s="210"/>
      <c r="T759" s="210"/>
      <c r="U759" s="210"/>
      <c r="V759" s="210"/>
      <c r="W759" s="210"/>
      <c r="X759" s="210"/>
      <c r="Y759" s="210"/>
      <c r="Z759" s="210"/>
      <c r="AA759" s="210"/>
      <c r="AB759" s="210"/>
      <c r="AC759" s="210"/>
      <c r="AD759" s="210"/>
      <c r="AE759" s="210"/>
      <c r="AF759" s="210"/>
      <c r="AG759" s="210"/>
      <c r="AH759" s="210"/>
      <c r="AI759" s="210"/>
      <c r="AJ759" s="210"/>
      <c r="AK759" s="210"/>
      <c r="AL759" s="210"/>
    </row>
    <row r="760" spans="1:38" ht="16" x14ac:dyDescent="0.2">
      <c r="A760" s="210"/>
      <c r="B760" s="210"/>
      <c r="C760" s="210"/>
      <c r="D760" s="210"/>
      <c r="E760" s="210"/>
      <c r="F760" s="210"/>
      <c r="G760" s="210"/>
      <c r="H760" s="210"/>
      <c r="I760" s="210"/>
      <c r="J760" s="210"/>
      <c r="K760" s="210"/>
      <c r="L760" s="210"/>
      <c r="M760" s="210"/>
      <c r="N760" s="210"/>
      <c r="O760" s="210"/>
      <c r="P760" s="210"/>
      <c r="Q760" s="210"/>
      <c r="R760" s="210"/>
      <c r="S760" s="210"/>
      <c r="T760" s="210"/>
      <c r="U760" s="210"/>
      <c r="V760" s="210"/>
      <c r="W760" s="210"/>
      <c r="X760" s="210"/>
      <c r="Y760" s="210"/>
      <c r="Z760" s="210"/>
      <c r="AA760" s="210"/>
      <c r="AB760" s="210"/>
      <c r="AC760" s="210"/>
      <c r="AD760" s="210"/>
      <c r="AE760" s="210"/>
      <c r="AF760" s="210"/>
      <c r="AG760" s="210"/>
      <c r="AH760" s="210"/>
      <c r="AI760" s="210"/>
      <c r="AJ760" s="210"/>
      <c r="AK760" s="210"/>
      <c r="AL760" s="210"/>
    </row>
    <row r="761" spans="1:38" ht="16" x14ac:dyDescent="0.2">
      <c r="A761" s="210"/>
      <c r="B761" s="210"/>
      <c r="C761" s="210"/>
      <c r="D761" s="210"/>
      <c r="E761" s="210"/>
      <c r="F761" s="210"/>
      <c r="G761" s="210"/>
      <c r="H761" s="210"/>
      <c r="I761" s="210"/>
      <c r="J761" s="210"/>
      <c r="K761" s="210"/>
      <c r="L761" s="210"/>
      <c r="M761" s="210"/>
      <c r="N761" s="210"/>
      <c r="O761" s="210"/>
      <c r="P761" s="210"/>
      <c r="Q761" s="210"/>
      <c r="R761" s="210"/>
      <c r="S761" s="210"/>
      <c r="T761" s="210"/>
      <c r="U761" s="210"/>
      <c r="V761" s="210"/>
      <c r="W761" s="210"/>
      <c r="X761" s="210"/>
      <c r="Y761" s="210"/>
      <c r="Z761" s="210"/>
      <c r="AA761" s="210"/>
      <c r="AB761" s="210"/>
      <c r="AC761" s="210"/>
      <c r="AD761" s="210"/>
      <c r="AE761" s="210"/>
      <c r="AF761" s="210"/>
      <c r="AG761" s="210"/>
      <c r="AH761" s="210"/>
      <c r="AI761" s="210"/>
      <c r="AJ761" s="210"/>
      <c r="AK761" s="210"/>
      <c r="AL761" s="210"/>
    </row>
    <row r="762" spans="1:38" ht="16" x14ac:dyDescent="0.2">
      <c r="A762" s="210"/>
      <c r="B762" s="210"/>
      <c r="C762" s="210"/>
      <c r="D762" s="210"/>
      <c r="E762" s="210"/>
      <c r="F762" s="210"/>
      <c r="G762" s="210"/>
      <c r="H762" s="210"/>
      <c r="I762" s="210"/>
      <c r="J762" s="210"/>
      <c r="K762" s="210"/>
      <c r="L762" s="210"/>
      <c r="M762" s="210"/>
      <c r="N762" s="210"/>
      <c r="O762" s="210"/>
      <c r="P762" s="210"/>
      <c r="Q762" s="210"/>
      <c r="R762" s="210"/>
      <c r="S762" s="210"/>
      <c r="T762" s="210"/>
      <c r="U762" s="210"/>
      <c r="V762" s="210"/>
      <c r="W762" s="210"/>
      <c r="X762" s="210"/>
      <c r="Y762" s="210"/>
      <c r="Z762" s="210"/>
      <c r="AA762" s="210"/>
      <c r="AB762" s="210"/>
      <c r="AC762" s="210"/>
      <c r="AD762" s="210"/>
      <c r="AE762" s="210"/>
      <c r="AF762" s="210"/>
      <c r="AG762" s="210"/>
      <c r="AH762" s="210"/>
      <c r="AI762" s="210"/>
      <c r="AJ762" s="210"/>
      <c r="AK762" s="210"/>
      <c r="AL762" s="210"/>
    </row>
    <row r="763" spans="1:38" ht="16" x14ac:dyDescent="0.2">
      <c r="A763" s="210"/>
      <c r="B763" s="210"/>
      <c r="C763" s="210"/>
      <c r="D763" s="210"/>
      <c r="E763" s="210"/>
      <c r="F763" s="210"/>
      <c r="G763" s="210"/>
      <c r="H763" s="210"/>
      <c r="I763" s="210"/>
      <c r="J763" s="210"/>
      <c r="K763" s="210"/>
      <c r="L763" s="210"/>
      <c r="M763" s="210"/>
      <c r="N763" s="210"/>
      <c r="O763" s="210"/>
      <c r="P763" s="210"/>
      <c r="Q763" s="210"/>
      <c r="R763" s="210"/>
      <c r="S763" s="210"/>
      <c r="T763" s="210"/>
      <c r="U763" s="210"/>
      <c r="V763" s="210"/>
      <c r="W763" s="210"/>
      <c r="X763" s="210"/>
      <c r="Y763" s="210"/>
      <c r="Z763" s="210"/>
      <c r="AA763" s="210"/>
      <c r="AB763" s="210"/>
      <c r="AC763" s="210"/>
      <c r="AD763" s="210"/>
      <c r="AE763" s="210"/>
      <c r="AF763" s="210"/>
      <c r="AG763" s="210"/>
      <c r="AH763" s="210"/>
      <c r="AI763" s="210"/>
      <c r="AJ763" s="210"/>
      <c r="AK763" s="210"/>
      <c r="AL763" s="210"/>
    </row>
    <row r="764" spans="1:38" ht="16" x14ac:dyDescent="0.2">
      <c r="A764" s="210"/>
      <c r="B764" s="210"/>
      <c r="C764" s="210"/>
      <c r="D764" s="210"/>
      <c r="E764" s="210"/>
      <c r="F764" s="210"/>
      <c r="G764" s="210"/>
      <c r="H764" s="210"/>
      <c r="I764" s="210"/>
      <c r="J764" s="210"/>
      <c r="K764" s="210"/>
      <c r="L764" s="210"/>
      <c r="M764" s="210"/>
      <c r="N764" s="210"/>
      <c r="O764" s="210"/>
      <c r="P764" s="210"/>
      <c r="Q764" s="210"/>
      <c r="R764" s="210"/>
      <c r="S764" s="210"/>
      <c r="T764" s="210"/>
      <c r="U764" s="210"/>
      <c r="V764" s="210"/>
      <c r="W764" s="210"/>
      <c r="X764" s="210"/>
      <c r="Y764" s="210"/>
      <c r="Z764" s="210"/>
      <c r="AA764" s="210"/>
      <c r="AB764" s="210"/>
      <c r="AC764" s="210"/>
      <c r="AD764" s="210"/>
      <c r="AE764" s="210"/>
      <c r="AF764" s="210"/>
      <c r="AG764" s="210"/>
      <c r="AH764" s="210"/>
      <c r="AI764" s="210"/>
      <c r="AJ764" s="210"/>
      <c r="AK764" s="210"/>
      <c r="AL764" s="210"/>
    </row>
    <row r="765" spans="1:38" ht="16" x14ac:dyDescent="0.2">
      <c r="A765" s="210"/>
      <c r="B765" s="210"/>
      <c r="C765" s="210"/>
      <c r="D765" s="210"/>
      <c r="E765" s="210"/>
      <c r="F765" s="210"/>
      <c r="G765" s="210"/>
      <c r="H765" s="210"/>
      <c r="I765" s="210"/>
      <c r="J765" s="210"/>
      <c r="K765" s="210"/>
      <c r="L765" s="210"/>
      <c r="M765" s="210"/>
      <c r="N765" s="210"/>
      <c r="O765" s="210"/>
      <c r="P765" s="210"/>
      <c r="Q765" s="210"/>
      <c r="R765" s="210"/>
      <c r="S765" s="210"/>
      <c r="T765" s="210"/>
      <c r="U765" s="210"/>
      <c r="V765" s="210"/>
      <c r="W765" s="210"/>
      <c r="X765" s="210"/>
      <c r="Y765" s="210"/>
      <c r="Z765" s="210"/>
      <c r="AA765" s="210"/>
      <c r="AB765" s="210"/>
      <c r="AC765" s="210"/>
      <c r="AD765" s="210"/>
      <c r="AE765" s="210"/>
      <c r="AF765" s="210"/>
      <c r="AG765" s="210"/>
      <c r="AH765" s="210"/>
      <c r="AI765" s="210"/>
      <c r="AJ765" s="210"/>
      <c r="AK765" s="210"/>
      <c r="AL765" s="210"/>
    </row>
    <row r="766" spans="1:38" ht="16" x14ac:dyDescent="0.2">
      <c r="A766" s="210"/>
      <c r="B766" s="210"/>
      <c r="C766" s="210"/>
      <c r="D766" s="210"/>
      <c r="E766" s="210"/>
      <c r="F766" s="210"/>
      <c r="G766" s="210"/>
      <c r="H766" s="210"/>
      <c r="I766" s="210"/>
      <c r="J766" s="210"/>
      <c r="K766" s="210"/>
      <c r="L766" s="210"/>
      <c r="M766" s="210"/>
      <c r="N766" s="210"/>
      <c r="O766" s="210"/>
      <c r="P766" s="210"/>
      <c r="Q766" s="210"/>
      <c r="R766" s="210"/>
      <c r="S766" s="210"/>
      <c r="T766" s="210"/>
      <c r="U766" s="210"/>
      <c r="V766" s="210"/>
      <c r="W766" s="210"/>
      <c r="X766" s="210"/>
      <c r="Y766" s="210"/>
      <c r="Z766" s="210"/>
      <c r="AA766" s="210"/>
      <c r="AB766" s="210"/>
      <c r="AC766" s="210"/>
      <c r="AD766" s="210"/>
      <c r="AE766" s="210"/>
      <c r="AF766" s="210"/>
      <c r="AG766" s="210"/>
      <c r="AH766" s="210"/>
      <c r="AI766" s="210"/>
      <c r="AJ766" s="210"/>
      <c r="AK766" s="210"/>
      <c r="AL766" s="210"/>
    </row>
    <row r="767" spans="1:38" ht="16" x14ac:dyDescent="0.2">
      <c r="A767" s="210"/>
      <c r="B767" s="210"/>
      <c r="C767" s="210"/>
      <c r="D767" s="210"/>
      <c r="E767" s="210"/>
      <c r="F767" s="210"/>
      <c r="G767" s="210"/>
      <c r="H767" s="210"/>
      <c r="I767" s="210"/>
      <c r="J767" s="210"/>
      <c r="K767" s="210"/>
      <c r="L767" s="210"/>
      <c r="M767" s="210"/>
      <c r="N767" s="210"/>
      <c r="O767" s="210"/>
      <c r="P767" s="210"/>
      <c r="Q767" s="210"/>
      <c r="R767" s="210"/>
      <c r="S767" s="210"/>
      <c r="T767" s="210"/>
      <c r="U767" s="210"/>
      <c r="V767" s="210"/>
      <c r="W767" s="210"/>
      <c r="X767" s="210"/>
      <c r="Y767" s="210"/>
      <c r="Z767" s="210"/>
      <c r="AA767" s="210"/>
      <c r="AB767" s="210"/>
      <c r="AC767" s="210"/>
      <c r="AD767" s="210"/>
      <c r="AE767" s="210"/>
      <c r="AF767" s="210"/>
      <c r="AG767" s="210"/>
      <c r="AH767" s="210"/>
      <c r="AI767" s="210"/>
      <c r="AJ767" s="210"/>
      <c r="AK767" s="210"/>
      <c r="AL767" s="210"/>
    </row>
    <row r="768" spans="1:38" ht="16" x14ac:dyDescent="0.2">
      <c r="A768" s="210"/>
      <c r="B768" s="210"/>
      <c r="C768" s="210"/>
      <c r="D768" s="210"/>
      <c r="E768" s="210"/>
      <c r="F768" s="210"/>
      <c r="G768" s="210"/>
      <c r="H768" s="210"/>
      <c r="I768" s="210"/>
      <c r="J768" s="210"/>
      <c r="K768" s="210"/>
      <c r="L768" s="210"/>
      <c r="M768" s="210"/>
      <c r="N768" s="210"/>
      <c r="O768" s="210"/>
      <c r="P768" s="210"/>
      <c r="Q768" s="210"/>
      <c r="R768" s="210"/>
      <c r="S768" s="210"/>
      <c r="T768" s="210"/>
      <c r="U768" s="210"/>
      <c r="V768" s="210"/>
      <c r="W768" s="210"/>
      <c r="X768" s="210"/>
      <c r="Y768" s="210"/>
      <c r="Z768" s="210"/>
      <c r="AA768" s="210"/>
      <c r="AB768" s="210"/>
      <c r="AC768" s="210"/>
      <c r="AD768" s="210"/>
      <c r="AE768" s="210"/>
      <c r="AF768" s="210"/>
      <c r="AG768" s="210"/>
      <c r="AH768" s="210"/>
      <c r="AI768" s="210"/>
      <c r="AJ768" s="210"/>
      <c r="AK768" s="210"/>
      <c r="AL768" s="210"/>
    </row>
    <row r="769" spans="1:38" ht="16" x14ac:dyDescent="0.2">
      <c r="A769" s="210"/>
      <c r="B769" s="210"/>
      <c r="C769" s="210"/>
      <c r="D769" s="210"/>
      <c r="E769" s="210"/>
      <c r="F769" s="210"/>
      <c r="G769" s="210"/>
      <c r="H769" s="210"/>
      <c r="I769" s="210"/>
      <c r="J769" s="210"/>
      <c r="K769" s="210"/>
      <c r="L769" s="210"/>
      <c r="M769" s="210"/>
      <c r="N769" s="210"/>
      <c r="O769" s="210"/>
      <c r="P769" s="210"/>
      <c r="Q769" s="210"/>
      <c r="R769" s="210"/>
      <c r="S769" s="210"/>
      <c r="T769" s="210"/>
      <c r="U769" s="210"/>
      <c r="V769" s="210"/>
      <c r="W769" s="210"/>
      <c r="X769" s="210"/>
      <c r="Y769" s="210"/>
      <c r="Z769" s="210"/>
      <c r="AA769" s="210"/>
      <c r="AB769" s="210"/>
      <c r="AC769" s="210"/>
      <c r="AD769" s="210"/>
      <c r="AE769" s="210"/>
      <c r="AF769" s="210"/>
      <c r="AG769" s="210"/>
      <c r="AH769" s="210"/>
      <c r="AI769" s="210"/>
      <c r="AJ769" s="210"/>
      <c r="AK769" s="210"/>
      <c r="AL769" s="210"/>
    </row>
    <row r="770" spans="1:38" ht="16" x14ac:dyDescent="0.2">
      <c r="A770" s="210"/>
      <c r="B770" s="210"/>
      <c r="C770" s="210"/>
      <c r="D770" s="210"/>
      <c r="E770" s="210"/>
      <c r="F770" s="210"/>
      <c r="G770" s="210"/>
      <c r="H770" s="210"/>
      <c r="I770" s="210"/>
      <c r="J770" s="210"/>
      <c r="K770" s="210"/>
      <c r="L770" s="210"/>
      <c r="M770" s="210"/>
      <c r="N770" s="210"/>
      <c r="O770" s="210"/>
      <c r="P770" s="210"/>
      <c r="Q770" s="210"/>
      <c r="R770" s="210"/>
      <c r="S770" s="210"/>
      <c r="T770" s="210"/>
      <c r="U770" s="210"/>
      <c r="V770" s="210"/>
      <c r="W770" s="210"/>
      <c r="X770" s="210"/>
      <c r="Y770" s="210"/>
      <c r="Z770" s="210"/>
      <c r="AA770" s="210"/>
      <c r="AB770" s="210"/>
      <c r="AC770" s="210"/>
      <c r="AD770" s="210"/>
      <c r="AE770" s="210"/>
      <c r="AF770" s="210"/>
      <c r="AG770" s="210"/>
      <c r="AH770" s="210"/>
      <c r="AI770" s="210"/>
      <c r="AJ770" s="210"/>
      <c r="AK770" s="210"/>
      <c r="AL770" s="210"/>
    </row>
    <row r="771" spans="1:38" ht="16" x14ac:dyDescent="0.2">
      <c r="A771" s="210"/>
      <c r="B771" s="210"/>
      <c r="C771" s="210"/>
      <c r="D771" s="210"/>
      <c r="E771" s="210"/>
      <c r="F771" s="210"/>
      <c r="G771" s="210"/>
      <c r="H771" s="210"/>
      <c r="I771" s="210"/>
      <c r="J771" s="210"/>
      <c r="K771" s="210"/>
      <c r="L771" s="210"/>
      <c r="M771" s="210"/>
      <c r="N771" s="210"/>
      <c r="O771" s="210"/>
      <c r="P771" s="210"/>
      <c r="Q771" s="210"/>
      <c r="R771" s="210"/>
      <c r="S771" s="210"/>
      <c r="T771" s="210"/>
      <c r="U771" s="210"/>
      <c r="V771" s="210"/>
      <c r="W771" s="210"/>
      <c r="X771" s="210"/>
      <c r="Y771" s="210"/>
      <c r="Z771" s="210"/>
      <c r="AA771" s="210"/>
      <c r="AB771" s="210"/>
      <c r="AC771" s="210"/>
      <c r="AD771" s="210"/>
      <c r="AE771" s="210"/>
      <c r="AF771" s="210"/>
      <c r="AG771" s="210"/>
      <c r="AH771" s="210"/>
      <c r="AI771" s="210"/>
      <c r="AJ771" s="210"/>
      <c r="AK771" s="210"/>
      <c r="AL771" s="210"/>
    </row>
    <row r="772" spans="1:38" ht="16" x14ac:dyDescent="0.2">
      <c r="A772" s="210"/>
      <c r="B772" s="210"/>
      <c r="C772" s="210"/>
      <c r="D772" s="210"/>
      <c r="E772" s="210"/>
      <c r="F772" s="210"/>
      <c r="G772" s="210"/>
      <c r="H772" s="210"/>
      <c r="I772" s="210"/>
      <c r="J772" s="210"/>
      <c r="K772" s="210"/>
      <c r="L772" s="210"/>
      <c r="M772" s="210"/>
      <c r="N772" s="210"/>
      <c r="O772" s="210"/>
      <c r="P772" s="210"/>
      <c r="Q772" s="210"/>
      <c r="R772" s="210"/>
      <c r="S772" s="210"/>
      <c r="T772" s="210"/>
      <c r="U772" s="210"/>
      <c r="V772" s="210"/>
      <c r="W772" s="210"/>
      <c r="X772" s="210"/>
      <c r="Y772" s="210"/>
      <c r="Z772" s="210"/>
      <c r="AA772" s="210"/>
      <c r="AB772" s="210"/>
      <c r="AC772" s="210"/>
      <c r="AD772" s="210"/>
      <c r="AE772" s="210"/>
      <c r="AF772" s="210"/>
      <c r="AG772" s="210"/>
      <c r="AH772" s="210"/>
      <c r="AI772" s="210"/>
      <c r="AJ772" s="210"/>
      <c r="AK772" s="210"/>
      <c r="AL772" s="210"/>
    </row>
    <row r="773" spans="1:38" ht="16" x14ac:dyDescent="0.2">
      <c r="A773" s="210"/>
      <c r="B773" s="210"/>
      <c r="C773" s="210"/>
      <c r="D773" s="210"/>
      <c r="E773" s="210"/>
      <c r="F773" s="210"/>
      <c r="G773" s="210"/>
      <c r="H773" s="210"/>
      <c r="I773" s="210"/>
      <c r="J773" s="210"/>
      <c r="K773" s="210"/>
      <c r="L773" s="210"/>
      <c r="M773" s="210"/>
      <c r="N773" s="210"/>
      <c r="O773" s="210"/>
      <c r="P773" s="210"/>
      <c r="Q773" s="210"/>
      <c r="R773" s="210"/>
      <c r="S773" s="210"/>
      <c r="T773" s="210"/>
      <c r="U773" s="210"/>
      <c r="V773" s="210"/>
      <c r="W773" s="210"/>
      <c r="X773" s="210"/>
      <c r="Y773" s="210"/>
      <c r="Z773" s="210"/>
      <c r="AA773" s="210"/>
      <c r="AB773" s="210"/>
      <c r="AC773" s="210"/>
      <c r="AD773" s="210"/>
      <c r="AE773" s="210"/>
      <c r="AF773" s="210"/>
      <c r="AG773" s="210"/>
      <c r="AH773" s="210"/>
      <c r="AI773" s="210"/>
      <c r="AJ773" s="210"/>
      <c r="AK773" s="210"/>
      <c r="AL773" s="210"/>
    </row>
    <row r="774" spans="1:38" ht="16" x14ac:dyDescent="0.2">
      <c r="A774" s="210"/>
      <c r="B774" s="210"/>
      <c r="C774" s="210"/>
      <c r="D774" s="210"/>
      <c r="E774" s="210"/>
      <c r="F774" s="210"/>
      <c r="G774" s="210"/>
      <c r="H774" s="210"/>
      <c r="I774" s="210"/>
      <c r="J774" s="210"/>
      <c r="K774" s="210"/>
      <c r="L774" s="210"/>
      <c r="M774" s="210"/>
      <c r="N774" s="210"/>
      <c r="O774" s="210"/>
      <c r="P774" s="210"/>
      <c r="Q774" s="210"/>
      <c r="R774" s="210"/>
      <c r="S774" s="210"/>
      <c r="T774" s="210"/>
      <c r="U774" s="210"/>
      <c r="V774" s="210"/>
      <c r="W774" s="210"/>
      <c r="X774" s="210"/>
      <c r="Y774" s="210"/>
      <c r="Z774" s="210"/>
      <c r="AA774" s="210"/>
      <c r="AB774" s="210"/>
      <c r="AC774" s="210"/>
      <c r="AD774" s="210"/>
      <c r="AE774" s="210"/>
      <c r="AF774" s="210"/>
      <c r="AG774" s="210"/>
      <c r="AH774" s="210"/>
      <c r="AI774" s="210"/>
      <c r="AJ774" s="210"/>
      <c r="AK774" s="210"/>
      <c r="AL774" s="210"/>
    </row>
    <row r="775" spans="1:38" ht="16" x14ac:dyDescent="0.2">
      <c r="A775" s="210"/>
      <c r="B775" s="210"/>
      <c r="C775" s="210"/>
      <c r="D775" s="210"/>
      <c r="E775" s="210"/>
      <c r="F775" s="210"/>
      <c r="G775" s="210"/>
      <c r="H775" s="210"/>
      <c r="I775" s="210"/>
      <c r="J775" s="210"/>
      <c r="K775" s="210"/>
      <c r="L775" s="210"/>
      <c r="M775" s="210"/>
      <c r="N775" s="210"/>
      <c r="O775" s="210"/>
      <c r="P775" s="210"/>
      <c r="Q775" s="210"/>
      <c r="R775" s="210"/>
      <c r="S775" s="210"/>
      <c r="T775" s="210"/>
      <c r="U775" s="210"/>
      <c r="V775" s="210"/>
      <c r="W775" s="210"/>
      <c r="X775" s="210"/>
      <c r="Y775" s="210"/>
      <c r="Z775" s="210"/>
      <c r="AA775" s="210"/>
      <c r="AB775" s="210"/>
      <c r="AC775" s="210"/>
      <c r="AD775" s="210"/>
      <c r="AE775" s="210"/>
      <c r="AF775" s="210"/>
      <c r="AG775" s="210"/>
      <c r="AH775" s="210"/>
      <c r="AI775" s="210"/>
      <c r="AJ775" s="210"/>
      <c r="AK775" s="210"/>
      <c r="AL775" s="210"/>
    </row>
    <row r="776" spans="1:38" ht="16" x14ac:dyDescent="0.2">
      <c r="A776" s="210"/>
      <c r="B776" s="210"/>
      <c r="C776" s="210"/>
      <c r="D776" s="210"/>
      <c r="E776" s="210"/>
      <c r="F776" s="210"/>
      <c r="G776" s="210"/>
      <c r="H776" s="210"/>
      <c r="I776" s="210"/>
      <c r="J776" s="210"/>
      <c r="K776" s="210"/>
      <c r="L776" s="210"/>
      <c r="M776" s="210"/>
      <c r="N776" s="210"/>
      <c r="O776" s="210"/>
      <c r="P776" s="210"/>
      <c r="Q776" s="210"/>
      <c r="R776" s="210"/>
      <c r="S776" s="210"/>
      <c r="T776" s="210"/>
      <c r="U776" s="210"/>
      <c r="V776" s="210"/>
      <c r="W776" s="210"/>
      <c r="X776" s="210"/>
      <c r="Y776" s="210"/>
      <c r="Z776" s="210"/>
      <c r="AA776" s="210"/>
      <c r="AB776" s="210"/>
      <c r="AC776" s="210"/>
      <c r="AD776" s="210"/>
      <c r="AE776" s="210"/>
      <c r="AF776" s="210"/>
      <c r="AG776" s="210"/>
      <c r="AH776" s="210"/>
      <c r="AI776" s="210"/>
      <c r="AJ776" s="210"/>
      <c r="AK776" s="210"/>
      <c r="AL776" s="210"/>
    </row>
    <row r="777" spans="1:38" ht="16" x14ac:dyDescent="0.2">
      <c r="A777" s="210"/>
      <c r="B777" s="210"/>
      <c r="C777" s="210"/>
      <c r="D777" s="210"/>
      <c r="E777" s="210"/>
      <c r="F777" s="210"/>
      <c r="G777" s="210"/>
      <c r="H777" s="210"/>
      <c r="I777" s="210"/>
      <c r="J777" s="210"/>
      <c r="K777" s="210"/>
      <c r="L777" s="210"/>
      <c r="M777" s="210"/>
      <c r="N777" s="210"/>
      <c r="O777" s="210"/>
      <c r="P777" s="210"/>
      <c r="Q777" s="210"/>
      <c r="R777" s="210"/>
      <c r="S777" s="210"/>
      <c r="T777" s="210"/>
      <c r="U777" s="210"/>
      <c r="V777" s="210"/>
      <c r="W777" s="210"/>
      <c r="X777" s="210"/>
      <c r="Y777" s="210"/>
      <c r="Z777" s="210"/>
      <c r="AA777" s="210"/>
      <c r="AB777" s="210"/>
      <c r="AC777" s="210"/>
      <c r="AD777" s="210"/>
      <c r="AE777" s="210"/>
      <c r="AF777" s="210"/>
      <c r="AG777" s="210"/>
      <c r="AH777" s="210"/>
      <c r="AI777" s="210"/>
      <c r="AJ777" s="210"/>
      <c r="AK777" s="210"/>
      <c r="AL777" s="210"/>
    </row>
    <row r="778" spans="1:38" ht="16" x14ac:dyDescent="0.2">
      <c r="A778" s="210"/>
      <c r="B778" s="210"/>
      <c r="C778" s="210"/>
      <c r="D778" s="210"/>
      <c r="E778" s="210"/>
      <c r="F778" s="210"/>
      <c r="G778" s="210"/>
      <c r="H778" s="210"/>
      <c r="I778" s="210"/>
      <c r="J778" s="210"/>
      <c r="K778" s="210"/>
      <c r="L778" s="210"/>
      <c r="M778" s="210"/>
      <c r="N778" s="210"/>
      <c r="O778" s="210"/>
      <c r="P778" s="210"/>
      <c r="Q778" s="210"/>
      <c r="R778" s="210"/>
      <c r="S778" s="210"/>
      <c r="T778" s="210"/>
      <c r="U778" s="210"/>
      <c r="V778" s="210"/>
      <c r="W778" s="210"/>
      <c r="X778" s="210"/>
      <c r="Y778" s="210"/>
      <c r="Z778" s="210"/>
      <c r="AA778" s="210"/>
      <c r="AB778" s="210"/>
      <c r="AC778" s="210"/>
      <c r="AD778" s="210"/>
      <c r="AE778" s="210"/>
      <c r="AF778" s="210"/>
      <c r="AG778" s="210"/>
      <c r="AH778" s="210"/>
      <c r="AI778" s="210"/>
      <c r="AJ778" s="210"/>
      <c r="AK778" s="210"/>
      <c r="AL778" s="210"/>
    </row>
    <row r="779" spans="1:38" ht="16" x14ac:dyDescent="0.2">
      <c r="A779" s="210"/>
      <c r="B779" s="210"/>
      <c r="C779" s="210"/>
      <c r="D779" s="210"/>
      <c r="E779" s="210"/>
      <c r="F779" s="210"/>
      <c r="G779" s="210"/>
      <c r="H779" s="210"/>
      <c r="I779" s="210"/>
      <c r="J779" s="210"/>
      <c r="K779" s="210"/>
      <c r="L779" s="210"/>
      <c r="M779" s="210"/>
      <c r="N779" s="210"/>
      <c r="O779" s="210"/>
      <c r="P779" s="210"/>
      <c r="Q779" s="210"/>
      <c r="R779" s="210"/>
      <c r="S779" s="210"/>
      <c r="T779" s="210"/>
      <c r="U779" s="210"/>
      <c r="V779" s="210"/>
      <c r="W779" s="210"/>
      <c r="X779" s="210"/>
      <c r="Y779" s="210"/>
      <c r="Z779" s="210"/>
      <c r="AA779" s="210"/>
      <c r="AB779" s="210"/>
      <c r="AC779" s="210"/>
      <c r="AD779" s="210"/>
      <c r="AE779" s="210"/>
      <c r="AF779" s="210"/>
      <c r="AG779" s="210"/>
      <c r="AH779" s="210"/>
      <c r="AI779" s="210"/>
      <c r="AJ779" s="210"/>
      <c r="AK779" s="210"/>
      <c r="AL779" s="210"/>
    </row>
    <row r="780" spans="1:38" ht="16" x14ac:dyDescent="0.2">
      <c r="A780" s="210"/>
      <c r="B780" s="210"/>
      <c r="C780" s="210"/>
      <c r="D780" s="210"/>
      <c r="E780" s="210"/>
      <c r="F780" s="210"/>
      <c r="G780" s="210"/>
      <c r="H780" s="210"/>
      <c r="I780" s="210"/>
      <c r="J780" s="210"/>
      <c r="K780" s="210"/>
      <c r="L780" s="210"/>
      <c r="M780" s="210"/>
      <c r="N780" s="210"/>
      <c r="O780" s="210"/>
      <c r="P780" s="210"/>
      <c r="Q780" s="210"/>
      <c r="R780" s="210"/>
      <c r="S780" s="210"/>
      <c r="T780" s="210"/>
      <c r="U780" s="210"/>
      <c r="V780" s="210"/>
      <c r="W780" s="210"/>
      <c r="X780" s="210"/>
      <c r="Y780" s="210"/>
      <c r="Z780" s="210"/>
      <c r="AA780" s="210"/>
      <c r="AB780" s="210"/>
      <c r="AC780" s="210"/>
      <c r="AD780" s="210"/>
      <c r="AE780" s="210"/>
      <c r="AF780" s="210"/>
      <c r="AG780" s="210"/>
      <c r="AH780" s="210"/>
      <c r="AI780" s="210"/>
      <c r="AJ780" s="210"/>
      <c r="AK780" s="210"/>
      <c r="AL780" s="210"/>
    </row>
    <row r="781" spans="1:38" ht="16" x14ac:dyDescent="0.2">
      <c r="A781" s="210"/>
      <c r="B781" s="210"/>
      <c r="C781" s="210"/>
      <c r="D781" s="210"/>
      <c r="E781" s="210"/>
      <c r="F781" s="210"/>
      <c r="G781" s="210"/>
      <c r="H781" s="210"/>
      <c r="I781" s="210"/>
      <c r="J781" s="210"/>
      <c r="K781" s="210"/>
      <c r="L781" s="210"/>
      <c r="M781" s="210"/>
      <c r="N781" s="210"/>
      <c r="O781" s="210"/>
      <c r="P781" s="210"/>
      <c r="Q781" s="210"/>
      <c r="R781" s="210"/>
      <c r="S781" s="210"/>
      <c r="T781" s="210"/>
      <c r="U781" s="210"/>
      <c r="V781" s="210"/>
      <c r="W781" s="210"/>
      <c r="X781" s="210"/>
      <c r="Y781" s="210"/>
      <c r="Z781" s="210"/>
      <c r="AA781" s="210"/>
      <c r="AB781" s="210"/>
      <c r="AC781" s="210"/>
      <c r="AD781" s="210"/>
      <c r="AE781" s="210"/>
      <c r="AF781" s="210"/>
      <c r="AG781" s="210"/>
      <c r="AH781" s="210"/>
      <c r="AI781" s="210"/>
      <c r="AJ781" s="210"/>
      <c r="AK781" s="210"/>
      <c r="AL781" s="210"/>
    </row>
    <row r="782" spans="1:38" ht="16" x14ac:dyDescent="0.2">
      <c r="A782" s="210"/>
      <c r="B782" s="210"/>
      <c r="C782" s="210"/>
      <c r="D782" s="210"/>
      <c r="E782" s="210"/>
      <c r="F782" s="210"/>
      <c r="G782" s="210"/>
      <c r="H782" s="210"/>
      <c r="I782" s="210"/>
      <c r="J782" s="210"/>
      <c r="K782" s="210"/>
      <c r="L782" s="210"/>
      <c r="M782" s="210"/>
      <c r="N782" s="210"/>
      <c r="O782" s="210"/>
      <c r="P782" s="210"/>
      <c r="Q782" s="210"/>
      <c r="R782" s="210"/>
      <c r="S782" s="210"/>
      <c r="T782" s="210"/>
      <c r="U782" s="210"/>
      <c r="V782" s="210"/>
      <c r="W782" s="210"/>
      <c r="X782" s="210"/>
      <c r="Y782" s="210"/>
      <c r="Z782" s="210"/>
      <c r="AA782" s="210"/>
      <c r="AB782" s="210"/>
      <c r="AC782" s="210"/>
      <c r="AD782" s="210"/>
      <c r="AE782" s="210"/>
      <c r="AF782" s="210"/>
      <c r="AG782" s="210"/>
      <c r="AH782" s="210"/>
      <c r="AI782" s="210"/>
      <c r="AJ782" s="210"/>
      <c r="AK782" s="210"/>
      <c r="AL782" s="210"/>
    </row>
    <row r="783" spans="1:38" ht="16" x14ac:dyDescent="0.2">
      <c r="A783" s="210"/>
      <c r="B783" s="210"/>
      <c r="C783" s="210"/>
      <c r="D783" s="210"/>
      <c r="E783" s="210"/>
      <c r="F783" s="210"/>
      <c r="G783" s="210"/>
      <c r="H783" s="210"/>
      <c r="I783" s="210"/>
      <c r="J783" s="210"/>
      <c r="K783" s="210"/>
      <c r="L783" s="210"/>
      <c r="M783" s="210"/>
      <c r="N783" s="210"/>
      <c r="O783" s="210"/>
      <c r="P783" s="210"/>
      <c r="Q783" s="210"/>
      <c r="R783" s="210"/>
      <c r="S783" s="210"/>
      <c r="T783" s="210"/>
      <c r="U783" s="210"/>
      <c r="V783" s="210"/>
      <c r="W783" s="210"/>
      <c r="X783" s="210"/>
      <c r="Y783" s="210"/>
      <c r="Z783" s="210"/>
      <c r="AA783" s="210"/>
      <c r="AB783" s="210"/>
      <c r="AC783" s="210"/>
      <c r="AD783" s="210"/>
      <c r="AE783" s="210"/>
      <c r="AF783" s="210"/>
      <c r="AG783" s="210"/>
      <c r="AH783" s="210"/>
      <c r="AI783" s="210"/>
      <c r="AJ783" s="210"/>
      <c r="AK783" s="210"/>
      <c r="AL783" s="210"/>
    </row>
    <row r="784" spans="1:38" ht="16" x14ac:dyDescent="0.2">
      <c r="A784" s="210"/>
      <c r="B784" s="210"/>
      <c r="C784" s="210"/>
      <c r="D784" s="210"/>
      <c r="E784" s="210"/>
      <c r="F784" s="210"/>
      <c r="G784" s="210"/>
      <c r="H784" s="210"/>
      <c r="I784" s="210"/>
      <c r="J784" s="210"/>
      <c r="K784" s="210"/>
      <c r="L784" s="210"/>
      <c r="M784" s="210"/>
      <c r="N784" s="210"/>
      <c r="O784" s="210"/>
      <c r="P784" s="210"/>
      <c r="Q784" s="210"/>
      <c r="R784" s="210"/>
      <c r="S784" s="210"/>
      <c r="T784" s="210"/>
      <c r="U784" s="210"/>
      <c r="V784" s="210"/>
      <c r="W784" s="210"/>
      <c r="X784" s="210"/>
      <c r="Y784" s="210"/>
      <c r="Z784" s="210"/>
      <c r="AA784" s="210"/>
      <c r="AB784" s="210"/>
      <c r="AC784" s="210"/>
      <c r="AD784" s="210"/>
      <c r="AE784" s="210"/>
      <c r="AF784" s="210"/>
      <c r="AG784" s="210"/>
      <c r="AH784" s="210"/>
      <c r="AI784" s="210"/>
      <c r="AJ784" s="210"/>
      <c r="AK784" s="210"/>
      <c r="AL784" s="210"/>
    </row>
    <row r="785" spans="1:38" ht="16" x14ac:dyDescent="0.2">
      <c r="A785" s="210"/>
      <c r="B785" s="210"/>
      <c r="C785" s="210"/>
      <c r="D785" s="210"/>
      <c r="E785" s="210"/>
      <c r="F785" s="210"/>
      <c r="G785" s="210"/>
      <c r="H785" s="210"/>
      <c r="I785" s="210"/>
      <c r="J785" s="210"/>
      <c r="K785" s="210"/>
      <c r="L785" s="210"/>
      <c r="M785" s="210"/>
      <c r="N785" s="210"/>
      <c r="O785" s="210"/>
      <c r="P785" s="210"/>
      <c r="Q785" s="210"/>
      <c r="R785" s="210"/>
      <c r="S785" s="210"/>
      <c r="T785" s="210"/>
      <c r="U785" s="210"/>
      <c r="V785" s="210"/>
      <c r="W785" s="210"/>
      <c r="X785" s="210"/>
      <c r="Y785" s="210"/>
      <c r="Z785" s="210"/>
      <c r="AA785" s="210"/>
      <c r="AB785" s="210"/>
      <c r="AC785" s="210"/>
      <c r="AD785" s="210"/>
      <c r="AE785" s="210"/>
      <c r="AF785" s="210"/>
      <c r="AG785" s="210"/>
      <c r="AH785" s="210"/>
      <c r="AI785" s="210"/>
      <c r="AJ785" s="210"/>
      <c r="AK785" s="210"/>
      <c r="AL785" s="210"/>
    </row>
    <row r="786" spans="1:38" ht="16" x14ac:dyDescent="0.2">
      <c r="A786" s="210"/>
      <c r="B786" s="210"/>
      <c r="C786" s="210"/>
      <c r="D786" s="210"/>
      <c r="E786" s="210"/>
      <c r="F786" s="210"/>
      <c r="G786" s="210"/>
      <c r="H786" s="210"/>
      <c r="I786" s="210"/>
      <c r="J786" s="210"/>
      <c r="K786" s="210"/>
      <c r="L786" s="210"/>
      <c r="M786" s="210"/>
      <c r="N786" s="210"/>
      <c r="O786" s="210"/>
      <c r="P786" s="210"/>
      <c r="Q786" s="210"/>
      <c r="R786" s="210"/>
      <c r="S786" s="210"/>
      <c r="T786" s="210"/>
      <c r="U786" s="210"/>
      <c r="V786" s="210"/>
      <c r="W786" s="210"/>
      <c r="X786" s="210"/>
      <c r="Y786" s="210"/>
      <c r="Z786" s="210"/>
      <c r="AA786" s="210"/>
      <c r="AB786" s="210"/>
      <c r="AC786" s="210"/>
      <c r="AD786" s="210"/>
      <c r="AE786" s="210"/>
      <c r="AF786" s="210"/>
      <c r="AG786" s="210"/>
      <c r="AH786" s="210"/>
      <c r="AI786" s="210"/>
      <c r="AJ786" s="210"/>
      <c r="AK786" s="210"/>
      <c r="AL786" s="210"/>
    </row>
    <row r="787" spans="1:38" ht="16" x14ac:dyDescent="0.2">
      <c r="A787" s="210"/>
      <c r="B787" s="210"/>
      <c r="C787" s="210"/>
      <c r="D787" s="210"/>
      <c r="E787" s="210"/>
      <c r="F787" s="210"/>
      <c r="G787" s="210"/>
      <c r="H787" s="210"/>
      <c r="I787" s="210"/>
      <c r="J787" s="210"/>
      <c r="K787" s="210"/>
      <c r="L787" s="210"/>
      <c r="M787" s="210"/>
      <c r="N787" s="210"/>
      <c r="O787" s="210"/>
      <c r="P787" s="210"/>
      <c r="Q787" s="210"/>
      <c r="R787" s="210"/>
      <c r="S787" s="210"/>
      <c r="T787" s="210"/>
      <c r="U787" s="210"/>
      <c r="V787" s="210"/>
      <c r="W787" s="210"/>
      <c r="X787" s="210"/>
      <c r="Y787" s="210"/>
      <c r="Z787" s="210"/>
      <c r="AA787" s="210"/>
      <c r="AB787" s="210"/>
      <c r="AC787" s="210"/>
      <c r="AD787" s="210"/>
      <c r="AE787" s="210"/>
      <c r="AF787" s="210"/>
      <c r="AG787" s="210"/>
      <c r="AH787" s="210"/>
      <c r="AI787" s="210"/>
      <c r="AJ787" s="210"/>
      <c r="AK787" s="210"/>
      <c r="AL787" s="210"/>
    </row>
    <row r="788" spans="1:38" ht="16" x14ac:dyDescent="0.2">
      <c r="A788" s="210"/>
      <c r="B788" s="210"/>
      <c r="C788" s="210"/>
      <c r="D788" s="210"/>
      <c r="E788" s="210"/>
      <c r="F788" s="210"/>
      <c r="G788" s="210"/>
      <c r="H788" s="210"/>
      <c r="I788" s="210"/>
      <c r="J788" s="210"/>
      <c r="K788" s="210"/>
      <c r="L788" s="210"/>
      <c r="M788" s="210"/>
      <c r="N788" s="210"/>
      <c r="O788" s="210"/>
      <c r="P788" s="210"/>
      <c r="Q788" s="210"/>
      <c r="R788" s="210"/>
      <c r="S788" s="210"/>
      <c r="T788" s="210"/>
      <c r="U788" s="210"/>
      <c r="V788" s="210"/>
      <c r="W788" s="210"/>
      <c r="X788" s="210"/>
      <c r="Y788" s="210"/>
      <c r="Z788" s="210"/>
      <c r="AA788" s="210"/>
      <c r="AB788" s="210"/>
      <c r="AC788" s="210"/>
      <c r="AD788" s="210"/>
      <c r="AE788" s="210"/>
      <c r="AF788" s="210"/>
      <c r="AG788" s="210"/>
      <c r="AH788" s="210"/>
      <c r="AI788" s="210"/>
      <c r="AJ788" s="210"/>
      <c r="AK788" s="210"/>
      <c r="AL788" s="210"/>
    </row>
    <row r="789" spans="1:38" ht="16" x14ac:dyDescent="0.2">
      <c r="A789" s="210"/>
      <c r="B789" s="210"/>
      <c r="C789" s="210"/>
      <c r="D789" s="210"/>
      <c r="E789" s="210"/>
      <c r="F789" s="210"/>
      <c r="G789" s="210"/>
      <c r="H789" s="210"/>
      <c r="I789" s="210"/>
      <c r="J789" s="210"/>
      <c r="K789" s="210"/>
      <c r="L789" s="210"/>
      <c r="M789" s="210"/>
      <c r="N789" s="210"/>
      <c r="O789" s="210"/>
      <c r="P789" s="210"/>
      <c r="Q789" s="210"/>
      <c r="R789" s="210"/>
      <c r="S789" s="210"/>
      <c r="T789" s="210"/>
      <c r="U789" s="210"/>
      <c r="V789" s="210"/>
      <c r="W789" s="210"/>
      <c r="X789" s="210"/>
      <c r="Y789" s="210"/>
      <c r="Z789" s="210"/>
      <c r="AA789" s="210"/>
      <c r="AB789" s="210"/>
      <c r="AC789" s="210"/>
      <c r="AD789" s="210"/>
      <c r="AE789" s="210"/>
      <c r="AF789" s="210"/>
      <c r="AG789" s="210"/>
      <c r="AH789" s="210"/>
      <c r="AI789" s="210"/>
      <c r="AJ789" s="210"/>
      <c r="AK789" s="210"/>
      <c r="AL789" s="210"/>
    </row>
    <row r="790" spans="1:38" ht="16" x14ac:dyDescent="0.2">
      <c r="A790" s="210"/>
      <c r="B790" s="210"/>
      <c r="C790" s="210"/>
      <c r="D790" s="210"/>
      <c r="E790" s="210"/>
      <c r="F790" s="210"/>
      <c r="G790" s="210"/>
      <c r="H790" s="210"/>
      <c r="I790" s="210"/>
      <c r="J790" s="210"/>
      <c r="K790" s="210"/>
      <c r="L790" s="210"/>
      <c r="M790" s="210"/>
      <c r="N790" s="210"/>
      <c r="O790" s="210"/>
      <c r="P790" s="210"/>
      <c r="Q790" s="210"/>
      <c r="R790" s="210"/>
      <c r="S790" s="210"/>
      <c r="T790" s="210"/>
      <c r="U790" s="210"/>
      <c r="V790" s="210"/>
      <c r="W790" s="210"/>
      <c r="X790" s="210"/>
      <c r="Y790" s="210"/>
      <c r="Z790" s="210"/>
      <c r="AA790" s="210"/>
      <c r="AB790" s="210"/>
      <c r="AC790" s="210"/>
      <c r="AD790" s="210"/>
      <c r="AE790" s="210"/>
      <c r="AF790" s="210"/>
      <c r="AG790" s="210"/>
      <c r="AH790" s="210"/>
      <c r="AI790" s="210"/>
      <c r="AJ790" s="210"/>
      <c r="AK790" s="210"/>
      <c r="AL790" s="210"/>
    </row>
    <row r="791" spans="1:38" ht="16" x14ac:dyDescent="0.2">
      <c r="A791" s="210"/>
      <c r="B791" s="210"/>
      <c r="C791" s="210"/>
      <c r="D791" s="210"/>
      <c r="E791" s="210"/>
      <c r="F791" s="210"/>
      <c r="G791" s="210"/>
      <c r="H791" s="210"/>
      <c r="I791" s="210"/>
      <c r="J791" s="210"/>
      <c r="K791" s="210"/>
      <c r="L791" s="210"/>
      <c r="M791" s="210"/>
      <c r="N791" s="210"/>
      <c r="O791" s="210"/>
      <c r="P791" s="210"/>
      <c r="Q791" s="210"/>
      <c r="R791" s="210"/>
      <c r="S791" s="210"/>
      <c r="T791" s="210"/>
      <c r="U791" s="210"/>
      <c r="V791" s="210"/>
      <c r="W791" s="210"/>
      <c r="X791" s="210"/>
      <c r="Y791" s="210"/>
      <c r="Z791" s="210"/>
      <c r="AA791" s="210"/>
      <c r="AB791" s="210"/>
      <c r="AC791" s="210"/>
      <c r="AD791" s="210"/>
      <c r="AE791" s="210"/>
      <c r="AF791" s="210"/>
      <c r="AG791" s="210"/>
      <c r="AH791" s="210"/>
      <c r="AI791" s="210"/>
      <c r="AJ791" s="210"/>
      <c r="AK791" s="210"/>
      <c r="AL791" s="210"/>
    </row>
    <row r="792" spans="1:38" ht="16" x14ac:dyDescent="0.2">
      <c r="A792" s="210"/>
      <c r="B792" s="210"/>
      <c r="C792" s="210"/>
      <c r="D792" s="210"/>
      <c r="E792" s="210"/>
      <c r="F792" s="210"/>
      <c r="G792" s="210"/>
      <c r="H792" s="210"/>
      <c r="I792" s="210"/>
      <c r="J792" s="210"/>
      <c r="K792" s="210"/>
      <c r="L792" s="210"/>
      <c r="M792" s="210"/>
      <c r="N792" s="210"/>
      <c r="O792" s="210"/>
      <c r="P792" s="210"/>
      <c r="Q792" s="210"/>
      <c r="R792" s="210"/>
      <c r="S792" s="210"/>
      <c r="T792" s="210"/>
      <c r="U792" s="210"/>
      <c r="V792" s="210"/>
      <c r="W792" s="210"/>
      <c r="X792" s="210"/>
      <c r="Y792" s="210"/>
      <c r="Z792" s="210"/>
      <c r="AA792" s="210"/>
      <c r="AB792" s="210"/>
      <c r="AC792" s="210"/>
      <c r="AD792" s="210"/>
      <c r="AE792" s="210"/>
      <c r="AF792" s="210"/>
      <c r="AG792" s="210"/>
      <c r="AH792" s="210"/>
      <c r="AI792" s="210"/>
      <c r="AJ792" s="210"/>
      <c r="AK792" s="210"/>
      <c r="AL792" s="210"/>
    </row>
    <row r="793" spans="1:38" ht="16" x14ac:dyDescent="0.2">
      <c r="A793" s="210"/>
      <c r="B793" s="210"/>
      <c r="C793" s="210"/>
      <c r="D793" s="210"/>
      <c r="E793" s="210"/>
      <c r="F793" s="210"/>
      <c r="G793" s="210"/>
      <c r="H793" s="210"/>
      <c r="I793" s="210"/>
      <c r="J793" s="210"/>
      <c r="K793" s="210"/>
      <c r="L793" s="210"/>
      <c r="M793" s="210"/>
      <c r="N793" s="210"/>
      <c r="O793" s="210"/>
      <c r="P793" s="210"/>
      <c r="Q793" s="210"/>
      <c r="R793" s="210"/>
      <c r="S793" s="210"/>
      <c r="T793" s="210"/>
      <c r="U793" s="210"/>
      <c r="V793" s="210"/>
      <c r="W793" s="210"/>
      <c r="X793" s="210"/>
      <c r="Y793" s="210"/>
      <c r="Z793" s="210"/>
      <c r="AA793" s="210"/>
      <c r="AB793" s="210"/>
      <c r="AC793" s="210"/>
      <c r="AD793" s="210"/>
      <c r="AE793" s="210"/>
      <c r="AF793" s="210"/>
      <c r="AG793" s="210"/>
      <c r="AH793" s="210"/>
      <c r="AI793" s="210"/>
      <c r="AJ793" s="210"/>
      <c r="AK793" s="210"/>
      <c r="AL793" s="210"/>
    </row>
    <row r="794" spans="1:38" ht="16" x14ac:dyDescent="0.2">
      <c r="A794" s="210"/>
      <c r="B794" s="210"/>
      <c r="C794" s="210"/>
      <c r="D794" s="210"/>
      <c r="E794" s="210"/>
      <c r="F794" s="210"/>
      <c r="G794" s="210"/>
      <c r="H794" s="210"/>
      <c r="I794" s="210"/>
      <c r="J794" s="210"/>
      <c r="K794" s="210"/>
      <c r="L794" s="210"/>
      <c r="M794" s="210"/>
      <c r="N794" s="210"/>
      <c r="O794" s="210"/>
      <c r="P794" s="210"/>
      <c r="Q794" s="210"/>
      <c r="R794" s="210"/>
      <c r="S794" s="210"/>
      <c r="T794" s="210"/>
      <c r="U794" s="210"/>
      <c r="V794" s="210"/>
      <c r="W794" s="210"/>
      <c r="X794" s="210"/>
      <c r="Y794" s="210"/>
      <c r="Z794" s="210"/>
      <c r="AA794" s="210"/>
      <c r="AB794" s="210"/>
      <c r="AC794" s="210"/>
      <c r="AD794" s="210"/>
      <c r="AE794" s="210"/>
      <c r="AF794" s="210"/>
      <c r="AG794" s="210"/>
      <c r="AH794" s="210"/>
      <c r="AI794" s="210"/>
      <c r="AJ794" s="210"/>
      <c r="AK794" s="210"/>
      <c r="AL794" s="210"/>
    </row>
    <row r="795" spans="1:38" ht="16" x14ac:dyDescent="0.2">
      <c r="A795" s="210"/>
      <c r="B795" s="210"/>
      <c r="C795" s="210"/>
      <c r="D795" s="210"/>
      <c r="E795" s="210"/>
      <c r="F795" s="210"/>
      <c r="G795" s="210"/>
      <c r="H795" s="210"/>
      <c r="I795" s="210"/>
      <c r="J795" s="210"/>
      <c r="K795" s="210"/>
      <c r="L795" s="210"/>
      <c r="M795" s="210"/>
      <c r="N795" s="210"/>
      <c r="O795" s="210"/>
      <c r="P795" s="210"/>
      <c r="Q795" s="210"/>
      <c r="R795" s="210"/>
      <c r="S795" s="210"/>
      <c r="T795" s="210"/>
      <c r="U795" s="210"/>
      <c r="V795" s="210"/>
      <c r="W795" s="210"/>
      <c r="X795" s="210"/>
      <c r="Y795" s="210"/>
      <c r="Z795" s="210"/>
      <c r="AA795" s="210"/>
      <c r="AB795" s="210"/>
      <c r="AC795" s="210"/>
      <c r="AD795" s="210"/>
      <c r="AE795" s="210"/>
      <c r="AF795" s="210"/>
      <c r="AG795" s="210"/>
      <c r="AH795" s="210"/>
      <c r="AI795" s="210"/>
      <c r="AJ795" s="210"/>
      <c r="AK795" s="210"/>
      <c r="AL795" s="210"/>
    </row>
    <row r="796" spans="1:38" ht="16" x14ac:dyDescent="0.2">
      <c r="A796" s="210"/>
      <c r="B796" s="210"/>
      <c r="C796" s="210"/>
      <c r="D796" s="210"/>
      <c r="E796" s="210"/>
      <c r="F796" s="210"/>
      <c r="G796" s="210"/>
      <c r="H796" s="210"/>
      <c r="I796" s="210"/>
      <c r="J796" s="210"/>
      <c r="K796" s="210"/>
      <c r="L796" s="210"/>
      <c r="M796" s="210"/>
      <c r="N796" s="210"/>
      <c r="O796" s="210"/>
      <c r="P796" s="210"/>
      <c r="Q796" s="210"/>
      <c r="R796" s="210"/>
      <c r="S796" s="210"/>
      <c r="T796" s="210"/>
      <c r="U796" s="210"/>
      <c r="V796" s="210"/>
      <c r="W796" s="210"/>
      <c r="X796" s="210"/>
      <c r="Y796" s="210"/>
      <c r="Z796" s="210"/>
      <c r="AA796" s="210"/>
      <c r="AB796" s="210"/>
      <c r="AC796" s="210"/>
      <c r="AD796" s="210"/>
      <c r="AE796" s="210"/>
      <c r="AF796" s="210"/>
      <c r="AG796" s="210"/>
      <c r="AH796" s="210"/>
      <c r="AI796" s="210"/>
      <c r="AJ796" s="210"/>
      <c r="AK796" s="210"/>
      <c r="AL796" s="210"/>
    </row>
    <row r="797" spans="1:38" ht="16" x14ac:dyDescent="0.2">
      <c r="A797" s="210"/>
      <c r="B797" s="210"/>
      <c r="C797" s="210"/>
      <c r="D797" s="210"/>
      <c r="E797" s="210"/>
      <c r="F797" s="210"/>
      <c r="G797" s="210"/>
      <c r="H797" s="210"/>
      <c r="I797" s="210"/>
      <c r="J797" s="210"/>
      <c r="K797" s="210"/>
      <c r="L797" s="210"/>
      <c r="M797" s="210"/>
      <c r="N797" s="210"/>
      <c r="O797" s="210"/>
      <c r="P797" s="210"/>
      <c r="Q797" s="210"/>
      <c r="R797" s="210"/>
      <c r="S797" s="210"/>
      <c r="T797" s="210"/>
      <c r="U797" s="210"/>
      <c r="V797" s="210"/>
      <c r="W797" s="210"/>
      <c r="X797" s="210"/>
      <c r="Y797" s="210"/>
      <c r="Z797" s="210"/>
      <c r="AA797" s="210"/>
      <c r="AB797" s="210"/>
      <c r="AC797" s="210"/>
      <c r="AD797" s="210"/>
      <c r="AE797" s="210"/>
      <c r="AF797" s="210"/>
      <c r="AG797" s="210"/>
      <c r="AH797" s="210"/>
      <c r="AI797" s="210"/>
      <c r="AJ797" s="210"/>
      <c r="AK797" s="210"/>
      <c r="AL797" s="210"/>
    </row>
    <row r="798" spans="1:38" ht="16" x14ac:dyDescent="0.2">
      <c r="A798" s="210"/>
      <c r="B798" s="210"/>
      <c r="C798" s="210"/>
      <c r="D798" s="210"/>
      <c r="E798" s="210"/>
      <c r="F798" s="210"/>
      <c r="G798" s="210"/>
      <c r="H798" s="210"/>
      <c r="I798" s="210"/>
      <c r="J798" s="210"/>
      <c r="K798" s="210"/>
      <c r="L798" s="210"/>
      <c r="M798" s="210"/>
      <c r="N798" s="210"/>
      <c r="O798" s="210"/>
      <c r="P798" s="210"/>
      <c r="Q798" s="210"/>
      <c r="R798" s="210"/>
      <c r="S798" s="210"/>
      <c r="T798" s="210"/>
      <c r="U798" s="210"/>
      <c r="V798" s="210"/>
      <c r="W798" s="210"/>
      <c r="X798" s="210"/>
      <c r="Y798" s="210"/>
      <c r="Z798" s="210"/>
      <c r="AA798" s="210"/>
      <c r="AB798" s="210"/>
      <c r="AC798" s="210"/>
      <c r="AD798" s="210"/>
      <c r="AE798" s="210"/>
      <c r="AF798" s="210"/>
      <c r="AG798" s="210"/>
      <c r="AH798" s="210"/>
      <c r="AI798" s="210"/>
      <c r="AJ798" s="210"/>
      <c r="AK798" s="210"/>
      <c r="AL798" s="210"/>
    </row>
    <row r="799" spans="1:38" ht="16" x14ac:dyDescent="0.2">
      <c r="A799" s="210"/>
      <c r="B799" s="210"/>
      <c r="C799" s="210"/>
      <c r="D799" s="210"/>
      <c r="E799" s="210"/>
      <c r="F799" s="210"/>
      <c r="G799" s="210"/>
      <c r="H799" s="210"/>
      <c r="I799" s="210"/>
      <c r="J799" s="210"/>
      <c r="K799" s="210"/>
      <c r="L799" s="210"/>
      <c r="M799" s="210"/>
      <c r="N799" s="210"/>
      <c r="O799" s="210"/>
      <c r="P799" s="210"/>
      <c r="Q799" s="210"/>
      <c r="R799" s="210"/>
      <c r="S799" s="210"/>
      <c r="T799" s="210"/>
      <c r="U799" s="210"/>
      <c r="V799" s="210"/>
      <c r="W799" s="210"/>
      <c r="X799" s="210"/>
      <c r="Y799" s="210"/>
      <c r="Z799" s="210"/>
      <c r="AA799" s="210"/>
      <c r="AB799" s="210"/>
      <c r="AC799" s="210"/>
      <c r="AD799" s="210"/>
      <c r="AE799" s="210"/>
      <c r="AF799" s="210"/>
      <c r="AG799" s="210"/>
      <c r="AH799" s="210"/>
      <c r="AI799" s="210"/>
      <c r="AJ799" s="210"/>
      <c r="AK799" s="210"/>
      <c r="AL799" s="210"/>
    </row>
    <row r="800" spans="1:38" ht="16" x14ac:dyDescent="0.2">
      <c r="A800" s="210"/>
      <c r="B800" s="210"/>
      <c r="C800" s="210"/>
      <c r="D800" s="210"/>
      <c r="E800" s="210"/>
      <c r="F800" s="210"/>
      <c r="G800" s="210"/>
      <c r="H800" s="210"/>
      <c r="I800" s="210"/>
      <c r="J800" s="210"/>
      <c r="K800" s="210"/>
      <c r="L800" s="210"/>
      <c r="M800" s="210"/>
      <c r="N800" s="210"/>
      <c r="O800" s="210"/>
      <c r="P800" s="210"/>
      <c r="Q800" s="210"/>
      <c r="R800" s="210"/>
      <c r="S800" s="210"/>
      <c r="T800" s="210"/>
      <c r="U800" s="210"/>
      <c r="V800" s="210"/>
      <c r="W800" s="210"/>
      <c r="X800" s="210"/>
      <c r="Y800" s="210"/>
      <c r="Z800" s="210"/>
      <c r="AA800" s="210"/>
      <c r="AB800" s="210"/>
      <c r="AC800" s="210"/>
      <c r="AD800" s="210"/>
      <c r="AE800" s="210"/>
      <c r="AF800" s="210"/>
      <c r="AG800" s="210"/>
      <c r="AH800" s="210"/>
      <c r="AI800" s="210"/>
      <c r="AJ800" s="210"/>
      <c r="AK800" s="210"/>
      <c r="AL800" s="210"/>
    </row>
    <row r="801" spans="1:38" ht="16" x14ac:dyDescent="0.2">
      <c r="A801" s="210"/>
      <c r="B801" s="210"/>
      <c r="C801" s="210"/>
      <c r="D801" s="210"/>
      <c r="E801" s="210"/>
      <c r="F801" s="210"/>
      <c r="G801" s="210"/>
      <c r="H801" s="210"/>
      <c r="I801" s="210"/>
      <c r="J801" s="210"/>
      <c r="K801" s="210"/>
      <c r="L801" s="210"/>
      <c r="M801" s="210"/>
      <c r="N801" s="210"/>
      <c r="O801" s="210"/>
      <c r="P801" s="210"/>
      <c r="Q801" s="210"/>
      <c r="R801" s="210"/>
      <c r="S801" s="210"/>
      <c r="T801" s="210"/>
      <c r="U801" s="210"/>
      <c r="V801" s="210"/>
      <c r="W801" s="210"/>
      <c r="X801" s="210"/>
      <c r="Y801" s="210"/>
      <c r="Z801" s="210"/>
      <c r="AA801" s="210"/>
      <c r="AB801" s="210"/>
      <c r="AC801" s="210"/>
      <c r="AD801" s="210"/>
      <c r="AE801" s="210"/>
      <c r="AF801" s="210"/>
      <c r="AG801" s="210"/>
      <c r="AH801" s="210"/>
      <c r="AI801" s="210"/>
      <c r="AJ801" s="210"/>
      <c r="AK801" s="210"/>
      <c r="AL801" s="210"/>
    </row>
    <row r="802" spans="1:38" ht="16" x14ac:dyDescent="0.2">
      <c r="A802" s="210"/>
      <c r="B802" s="210"/>
      <c r="C802" s="210"/>
      <c r="D802" s="210"/>
      <c r="E802" s="210"/>
      <c r="F802" s="210"/>
      <c r="G802" s="210"/>
      <c r="H802" s="210"/>
      <c r="I802" s="210"/>
      <c r="J802" s="210"/>
      <c r="K802" s="210"/>
      <c r="L802" s="210"/>
      <c r="M802" s="210"/>
      <c r="N802" s="210"/>
      <c r="O802" s="210"/>
      <c r="P802" s="210"/>
      <c r="Q802" s="210"/>
      <c r="R802" s="210"/>
      <c r="S802" s="210"/>
      <c r="T802" s="210"/>
      <c r="U802" s="210"/>
      <c r="V802" s="210"/>
      <c r="W802" s="210"/>
      <c r="X802" s="210"/>
      <c r="Y802" s="210"/>
      <c r="Z802" s="210"/>
      <c r="AA802" s="210"/>
      <c r="AB802" s="210"/>
      <c r="AC802" s="210"/>
      <c r="AD802" s="210"/>
      <c r="AE802" s="210"/>
      <c r="AF802" s="210"/>
      <c r="AG802" s="210"/>
      <c r="AH802" s="210"/>
      <c r="AI802" s="210"/>
      <c r="AJ802" s="210"/>
      <c r="AK802" s="210"/>
      <c r="AL802" s="210"/>
    </row>
    <row r="803" spans="1:38" ht="16" x14ac:dyDescent="0.2">
      <c r="A803" s="210"/>
      <c r="B803" s="210"/>
      <c r="C803" s="210"/>
      <c r="D803" s="210"/>
      <c r="E803" s="210"/>
      <c r="F803" s="210"/>
      <c r="G803" s="210"/>
      <c r="H803" s="210"/>
      <c r="I803" s="210"/>
      <c r="J803" s="210"/>
      <c r="K803" s="210"/>
      <c r="L803" s="210"/>
      <c r="M803" s="210"/>
      <c r="N803" s="210"/>
      <c r="O803" s="210"/>
      <c r="P803" s="210"/>
      <c r="Q803" s="210"/>
      <c r="R803" s="210"/>
      <c r="S803" s="210"/>
      <c r="T803" s="210"/>
      <c r="U803" s="210"/>
      <c r="V803" s="210"/>
      <c r="W803" s="210"/>
      <c r="X803" s="210"/>
      <c r="Y803" s="210"/>
      <c r="Z803" s="210"/>
      <c r="AA803" s="210"/>
      <c r="AB803" s="210"/>
      <c r="AC803" s="210"/>
      <c r="AD803" s="210"/>
      <c r="AE803" s="210"/>
      <c r="AF803" s="210"/>
      <c r="AG803" s="210"/>
      <c r="AH803" s="210"/>
      <c r="AI803" s="210"/>
      <c r="AJ803" s="210"/>
      <c r="AK803" s="210"/>
      <c r="AL803" s="210"/>
    </row>
    <row r="804" spans="1:38" ht="16" x14ac:dyDescent="0.2">
      <c r="A804" s="210"/>
      <c r="B804" s="210"/>
      <c r="C804" s="210"/>
      <c r="D804" s="210"/>
      <c r="E804" s="210"/>
      <c r="F804" s="210"/>
      <c r="G804" s="210"/>
      <c r="H804" s="210"/>
      <c r="I804" s="210"/>
      <c r="J804" s="210"/>
      <c r="K804" s="210"/>
      <c r="L804" s="210"/>
      <c r="M804" s="210"/>
      <c r="N804" s="210"/>
      <c r="O804" s="210"/>
      <c r="P804" s="210"/>
      <c r="Q804" s="210"/>
      <c r="R804" s="210"/>
      <c r="S804" s="210"/>
      <c r="T804" s="210"/>
      <c r="U804" s="210"/>
      <c r="V804" s="210"/>
      <c r="W804" s="210"/>
      <c r="X804" s="210"/>
      <c r="Y804" s="210"/>
      <c r="Z804" s="210"/>
      <c r="AA804" s="210"/>
      <c r="AB804" s="210"/>
      <c r="AC804" s="210"/>
      <c r="AD804" s="210"/>
      <c r="AE804" s="210"/>
      <c r="AF804" s="210"/>
      <c r="AG804" s="210"/>
      <c r="AH804" s="210"/>
      <c r="AI804" s="210"/>
      <c r="AJ804" s="210"/>
      <c r="AK804" s="210"/>
      <c r="AL804" s="210"/>
    </row>
    <row r="805" spans="1:38" ht="16" x14ac:dyDescent="0.2">
      <c r="A805" s="210"/>
      <c r="B805" s="210"/>
      <c r="C805" s="210"/>
      <c r="D805" s="210"/>
      <c r="E805" s="210"/>
      <c r="F805" s="210"/>
      <c r="G805" s="210"/>
      <c r="H805" s="210"/>
      <c r="I805" s="210"/>
      <c r="J805" s="210"/>
      <c r="K805" s="210"/>
      <c r="L805" s="210"/>
      <c r="M805" s="210"/>
      <c r="N805" s="210"/>
      <c r="O805" s="210"/>
      <c r="P805" s="210"/>
      <c r="Q805" s="210"/>
      <c r="R805" s="210"/>
      <c r="S805" s="210"/>
      <c r="T805" s="210"/>
      <c r="U805" s="210"/>
      <c r="V805" s="210"/>
      <c r="W805" s="210"/>
      <c r="X805" s="210"/>
      <c r="Y805" s="210"/>
      <c r="Z805" s="210"/>
      <c r="AA805" s="210"/>
      <c r="AB805" s="210"/>
      <c r="AC805" s="210"/>
      <c r="AD805" s="210"/>
      <c r="AE805" s="210"/>
      <c r="AF805" s="210"/>
      <c r="AG805" s="210"/>
      <c r="AH805" s="210"/>
      <c r="AI805" s="210"/>
      <c r="AJ805" s="210"/>
      <c r="AK805" s="210"/>
      <c r="AL805" s="210"/>
    </row>
    <row r="806" spans="1:38" ht="16" x14ac:dyDescent="0.2">
      <c r="A806" s="210"/>
      <c r="B806" s="210"/>
      <c r="C806" s="210"/>
      <c r="D806" s="210"/>
      <c r="E806" s="210"/>
      <c r="F806" s="210"/>
      <c r="G806" s="210"/>
      <c r="H806" s="210"/>
      <c r="I806" s="210"/>
      <c r="J806" s="210"/>
      <c r="K806" s="210"/>
      <c r="L806" s="210"/>
      <c r="M806" s="210"/>
      <c r="N806" s="210"/>
      <c r="O806" s="210"/>
      <c r="P806" s="210"/>
      <c r="Q806" s="210"/>
      <c r="R806" s="210"/>
      <c r="S806" s="210"/>
      <c r="T806" s="210"/>
      <c r="U806" s="210"/>
      <c r="V806" s="210"/>
      <c r="W806" s="210"/>
      <c r="X806" s="210"/>
      <c r="Y806" s="210"/>
      <c r="Z806" s="210"/>
      <c r="AA806" s="210"/>
      <c r="AB806" s="210"/>
      <c r="AC806" s="210"/>
      <c r="AD806" s="210"/>
      <c r="AE806" s="210"/>
      <c r="AF806" s="210"/>
      <c r="AG806" s="210"/>
      <c r="AH806" s="210"/>
      <c r="AI806" s="210"/>
      <c r="AJ806" s="210"/>
      <c r="AK806" s="210"/>
      <c r="AL806" s="210"/>
    </row>
    <row r="807" spans="1:38" ht="16" x14ac:dyDescent="0.2">
      <c r="A807" s="210"/>
      <c r="B807" s="210"/>
      <c r="C807" s="210"/>
      <c r="D807" s="210"/>
      <c r="E807" s="210"/>
      <c r="F807" s="210"/>
      <c r="G807" s="210"/>
      <c r="H807" s="210"/>
      <c r="I807" s="210"/>
      <c r="J807" s="210"/>
      <c r="K807" s="210"/>
      <c r="L807" s="210"/>
      <c r="M807" s="210"/>
      <c r="N807" s="210"/>
      <c r="O807" s="210"/>
      <c r="P807" s="210"/>
      <c r="Q807" s="210"/>
      <c r="R807" s="210"/>
      <c r="S807" s="210"/>
      <c r="T807" s="210"/>
      <c r="U807" s="210"/>
      <c r="V807" s="210"/>
      <c r="W807" s="210"/>
      <c r="X807" s="210"/>
      <c r="Y807" s="210"/>
      <c r="Z807" s="210"/>
      <c r="AA807" s="210"/>
      <c r="AB807" s="210"/>
      <c r="AC807" s="210"/>
      <c r="AD807" s="210"/>
      <c r="AE807" s="210"/>
      <c r="AF807" s="210"/>
      <c r="AG807" s="210"/>
      <c r="AH807" s="210"/>
      <c r="AI807" s="210"/>
      <c r="AJ807" s="210"/>
      <c r="AK807" s="210"/>
      <c r="AL807" s="210"/>
    </row>
    <row r="808" spans="1:38" ht="16" x14ac:dyDescent="0.2">
      <c r="A808" s="210"/>
      <c r="B808" s="210"/>
      <c r="C808" s="210"/>
      <c r="D808" s="210"/>
      <c r="E808" s="210"/>
      <c r="F808" s="210"/>
      <c r="G808" s="210"/>
      <c r="H808" s="210"/>
      <c r="I808" s="210"/>
      <c r="J808" s="210"/>
      <c r="K808" s="210"/>
      <c r="L808" s="210"/>
      <c r="M808" s="210"/>
      <c r="N808" s="210"/>
      <c r="O808" s="210"/>
      <c r="P808" s="210"/>
      <c r="Q808" s="210"/>
      <c r="R808" s="210"/>
      <c r="S808" s="210"/>
      <c r="T808" s="210"/>
      <c r="U808" s="210"/>
      <c r="V808" s="210"/>
      <c r="W808" s="210"/>
      <c r="X808" s="210"/>
      <c r="Y808" s="210"/>
      <c r="Z808" s="210"/>
      <c r="AA808" s="210"/>
      <c r="AB808" s="210"/>
      <c r="AC808" s="210"/>
      <c r="AD808" s="210"/>
      <c r="AE808" s="210"/>
      <c r="AF808" s="210"/>
      <c r="AG808" s="210"/>
      <c r="AH808" s="210"/>
      <c r="AI808" s="210"/>
      <c r="AJ808" s="210"/>
      <c r="AK808" s="210"/>
      <c r="AL808" s="210"/>
    </row>
    <row r="809" spans="1:38" ht="16" x14ac:dyDescent="0.2">
      <c r="A809" s="210"/>
      <c r="B809" s="210"/>
      <c r="C809" s="210"/>
      <c r="D809" s="210"/>
      <c r="E809" s="210"/>
      <c r="F809" s="210"/>
      <c r="G809" s="210"/>
      <c r="H809" s="210"/>
      <c r="I809" s="210"/>
      <c r="J809" s="210"/>
      <c r="K809" s="210"/>
      <c r="L809" s="210"/>
      <c r="M809" s="210"/>
      <c r="N809" s="210"/>
      <c r="O809" s="210"/>
      <c r="P809" s="210"/>
      <c r="Q809" s="210"/>
      <c r="R809" s="210"/>
      <c r="S809" s="210"/>
      <c r="T809" s="210"/>
      <c r="U809" s="210"/>
      <c r="V809" s="210"/>
      <c r="W809" s="210"/>
      <c r="X809" s="210"/>
      <c r="Y809" s="210"/>
      <c r="Z809" s="210"/>
      <c r="AA809" s="210"/>
      <c r="AB809" s="210"/>
      <c r="AC809" s="210"/>
      <c r="AD809" s="210"/>
      <c r="AE809" s="210"/>
      <c r="AF809" s="210"/>
      <c r="AG809" s="210"/>
      <c r="AH809" s="210"/>
      <c r="AI809" s="210"/>
      <c r="AJ809" s="210"/>
      <c r="AK809" s="210"/>
      <c r="AL809" s="210"/>
    </row>
    <row r="810" spans="1:38" ht="16" x14ac:dyDescent="0.2">
      <c r="A810" s="210"/>
      <c r="B810" s="210"/>
      <c r="C810" s="210"/>
      <c r="D810" s="210"/>
      <c r="E810" s="210"/>
      <c r="F810" s="210"/>
      <c r="G810" s="210"/>
      <c r="H810" s="210"/>
      <c r="I810" s="210"/>
      <c r="J810" s="210"/>
      <c r="K810" s="210"/>
      <c r="L810" s="210"/>
      <c r="M810" s="210"/>
      <c r="N810" s="210"/>
      <c r="O810" s="210"/>
      <c r="P810" s="210"/>
      <c r="Q810" s="210"/>
      <c r="R810" s="210"/>
      <c r="S810" s="210"/>
      <c r="T810" s="210"/>
      <c r="U810" s="210"/>
      <c r="V810" s="210"/>
      <c r="W810" s="210"/>
      <c r="X810" s="210"/>
      <c r="Y810" s="210"/>
      <c r="Z810" s="210"/>
      <c r="AA810" s="210"/>
      <c r="AB810" s="210"/>
      <c r="AC810" s="210"/>
      <c r="AD810" s="210"/>
      <c r="AE810" s="210"/>
      <c r="AF810" s="210"/>
      <c r="AG810" s="210"/>
      <c r="AH810" s="210"/>
      <c r="AI810" s="210"/>
      <c r="AJ810" s="210"/>
      <c r="AK810" s="210"/>
      <c r="AL810" s="210"/>
    </row>
    <row r="811" spans="1:38" ht="16" x14ac:dyDescent="0.2">
      <c r="A811" s="210"/>
      <c r="B811" s="210"/>
      <c r="C811" s="210"/>
      <c r="D811" s="210"/>
      <c r="E811" s="210"/>
      <c r="F811" s="210"/>
      <c r="G811" s="210"/>
      <c r="H811" s="210"/>
      <c r="I811" s="210"/>
      <c r="J811" s="210"/>
      <c r="K811" s="210"/>
      <c r="L811" s="210"/>
      <c r="M811" s="210"/>
      <c r="N811" s="210"/>
      <c r="O811" s="210"/>
      <c r="P811" s="210"/>
      <c r="Q811" s="210"/>
      <c r="R811" s="210"/>
      <c r="S811" s="210"/>
      <c r="T811" s="210"/>
      <c r="U811" s="210"/>
      <c r="V811" s="210"/>
      <c r="W811" s="210"/>
      <c r="X811" s="210"/>
      <c r="Y811" s="210"/>
      <c r="Z811" s="210"/>
      <c r="AA811" s="210"/>
      <c r="AB811" s="210"/>
      <c r="AC811" s="210"/>
      <c r="AD811" s="210"/>
      <c r="AE811" s="210"/>
      <c r="AF811" s="210"/>
      <c r="AG811" s="210"/>
      <c r="AH811" s="210"/>
      <c r="AI811" s="210"/>
      <c r="AJ811" s="210"/>
      <c r="AK811" s="210"/>
      <c r="AL811" s="210"/>
    </row>
    <row r="812" spans="1:38" ht="16" x14ac:dyDescent="0.2">
      <c r="A812" s="210"/>
      <c r="B812" s="210"/>
      <c r="C812" s="210"/>
      <c r="D812" s="210"/>
      <c r="E812" s="210"/>
      <c r="F812" s="210"/>
      <c r="G812" s="210"/>
      <c r="H812" s="210"/>
      <c r="I812" s="210"/>
      <c r="J812" s="210"/>
      <c r="K812" s="210"/>
      <c r="L812" s="210"/>
      <c r="M812" s="210"/>
      <c r="N812" s="210"/>
      <c r="O812" s="210"/>
      <c r="P812" s="210"/>
      <c r="Q812" s="210"/>
      <c r="R812" s="210"/>
      <c r="S812" s="210"/>
      <c r="T812" s="210"/>
      <c r="U812" s="210"/>
      <c r="V812" s="210"/>
      <c r="W812" s="210"/>
      <c r="X812" s="210"/>
      <c r="Y812" s="210"/>
      <c r="Z812" s="210"/>
      <c r="AA812" s="210"/>
      <c r="AB812" s="210"/>
      <c r="AC812" s="210"/>
      <c r="AD812" s="210"/>
      <c r="AE812" s="210"/>
      <c r="AF812" s="210"/>
      <c r="AG812" s="210"/>
      <c r="AH812" s="210"/>
      <c r="AI812" s="210"/>
      <c r="AJ812" s="210"/>
      <c r="AK812" s="210"/>
      <c r="AL812" s="210"/>
    </row>
    <row r="813" spans="1:38" ht="16" x14ac:dyDescent="0.2">
      <c r="A813" s="210"/>
      <c r="B813" s="210"/>
      <c r="C813" s="210"/>
      <c r="D813" s="210"/>
      <c r="E813" s="210"/>
      <c r="F813" s="210"/>
      <c r="G813" s="210"/>
      <c r="H813" s="210"/>
      <c r="I813" s="210"/>
      <c r="J813" s="210"/>
      <c r="K813" s="210"/>
      <c r="L813" s="210"/>
      <c r="M813" s="210"/>
      <c r="N813" s="210"/>
      <c r="O813" s="210"/>
      <c r="P813" s="210"/>
      <c r="Q813" s="210"/>
      <c r="R813" s="210"/>
      <c r="S813" s="210"/>
      <c r="T813" s="210"/>
      <c r="U813" s="210"/>
      <c r="V813" s="210"/>
      <c r="W813" s="210"/>
      <c r="X813" s="210"/>
      <c r="Y813" s="210"/>
      <c r="Z813" s="210"/>
      <c r="AA813" s="210"/>
      <c r="AB813" s="210"/>
      <c r="AC813" s="210"/>
      <c r="AD813" s="210"/>
      <c r="AE813" s="210"/>
      <c r="AF813" s="210"/>
      <c r="AG813" s="210"/>
      <c r="AH813" s="210"/>
      <c r="AI813" s="210"/>
      <c r="AJ813" s="210"/>
      <c r="AK813" s="210"/>
      <c r="AL813" s="210"/>
    </row>
    <row r="814" spans="1:38" ht="16" x14ac:dyDescent="0.2">
      <c r="A814" s="210"/>
      <c r="B814" s="210"/>
      <c r="C814" s="210"/>
      <c r="D814" s="210"/>
      <c r="E814" s="210"/>
      <c r="F814" s="210"/>
      <c r="G814" s="210"/>
      <c r="H814" s="210"/>
      <c r="I814" s="210"/>
      <c r="J814" s="210"/>
      <c r="K814" s="210"/>
      <c r="L814" s="210"/>
      <c r="M814" s="210"/>
      <c r="N814" s="210"/>
      <c r="O814" s="210"/>
      <c r="P814" s="210"/>
      <c r="Q814" s="210"/>
      <c r="R814" s="210"/>
      <c r="S814" s="210"/>
      <c r="T814" s="210"/>
      <c r="U814" s="210"/>
      <c r="V814" s="210"/>
      <c r="W814" s="210"/>
      <c r="X814" s="210"/>
      <c r="Y814" s="210"/>
      <c r="Z814" s="210"/>
      <c r="AA814" s="210"/>
      <c r="AB814" s="210"/>
      <c r="AC814" s="210"/>
      <c r="AD814" s="210"/>
      <c r="AE814" s="210"/>
      <c r="AF814" s="210"/>
      <c r="AG814" s="210"/>
      <c r="AH814" s="210"/>
      <c r="AI814" s="210"/>
      <c r="AJ814" s="210"/>
      <c r="AK814" s="210"/>
      <c r="AL814" s="210"/>
    </row>
    <row r="815" spans="1:38" ht="16" x14ac:dyDescent="0.2">
      <c r="A815" s="210"/>
      <c r="B815" s="210"/>
      <c r="C815" s="210"/>
      <c r="D815" s="210"/>
      <c r="E815" s="210"/>
      <c r="F815" s="210"/>
      <c r="G815" s="210"/>
      <c r="H815" s="210"/>
      <c r="I815" s="210"/>
      <c r="J815" s="210"/>
      <c r="K815" s="210"/>
      <c r="L815" s="210"/>
      <c r="M815" s="210"/>
      <c r="N815" s="210"/>
      <c r="O815" s="210"/>
      <c r="P815" s="210"/>
      <c r="Q815" s="210"/>
      <c r="R815" s="210"/>
      <c r="S815" s="210"/>
      <c r="T815" s="210"/>
      <c r="U815" s="210"/>
      <c r="V815" s="210"/>
      <c r="W815" s="210"/>
      <c r="X815" s="210"/>
      <c r="Y815" s="210"/>
      <c r="Z815" s="210"/>
      <c r="AA815" s="210"/>
      <c r="AB815" s="210"/>
      <c r="AC815" s="210"/>
      <c r="AD815" s="210"/>
      <c r="AE815" s="210"/>
      <c r="AF815" s="210"/>
      <c r="AG815" s="210"/>
      <c r="AH815" s="210"/>
      <c r="AI815" s="210"/>
      <c r="AJ815" s="210"/>
      <c r="AK815" s="210"/>
      <c r="AL815" s="210"/>
    </row>
    <row r="816" spans="1:38" ht="16" x14ac:dyDescent="0.2">
      <c r="A816" s="210"/>
      <c r="B816" s="210"/>
      <c r="C816" s="210"/>
      <c r="D816" s="210"/>
      <c r="E816" s="210"/>
      <c r="F816" s="210"/>
      <c r="G816" s="210"/>
      <c r="H816" s="210"/>
      <c r="I816" s="210"/>
      <c r="J816" s="210"/>
      <c r="K816" s="210"/>
      <c r="L816" s="210"/>
      <c r="M816" s="210"/>
      <c r="N816" s="210"/>
      <c r="O816" s="210"/>
      <c r="P816" s="210"/>
      <c r="Q816" s="210"/>
      <c r="R816" s="210"/>
      <c r="S816" s="210"/>
      <c r="T816" s="210"/>
      <c r="U816" s="210"/>
      <c r="V816" s="210"/>
      <c r="W816" s="210"/>
      <c r="X816" s="210"/>
      <c r="Y816" s="210"/>
      <c r="Z816" s="210"/>
      <c r="AA816" s="210"/>
      <c r="AB816" s="210"/>
      <c r="AC816" s="210"/>
      <c r="AD816" s="210"/>
      <c r="AE816" s="210"/>
      <c r="AF816" s="210"/>
      <c r="AG816" s="210"/>
      <c r="AH816" s="210"/>
      <c r="AI816" s="210"/>
      <c r="AJ816" s="210"/>
      <c r="AK816" s="210"/>
      <c r="AL816" s="210"/>
    </row>
    <row r="817" spans="1:38" ht="16" x14ac:dyDescent="0.2">
      <c r="A817" s="210"/>
      <c r="B817" s="210"/>
      <c r="C817" s="210"/>
      <c r="D817" s="210"/>
      <c r="E817" s="210"/>
      <c r="F817" s="210"/>
      <c r="G817" s="210"/>
      <c r="H817" s="210"/>
      <c r="I817" s="210"/>
      <c r="J817" s="210"/>
      <c r="K817" s="210"/>
      <c r="L817" s="210"/>
      <c r="M817" s="210"/>
      <c r="N817" s="210"/>
      <c r="O817" s="210"/>
      <c r="P817" s="210"/>
      <c r="Q817" s="210"/>
      <c r="R817" s="210"/>
      <c r="S817" s="210"/>
      <c r="T817" s="210"/>
      <c r="U817" s="210"/>
      <c r="V817" s="210"/>
      <c r="W817" s="210"/>
      <c r="X817" s="210"/>
      <c r="Y817" s="210"/>
      <c r="Z817" s="210"/>
      <c r="AA817" s="210"/>
      <c r="AB817" s="210"/>
      <c r="AC817" s="210"/>
      <c r="AD817" s="210"/>
      <c r="AE817" s="210"/>
      <c r="AF817" s="210"/>
      <c r="AG817" s="210"/>
      <c r="AH817" s="210"/>
      <c r="AI817" s="210"/>
      <c r="AJ817" s="210"/>
      <c r="AK817" s="210"/>
      <c r="AL817" s="210"/>
    </row>
    <row r="818" spans="1:38" ht="16" x14ac:dyDescent="0.2">
      <c r="A818" s="210"/>
      <c r="B818" s="210"/>
      <c r="C818" s="210"/>
      <c r="D818" s="210"/>
      <c r="E818" s="210"/>
      <c r="F818" s="210"/>
      <c r="G818" s="210"/>
      <c r="H818" s="210"/>
      <c r="I818" s="210"/>
      <c r="J818" s="210"/>
      <c r="K818" s="210"/>
      <c r="L818" s="210"/>
      <c r="M818" s="210"/>
      <c r="N818" s="210"/>
      <c r="O818" s="210"/>
      <c r="P818" s="210"/>
      <c r="Q818" s="210"/>
      <c r="R818" s="210"/>
      <c r="S818" s="210"/>
      <c r="T818" s="210"/>
      <c r="U818" s="210"/>
      <c r="V818" s="210"/>
      <c r="W818" s="210"/>
      <c r="X818" s="210"/>
      <c r="Y818" s="210"/>
      <c r="Z818" s="210"/>
      <c r="AA818" s="210"/>
      <c r="AB818" s="210"/>
      <c r="AC818" s="210"/>
      <c r="AD818" s="210"/>
      <c r="AE818" s="210"/>
      <c r="AF818" s="210"/>
      <c r="AG818" s="210"/>
      <c r="AH818" s="210"/>
      <c r="AI818" s="210"/>
      <c r="AJ818" s="210"/>
      <c r="AK818" s="210"/>
      <c r="AL818" s="210"/>
    </row>
    <row r="819" spans="1:38" ht="16" x14ac:dyDescent="0.2">
      <c r="A819" s="210"/>
      <c r="B819" s="210"/>
      <c r="C819" s="210"/>
      <c r="D819" s="210"/>
      <c r="E819" s="210"/>
      <c r="F819" s="210"/>
      <c r="G819" s="210"/>
      <c r="H819" s="210"/>
      <c r="I819" s="210"/>
      <c r="J819" s="210"/>
      <c r="K819" s="210"/>
      <c r="L819" s="210"/>
      <c r="M819" s="210"/>
      <c r="N819" s="210"/>
      <c r="O819" s="210"/>
      <c r="P819" s="210"/>
      <c r="Q819" s="210"/>
      <c r="R819" s="210"/>
      <c r="S819" s="210"/>
      <c r="T819" s="210"/>
      <c r="U819" s="210"/>
      <c r="V819" s="210"/>
      <c r="W819" s="210"/>
      <c r="X819" s="210"/>
      <c r="Y819" s="210"/>
      <c r="Z819" s="210"/>
      <c r="AA819" s="210"/>
      <c r="AB819" s="210"/>
      <c r="AC819" s="210"/>
      <c r="AD819" s="210"/>
      <c r="AE819" s="210"/>
      <c r="AF819" s="210"/>
      <c r="AG819" s="210"/>
      <c r="AH819" s="210"/>
      <c r="AI819" s="210"/>
      <c r="AJ819" s="210"/>
      <c r="AK819" s="210"/>
      <c r="AL819" s="210"/>
    </row>
    <row r="820" spans="1:38" ht="16" x14ac:dyDescent="0.2">
      <c r="A820" s="210"/>
      <c r="B820" s="210"/>
      <c r="C820" s="210"/>
      <c r="D820" s="210"/>
      <c r="E820" s="210"/>
      <c r="F820" s="210"/>
      <c r="G820" s="210"/>
      <c r="H820" s="210"/>
      <c r="I820" s="210"/>
      <c r="J820" s="210"/>
      <c r="K820" s="210"/>
      <c r="L820" s="210"/>
      <c r="M820" s="210"/>
      <c r="N820" s="210"/>
      <c r="O820" s="210"/>
      <c r="P820" s="210"/>
      <c r="Q820" s="210"/>
      <c r="R820" s="210"/>
      <c r="S820" s="210"/>
      <c r="T820" s="210"/>
      <c r="U820" s="210"/>
      <c r="V820" s="210"/>
      <c r="W820" s="210"/>
      <c r="X820" s="210"/>
      <c r="Y820" s="210"/>
      <c r="Z820" s="210"/>
      <c r="AA820" s="210"/>
      <c r="AB820" s="210"/>
      <c r="AC820" s="210"/>
      <c r="AD820" s="210"/>
      <c r="AE820" s="210"/>
      <c r="AF820" s="210"/>
      <c r="AG820" s="210"/>
      <c r="AH820" s="210"/>
      <c r="AI820" s="210"/>
      <c r="AJ820" s="210"/>
      <c r="AK820" s="210"/>
      <c r="AL820" s="210"/>
    </row>
    <row r="821" spans="1:38" ht="16" x14ac:dyDescent="0.2">
      <c r="A821" s="210"/>
      <c r="B821" s="210"/>
      <c r="C821" s="210"/>
      <c r="D821" s="210"/>
      <c r="E821" s="210"/>
      <c r="F821" s="210"/>
      <c r="G821" s="210"/>
      <c r="H821" s="210"/>
      <c r="I821" s="210"/>
      <c r="J821" s="210"/>
      <c r="K821" s="210"/>
      <c r="L821" s="210"/>
      <c r="M821" s="210"/>
      <c r="N821" s="210"/>
      <c r="O821" s="210"/>
      <c r="P821" s="210"/>
      <c r="Q821" s="210"/>
      <c r="R821" s="210"/>
      <c r="S821" s="210"/>
      <c r="T821" s="210"/>
      <c r="U821" s="210"/>
      <c r="V821" s="210"/>
      <c r="W821" s="210"/>
      <c r="X821" s="210"/>
      <c r="Y821" s="210"/>
      <c r="Z821" s="210"/>
      <c r="AA821" s="210"/>
      <c r="AB821" s="210"/>
      <c r="AC821" s="210"/>
      <c r="AD821" s="210"/>
      <c r="AE821" s="210"/>
      <c r="AF821" s="210"/>
      <c r="AG821" s="210"/>
      <c r="AH821" s="210"/>
      <c r="AI821" s="210"/>
      <c r="AJ821" s="210"/>
      <c r="AK821" s="210"/>
      <c r="AL821" s="210"/>
    </row>
    <row r="822" spans="1:38" ht="16" x14ac:dyDescent="0.2">
      <c r="A822" s="210"/>
      <c r="B822" s="210"/>
      <c r="C822" s="210"/>
      <c r="D822" s="210"/>
      <c r="E822" s="210"/>
      <c r="F822" s="210"/>
      <c r="G822" s="210"/>
      <c r="H822" s="210"/>
      <c r="I822" s="210"/>
      <c r="J822" s="210"/>
      <c r="K822" s="210"/>
      <c r="L822" s="210"/>
      <c r="M822" s="210"/>
      <c r="N822" s="210"/>
      <c r="O822" s="210"/>
      <c r="P822" s="210"/>
      <c r="Q822" s="210"/>
      <c r="R822" s="210"/>
      <c r="S822" s="210"/>
      <c r="T822" s="210"/>
      <c r="U822" s="210"/>
      <c r="V822" s="210"/>
      <c r="W822" s="210"/>
      <c r="X822" s="210"/>
      <c r="Y822" s="210"/>
      <c r="Z822" s="210"/>
      <c r="AA822" s="210"/>
      <c r="AB822" s="210"/>
      <c r="AC822" s="210"/>
      <c r="AD822" s="210"/>
      <c r="AE822" s="210"/>
      <c r="AF822" s="210"/>
      <c r="AG822" s="210"/>
      <c r="AH822" s="210"/>
      <c r="AI822" s="210"/>
      <c r="AJ822" s="210"/>
      <c r="AK822" s="210"/>
      <c r="AL822" s="210"/>
    </row>
    <row r="823" spans="1:38" ht="16" x14ac:dyDescent="0.2">
      <c r="A823" s="210"/>
      <c r="B823" s="210"/>
      <c r="C823" s="210"/>
      <c r="D823" s="210"/>
      <c r="E823" s="210"/>
      <c r="F823" s="210"/>
      <c r="G823" s="210"/>
      <c r="H823" s="210"/>
      <c r="I823" s="210"/>
      <c r="J823" s="210"/>
      <c r="K823" s="210"/>
      <c r="L823" s="210"/>
      <c r="M823" s="210"/>
      <c r="N823" s="210"/>
      <c r="O823" s="210"/>
      <c r="P823" s="210"/>
      <c r="Q823" s="210"/>
      <c r="R823" s="210"/>
      <c r="S823" s="210"/>
      <c r="T823" s="210"/>
      <c r="U823" s="210"/>
      <c r="V823" s="210"/>
      <c r="W823" s="210"/>
      <c r="X823" s="210"/>
      <c r="Y823" s="210"/>
      <c r="Z823" s="210"/>
      <c r="AA823" s="210"/>
      <c r="AB823" s="210"/>
      <c r="AC823" s="210"/>
      <c r="AD823" s="210"/>
      <c r="AE823" s="210"/>
      <c r="AF823" s="210"/>
      <c r="AG823" s="210"/>
      <c r="AH823" s="210"/>
      <c r="AI823" s="210"/>
      <c r="AJ823" s="210"/>
      <c r="AK823" s="210"/>
      <c r="AL823" s="210"/>
    </row>
    <row r="824" spans="1:38" ht="16" x14ac:dyDescent="0.2">
      <c r="A824" s="210"/>
      <c r="B824" s="210"/>
      <c r="C824" s="210"/>
      <c r="D824" s="210"/>
      <c r="E824" s="210"/>
      <c r="F824" s="210"/>
      <c r="G824" s="210"/>
      <c r="H824" s="210"/>
      <c r="I824" s="210"/>
      <c r="J824" s="210"/>
      <c r="K824" s="210"/>
      <c r="L824" s="210"/>
      <c r="M824" s="210"/>
      <c r="N824" s="210"/>
      <c r="O824" s="210"/>
      <c r="P824" s="210"/>
      <c r="Q824" s="210"/>
      <c r="R824" s="210"/>
      <c r="S824" s="210"/>
      <c r="T824" s="210"/>
      <c r="U824" s="210"/>
      <c r="V824" s="210"/>
      <c r="W824" s="210"/>
      <c r="X824" s="210"/>
      <c r="Y824" s="210"/>
      <c r="Z824" s="210"/>
      <c r="AA824" s="210"/>
      <c r="AB824" s="210"/>
      <c r="AC824" s="210"/>
      <c r="AD824" s="210"/>
      <c r="AE824" s="210"/>
      <c r="AF824" s="210"/>
      <c r="AG824" s="210"/>
      <c r="AH824" s="210"/>
      <c r="AI824" s="210"/>
      <c r="AJ824" s="210"/>
      <c r="AK824" s="210"/>
      <c r="AL824" s="210"/>
    </row>
    <row r="825" spans="1:38" ht="16" x14ac:dyDescent="0.2">
      <c r="A825" s="210"/>
      <c r="B825" s="210"/>
      <c r="C825" s="210"/>
      <c r="D825" s="210"/>
      <c r="E825" s="210"/>
      <c r="F825" s="210"/>
      <c r="G825" s="210"/>
      <c r="H825" s="210"/>
      <c r="I825" s="210"/>
      <c r="J825" s="210"/>
      <c r="K825" s="210"/>
      <c r="L825" s="210"/>
      <c r="M825" s="210"/>
      <c r="N825" s="210"/>
      <c r="O825" s="210"/>
      <c r="P825" s="210"/>
      <c r="Q825" s="210"/>
      <c r="R825" s="210"/>
      <c r="S825" s="210"/>
      <c r="T825" s="210"/>
      <c r="U825" s="210"/>
      <c r="V825" s="210"/>
      <c r="W825" s="210"/>
      <c r="X825" s="210"/>
      <c r="Y825" s="210"/>
      <c r="Z825" s="210"/>
      <c r="AA825" s="210"/>
      <c r="AB825" s="210"/>
      <c r="AC825" s="210"/>
      <c r="AD825" s="210"/>
      <c r="AE825" s="210"/>
      <c r="AF825" s="210"/>
      <c r="AG825" s="210"/>
      <c r="AH825" s="210"/>
      <c r="AI825" s="210"/>
      <c r="AJ825" s="210"/>
      <c r="AK825" s="210"/>
      <c r="AL825" s="210"/>
    </row>
    <row r="826" spans="1:38" ht="16" x14ac:dyDescent="0.2">
      <c r="A826" s="210"/>
      <c r="B826" s="210"/>
      <c r="C826" s="210"/>
      <c r="D826" s="210"/>
      <c r="E826" s="210"/>
      <c r="F826" s="210"/>
      <c r="G826" s="210"/>
      <c r="H826" s="210"/>
      <c r="I826" s="210"/>
      <c r="J826" s="210"/>
      <c r="K826" s="210"/>
      <c r="L826" s="210"/>
      <c r="M826" s="210"/>
      <c r="N826" s="210"/>
      <c r="O826" s="210"/>
      <c r="P826" s="210"/>
      <c r="Q826" s="210"/>
      <c r="R826" s="210"/>
      <c r="S826" s="210"/>
      <c r="T826" s="210"/>
      <c r="U826" s="210"/>
      <c r="V826" s="210"/>
      <c r="W826" s="210"/>
      <c r="X826" s="210"/>
      <c r="Y826" s="210"/>
      <c r="Z826" s="210"/>
      <c r="AA826" s="210"/>
      <c r="AB826" s="210"/>
      <c r="AC826" s="210"/>
      <c r="AD826" s="210"/>
      <c r="AE826" s="210"/>
      <c r="AF826" s="210"/>
      <c r="AG826" s="210"/>
      <c r="AH826" s="210"/>
      <c r="AI826" s="210"/>
      <c r="AJ826" s="210"/>
      <c r="AK826" s="210"/>
      <c r="AL826" s="210"/>
    </row>
    <row r="827" spans="1:38" ht="16" x14ac:dyDescent="0.2">
      <c r="A827" s="210"/>
      <c r="B827" s="210"/>
      <c r="C827" s="210"/>
      <c r="D827" s="210"/>
      <c r="E827" s="210"/>
      <c r="F827" s="210"/>
      <c r="G827" s="210"/>
      <c r="H827" s="210"/>
      <c r="I827" s="210"/>
      <c r="J827" s="210"/>
      <c r="K827" s="210"/>
      <c r="L827" s="210"/>
      <c r="M827" s="210"/>
      <c r="N827" s="210"/>
      <c r="O827" s="210"/>
      <c r="P827" s="210"/>
      <c r="Q827" s="210"/>
      <c r="R827" s="210"/>
      <c r="S827" s="210"/>
      <c r="T827" s="210"/>
      <c r="U827" s="210"/>
      <c r="V827" s="210"/>
      <c r="W827" s="210"/>
      <c r="X827" s="210"/>
      <c r="Y827" s="210"/>
      <c r="Z827" s="210"/>
      <c r="AA827" s="210"/>
      <c r="AB827" s="210"/>
      <c r="AC827" s="210"/>
      <c r="AD827" s="210"/>
      <c r="AE827" s="210"/>
      <c r="AF827" s="210"/>
      <c r="AG827" s="210"/>
      <c r="AH827" s="210"/>
      <c r="AI827" s="210"/>
      <c r="AJ827" s="210"/>
      <c r="AK827" s="210"/>
      <c r="AL827" s="210"/>
    </row>
    <row r="828" spans="1:38" ht="16" x14ac:dyDescent="0.2">
      <c r="A828" s="210"/>
      <c r="B828" s="210"/>
      <c r="C828" s="210"/>
      <c r="D828" s="210"/>
      <c r="E828" s="210"/>
      <c r="F828" s="210"/>
      <c r="G828" s="210"/>
      <c r="H828" s="210"/>
      <c r="I828" s="210"/>
      <c r="J828" s="210"/>
      <c r="K828" s="210"/>
      <c r="L828" s="210"/>
      <c r="M828" s="210"/>
      <c r="N828" s="210"/>
      <c r="O828" s="210"/>
      <c r="P828" s="210"/>
      <c r="Q828" s="210"/>
      <c r="R828" s="210"/>
      <c r="S828" s="210"/>
      <c r="T828" s="210"/>
      <c r="U828" s="210"/>
      <c r="V828" s="210"/>
      <c r="W828" s="210"/>
      <c r="X828" s="210"/>
      <c r="Y828" s="210"/>
      <c r="Z828" s="210"/>
      <c r="AA828" s="210"/>
      <c r="AB828" s="210"/>
      <c r="AC828" s="210"/>
      <c r="AD828" s="210"/>
      <c r="AE828" s="210"/>
      <c r="AF828" s="210"/>
      <c r="AG828" s="210"/>
      <c r="AH828" s="210"/>
      <c r="AI828" s="210"/>
      <c r="AJ828" s="210"/>
      <c r="AK828" s="210"/>
      <c r="AL828" s="210"/>
    </row>
    <row r="829" spans="1:38" ht="16" x14ac:dyDescent="0.2">
      <c r="A829" s="210"/>
      <c r="B829" s="210"/>
      <c r="C829" s="210"/>
      <c r="D829" s="210"/>
      <c r="E829" s="210"/>
      <c r="F829" s="210"/>
      <c r="G829" s="210"/>
      <c r="H829" s="210"/>
      <c r="I829" s="210"/>
      <c r="J829" s="210"/>
      <c r="K829" s="210"/>
      <c r="L829" s="210"/>
      <c r="M829" s="210"/>
      <c r="N829" s="210"/>
      <c r="O829" s="210"/>
      <c r="P829" s="210"/>
      <c r="Q829" s="210"/>
      <c r="R829" s="210"/>
      <c r="S829" s="210"/>
      <c r="T829" s="210"/>
      <c r="U829" s="210"/>
      <c r="V829" s="210"/>
      <c r="W829" s="210"/>
      <c r="X829" s="210"/>
      <c r="Y829" s="210"/>
      <c r="Z829" s="210"/>
      <c r="AA829" s="210"/>
      <c r="AB829" s="210"/>
      <c r="AC829" s="210"/>
      <c r="AD829" s="210"/>
      <c r="AE829" s="210"/>
      <c r="AF829" s="210"/>
      <c r="AG829" s="210"/>
      <c r="AH829" s="210"/>
      <c r="AI829" s="210"/>
      <c r="AJ829" s="210"/>
      <c r="AK829" s="210"/>
      <c r="AL829" s="210"/>
    </row>
    <row r="830" spans="1:38" ht="16" x14ac:dyDescent="0.2">
      <c r="A830" s="210"/>
      <c r="B830" s="210"/>
      <c r="C830" s="210"/>
      <c r="D830" s="210"/>
      <c r="E830" s="210"/>
      <c r="F830" s="210"/>
      <c r="G830" s="210"/>
      <c r="H830" s="210"/>
      <c r="I830" s="210"/>
      <c r="J830" s="210"/>
      <c r="K830" s="210"/>
      <c r="L830" s="210"/>
      <c r="M830" s="210"/>
      <c r="N830" s="210"/>
      <c r="O830" s="210"/>
      <c r="P830" s="210"/>
      <c r="Q830" s="210"/>
      <c r="R830" s="210"/>
      <c r="S830" s="210"/>
      <c r="T830" s="210"/>
      <c r="U830" s="210"/>
      <c r="V830" s="210"/>
      <c r="W830" s="210"/>
      <c r="X830" s="210"/>
      <c r="Y830" s="210"/>
      <c r="Z830" s="210"/>
      <c r="AA830" s="210"/>
      <c r="AB830" s="210"/>
      <c r="AC830" s="210"/>
      <c r="AD830" s="210"/>
      <c r="AE830" s="210"/>
      <c r="AF830" s="210"/>
      <c r="AG830" s="210"/>
      <c r="AH830" s="210"/>
      <c r="AI830" s="210"/>
      <c r="AJ830" s="210"/>
      <c r="AK830" s="210"/>
      <c r="AL830" s="210"/>
    </row>
    <row r="831" spans="1:38" ht="16" x14ac:dyDescent="0.2">
      <c r="A831" s="210"/>
      <c r="B831" s="210"/>
      <c r="C831" s="210"/>
      <c r="D831" s="210"/>
      <c r="E831" s="210"/>
      <c r="F831" s="210"/>
      <c r="G831" s="210"/>
      <c r="H831" s="210"/>
      <c r="I831" s="210"/>
      <c r="J831" s="210"/>
      <c r="K831" s="210"/>
      <c r="L831" s="210"/>
      <c r="M831" s="210"/>
      <c r="N831" s="210"/>
      <c r="O831" s="210"/>
      <c r="P831" s="210"/>
      <c r="Q831" s="210"/>
      <c r="R831" s="210"/>
      <c r="S831" s="210"/>
      <c r="T831" s="210"/>
      <c r="U831" s="210"/>
      <c r="V831" s="210"/>
      <c r="W831" s="210"/>
      <c r="X831" s="210"/>
      <c r="Y831" s="210"/>
      <c r="Z831" s="210"/>
      <c r="AA831" s="210"/>
      <c r="AB831" s="210"/>
      <c r="AC831" s="210"/>
      <c r="AD831" s="210"/>
      <c r="AE831" s="210"/>
      <c r="AF831" s="210"/>
      <c r="AG831" s="210"/>
      <c r="AH831" s="210"/>
      <c r="AI831" s="210"/>
      <c r="AJ831" s="210"/>
      <c r="AK831" s="210"/>
      <c r="AL831" s="210"/>
    </row>
    <row r="832" spans="1:38" ht="16" x14ac:dyDescent="0.2">
      <c r="A832" s="210"/>
      <c r="B832" s="210"/>
      <c r="C832" s="210"/>
      <c r="D832" s="210"/>
      <c r="E832" s="210"/>
      <c r="F832" s="210"/>
      <c r="G832" s="210"/>
      <c r="H832" s="210"/>
      <c r="I832" s="210"/>
      <c r="J832" s="210"/>
      <c r="K832" s="210"/>
      <c r="L832" s="210"/>
      <c r="M832" s="210"/>
      <c r="N832" s="210"/>
      <c r="O832" s="210"/>
      <c r="P832" s="210"/>
      <c r="Q832" s="210"/>
      <c r="R832" s="210"/>
      <c r="S832" s="210"/>
      <c r="T832" s="210"/>
      <c r="U832" s="210"/>
      <c r="V832" s="210"/>
      <c r="W832" s="210"/>
      <c r="X832" s="210"/>
      <c r="Y832" s="210"/>
      <c r="Z832" s="210"/>
      <c r="AA832" s="210"/>
      <c r="AB832" s="210"/>
      <c r="AC832" s="210"/>
      <c r="AD832" s="210"/>
      <c r="AE832" s="210"/>
      <c r="AF832" s="210"/>
      <c r="AG832" s="210"/>
      <c r="AH832" s="210"/>
      <c r="AI832" s="210"/>
      <c r="AJ832" s="210"/>
      <c r="AK832" s="210"/>
      <c r="AL832" s="210"/>
    </row>
    <row r="833" spans="1:38" ht="16" x14ac:dyDescent="0.2">
      <c r="A833" s="210"/>
      <c r="B833" s="210"/>
      <c r="C833" s="210"/>
      <c r="D833" s="210"/>
      <c r="E833" s="210"/>
      <c r="F833" s="210"/>
      <c r="G833" s="210"/>
      <c r="H833" s="210"/>
      <c r="I833" s="210"/>
      <c r="J833" s="210"/>
      <c r="K833" s="210"/>
      <c r="L833" s="210"/>
      <c r="M833" s="210"/>
      <c r="N833" s="210"/>
      <c r="O833" s="210"/>
      <c r="P833" s="210"/>
      <c r="Q833" s="210"/>
      <c r="R833" s="210"/>
      <c r="S833" s="210"/>
      <c r="T833" s="210"/>
      <c r="U833" s="210"/>
      <c r="V833" s="210"/>
      <c r="W833" s="210"/>
      <c r="X833" s="210"/>
      <c r="Y833" s="210"/>
      <c r="Z833" s="210"/>
      <c r="AA833" s="210"/>
      <c r="AB833" s="210"/>
      <c r="AC833" s="210"/>
      <c r="AD833" s="210"/>
      <c r="AE833" s="210"/>
      <c r="AF833" s="210"/>
      <c r="AG833" s="210"/>
      <c r="AH833" s="210"/>
      <c r="AI833" s="210"/>
      <c r="AJ833" s="210"/>
      <c r="AK833" s="210"/>
      <c r="AL833" s="210"/>
    </row>
    <row r="834" spans="1:38" ht="16" x14ac:dyDescent="0.2">
      <c r="A834" s="210"/>
      <c r="B834" s="210"/>
      <c r="C834" s="210"/>
      <c r="D834" s="210"/>
      <c r="E834" s="210"/>
      <c r="F834" s="210"/>
      <c r="G834" s="210"/>
      <c r="H834" s="210"/>
      <c r="I834" s="210"/>
      <c r="J834" s="210"/>
      <c r="K834" s="210"/>
      <c r="L834" s="210"/>
      <c r="M834" s="210"/>
      <c r="N834" s="210"/>
      <c r="O834" s="210"/>
      <c r="P834" s="210"/>
      <c r="Q834" s="210"/>
      <c r="R834" s="210"/>
      <c r="S834" s="210"/>
      <c r="T834" s="210"/>
      <c r="U834" s="210"/>
      <c r="V834" s="210"/>
      <c r="W834" s="210"/>
      <c r="X834" s="210"/>
      <c r="Y834" s="210"/>
      <c r="Z834" s="210"/>
      <c r="AA834" s="210"/>
      <c r="AB834" s="210"/>
      <c r="AC834" s="210"/>
      <c r="AD834" s="210"/>
      <c r="AE834" s="210"/>
      <c r="AF834" s="210"/>
      <c r="AG834" s="210"/>
      <c r="AH834" s="210"/>
      <c r="AI834" s="210"/>
      <c r="AJ834" s="210"/>
      <c r="AK834" s="210"/>
      <c r="AL834" s="210"/>
    </row>
    <row r="835" spans="1:38" ht="16" x14ac:dyDescent="0.2">
      <c r="A835" s="210"/>
      <c r="B835" s="210"/>
      <c r="C835" s="210"/>
      <c r="D835" s="210"/>
      <c r="E835" s="210"/>
      <c r="F835" s="210"/>
      <c r="G835" s="210"/>
      <c r="H835" s="210"/>
      <c r="I835" s="210"/>
      <c r="J835" s="210"/>
      <c r="K835" s="210"/>
      <c r="L835" s="210"/>
      <c r="M835" s="210"/>
      <c r="N835" s="210"/>
      <c r="O835" s="210"/>
      <c r="P835" s="210"/>
      <c r="Q835" s="210"/>
      <c r="R835" s="210"/>
      <c r="S835" s="210"/>
      <c r="T835" s="210"/>
      <c r="U835" s="210"/>
      <c r="V835" s="210"/>
      <c r="W835" s="210"/>
      <c r="X835" s="210"/>
      <c r="Y835" s="210"/>
      <c r="Z835" s="210"/>
      <c r="AA835" s="210"/>
      <c r="AB835" s="210"/>
      <c r="AC835" s="210"/>
      <c r="AD835" s="210"/>
      <c r="AE835" s="210"/>
      <c r="AF835" s="210"/>
      <c r="AG835" s="210"/>
      <c r="AH835" s="210"/>
      <c r="AI835" s="210"/>
      <c r="AJ835" s="210"/>
      <c r="AK835" s="210"/>
      <c r="AL835" s="210"/>
    </row>
    <row r="836" spans="1:38" ht="16" x14ac:dyDescent="0.2">
      <c r="A836" s="210"/>
      <c r="B836" s="210"/>
      <c r="C836" s="210"/>
      <c r="D836" s="210"/>
      <c r="E836" s="210"/>
      <c r="F836" s="210"/>
      <c r="G836" s="210"/>
      <c r="H836" s="210"/>
      <c r="I836" s="210"/>
      <c r="J836" s="210"/>
      <c r="K836" s="210"/>
      <c r="L836" s="210"/>
      <c r="M836" s="210"/>
      <c r="N836" s="210"/>
      <c r="O836" s="210"/>
      <c r="P836" s="210"/>
      <c r="Q836" s="210"/>
      <c r="R836" s="210"/>
      <c r="S836" s="210"/>
      <c r="T836" s="210"/>
      <c r="U836" s="210"/>
      <c r="V836" s="210"/>
      <c r="W836" s="210"/>
      <c r="X836" s="210"/>
      <c r="Y836" s="210"/>
      <c r="Z836" s="210"/>
      <c r="AA836" s="210"/>
      <c r="AB836" s="210"/>
      <c r="AC836" s="210"/>
      <c r="AD836" s="210"/>
      <c r="AE836" s="210"/>
      <c r="AF836" s="210"/>
      <c r="AG836" s="210"/>
      <c r="AH836" s="210"/>
      <c r="AI836" s="210"/>
      <c r="AJ836" s="210"/>
      <c r="AK836" s="210"/>
      <c r="AL836" s="210"/>
    </row>
    <row r="837" spans="1:38" ht="16" x14ac:dyDescent="0.2">
      <c r="A837" s="210"/>
      <c r="B837" s="210"/>
      <c r="C837" s="210"/>
      <c r="D837" s="210"/>
      <c r="E837" s="210"/>
      <c r="F837" s="210"/>
      <c r="G837" s="210"/>
      <c r="H837" s="210"/>
      <c r="I837" s="210"/>
      <c r="J837" s="210"/>
      <c r="K837" s="210"/>
      <c r="L837" s="210"/>
      <c r="M837" s="210"/>
      <c r="N837" s="210"/>
      <c r="O837" s="210"/>
      <c r="P837" s="210"/>
      <c r="Q837" s="210"/>
      <c r="R837" s="210"/>
      <c r="S837" s="210"/>
      <c r="T837" s="210"/>
      <c r="U837" s="210"/>
      <c r="V837" s="210"/>
      <c r="W837" s="210"/>
      <c r="X837" s="210"/>
      <c r="Y837" s="210"/>
      <c r="Z837" s="210"/>
      <c r="AA837" s="210"/>
      <c r="AB837" s="210"/>
      <c r="AC837" s="210"/>
      <c r="AD837" s="210"/>
      <c r="AE837" s="210"/>
      <c r="AF837" s="210"/>
      <c r="AG837" s="210"/>
      <c r="AH837" s="210"/>
      <c r="AI837" s="210"/>
      <c r="AJ837" s="210"/>
      <c r="AK837" s="210"/>
      <c r="AL837" s="210"/>
    </row>
    <row r="838" spans="1:38" ht="16" x14ac:dyDescent="0.2">
      <c r="A838" s="210"/>
      <c r="B838" s="210"/>
      <c r="C838" s="210"/>
      <c r="D838" s="210"/>
      <c r="E838" s="210"/>
      <c r="F838" s="210"/>
      <c r="G838" s="210"/>
      <c r="H838" s="210"/>
      <c r="I838" s="210"/>
      <c r="J838" s="210"/>
      <c r="K838" s="210"/>
      <c r="L838" s="210"/>
      <c r="M838" s="210"/>
      <c r="N838" s="210"/>
      <c r="O838" s="210"/>
      <c r="P838" s="210"/>
      <c r="Q838" s="210"/>
      <c r="R838" s="210"/>
      <c r="S838" s="210"/>
      <c r="T838" s="210"/>
      <c r="U838" s="210"/>
      <c r="V838" s="210"/>
      <c r="W838" s="210"/>
      <c r="X838" s="210"/>
      <c r="Y838" s="210"/>
      <c r="Z838" s="210"/>
      <c r="AA838" s="210"/>
      <c r="AB838" s="210"/>
      <c r="AC838" s="210"/>
      <c r="AD838" s="210"/>
      <c r="AE838" s="210"/>
      <c r="AF838" s="210"/>
      <c r="AG838" s="210"/>
      <c r="AH838" s="210"/>
      <c r="AI838" s="210"/>
      <c r="AJ838" s="210"/>
      <c r="AK838" s="210"/>
      <c r="AL838" s="210"/>
    </row>
    <row r="839" spans="1:38" ht="16" x14ac:dyDescent="0.2">
      <c r="A839" s="210"/>
      <c r="B839" s="210"/>
      <c r="C839" s="210"/>
      <c r="D839" s="210"/>
      <c r="E839" s="210"/>
      <c r="F839" s="210"/>
      <c r="G839" s="210"/>
      <c r="H839" s="210"/>
      <c r="I839" s="210"/>
      <c r="J839" s="210"/>
      <c r="K839" s="210"/>
      <c r="L839" s="210"/>
      <c r="M839" s="210"/>
      <c r="N839" s="210"/>
      <c r="O839" s="210"/>
      <c r="P839" s="210"/>
      <c r="Q839" s="210"/>
      <c r="R839" s="210"/>
      <c r="S839" s="210"/>
      <c r="T839" s="210"/>
      <c r="U839" s="210"/>
      <c r="V839" s="210"/>
      <c r="W839" s="210"/>
      <c r="X839" s="210"/>
      <c r="Y839" s="210"/>
      <c r="Z839" s="210"/>
      <c r="AA839" s="210"/>
      <c r="AB839" s="210"/>
      <c r="AC839" s="210"/>
      <c r="AD839" s="210"/>
      <c r="AE839" s="210"/>
      <c r="AF839" s="210"/>
      <c r="AG839" s="210"/>
      <c r="AH839" s="210"/>
      <c r="AI839" s="210"/>
      <c r="AJ839" s="210"/>
      <c r="AK839" s="210"/>
      <c r="AL839" s="210"/>
    </row>
    <row r="840" spans="1:38" ht="16" x14ac:dyDescent="0.2">
      <c r="A840" s="210"/>
      <c r="B840" s="210"/>
      <c r="C840" s="210"/>
      <c r="D840" s="210"/>
      <c r="E840" s="210"/>
      <c r="F840" s="210"/>
      <c r="G840" s="210"/>
      <c r="H840" s="210"/>
      <c r="I840" s="210"/>
      <c r="J840" s="210"/>
      <c r="K840" s="210"/>
      <c r="L840" s="210"/>
      <c r="M840" s="210"/>
      <c r="N840" s="210"/>
      <c r="O840" s="210"/>
      <c r="P840" s="210"/>
      <c r="Q840" s="210"/>
      <c r="R840" s="210"/>
      <c r="S840" s="210"/>
      <c r="T840" s="210"/>
      <c r="U840" s="210"/>
      <c r="V840" s="210"/>
      <c r="W840" s="210"/>
      <c r="X840" s="210"/>
      <c r="Y840" s="210"/>
      <c r="Z840" s="210"/>
      <c r="AA840" s="210"/>
      <c r="AB840" s="210"/>
      <c r="AC840" s="210"/>
      <c r="AD840" s="210"/>
      <c r="AE840" s="210"/>
      <c r="AF840" s="210"/>
      <c r="AG840" s="210"/>
      <c r="AH840" s="210"/>
      <c r="AI840" s="210"/>
      <c r="AJ840" s="210"/>
      <c r="AK840" s="210"/>
      <c r="AL840" s="210"/>
    </row>
    <row r="841" spans="1:38" ht="16" x14ac:dyDescent="0.2">
      <c r="A841" s="210"/>
      <c r="B841" s="210"/>
      <c r="C841" s="210"/>
      <c r="D841" s="210"/>
      <c r="E841" s="210"/>
      <c r="F841" s="210"/>
      <c r="G841" s="210"/>
      <c r="H841" s="210"/>
      <c r="I841" s="210"/>
      <c r="J841" s="210"/>
      <c r="K841" s="210"/>
      <c r="L841" s="210"/>
      <c r="M841" s="210"/>
      <c r="N841" s="210"/>
      <c r="O841" s="210"/>
      <c r="P841" s="210"/>
      <c r="Q841" s="210"/>
      <c r="R841" s="210"/>
      <c r="S841" s="210"/>
      <c r="T841" s="210"/>
      <c r="U841" s="210"/>
      <c r="V841" s="210"/>
      <c r="W841" s="210"/>
      <c r="X841" s="210"/>
      <c r="Y841" s="210"/>
      <c r="Z841" s="210"/>
      <c r="AA841" s="210"/>
      <c r="AB841" s="210"/>
      <c r="AC841" s="210"/>
      <c r="AD841" s="210"/>
      <c r="AE841" s="210"/>
      <c r="AF841" s="210"/>
      <c r="AG841" s="210"/>
      <c r="AH841" s="210"/>
      <c r="AI841" s="210"/>
      <c r="AJ841" s="210"/>
      <c r="AK841" s="210"/>
      <c r="AL841" s="210"/>
    </row>
    <row r="842" spans="1:38" ht="16" x14ac:dyDescent="0.2">
      <c r="A842" s="210"/>
      <c r="B842" s="210"/>
      <c r="C842" s="210"/>
      <c r="D842" s="210"/>
      <c r="E842" s="210"/>
      <c r="F842" s="210"/>
      <c r="G842" s="210"/>
      <c r="H842" s="210"/>
      <c r="I842" s="210"/>
      <c r="J842" s="210"/>
      <c r="K842" s="210"/>
      <c r="L842" s="210"/>
      <c r="M842" s="210"/>
      <c r="N842" s="210"/>
      <c r="O842" s="210"/>
      <c r="P842" s="210"/>
      <c r="Q842" s="210"/>
      <c r="R842" s="210"/>
      <c r="S842" s="210"/>
      <c r="T842" s="210"/>
      <c r="U842" s="210"/>
      <c r="V842" s="210"/>
      <c r="W842" s="210"/>
      <c r="X842" s="210"/>
      <c r="Y842" s="210"/>
      <c r="Z842" s="210"/>
      <c r="AA842" s="210"/>
      <c r="AB842" s="210"/>
      <c r="AC842" s="210"/>
      <c r="AD842" s="210"/>
      <c r="AE842" s="210"/>
      <c r="AF842" s="210"/>
      <c r="AG842" s="210"/>
      <c r="AH842" s="210"/>
      <c r="AI842" s="210"/>
      <c r="AJ842" s="210"/>
      <c r="AK842" s="210"/>
      <c r="AL842" s="210"/>
    </row>
    <row r="843" spans="1:38" ht="16" x14ac:dyDescent="0.2">
      <c r="A843" s="210"/>
      <c r="B843" s="210"/>
      <c r="C843" s="210"/>
      <c r="D843" s="210"/>
      <c r="E843" s="210"/>
      <c r="F843" s="210"/>
      <c r="G843" s="210"/>
      <c r="H843" s="210"/>
      <c r="I843" s="210"/>
      <c r="J843" s="210"/>
      <c r="K843" s="210"/>
      <c r="L843" s="210"/>
      <c r="M843" s="210"/>
      <c r="N843" s="210"/>
      <c r="O843" s="210"/>
      <c r="P843" s="210"/>
      <c r="Q843" s="210"/>
      <c r="R843" s="210"/>
      <c r="S843" s="210"/>
      <c r="T843" s="210"/>
      <c r="U843" s="210"/>
      <c r="V843" s="210"/>
      <c r="W843" s="210"/>
      <c r="X843" s="210"/>
      <c r="Y843" s="210"/>
      <c r="Z843" s="210"/>
      <c r="AA843" s="210"/>
      <c r="AB843" s="210"/>
      <c r="AC843" s="210"/>
      <c r="AD843" s="210"/>
      <c r="AE843" s="210"/>
      <c r="AF843" s="210"/>
      <c r="AG843" s="210"/>
      <c r="AH843" s="210"/>
      <c r="AI843" s="210"/>
      <c r="AJ843" s="210"/>
      <c r="AK843" s="210"/>
      <c r="AL843" s="210"/>
    </row>
    <row r="844" spans="1:38" ht="16" x14ac:dyDescent="0.2">
      <c r="A844" s="210"/>
      <c r="B844" s="210"/>
      <c r="C844" s="210"/>
      <c r="D844" s="210"/>
      <c r="E844" s="210"/>
      <c r="F844" s="210"/>
      <c r="G844" s="210"/>
      <c r="H844" s="210"/>
      <c r="I844" s="210"/>
      <c r="J844" s="210"/>
      <c r="K844" s="210"/>
      <c r="L844" s="210"/>
      <c r="M844" s="210"/>
      <c r="N844" s="210"/>
      <c r="O844" s="210"/>
      <c r="P844" s="210"/>
      <c r="Q844" s="210"/>
      <c r="R844" s="210"/>
      <c r="S844" s="210"/>
      <c r="T844" s="210"/>
      <c r="U844" s="210"/>
      <c r="V844" s="210"/>
      <c r="W844" s="210"/>
      <c r="X844" s="210"/>
      <c r="Y844" s="210"/>
      <c r="Z844" s="210"/>
      <c r="AA844" s="210"/>
      <c r="AB844" s="210"/>
      <c r="AC844" s="210"/>
      <c r="AD844" s="210"/>
      <c r="AE844" s="210"/>
      <c r="AF844" s="210"/>
      <c r="AG844" s="210"/>
      <c r="AH844" s="210"/>
      <c r="AI844" s="210"/>
      <c r="AJ844" s="210"/>
      <c r="AK844" s="210"/>
      <c r="AL844" s="210"/>
    </row>
    <row r="845" spans="1:38" ht="16" x14ac:dyDescent="0.2">
      <c r="A845" s="210"/>
      <c r="B845" s="210"/>
      <c r="C845" s="210"/>
      <c r="D845" s="210"/>
      <c r="E845" s="210"/>
      <c r="F845" s="210"/>
      <c r="G845" s="210"/>
      <c r="H845" s="210"/>
      <c r="I845" s="210"/>
      <c r="J845" s="210"/>
      <c r="K845" s="210"/>
      <c r="L845" s="210"/>
      <c r="M845" s="210"/>
      <c r="N845" s="210"/>
      <c r="O845" s="210"/>
      <c r="P845" s="210"/>
      <c r="Q845" s="210"/>
      <c r="R845" s="210"/>
      <c r="S845" s="210"/>
      <c r="T845" s="210"/>
      <c r="U845" s="210"/>
      <c r="V845" s="210"/>
      <c r="W845" s="210"/>
      <c r="X845" s="210"/>
      <c r="Y845" s="210"/>
      <c r="Z845" s="210"/>
      <c r="AA845" s="210"/>
      <c r="AB845" s="210"/>
      <c r="AC845" s="210"/>
      <c r="AD845" s="210"/>
      <c r="AE845" s="210"/>
      <c r="AF845" s="210"/>
      <c r="AG845" s="210"/>
      <c r="AH845" s="210"/>
      <c r="AI845" s="210"/>
      <c r="AJ845" s="210"/>
      <c r="AK845" s="210"/>
      <c r="AL845" s="210"/>
    </row>
    <row r="846" spans="1:38" ht="16" x14ac:dyDescent="0.2">
      <c r="A846" s="210"/>
      <c r="B846" s="210"/>
      <c r="C846" s="210"/>
      <c r="D846" s="210"/>
      <c r="E846" s="210"/>
      <c r="F846" s="210"/>
      <c r="G846" s="210"/>
      <c r="H846" s="210"/>
      <c r="I846" s="210"/>
      <c r="J846" s="210"/>
      <c r="K846" s="210"/>
      <c r="L846" s="210"/>
      <c r="M846" s="210"/>
      <c r="N846" s="210"/>
      <c r="O846" s="210"/>
      <c r="P846" s="210"/>
      <c r="Q846" s="210"/>
      <c r="R846" s="210"/>
      <c r="S846" s="210"/>
      <c r="T846" s="210"/>
      <c r="U846" s="210"/>
      <c r="V846" s="210"/>
      <c r="W846" s="210"/>
      <c r="X846" s="210"/>
      <c r="Y846" s="210"/>
      <c r="Z846" s="210"/>
      <c r="AA846" s="210"/>
      <c r="AB846" s="210"/>
      <c r="AC846" s="210"/>
      <c r="AD846" s="210"/>
      <c r="AE846" s="210"/>
      <c r="AF846" s="210"/>
      <c r="AG846" s="210"/>
      <c r="AH846" s="210"/>
      <c r="AI846" s="210"/>
      <c r="AJ846" s="210"/>
      <c r="AK846" s="210"/>
      <c r="AL846" s="210"/>
    </row>
    <row r="847" spans="1:38" ht="16" x14ac:dyDescent="0.2">
      <c r="A847" s="210"/>
      <c r="B847" s="210"/>
      <c r="C847" s="210"/>
      <c r="D847" s="210"/>
      <c r="E847" s="210"/>
      <c r="F847" s="210"/>
      <c r="G847" s="210"/>
      <c r="H847" s="210"/>
      <c r="I847" s="210"/>
      <c r="J847" s="210"/>
      <c r="K847" s="210"/>
      <c r="L847" s="210"/>
      <c r="M847" s="210"/>
      <c r="N847" s="210"/>
      <c r="O847" s="210"/>
      <c r="P847" s="210"/>
      <c r="Q847" s="210"/>
      <c r="R847" s="210"/>
      <c r="S847" s="210"/>
      <c r="T847" s="210"/>
      <c r="U847" s="210"/>
      <c r="V847" s="210"/>
      <c r="W847" s="210"/>
      <c r="X847" s="210"/>
      <c r="Y847" s="210"/>
      <c r="Z847" s="210"/>
      <c r="AA847" s="210"/>
      <c r="AB847" s="210"/>
      <c r="AC847" s="210"/>
      <c r="AD847" s="210"/>
      <c r="AE847" s="210"/>
      <c r="AF847" s="210"/>
      <c r="AG847" s="210"/>
      <c r="AH847" s="210"/>
      <c r="AI847" s="210"/>
      <c r="AJ847" s="210"/>
      <c r="AK847" s="210"/>
      <c r="AL847" s="210"/>
    </row>
    <row r="848" spans="1:38" ht="16" x14ac:dyDescent="0.2">
      <c r="A848" s="210"/>
      <c r="B848" s="210"/>
      <c r="C848" s="210"/>
      <c r="D848" s="210"/>
      <c r="E848" s="210"/>
      <c r="F848" s="210"/>
      <c r="G848" s="210"/>
      <c r="H848" s="210"/>
      <c r="I848" s="210"/>
      <c r="J848" s="210"/>
      <c r="K848" s="210"/>
      <c r="L848" s="210"/>
      <c r="M848" s="210"/>
      <c r="N848" s="210"/>
      <c r="O848" s="210"/>
      <c r="P848" s="210"/>
      <c r="Q848" s="210"/>
      <c r="R848" s="210"/>
      <c r="S848" s="210"/>
      <c r="T848" s="210"/>
      <c r="U848" s="210"/>
      <c r="V848" s="210"/>
      <c r="W848" s="210"/>
      <c r="X848" s="210"/>
      <c r="Y848" s="210"/>
      <c r="Z848" s="210"/>
      <c r="AA848" s="210"/>
      <c r="AB848" s="210"/>
      <c r="AC848" s="210"/>
      <c r="AD848" s="210"/>
      <c r="AE848" s="210"/>
      <c r="AF848" s="210"/>
      <c r="AG848" s="210"/>
      <c r="AH848" s="210"/>
      <c r="AI848" s="210"/>
      <c r="AJ848" s="210"/>
      <c r="AK848" s="210"/>
      <c r="AL848" s="210"/>
    </row>
    <row r="849" spans="1:38" ht="16" x14ac:dyDescent="0.2">
      <c r="A849" s="210"/>
      <c r="B849" s="210"/>
      <c r="C849" s="210"/>
      <c r="D849" s="210"/>
      <c r="E849" s="210"/>
      <c r="F849" s="210"/>
      <c r="G849" s="210"/>
      <c r="H849" s="210"/>
      <c r="I849" s="210"/>
      <c r="J849" s="210"/>
      <c r="K849" s="210"/>
      <c r="L849" s="210"/>
      <c r="M849" s="210"/>
      <c r="N849" s="210"/>
      <c r="O849" s="210"/>
      <c r="P849" s="210"/>
      <c r="Q849" s="210"/>
      <c r="R849" s="210"/>
      <c r="S849" s="210"/>
      <c r="T849" s="210"/>
      <c r="U849" s="210"/>
      <c r="V849" s="210"/>
      <c r="W849" s="210"/>
      <c r="X849" s="210"/>
      <c r="Y849" s="210"/>
      <c r="Z849" s="210"/>
      <c r="AA849" s="210"/>
      <c r="AB849" s="210"/>
      <c r="AC849" s="210"/>
      <c r="AD849" s="210"/>
      <c r="AE849" s="210"/>
      <c r="AF849" s="210"/>
      <c r="AG849" s="210"/>
      <c r="AH849" s="210"/>
      <c r="AI849" s="210"/>
      <c r="AJ849" s="210"/>
      <c r="AK849" s="210"/>
      <c r="AL849" s="210"/>
    </row>
    <row r="850" spans="1:38" ht="16" x14ac:dyDescent="0.2">
      <c r="A850" s="210"/>
      <c r="B850" s="210"/>
      <c r="C850" s="210"/>
      <c r="D850" s="210"/>
      <c r="E850" s="210"/>
      <c r="F850" s="210"/>
      <c r="G850" s="210"/>
      <c r="H850" s="210"/>
      <c r="I850" s="210"/>
      <c r="J850" s="210"/>
      <c r="K850" s="210"/>
      <c r="L850" s="210"/>
      <c r="M850" s="210"/>
      <c r="N850" s="210"/>
      <c r="O850" s="210"/>
      <c r="P850" s="210"/>
      <c r="Q850" s="210"/>
      <c r="R850" s="210"/>
      <c r="S850" s="210"/>
      <c r="T850" s="210"/>
      <c r="U850" s="210"/>
      <c r="V850" s="210"/>
      <c r="W850" s="210"/>
      <c r="X850" s="210"/>
      <c r="Y850" s="210"/>
      <c r="Z850" s="210"/>
      <c r="AA850" s="210"/>
      <c r="AB850" s="210"/>
      <c r="AC850" s="210"/>
      <c r="AD850" s="210"/>
      <c r="AE850" s="210"/>
      <c r="AF850" s="210"/>
      <c r="AG850" s="210"/>
      <c r="AH850" s="210"/>
      <c r="AI850" s="210"/>
      <c r="AJ850" s="210"/>
      <c r="AK850" s="210"/>
      <c r="AL850" s="210"/>
    </row>
    <row r="851" spans="1:38" ht="16" x14ac:dyDescent="0.2">
      <c r="A851" s="210"/>
      <c r="B851" s="210"/>
      <c r="C851" s="210"/>
      <c r="D851" s="210"/>
      <c r="E851" s="210"/>
      <c r="F851" s="210"/>
      <c r="G851" s="210"/>
      <c r="H851" s="210"/>
      <c r="I851" s="210"/>
      <c r="J851" s="210"/>
      <c r="K851" s="210"/>
      <c r="L851" s="210"/>
      <c r="M851" s="210"/>
      <c r="N851" s="210"/>
      <c r="O851" s="210"/>
      <c r="P851" s="210"/>
      <c r="Q851" s="210"/>
      <c r="R851" s="210"/>
      <c r="S851" s="210"/>
      <c r="T851" s="210"/>
      <c r="U851" s="210"/>
      <c r="V851" s="210"/>
      <c r="W851" s="210"/>
      <c r="X851" s="210"/>
      <c r="Y851" s="210"/>
      <c r="Z851" s="210"/>
      <c r="AA851" s="210"/>
      <c r="AB851" s="210"/>
      <c r="AC851" s="210"/>
      <c r="AD851" s="210"/>
      <c r="AE851" s="210"/>
      <c r="AF851" s="210"/>
      <c r="AG851" s="210"/>
      <c r="AH851" s="210"/>
      <c r="AI851" s="210"/>
      <c r="AJ851" s="210"/>
      <c r="AK851" s="210"/>
      <c r="AL851" s="210"/>
    </row>
    <row r="852" spans="1:38" ht="16" x14ac:dyDescent="0.2">
      <c r="A852" s="210"/>
      <c r="B852" s="210"/>
      <c r="C852" s="210"/>
      <c r="D852" s="210"/>
      <c r="E852" s="210"/>
      <c r="F852" s="210"/>
      <c r="G852" s="210"/>
      <c r="H852" s="210"/>
      <c r="I852" s="210"/>
      <c r="J852" s="210"/>
      <c r="K852" s="210"/>
      <c r="L852" s="210"/>
      <c r="M852" s="210"/>
      <c r="N852" s="210"/>
      <c r="O852" s="210"/>
      <c r="P852" s="210"/>
      <c r="Q852" s="210"/>
      <c r="R852" s="210"/>
      <c r="S852" s="210"/>
      <c r="T852" s="210"/>
      <c r="U852" s="210"/>
      <c r="V852" s="210"/>
      <c r="W852" s="210"/>
      <c r="X852" s="210"/>
      <c r="Y852" s="210"/>
      <c r="Z852" s="210"/>
      <c r="AA852" s="210"/>
      <c r="AB852" s="210"/>
      <c r="AC852" s="210"/>
      <c r="AD852" s="210"/>
      <c r="AE852" s="210"/>
      <c r="AF852" s="210"/>
      <c r="AG852" s="210"/>
      <c r="AH852" s="210"/>
      <c r="AI852" s="210"/>
      <c r="AJ852" s="210"/>
      <c r="AK852" s="210"/>
      <c r="AL852" s="210"/>
    </row>
    <row r="853" spans="1:38" ht="16" x14ac:dyDescent="0.2">
      <c r="A853" s="210"/>
      <c r="B853" s="210"/>
      <c r="C853" s="210"/>
      <c r="D853" s="210"/>
      <c r="E853" s="210"/>
      <c r="F853" s="210"/>
      <c r="G853" s="210"/>
      <c r="H853" s="210"/>
      <c r="I853" s="210"/>
      <c r="J853" s="210"/>
      <c r="K853" s="210"/>
      <c r="L853" s="210"/>
      <c r="M853" s="210"/>
      <c r="N853" s="210"/>
      <c r="O853" s="210"/>
      <c r="P853" s="210"/>
      <c r="Q853" s="210"/>
      <c r="R853" s="210"/>
      <c r="S853" s="210"/>
      <c r="T853" s="210"/>
      <c r="U853" s="210"/>
      <c r="V853" s="210"/>
      <c r="W853" s="210"/>
      <c r="X853" s="210"/>
      <c r="Y853" s="210"/>
      <c r="Z853" s="210"/>
      <c r="AA853" s="210"/>
      <c r="AB853" s="210"/>
      <c r="AC853" s="210"/>
      <c r="AD853" s="210"/>
      <c r="AE853" s="210"/>
      <c r="AF853" s="210"/>
      <c r="AG853" s="210"/>
      <c r="AH853" s="210"/>
      <c r="AI853" s="210"/>
      <c r="AJ853" s="210"/>
      <c r="AK853" s="210"/>
      <c r="AL853" s="210"/>
    </row>
    <row r="854" spans="1:38" ht="16" x14ac:dyDescent="0.2">
      <c r="A854" s="210"/>
      <c r="B854" s="210"/>
      <c r="C854" s="210"/>
      <c r="D854" s="210"/>
      <c r="E854" s="210"/>
      <c r="F854" s="210"/>
      <c r="G854" s="210"/>
      <c r="H854" s="210"/>
      <c r="I854" s="210"/>
      <c r="J854" s="210"/>
      <c r="K854" s="210"/>
      <c r="L854" s="210"/>
      <c r="M854" s="210"/>
      <c r="N854" s="210"/>
      <c r="O854" s="210"/>
      <c r="P854" s="210"/>
      <c r="Q854" s="210"/>
      <c r="R854" s="210"/>
      <c r="S854" s="210"/>
      <c r="T854" s="210"/>
      <c r="U854" s="210"/>
      <c r="V854" s="210"/>
      <c r="W854" s="210"/>
      <c r="X854" s="210"/>
      <c r="Y854" s="210"/>
      <c r="Z854" s="210"/>
      <c r="AA854" s="210"/>
      <c r="AB854" s="210"/>
      <c r="AC854" s="210"/>
      <c r="AD854" s="210"/>
      <c r="AE854" s="210"/>
      <c r="AF854" s="210"/>
      <c r="AG854" s="210"/>
      <c r="AH854" s="210"/>
      <c r="AI854" s="210"/>
      <c r="AJ854" s="210"/>
      <c r="AK854" s="210"/>
      <c r="AL854" s="210"/>
    </row>
    <row r="855" spans="1:38" ht="16" x14ac:dyDescent="0.2">
      <c r="A855" s="210"/>
      <c r="B855" s="210"/>
      <c r="C855" s="210"/>
      <c r="D855" s="210"/>
      <c r="E855" s="210"/>
      <c r="F855" s="210"/>
      <c r="G855" s="210"/>
      <c r="H855" s="210"/>
      <c r="I855" s="210"/>
      <c r="J855" s="210"/>
      <c r="K855" s="210"/>
      <c r="L855" s="210"/>
      <c r="M855" s="210"/>
      <c r="N855" s="210"/>
      <c r="O855" s="210"/>
      <c r="P855" s="210"/>
      <c r="Q855" s="210"/>
      <c r="R855" s="210"/>
      <c r="S855" s="210"/>
      <c r="T855" s="210"/>
      <c r="U855" s="210"/>
      <c r="V855" s="210"/>
      <c r="W855" s="210"/>
      <c r="X855" s="210"/>
      <c r="Y855" s="210"/>
      <c r="Z855" s="210"/>
      <c r="AA855" s="210"/>
      <c r="AB855" s="210"/>
      <c r="AC855" s="210"/>
      <c r="AD855" s="210"/>
      <c r="AE855" s="210"/>
      <c r="AF855" s="210"/>
      <c r="AG855" s="210"/>
      <c r="AH855" s="210"/>
      <c r="AI855" s="210"/>
      <c r="AJ855" s="210"/>
      <c r="AK855" s="210"/>
      <c r="AL855" s="210"/>
    </row>
    <row r="856" spans="1:38" ht="16" x14ac:dyDescent="0.2">
      <c r="A856" s="210"/>
      <c r="B856" s="210"/>
      <c r="C856" s="210"/>
      <c r="D856" s="210"/>
      <c r="E856" s="210"/>
      <c r="F856" s="210"/>
      <c r="G856" s="210"/>
      <c r="H856" s="210"/>
      <c r="I856" s="210"/>
      <c r="J856" s="210"/>
      <c r="K856" s="210"/>
      <c r="L856" s="210"/>
      <c r="M856" s="210"/>
      <c r="N856" s="210"/>
      <c r="O856" s="210"/>
      <c r="P856" s="210"/>
      <c r="Q856" s="210"/>
      <c r="R856" s="210"/>
      <c r="S856" s="210"/>
      <c r="T856" s="210"/>
      <c r="U856" s="210"/>
      <c r="V856" s="210"/>
      <c r="W856" s="210"/>
      <c r="X856" s="210"/>
      <c r="Y856" s="210"/>
      <c r="Z856" s="210"/>
      <c r="AA856" s="210"/>
      <c r="AB856" s="210"/>
      <c r="AC856" s="210"/>
      <c r="AD856" s="210"/>
      <c r="AE856" s="210"/>
      <c r="AF856" s="210"/>
      <c r="AG856" s="210"/>
      <c r="AH856" s="210"/>
      <c r="AI856" s="210"/>
      <c r="AJ856" s="210"/>
      <c r="AK856" s="210"/>
      <c r="AL856" s="210"/>
    </row>
    <row r="857" spans="1:38" ht="16" x14ac:dyDescent="0.2">
      <c r="A857" s="210"/>
      <c r="B857" s="210"/>
      <c r="C857" s="210"/>
      <c r="D857" s="210"/>
      <c r="E857" s="210"/>
      <c r="F857" s="210"/>
      <c r="G857" s="210"/>
      <c r="H857" s="210"/>
      <c r="I857" s="210"/>
      <c r="J857" s="210"/>
      <c r="K857" s="210"/>
      <c r="L857" s="210"/>
      <c r="M857" s="210"/>
      <c r="N857" s="210"/>
      <c r="O857" s="210"/>
      <c r="P857" s="210"/>
      <c r="Q857" s="210"/>
      <c r="R857" s="210"/>
      <c r="S857" s="210"/>
      <c r="T857" s="210"/>
      <c r="U857" s="210"/>
      <c r="V857" s="210"/>
      <c r="W857" s="210"/>
      <c r="X857" s="210"/>
      <c r="Y857" s="210"/>
      <c r="Z857" s="210"/>
      <c r="AA857" s="210"/>
      <c r="AB857" s="210"/>
      <c r="AC857" s="210"/>
      <c r="AD857" s="210"/>
      <c r="AE857" s="210"/>
      <c r="AF857" s="210"/>
      <c r="AG857" s="210"/>
      <c r="AH857" s="210"/>
      <c r="AI857" s="210"/>
      <c r="AJ857" s="210"/>
      <c r="AK857" s="210"/>
      <c r="AL857" s="210"/>
    </row>
    <row r="858" spans="1:38" ht="16" x14ac:dyDescent="0.2">
      <c r="A858" s="210"/>
      <c r="B858" s="210"/>
      <c r="C858" s="210"/>
      <c r="D858" s="210"/>
      <c r="E858" s="210"/>
      <c r="F858" s="210"/>
      <c r="G858" s="210"/>
      <c r="H858" s="210"/>
      <c r="I858" s="210"/>
      <c r="J858" s="210"/>
      <c r="K858" s="210"/>
      <c r="L858" s="210"/>
      <c r="M858" s="210"/>
      <c r="N858" s="210"/>
      <c r="O858" s="210"/>
      <c r="P858" s="210"/>
      <c r="Q858" s="210"/>
      <c r="R858" s="210"/>
      <c r="S858" s="210"/>
      <c r="T858" s="210"/>
      <c r="U858" s="210"/>
      <c r="V858" s="210"/>
      <c r="W858" s="210"/>
      <c r="X858" s="210"/>
      <c r="Y858" s="210"/>
      <c r="Z858" s="210"/>
      <c r="AA858" s="210"/>
      <c r="AB858" s="210"/>
      <c r="AC858" s="210"/>
      <c r="AD858" s="210"/>
      <c r="AE858" s="210"/>
      <c r="AF858" s="210"/>
      <c r="AG858" s="210"/>
      <c r="AH858" s="210"/>
      <c r="AI858" s="210"/>
      <c r="AJ858" s="210"/>
      <c r="AK858" s="210"/>
      <c r="AL858" s="210"/>
    </row>
    <row r="859" spans="1:38" ht="16" x14ac:dyDescent="0.2">
      <c r="A859" s="210"/>
      <c r="B859" s="210"/>
      <c r="C859" s="210"/>
      <c r="D859" s="210"/>
      <c r="E859" s="210"/>
      <c r="F859" s="210"/>
      <c r="G859" s="210"/>
      <c r="H859" s="210"/>
      <c r="I859" s="210"/>
      <c r="J859" s="210"/>
      <c r="K859" s="210"/>
      <c r="L859" s="210"/>
      <c r="M859" s="210"/>
      <c r="N859" s="210"/>
      <c r="O859" s="210"/>
      <c r="P859" s="210"/>
      <c r="Q859" s="210"/>
      <c r="R859" s="210"/>
      <c r="S859" s="210"/>
      <c r="T859" s="210"/>
      <c r="U859" s="210"/>
      <c r="V859" s="210"/>
      <c r="W859" s="210"/>
      <c r="X859" s="210"/>
      <c r="Y859" s="210"/>
      <c r="Z859" s="210"/>
      <c r="AA859" s="210"/>
      <c r="AB859" s="210"/>
      <c r="AC859" s="210"/>
      <c r="AD859" s="210"/>
      <c r="AE859" s="210"/>
      <c r="AF859" s="210"/>
      <c r="AG859" s="210"/>
      <c r="AH859" s="210"/>
      <c r="AI859" s="210"/>
      <c r="AJ859" s="210"/>
      <c r="AK859" s="210"/>
      <c r="AL859" s="210"/>
    </row>
    <row r="860" spans="1:38" ht="16" x14ac:dyDescent="0.2">
      <c r="A860" s="210"/>
      <c r="B860" s="210"/>
      <c r="C860" s="210"/>
      <c r="D860" s="210"/>
      <c r="E860" s="210"/>
      <c r="F860" s="210"/>
      <c r="G860" s="210"/>
      <c r="H860" s="210"/>
      <c r="I860" s="210"/>
      <c r="J860" s="210"/>
      <c r="K860" s="210"/>
      <c r="L860" s="210"/>
      <c r="M860" s="210"/>
      <c r="N860" s="210"/>
      <c r="O860" s="210"/>
      <c r="P860" s="210"/>
      <c r="Q860" s="210"/>
      <c r="R860" s="210"/>
      <c r="S860" s="210"/>
      <c r="T860" s="210"/>
      <c r="U860" s="210"/>
      <c r="V860" s="210"/>
      <c r="W860" s="210"/>
      <c r="X860" s="210"/>
      <c r="Y860" s="210"/>
      <c r="Z860" s="210"/>
      <c r="AA860" s="210"/>
      <c r="AB860" s="210"/>
      <c r="AC860" s="210"/>
      <c r="AD860" s="210"/>
      <c r="AE860" s="210"/>
      <c r="AF860" s="210"/>
      <c r="AG860" s="210"/>
      <c r="AH860" s="210"/>
      <c r="AI860" s="210"/>
      <c r="AJ860" s="210"/>
      <c r="AK860" s="210"/>
      <c r="AL860" s="210"/>
    </row>
    <row r="861" spans="1:38" ht="16" x14ac:dyDescent="0.2">
      <c r="A861" s="210"/>
      <c r="B861" s="210"/>
      <c r="C861" s="210"/>
      <c r="D861" s="210"/>
      <c r="E861" s="210"/>
      <c r="F861" s="210"/>
      <c r="G861" s="210"/>
      <c r="H861" s="210"/>
      <c r="I861" s="210"/>
      <c r="J861" s="210"/>
      <c r="K861" s="210"/>
      <c r="L861" s="210"/>
      <c r="M861" s="210"/>
      <c r="N861" s="210"/>
      <c r="O861" s="210"/>
      <c r="P861" s="210"/>
      <c r="Q861" s="210"/>
      <c r="R861" s="210"/>
      <c r="S861" s="210"/>
      <c r="T861" s="210"/>
      <c r="U861" s="210"/>
      <c r="V861" s="210"/>
      <c r="W861" s="210"/>
      <c r="X861" s="210"/>
      <c r="Y861" s="210"/>
      <c r="Z861" s="210"/>
      <c r="AA861" s="210"/>
      <c r="AB861" s="210"/>
      <c r="AC861" s="210"/>
      <c r="AD861" s="210"/>
      <c r="AE861" s="210"/>
      <c r="AF861" s="210"/>
      <c r="AG861" s="210"/>
      <c r="AH861" s="210"/>
      <c r="AI861" s="210"/>
      <c r="AJ861" s="210"/>
      <c r="AK861" s="210"/>
      <c r="AL861" s="210"/>
    </row>
    <row r="862" spans="1:38" ht="16" x14ac:dyDescent="0.2">
      <c r="A862" s="210"/>
      <c r="B862" s="210"/>
      <c r="C862" s="210"/>
      <c r="D862" s="210"/>
      <c r="E862" s="210"/>
      <c r="F862" s="210"/>
      <c r="G862" s="210"/>
      <c r="H862" s="210"/>
      <c r="I862" s="210"/>
      <c r="J862" s="210"/>
      <c r="K862" s="210"/>
      <c r="L862" s="210"/>
      <c r="M862" s="210"/>
      <c r="N862" s="210"/>
      <c r="O862" s="210"/>
      <c r="P862" s="210"/>
      <c r="Q862" s="210"/>
      <c r="R862" s="210"/>
      <c r="S862" s="210"/>
      <c r="T862" s="210"/>
      <c r="U862" s="210"/>
      <c r="V862" s="210"/>
      <c r="W862" s="210"/>
      <c r="X862" s="210"/>
      <c r="Y862" s="210"/>
      <c r="Z862" s="210"/>
      <c r="AA862" s="210"/>
      <c r="AB862" s="210"/>
      <c r="AC862" s="210"/>
      <c r="AD862" s="210"/>
      <c r="AE862" s="210"/>
      <c r="AF862" s="210"/>
      <c r="AG862" s="210"/>
      <c r="AH862" s="210"/>
      <c r="AI862" s="210"/>
      <c r="AJ862" s="210"/>
      <c r="AK862" s="210"/>
      <c r="AL862" s="210"/>
    </row>
    <row r="863" spans="1:38" ht="16" x14ac:dyDescent="0.2">
      <c r="A863" s="210"/>
      <c r="B863" s="210"/>
      <c r="C863" s="210"/>
      <c r="D863" s="210"/>
      <c r="E863" s="210"/>
      <c r="F863" s="210"/>
      <c r="G863" s="210"/>
      <c r="H863" s="210"/>
      <c r="I863" s="210"/>
      <c r="J863" s="210"/>
      <c r="K863" s="210"/>
      <c r="L863" s="210"/>
      <c r="M863" s="210"/>
      <c r="N863" s="210"/>
      <c r="O863" s="210"/>
      <c r="P863" s="210"/>
      <c r="Q863" s="210"/>
      <c r="R863" s="210"/>
      <c r="S863" s="210"/>
      <c r="T863" s="210"/>
      <c r="U863" s="210"/>
      <c r="V863" s="210"/>
      <c r="W863" s="210"/>
      <c r="X863" s="210"/>
      <c r="Y863" s="210"/>
      <c r="Z863" s="210"/>
      <c r="AA863" s="210"/>
      <c r="AB863" s="210"/>
      <c r="AC863" s="210"/>
      <c r="AD863" s="210"/>
      <c r="AE863" s="210"/>
      <c r="AF863" s="210"/>
      <c r="AG863" s="210"/>
      <c r="AH863" s="210"/>
      <c r="AI863" s="210"/>
      <c r="AJ863" s="210"/>
      <c r="AK863" s="210"/>
      <c r="AL863" s="210"/>
    </row>
    <row r="864" spans="1:38" ht="16" x14ac:dyDescent="0.2">
      <c r="A864" s="210"/>
      <c r="B864" s="210"/>
      <c r="C864" s="210"/>
      <c r="D864" s="210"/>
      <c r="E864" s="210"/>
      <c r="F864" s="210"/>
      <c r="G864" s="210"/>
      <c r="H864" s="210"/>
      <c r="I864" s="210"/>
      <c r="J864" s="210"/>
      <c r="K864" s="210"/>
      <c r="L864" s="210"/>
      <c r="M864" s="210"/>
      <c r="N864" s="210"/>
      <c r="O864" s="210"/>
      <c r="P864" s="210"/>
      <c r="Q864" s="210"/>
      <c r="R864" s="210"/>
      <c r="S864" s="210"/>
      <c r="T864" s="210"/>
      <c r="U864" s="210"/>
      <c r="V864" s="210"/>
      <c r="W864" s="210"/>
      <c r="X864" s="210"/>
      <c r="Y864" s="210"/>
      <c r="Z864" s="210"/>
      <c r="AA864" s="210"/>
      <c r="AB864" s="210"/>
      <c r="AC864" s="210"/>
      <c r="AD864" s="210"/>
      <c r="AE864" s="210"/>
      <c r="AF864" s="210"/>
      <c r="AG864" s="210"/>
      <c r="AH864" s="210"/>
      <c r="AI864" s="210"/>
      <c r="AJ864" s="210"/>
      <c r="AK864" s="210"/>
      <c r="AL864" s="210"/>
    </row>
    <row r="865" spans="1:38" ht="16" x14ac:dyDescent="0.2">
      <c r="A865" s="210"/>
      <c r="B865" s="210"/>
      <c r="C865" s="210"/>
      <c r="D865" s="210"/>
      <c r="E865" s="210"/>
      <c r="F865" s="210"/>
      <c r="G865" s="210"/>
      <c r="H865" s="210"/>
      <c r="I865" s="210"/>
      <c r="J865" s="210"/>
      <c r="K865" s="210"/>
      <c r="L865" s="210"/>
      <c r="M865" s="210"/>
      <c r="N865" s="210"/>
      <c r="O865" s="210"/>
      <c r="P865" s="210"/>
      <c r="Q865" s="210"/>
      <c r="R865" s="210"/>
      <c r="S865" s="210"/>
      <c r="T865" s="210"/>
      <c r="U865" s="210"/>
      <c r="V865" s="210"/>
      <c r="W865" s="210"/>
      <c r="X865" s="210"/>
      <c r="Y865" s="210"/>
      <c r="Z865" s="210"/>
      <c r="AA865" s="210"/>
      <c r="AB865" s="210"/>
      <c r="AC865" s="210"/>
      <c r="AD865" s="210"/>
      <c r="AE865" s="210"/>
      <c r="AF865" s="210"/>
      <c r="AG865" s="210"/>
      <c r="AH865" s="210"/>
      <c r="AI865" s="210"/>
      <c r="AJ865" s="210"/>
      <c r="AK865" s="210"/>
      <c r="AL865" s="210"/>
    </row>
    <row r="866" spans="1:38" ht="16" x14ac:dyDescent="0.2">
      <c r="A866" s="210"/>
      <c r="B866" s="210"/>
      <c r="C866" s="210"/>
      <c r="D866" s="210"/>
      <c r="E866" s="210"/>
      <c r="F866" s="210"/>
      <c r="G866" s="210"/>
      <c r="H866" s="210"/>
      <c r="I866" s="210"/>
      <c r="J866" s="210"/>
      <c r="K866" s="210"/>
      <c r="L866" s="210"/>
      <c r="M866" s="210"/>
      <c r="N866" s="210"/>
      <c r="O866" s="210"/>
      <c r="P866" s="210"/>
      <c r="Q866" s="210"/>
      <c r="R866" s="210"/>
      <c r="S866" s="210"/>
      <c r="T866" s="210"/>
      <c r="U866" s="210"/>
      <c r="V866" s="210"/>
      <c r="W866" s="210"/>
      <c r="X866" s="210"/>
      <c r="Y866" s="210"/>
      <c r="Z866" s="210"/>
      <c r="AA866" s="210"/>
      <c r="AB866" s="210"/>
      <c r="AC866" s="210"/>
      <c r="AD866" s="210"/>
      <c r="AE866" s="210"/>
      <c r="AF866" s="210"/>
      <c r="AG866" s="210"/>
      <c r="AH866" s="210"/>
      <c r="AI866" s="210"/>
      <c r="AJ866" s="210"/>
      <c r="AK866" s="210"/>
      <c r="AL866" s="210"/>
    </row>
    <row r="867" spans="1:38" ht="16" x14ac:dyDescent="0.2">
      <c r="A867" s="210"/>
      <c r="B867" s="210"/>
      <c r="C867" s="210"/>
      <c r="D867" s="210"/>
      <c r="E867" s="210"/>
      <c r="F867" s="210"/>
      <c r="G867" s="210"/>
      <c r="H867" s="210"/>
      <c r="I867" s="210"/>
      <c r="J867" s="210"/>
      <c r="K867" s="210"/>
      <c r="L867" s="210"/>
      <c r="M867" s="210"/>
      <c r="N867" s="210"/>
      <c r="O867" s="210"/>
      <c r="P867" s="210"/>
      <c r="Q867" s="210"/>
      <c r="R867" s="210"/>
      <c r="S867" s="210"/>
      <c r="T867" s="210"/>
      <c r="U867" s="210"/>
      <c r="V867" s="210"/>
      <c r="W867" s="210"/>
      <c r="X867" s="210"/>
      <c r="Y867" s="210"/>
      <c r="Z867" s="210"/>
      <c r="AA867" s="210"/>
      <c r="AB867" s="210"/>
      <c r="AC867" s="210"/>
      <c r="AD867" s="210"/>
      <c r="AE867" s="210"/>
      <c r="AF867" s="210"/>
      <c r="AG867" s="210"/>
      <c r="AH867" s="210"/>
      <c r="AI867" s="210"/>
      <c r="AJ867" s="210"/>
      <c r="AK867" s="210"/>
      <c r="AL867" s="210"/>
    </row>
    <row r="868" spans="1:38" ht="16" x14ac:dyDescent="0.2">
      <c r="A868" s="210"/>
      <c r="B868" s="210"/>
      <c r="C868" s="210"/>
      <c r="D868" s="210"/>
      <c r="E868" s="210"/>
      <c r="F868" s="210"/>
      <c r="G868" s="210"/>
      <c r="H868" s="210"/>
      <c r="I868" s="210"/>
      <c r="J868" s="210"/>
      <c r="K868" s="210"/>
      <c r="L868" s="210"/>
      <c r="M868" s="210"/>
      <c r="N868" s="210"/>
      <c r="O868" s="210"/>
      <c r="P868" s="210"/>
      <c r="Q868" s="210"/>
      <c r="R868" s="210"/>
      <c r="S868" s="210"/>
      <c r="T868" s="210"/>
      <c r="U868" s="210"/>
      <c r="V868" s="210"/>
      <c r="W868" s="210"/>
      <c r="X868" s="210"/>
      <c r="Y868" s="210"/>
      <c r="Z868" s="210"/>
      <c r="AA868" s="210"/>
      <c r="AB868" s="210"/>
      <c r="AC868" s="210"/>
      <c r="AD868" s="210"/>
      <c r="AE868" s="210"/>
      <c r="AF868" s="210"/>
      <c r="AG868" s="210"/>
      <c r="AH868" s="210"/>
      <c r="AI868" s="210"/>
      <c r="AJ868" s="210"/>
      <c r="AK868" s="210"/>
      <c r="AL868" s="210"/>
    </row>
    <row r="869" spans="1:38" ht="16" x14ac:dyDescent="0.2">
      <c r="A869" s="210"/>
      <c r="B869" s="210"/>
      <c r="C869" s="210"/>
      <c r="D869" s="210"/>
      <c r="E869" s="210"/>
      <c r="F869" s="210"/>
      <c r="G869" s="210"/>
      <c r="H869" s="210"/>
      <c r="I869" s="210"/>
      <c r="J869" s="210"/>
      <c r="K869" s="210"/>
      <c r="L869" s="210"/>
      <c r="M869" s="210"/>
      <c r="N869" s="210"/>
      <c r="O869" s="210"/>
      <c r="P869" s="210"/>
      <c r="Q869" s="210"/>
      <c r="R869" s="210"/>
      <c r="S869" s="210"/>
      <c r="T869" s="210"/>
      <c r="U869" s="210"/>
      <c r="V869" s="210"/>
      <c r="W869" s="210"/>
      <c r="X869" s="210"/>
      <c r="Y869" s="210"/>
      <c r="Z869" s="210"/>
      <c r="AA869" s="210"/>
      <c r="AB869" s="210"/>
      <c r="AC869" s="210"/>
      <c r="AD869" s="210"/>
      <c r="AE869" s="210"/>
      <c r="AF869" s="210"/>
      <c r="AG869" s="210"/>
      <c r="AH869" s="210"/>
      <c r="AI869" s="210"/>
      <c r="AJ869" s="210"/>
      <c r="AK869" s="210"/>
      <c r="AL869" s="210"/>
    </row>
    <row r="870" spans="1:38" ht="16" x14ac:dyDescent="0.2">
      <c r="A870" s="210"/>
      <c r="B870" s="210"/>
      <c r="C870" s="210"/>
      <c r="D870" s="210"/>
      <c r="E870" s="210"/>
      <c r="F870" s="210"/>
      <c r="G870" s="210"/>
      <c r="H870" s="210"/>
      <c r="I870" s="210"/>
      <c r="J870" s="210"/>
      <c r="K870" s="210"/>
      <c r="L870" s="210"/>
      <c r="M870" s="210"/>
      <c r="N870" s="210"/>
      <c r="O870" s="210"/>
      <c r="P870" s="210"/>
      <c r="Q870" s="210"/>
      <c r="R870" s="210"/>
      <c r="S870" s="210"/>
      <c r="T870" s="210"/>
      <c r="U870" s="210"/>
      <c r="V870" s="210"/>
      <c r="W870" s="210"/>
      <c r="X870" s="210"/>
      <c r="Y870" s="210"/>
      <c r="Z870" s="210"/>
      <c r="AA870" s="210"/>
      <c r="AB870" s="210"/>
      <c r="AC870" s="210"/>
      <c r="AD870" s="210"/>
      <c r="AE870" s="210"/>
      <c r="AF870" s="210"/>
      <c r="AG870" s="210"/>
      <c r="AH870" s="210"/>
      <c r="AI870" s="210"/>
      <c r="AJ870" s="210"/>
      <c r="AK870" s="210"/>
      <c r="AL870" s="210"/>
    </row>
    <row r="871" spans="1:38" ht="16" x14ac:dyDescent="0.2">
      <c r="A871" s="210"/>
      <c r="B871" s="210"/>
      <c r="C871" s="210"/>
      <c r="D871" s="210"/>
      <c r="E871" s="210"/>
      <c r="F871" s="210"/>
      <c r="G871" s="210"/>
      <c r="H871" s="210"/>
      <c r="I871" s="210"/>
      <c r="J871" s="210"/>
      <c r="K871" s="210"/>
      <c r="L871" s="210"/>
      <c r="M871" s="210"/>
      <c r="N871" s="210"/>
      <c r="O871" s="210"/>
      <c r="P871" s="210"/>
      <c r="Q871" s="210"/>
      <c r="R871" s="210"/>
      <c r="S871" s="210"/>
      <c r="T871" s="210"/>
      <c r="U871" s="210"/>
      <c r="V871" s="210"/>
      <c r="W871" s="210"/>
      <c r="X871" s="210"/>
      <c r="Y871" s="210"/>
      <c r="Z871" s="210"/>
      <c r="AA871" s="210"/>
      <c r="AB871" s="210"/>
      <c r="AC871" s="210"/>
      <c r="AD871" s="210"/>
      <c r="AE871" s="210"/>
      <c r="AF871" s="210"/>
      <c r="AG871" s="210"/>
      <c r="AH871" s="210"/>
      <c r="AI871" s="210"/>
      <c r="AJ871" s="210"/>
      <c r="AK871" s="210"/>
      <c r="AL871" s="210"/>
    </row>
    <row r="872" spans="1:38" ht="16" x14ac:dyDescent="0.2">
      <c r="A872" s="210"/>
      <c r="B872" s="210"/>
      <c r="C872" s="210"/>
      <c r="D872" s="210"/>
      <c r="E872" s="210"/>
      <c r="F872" s="210"/>
      <c r="G872" s="210"/>
      <c r="H872" s="210"/>
      <c r="I872" s="210"/>
      <c r="J872" s="210"/>
      <c r="K872" s="210"/>
      <c r="L872" s="210"/>
      <c r="M872" s="210"/>
      <c r="N872" s="210"/>
      <c r="O872" s="210"/>
      <c r="P872" s="210"/>
      <c r="Q872" s="210"/>
      <c r="R872" s="210"/>
      <c r="S872" s="210"/>
      <c r="T872" s="210"/>
      <c r="U872" s="210"/>
      <c r="V872" s="210"/>
      <c r="W872" s="210"/>
      <c r="X872" s="210"/>
      <c r="Y872" s="210"/>
      <c r="Z872" s="210"/>
      <c r="AA872" s="210"/>
      <c r="AB872" s="210"/>
      <c r="AC872" s="210"/>
      <c r="AD872" s="210"/>
      <c r="AE872" s="210"/>
      <c r="AF872" s="210"/>
      <c r="AG872" s="210"/>
      <c r="AH872" s="210"/>
      <c r="AI872" s="210"/>
      <c r="AJ872" s="210"/>
      <c r="AK872" s="210"/>
      <c r="AL872" s="210"/>
    </row>
    <row r="873" spans="1:38" ht="16" x14ac:dyDescent="0.2">
      <c r="A873" s="210"/>
      <c r="B873" s="210"/>
      <c r="C873" s="210"/>
      <c r="D873" s="210"/>
      <c r="E873" s="210"/>
      <c r="F873" s="210"/>
      <c r="G873" s="210"/>
      <c r="H873" s="210"/>
      <c r="I873" s="210"/>
      <c r="J873" s="210"/>
      <c r="K873" s="210"/>
      <c r="L873" s="210"/>
      <c r="M873" s="210"/>
      <c r="N873" s="210"/>
      <c r="O873" s="210"/>
      <c r="P873" s="210"/>
      <c r="Q873" s="210"/>
      <c r="R873" s="210"/>
      <c r="S873" s="210"/>
      <c r="T873" s="210"/>
      <c r="U873" s="210"/>
      <c r="V873" s="210"/>
      <c r="W873" s="210"/>
      <c r="X873" s="210"/>
      <c r="Y873" s="210"/>
      <c r="Z873" s="210"/>
      <c r="AA873" s="210"/>
      <c r="AB873" s="210"/>
      <c r="AC873" s="210"/>
      <c r="AD873" s="210"/>
      <c r="AE873" s="210"/>
      <c r="AF873" s="210"/>
      <c r="AG873" s="210"/>
      <c r="AH873" s="210"/>
      <c r="AI873" s="210"/>
      <c r="AJ873" s="210"/>
      <c r="AK873" s="210"/>
      <c r="AL873" s="210"/>
    </row>
    <row r="874" spans="1:38" ht="16" x14ac:dyDescent="0.2">
      <c r="A874" s="210"/>
      <c r="B874" s="210"/>
      <c r="C874" s="210"/>
      <c r="D874" s="210"/>
      <c r="E874" s="210"/>
      <c r="F874" s="210"/>
      <c r="G874" s="210"/>
      <c r="H874" s="210"/>
      <c r="I874" s="210"/>
      <c r="J874" s="210"/>
      <c r="K874" s="210"/>
      <c r="L874" s="210"/>
      <c r="M874" s="210"/>
      <c r="N874" s="210"/>
      <c r="O874" s="210"/>
      <c r="P874" s="210"/>
      <c r="Q874" s="210"/>
      <c r="R874" s="210"/>
      <c r="S874" s="210"/>
      <c r="T874" s="210"/>
      <c r="U874" s="210"/>
      <c r="V874" s="210"/>
      <c r="W874" s="210"/>
      <c r="X874" s="210"/>
      <c r="Y874" s="210"/>
      <c r="Z874" s="210"/>
      <c r="AA874" s="210"/>
      <c r="AB874" s="210"/>
      <c r="AC874" s="210"/>
      <c r="AD874" s="210"/>
      <c r="AE874" s="210"/>
      <c r="AF874" s="210"/>
      <c r="AG874" s="210"/>
      <c r="AH874" s="210"/>
      <c r="AI874" s="210"/>
      <c r="AJ874" s="210"/>
      <c r="AK874" s="210"/>
      <c r="AL874" s="210"/>
    </row>
    <row r="875" spans="1:38" ht="16" x14ac:dyDescent="0.2">
      <c r="A875" s="210"/>
      <c r="B875" s="210"/>
      <c r="C875" s="210"/>
      <c r="D875" s="210"/>
      <c r="E875" s="210"/>
      <c r="F875" s="210"/>
      <c r="G875" s="210"/>
      <c r="H875" s="210"/>
      <c r="I875" s="210"/>
      <c r="J875" s="210"/>
      <c r="K875" s="210"/>
      <c r="L875" s="210"/>
      <c r="M875" s="210"/>
      <c r="N875" s="210"/>
      <c r="O875" s="210"/>
      <c r="P875" s="210"/>
      <c r="Q875" s="210"/>
      <c r="R875" s="210"/>
      <c r="S875" s="210"/>
      <c r="T875" s="210"/>
      <c r="U875" s="210"/>
      <c r="V875" s="210"/>
      <c r="W875" s="210"/>
      <c r="X875" s="210"/>
      <c r="Y875" s="210"/>
      <c r="Z875" s="210"/>
      <c r="AA875" s="210"/>
      <c r="AB875" s="210"/>
      <c r="AC875" s="210"/>
      <c r="AD875" s="210"/>
      <c r="AE875" s="210"/>
      <c r="AF875" s="210"/>
      <c r="AG875" s="210"/>
      <c r="AH875" s="210"/>
      <c r="AI875" s="210"/>
      <c r="AJ875" s="210"/>
      <c r="AK875" s="210"/>
      <c r="AL875" s="210"/>
    </row>
    <row r="876" spans="1:38" ht="16" x14ac:dyDescent="0.2">
      <c r="A876" s="210"/>
      <c r="B876" s="210"/>
      <c r="C876" s="210"/>
      <c r="D876" s="210"/>
      <c r="E876" s="210"/>
      <c r="F876" s="210"/>
      <c r="G876" s="210"/>
      <c r="H876" s="210"/>
      <c r="I876" s="210"/>
      <c r="J876" s="210"/>
      <c r="K876" s="210"/>
      <c r="L876" s="210"/>
      <c r="M876" s="210"/>
      <c r="N876" s="210"/>
      <c r="O876" s="210"/>
      <c r="P876" s="210"/>
      <c r="Q876" s="210"/>
      <c r="R876" s="210"/>
      <c r="S876" s="210"/>
      <c r="T876" s="210"/>
      <c r="U876" s="210"/>
      <c r="V876" s="210"/>
      <c r="W876" s="210"/>
      <c r="X876" s="210"/>
      <c r="Y876" s="210"/>
      <c r="Z876" s="210"/>
      <c r="AA876" s="210"/>
      <c r="AB876" s="210"/>
      <c r="AC876" s="210"/>
      <c r="AD876" s="210"/>
      <c r="AE876" s="210"/>
      <c r="AF876" s="210"/>
      <c r="AG876" s="210"/>
      <c r="AH876" s="210"/>
      <c r="AI876" s="210"/>
      <c r="AJ876" s="210"/>
      <c r="AK876" s="210"/>
      <c r="AL876" s="210"/>
    </row>
    <row r="877" spans="1:38" ht="16" x14ac:dyDescent="0.2">
      <c r="A877" s="210"/>
      <c r="B877" s="210"/>
      <c r="C877" s="210"/>
      <c r="D877" s="210"/>
      <c r="E877" s="210"/>
      <c r="F877" s="210"/>
      <c r="G877" s="210"/>
      <c r="H877" s="210"/>
      <c r="I877" s="210"/>
      <c r="J877" s="210"/>
      <c r="K877" s="210"/>
      <c r="L877" s="210"/>
      <c r="M877" s="210"/>
      <c r="N877" s="210"/>
      <c r="O877" s="210"/>
      <c r="P877" s="210"/>
      <c r="Q877" s="210"/>
      <c r="R877" s="210"/>
      <c r="S877" s="210"/>
      <c r="T877" s="210"/>
      <c r="U877" s="210"/>
      <c r="V877" s="210"/>
      <c r="W877" s="210"/>
      <c r="X877" s="210"/>
      <c r="Y877" s="210"/>
      <c r="Z877" s="210"/>
      <c r="AA877" s="210"/>
      <c r="AB877" s="210"/>
      <c r="AC877" s="210"/>
      <c r="AD877" s="210"/>
      <c r="AE877" s="210"/>
      <c r="AF877" s="210"/>
      <c r="AG877" s="210"/>
      <c r="AH877" s="210"/>
      <c r="AI877" s="210"/>
      <c r="AJ877" s="210"/>
      <c r="AK877" s="210"/>
      <c r="AL877" s="210"/>
    </row>
    <row r="878" spans="1:38" ht="16" x14ac:dyDescent="0.2">
      <c r="A878" s="210"/>
      <c r="B878" s="210"/>
      <c r="C878" s="210"/>
      <c r="D878" s="210"/>
      <c r="E878" s="210"/>
      <c r="F878" s="210"/>
      <c r="G878" s="210"/>
      <c r="H878" s="210"/>
      <c r="I878" s="210"/>
      <c r="J878" s="210"/>
      <c r="K878" s="210"/>
      <c r="L878" s="210"/>
      <c r="M878" s="210"/>
      <c r="N878" s="210"/>
      <c r="O878" s="210"/>
      <c r="P878" s="210"/>
      <c r="Q878" s="210"/>
      <c r="R878" s="210"/>
      <c r="S878" s="210"/>
      <c r="T878" s="210"/>
      <c r="U878" s="210"/>
      <c r="V878" s="210"/>
      <c r="W878" s="210"/>
      <c r="X878" s="210"/>
      <c r="Y878" s="210"/>
      <c r="Z878" s="210"/>
      <c r="AA878" s="210"/>
      <c r="AB878" s="210"/>
      <c r="AC878" s="210"/>
      <c r="AD878" s="210"/>
      <c r="AE878" s="210"/>
      <c r="AF878" s="210"/>
      <c r="AG878" s="210"/>
      <c r="AH878" s="210"/>
      <c r="AI878" s="210"/>
      <c r="AJ878" s="210"/>
      <c r="AK878" s="210"/>
      <c r="AL878" s="210"/>
    </row>
    <row r="879" spans="1:38" ht="16" x14ac:dyDescent="0.2">
      <c r="A879" s="210"/>
      <c r="B879" s="210"/>
      <c r="C879" s="210"/>
      <c r="D879" s="210"/>
      <c r="E879" s="210"/>
      <c r="F879" s="210"/>
      <c r="G879" s="210"/>
      <c r="H879" s="210"/>
      <c r="I879" s="210"/>
      <c r="J879" s="210"/>
      <c r="K879" s="210"/>
      <c r="L879" s="210"/>
      <c r="M879" s="210"/>
      <c r="N879" s="210"/>
      <c r="O879" s="210"/>
      <c r="P879" s="210"/>
      <c r="Q879" s="210"/>
      <c r="R879" s="210"/>
      <c r="S879" s="210"/>
      <c r="T879" s="210"/>
      <c r="U879" s="210"/>
      <c r="V879" s="210"/>
      <c r="W879" s="210"/>
      <c r="X879" s="210"/>
      <c r="Y879" s="210"/>
      <c r="Z879" s="210"/>
      <c r="AA879" s="210"/>
      <c r="AB879" s="210"/>
      <c r="AC879" s="210"/>
      <c r="AD879" s="210"/>
      <c r="AE879" s="210"/>
      <c r="AF879" s="210"/>
      <c r="AG879" s="210"/>
      <c r="AH879" s="210"/>
      <c r="AI879" s="210"/>
      <c r="AJ879" s="210"/>
      <c r="AK879" s="210"/>
      <c r="AL879" s="210"/>
    </row>
    <row r="880" spans="1:38" ht="16" x14ac:dyDescent="0.2">
      <c r="A880" s="210"/>
      <c r="B880" s="210"/>
      <c r="C880" s="210"/>
      <c r="D880" s="210"/>
      <c r="E880" s="210"/>
      <c r="F880" s="210"/>
      <c r="G880" s="210"/>
      <c r="H880" s="210"/>
      <c r="I880" s="210"/>
      <c r="J880" s="210"/>
      <c r="K880" s="210"/>
      <c r="L880" s="210"/>
      <c r="M880" s="210"/>
      <c r="N880" s="210"/>
      <c r="O880" s="210"/>
      <c r="P880" s="210"/>
      <c r="Q880" s="210"/>
      <c r="R880" s="210"/>
      <c r="S880" s="210"/>
      <c r="T880" s="210"/>
      <c r="U880" s="210"/>
      <c r="V880" s="210"/>
      <c r="W880" s="210"/>
      <c r="X880" s="210"/>
      <c r="Y880" s="210"/>
      <c r="Z880" s="210"/>
      <c r="AA880" s="210"/>
      <c r="AB880" s="210"/>
      <c r="AC880" s="210"/>
      <c r="AD880" s="210"/>
      <c r="AE880" s="210"/>
      <c r="AF880" s="210"/>
      <c r="AG880" s="210"/>
      <c r="AH880" s="210"/>
      <c r="AI880" s="210"/>
      <c r="AJ880" s="210"/>
      <c r="AK880" s="210"/>
      <c r="AL880" s="210"/>
    </row>
    <row r="881" spans="1:38" ht="16" x14ac:dyDescent="0.2">
      <c r="A881" s="210"/>
      <c r="B881" s="210"/>
      <c r="C881" s="210"/>
      <c r="D881" s="210"/>
      <c r="E881" s="210"/>
      <c r="F881" s="210"/>
      <c r="G881" s="210"/>
      <c r="H881" s="210"/>
      <c r="I881" s="210"/>
      <c r="J881" s="210"/>
      <c r="K881" s="210"/>
      <c r="L881" s="210"/>
      <c r="M881" s="210"/>
      <c r="N881" s="210"/>
      <c r="O881" s="210"/>
      <c r="P881" s="210"/>
      <c r="Q881" s="210"/>
      <c r="R881" s="210"/>
      <c r="S881" s="210"/>
      <c r="T881" s="210"/>
      <c r="U881" s="210"/>
      <c r="V881" s="210"/>
      <c r="W881" s="210"/>
      <c r="X881" s="210"/>
      <c r="Y881" s="210"/>
      <c r="Z881" s="210"/>
      <c r="AA881" s="210"/>
      <c r="AB881" s="210"/>
      <c r="AC881" s="210"/>
      <c r="AD881" s="210"/>
      <c r="AE881" s="210"/>
      <c r="AF881" s="210"/>
      <c r="AG881" s="210"/>
      <c r="AH881" s="210"/>
      <c r="AI881" s="210"/>
      <c r="AJ881" s="210"/>
      <c r="AK881" s="210"/>
      <c r="AL881" s="210"/>
    </row>
    <row r="882" spans="1:38" ht="16" x14ac:dyDescent="0.2">
      <c r="A882" s="210"/>
      <c r="B882" s="210"/>
      <c r="C882" s="210"/>
      <c r="D882" s="210"/>
      <c r="E882" s="210"/>
      <c r="F882" s="210"/>
      <c r="G882" s="210"/>
      <c r="H882" s="210"/>
      <c r="I882" s="210"/>
      <c r="J882" s="210"/>
      <c r="K882" s="210"/>
      <c r="L882" s="210"/>
      <c r="M882" s="210"/>
      <c r="N882" s="210"/>
      <c r="O882" s="210"/>
      <c r="P882" s="210"/>
      <c r="Q882" s="210"/>
      <c r="R882" s="210"/>
      <c r="S882" s="210"/>
      <c r="T882" s="210"/>
      <c r="U882" s="210"/>
      <c r="V882" s="210"/>
      <c r="W882" s="210"/>
      <c r="X882" s="210"/>
      <c r="Y882" s="210"/>
      <c r="Z882" s="210"/>
      <c r="AA882" s="210"/>
      <c r="AB882" s="210"/>
      <c r="AC882" s="210"/>
      <c r="AD882" s="210"/>
      <c r="AE882" s="210"/>
      <c r="AF882" s="210"/>
      <c r="AG882" s="210"/>
      <c r="AH882" s="210"/>
      <c r="AI882" s="210"/>
      <c r="AJ882" s="210"/>
      <c r="AK882" s="210"/>
      <c r="AL882" s="210"/>
    </row>
    <row r="883" spans="1:38" ht="16" x14ac:dyDescent="0.2">
      <c r="A883" s="210"/>
      <c r="B883" s="210"/>
      <c r="C883" s="210"/>
      <c r="D883" s="210"/>
      <c r="E883" s="210"/>
      <c r="F883" s="210"/>
      <c r="G883" s="210"/>
      <c r="H883" s="210"/>
      <c r="I883" s="210"/>
      <c r="J883" s="210"/>
      <c r="K883" s="210"/>
      <c r="L883" s="210"/>
      <c r="M883" s="210"/>
      <c r="N883" s="210"/>
      <c r="O883" s="210"/>
      <c r="P883" s="210"/>
      <c r="Q883" s="210"/>
      <c r="R883" s="210"/>
      <c r="S883" s="210"/>
      <c r="T883" s="210"/>
      <c r="U883" s="210"/>
      <c r="V883" s="210"/>
      <c r="W883" s="210"/>
      <c r="X883" s="210"/>
      <c r="Y883" s="210"/>
      <c r="Z883" s="210"/>
      <c r="AA883" s="210"/>
      <c r="AB883" s="210"/>
      <c r="AC883" s="210"/>
      <c r="AD883" s="210"/>
      <c r="AE883" s="210"/>
      <c r="AF883" s="210"/>
      <c r="AG883" s="210"/>
      <c r="AH883" s="210"/>
      <c r="AI883" s="210"/>
      <c r="AJ883" s="210"/>
      <c r="AK883" s="210"/>
      <c r="AL883" s="210"/>
    </row>
    <row r="884" spans="1:38" ht="16" x14ac:dyDescent="0.2">
      <c r="A884" s="210"/>
      <c r="B884" s="210"/>
      <c r="C884" s="210"/>
      <c r="D884" s="210"/>
      <c r="E884" s="210"/>
      <c r="F884" s="210"/>
      <c r="G884" s="210"/>
      <c r="H884" s="210"/>
      <c r="I884" s="210"/>
      <c r="J884" s="210"/>
      <c r="K884" s="210"/>
      <c r="L884" s="210"/>
      <c r="M884" s="210"/>
      <c r="N884" s="210"/>
      <c r="O884" s="210"/>
      <c r="P884" s="210"/>
      <c r="Q884" s="210"/>
      <c r="R884" s="210"/>
      <c r="S884" s="210"/>
      <c r="T884" s="210"/>
      <c r="U884" s="210"/>
      <c r="V884" s="210"/>
      <c r="W884" s="210"/>
      <c r="X884" s="210"/>
      <c r="Y884" s="210"/>
      <c r="Z884" s="210"/>
      <c r="AA884" s="210"/>
      <c r="AB884" s="210"/>
      <c r="AC884" s="210"/>
      <c r="AD884" s="210"/>
      <c r="AE884" s="210"/>
      <c r="AF884" s="210"/>
      <c r="AG884" s="210"/>
      <c r="AH884" s="210"/>
      <c r="AI884" s="210"/>
      <c r="AJ884" s="210"/>
      <c r="AK884" s="210"/>
      <c r="AL884" s="210"/>
    </row>
    <row r="885" spans="1:38" ht="16" x14ac:dyDescent="0.2">
      <c r="A885" s="210"/>
      <c r="B885" s="210"/>
      <c r="C885" s="210"/>
      <c r="D885" s="210"/>
      <c r="E885" s="210"/>
      <c r="F885" s="210"/>
      <c r="G885" s="210"/>
      <c r="H885" s="210"/>
      <c r="I885" s="210"/>
      <c r="J885" s="210"/>
      <c r="K885" s="210"/>
      <c r="L885" s="210"/>
      <c r="M885" s="210"/>
      <c r="N885" s="210"/>
      <c r="O885" s="210"/>
      <c r="P885" s="210"/>
      <c r="Q885" s="210"/>
      <c r="R885" s="210"/>
      <c r="S885" s="210"/>
      <c r="T885" s="210"/>
      <c r="U885" s="210"/>
      <c r="V885" s="210"/>
      <c r="W885" s="210"/>
      <c r="X885" s="210"/>
      <c r="Y885" s="210"/>
      <c r="Z885" s="210"/>
      <c r="AA885" s="210"/>
      <c r="AB885" s="210"/>
      <c r="AC885" s="210"/>
      <c r="AD885" s="210"/>
      <c r="AE885" s="210"/>
      <c r="AF885" s="210"/>
      <c r="AG885" s="210"/>
      <c r="AH885" s="210"/>
      <c r="AI885" s="210"/>
      <c r="AJ885" s="210"/>
      <c r="AK885" s="210"/>
      <c r="AL885" s="210"/>
    </row>
    <row r="886" spans="1:38" ht="16" x14ac:dyDescent="0.2">
      <c r="A886" s="210"/>
      <c r="B886" s="210"/>
      <c r="C886" s="210"/>
      <c r="D886" s="210"/>
      <c r="E886" s="210"/>
      <c r="F886" s="210"/>
      <c r="G886" s="210"/>
      <c r="H886" s="210"/>
      <c r="I886" s="210"/>
      <c r="J886" s="210"/>
      <c r="K886" s="210"/>
      <c r="L886" s="210"/>
      <c r="M886" s="210"/>
      <c r="N886" s="210"/>
      <c r="O886" s="210"/>
      <c r="P886" s="210"/>
      <c r="Q886" s="210"/>
      <c r="R886" s="210"/>
      <c r="S886" s="210"/>
      <c r="T886" s="210"/>
      <c r="U886" s="210"/>
      <c r="V886" s="210"/>
      <c r="W886" s="210"/>
      <c r="X886" s="210"/>
      <c r="Y886" s="210"/>
      <c r="Z886" s="210"/>
      <c r="AA886" s="210"/>
      <c r="AB886" s="210"/>
      <c r="AC886" s="210"/>
      <c r="AD886" s="210"/>
      <c r="AE886" s="210"/>
      <c r="AF886" s="210"/>
      <c r="AG886" s="210"/>
      <c r="AH886" s="210"/>
      <c r="AI886" s="210"/>
      <c r="AJ886" s="210"/>
      <c r="AK886" s="210"/>
      <c r="AL886" s="210"/>
    </row>
    <row r="887" spans="1:38" ht="16" x14ac:dyDescent="0.2">
      <c r="A887" s="210"/>
      <c r="B887" s="210"/>
      <c r="C887" s="210"/>
      <c r="D887" s="210"/>
      <c r="E887" s="210"/>
      <c r="F887" s="210"/>
      <c r="G887" s="210"/>
      <c r="H887" s="210"/>
      <c r="I887" s="210"/>
      <c r="J887" s="210"/>
      <c r="K887" s="210"/>
      <c r="L887" s="210"/>
      <c r="M887" s="210"/>
      <c r="N887" s="210"/>
      <c r="O887" s="210"/>
      <c r="P887" s="210"/>
      <c r="Q887" s="210"/>
      <c r="R887" s="210"/>
      <c r="S887" s="210"/>
      <c r="T887" s="210"/>
      <c r="U887" s="210"/>
      <c r="V887" s="210"/>
      <c r="W887" s="210"/>
      <c r="X887" s="210"/>
      <c r="Y887" s="210"/>
      <c r="Z887" s="210"/>
      <c r="AA887" s="210"/>
      <c r="AB887" s="210"/>
      <c r="AC887" s="210"/>
      <c r="AD887" s="210"/>
      <c r="AE887" s="210"/>
      <c r="AF887" s="210"/>
      <c r="AG887" s="210"/>
      <c r="AH887" s="210"/>
      <c r="AI887" s="210"/>
      <c r="AJ887" s="210"/>
      <c r="AK887" s="210"/>
      <c r="AL887" s="210"/>
    </row>
    <row r="888" spans="1:38" ht="16" x14ac:dyDescent="0.2">
      <c r="A888" s="210"/>
      <c r="B888" s="210"/>
      <c r="C888" s="210"/>
      <c r="D888" s="210"/>
      <c r="E888" s="210"/>
      <c r="F888" s="210"/>
      <c r="G888" s="210"/>
      <c r="H888" s="210"/>
      <c r="I888" s="210"/>
      <c r="J888" s="210"/>
      <c r="K888" s="210"/>
      <c r="L888" s="210"/>
      <c r="M888" s="210"/>
      <c r="N888" s="210"/>
      <c r="O888" s="210"/>
      <c r="P888" s="210"/>
      <c r="Q888" s="210"/>
      <c r="R888" s="210"/>
      <c r="S888" s="210"/>
      <c r="T888" s="210"/>
      <c r="U888" s="210"/>
      <c r="V888" s="210"/>
      <c r="W888" s="210"/>
      <c r="X888" s="210"/>
      <c r="Y888" s="210"/>
      <c r="Z888" s="210"/>
      <c r="AA888" s="210"/>
      <c r="AB888" s="210"/>
      <c r="AC888" s="210"/>
      <c r="AD888" s="210"/>
      <c r="AE888" s="210"/>
      <c r="AF888" s="210"/>
      <c r="AG888" s="210"/>
      <c r="AH888" s="210"/>
      <c r="AI888" s="210"/>
      <c r="AJ888" s="210"/>
      <c r="AK888" s="210"/>
      <c r="AL888" s="210"/>
    </row>
    <row r="889" spans="1:38" ht="16" x14ac:dyDescent="0.2">
      <c r="A889" s="210"/>
      <c r="B889" s="210"/>
      <c r="C889" s="210"/>
      <c r="D889" s="210"/>
      <c r="E889" s="210"/>
      <c r="F889" s="210"/>
      <c r="G889" s="210"/>
      <c r="H889" s="210"/>
      <c r="I889" s="210"/>
      <c r="J889" s="210"/>
      <c r="K889" s="210"/>
      <c r="L889" s="210"/>
      <c r="M889" s="210"/>
      <c r="N889" s="210"/>
      <c r="O889" s="210"/>
      <c r="P889" s="210"/>
      <c r="Q889" s="210"/>
      <c r="R889" s="210"/>
      <c r="S889" s="210"/>
      <c r="T889" s="210"/>
      <c r="U889" s="210"/>
      <c r="V889" s="210"/>
      <c r="W889" s="210"/>
      <c r="X889" s="210"/>
      <c r="Y889" s="210"/>
      <c r="Z889" s="210"/>
      <c r="AA889" s="210"/>
      <c r="AB889" s="210"/>
      <c r="AC889" s="210"/>
      <c r="AD889" s="210"/>
      <c r="AE889" s="210"/>
      <c r="AF889" s="210"/>
      <c r="AG889" s="210"/>
      <c r="AH889" s="210"/>
      <c r="AI889" s="210"/>
      <c r="AJ889" s="210"/>
      <c r="AK889" s="210"/>
      <c r="AL889" s="210"/>
    </row>
    <row r="890" spans="1:38" ht="16" x14ac:dyDescent="0.2">
      <c r="A890" s="210"/>
      <c r="B890" s="210"/>
      <c r="C890" s="210"/>
      <c r="D890" s="210"/>
      <c r="E890" s="210"/>
      <c r="F890" s="210"/>
      <c r="G890" s="210"/>
      <c r="H890" s="210"/>
      <c r="I890" s="210"/>
      <c r="J890" s="210"/>
      <c r="K890" s="210"/>
      <c r="L890" s="210"/>
      <c r="M890" s="210"/>
      <c r="N890" s="210"/>
      <c r="O890" s="210"/>
      <c r="P890" s="210"/>
      <c r="Q890" s="210"/>
      <c r="R890" s="210"/>
      <c r="S890" s="210"/>
      <c r="T890" s="210"/>
      <c r="U890" s="210"/>
      <c r="V890" s="210"/>
      <c r="W890" s="210"/>
      <c r="X890" s="210"/>
      <c r="Y890" s="210"/>
      <c r="Z890" s="210"/>
      <c r="AA890" s="210"/>
      <c r="AB890" s="210"/>
      <c r="AC890" s="210"/>
      <c r="AD890" s="210"/>
      <c r="AE890" s="210"/>
      <c r="AF890" s="210"/>
      <c r="AG890" s="210"/>
      <c r="AH890" s="210"/>
      <c r="AI890" s="210"/>
      <c r="AJ890" s="210"/>
      <c r="AK890" s="210"/>
      <c r="AL890" s="210"/>
    </row>
    <row r="891" spans="1:38" ht="16" x14ac:dyDescent="0.2">
      <c r="A891" s="210"/>
      <c r="B891" s="210"/>
      <c r="C891" s="210"/>
      <c r="D891" s="210"/>
      <c r="E891" s="210"/>
      <c r="F891" s="210"/>
      <c r="G891" s="210"/>
      <c r="H891" s="210"/>
      <c r="I891" s="210"/>
      <c r="J891" s="210"/>
      <c r="K891" s="210"/>
      <c r="L891" s="210"/>
      <c r="M891" s="210"/>
      <c r="N891" s="210"/>
      <c r="O891" s="210"/>
      <c r="P891" s="210"/>
      <c r="Q891" s="210"/>
      <c r="R891" s="210"/>
      <c r="S891" s="210"/>
      <c r="T891" s="210"/>
      <c r="U891" s="210"/>
      <c r="V891" s="210"/>
      <c r="W891" s="210"/>
      <c r="X891" s="210"/>
      <c r="Y891" s="210"/>
      <c r="Z891" s="210"/>
      <c r="AA891" s="210"/>
      <c r="AB891" s="210"/>
      <c r="AC891" s="210"/>
      <c r="AD891" s="210"/>
      <c r="AE891" s="210"/>
      <c r="AF891" s="210"/>
      <c r="AG891" s="210"/>
      <c r="AH891" s="210"/>
      <c r="AI891" s="210"/>
      <c r="AJ891" s="210"/>
      <c r="AK891" s="210"/>
      <c r="AL891" s="210"/>
    </row>
    <row r="892" spans="1:38" ht="16" x14ac:dyDescent="0.2">
      <c r="A892" s="210"/>
      <c r="B892" s="210"/>
      <c r="C892" s="210"/>
      <c r="D892" s="210"/>
      <c r="E892" s="210"/>
      <c r="F892" s="210"/>
      <c r="G892" s="210"/>
      <c r="H892" s="210"/>
      <c r="I892" s="210"/>
      <c r="J892" s="210"/>
      <c r="K892" s="210"/>
      <c r="L892" s="210"/>
      <c r="M892" s="210"/>
      <c r="N892" s="210"/>
      <c r="O892" s="210"/>
      <c r="P892" s="210"/>
      <c r="Q892" s="210"/>
      <c r="R892" s="210"/>
      <c r="S892" s="210"/>
      <c r="T892" s="210"/>
      <c r="U892" s="210"/>
      <c r="V892" s="210"/>
      <c r="W892" s="210"/>
      <c r="X892" s="210"/>
      <c r="Y892" s="210"/>
      <c r="Z892" s="210"/>
      <c r="AA892" s="210"/>
      <c r="AB892" s="210"/>
      <c r="AC892" s="210"/>
      <c r="AD892" s="210"/>
      <c r="AE892" s="210"/>
      <c r="AF892" s="210"/>
      <c r="AG892" s="210"/>
      <c r="AH892" s="210"/>
      <c r="AI892" s="210"/>
      <c r="AJ892" s="210"/>
      <c r="AK892" s="210"/>
      <c r="AL892" s="210"/>
    </row>
    <row r="893" spans="1:38" ht="16" x14ac:dyDescent="0.2">
      <c r="A893" s="210"/>
      <c r="B893" s="210"/>
      <c r="C893" s="210"/>
      <c r="D893" s="210"/>
      <c r="E893" s="210"/>
      <c r="F893" s="210"/>
      <c r="G893" s="210"/>
      <c r="H893" s="210"/>
      <c r="I893" s="210"/>
      <c r="J893" s="210"/>
      <c r="K893" s="210"/>
      <c r="L893" s="210"/>
      <c r="M893" s="210"/>
      <c r="N893" s="210"/>
      <c r="O893" s="210"/>
      <c r="P893" s="210"/>
      <c r="Q893" s="210"/>
      <c r="R893" s="210"/>
      <c r="S893" s="210"/>
      <c r="T893" s="210"/>
      <c r="U893" s="210"/>
      <c r="V893" s="210"/>
      <c r="W893" s="210"/>
      <c r="X893" s="210"/>
      <c r="Y893" s="210"/>
      <c r="Z893" s="210"/>
      <c r="AA893" s="210"/>
      <c r="AB893" s="210"/>
      <c r="AC893" s="210"/>
      <c r="AD893" s="210"/>
      <c r="AE893" s="210"/>
      <c r="AF893" s="210"/>
      <c r="AG893" s="210"/>
      <c r="AH893" s="210"/>
      <c r="AI893" s="210"/>
      <c r="AJ893" s="210"/>
      <c r="AK893" s="210"/>
      <c r="AL893" s="210"/>
    </row>
    <row r="894" spans="1:38" ht="16" x14ac:dyDescent="0.2">
      <c r="A894" s="210"/>
      <c r="B894" s="210"/>
      <c r="C894" s="210"/>
      <c r="D894" s="210"/>
      <c r="E894" s="210"/>
      <c r="F894" s="210"/>
      <c r="G894" s="210"/>
      <c r="H894" s="210"/>
      <c r="I894" s="210"/>
      <c r="J894" s="210"/>
      <c r="K894" s="210"/>
      <c r="L894" s="210"/>
      <c r="M894" s="210"/>
      <c r="N894" s="210"/>
      <c r="O894" s="210"/>
      <c r="P894" s="210"/>
      <c r="Q894" s="210"/>
      <c r="R894" s="210"/>
      <c r="S894" s="210"/>
      <c r="T894" s="210"/>
      <c r="U894" s="210"/>
      <c r="V894" s="210"/>
      <c r="W894" s="210"/>
      <c r="X894" s="210"/>
      <c r="Y894" s="210"/>
      <c r="Z894" s="210"/>
      <c r="AA894" s="210"/>
      <c r="AB894" s="210"/>
      <c r="AC894" s="210"/>
      <c r="AD894" s="210"/>
      <c r="AE894" s="210"/>
      <c r="AF894" s="210"/>
      <c r="AG894" s="210"/>
      <c r="AH894" s="210"/>
      <c r="AI894" s="210"/>
      <c r="AJ894" s="210"/>
      <c r="AK894" s="210"/>
      <c r="AL894" s="210"/>
    </row>
    <row r="895" spans="1:38" ht="16" x14ac:dyDescent="0.2">
      <c r="A895" s="210"/>
      <c r="B895" s="210"/>
      <c r="C895" s="210"/>
      <c r="D895" s="210"/>
      <c r="E895" s="210"/>
      <c r="F895" s="210"/>
      <c r="G895" s="210"/>
      <c r="H895" s="210"/>
      <c r="I895" s="210"/>
      <c r="J895" s="210"/>
      <c r="K895" s="210"/>
      <c r="L895" s="210"/>
      <c r="M895" s="210"/>
      <c r="N895" s="210"/>
      <c r="O895" s="210"/>
      <c r="P895" s="210"/>
      <c r="Q895" s="210"/>
      <c r="R895" s="210"/>
      <c r="S895" s="210"/>
      <c r="T895" s="210"/>
      <c r="U895" s="210"/>
      <c r="V895" s="210"/>
      <c r="W895" s="210"/>
      <c r="X895" s="210"/>
      <c r="Y895" s="210"/>
      <c r="Z895" s="210"/>
      <c r="AA895" s="210"/>
      <c r="AB895" s="210"/>
      <c r="AC895" s="210"/>
      <c r="AD895" s="210"/>
      <c r="AE895" s="210"/>
      <c r="AF895" s="210"/>
      <c r="AG895" s="210"/>
      <c r="AH895" s="210"/>
      <c r="AI895" s="210"/>
      <c r="AJ895" s="210"/>
      <c r="AK895" s="210"/>
      <c r="AL895" s="210"/>
    </row>
    <row r="896" spans="1:38" ht="16" x14ac:dyDescent="0.2">
      <c r="A896" s="210"/>
      <c r="B896" s="210"/>
      <c r="C896" s="210"/>
      <c r="D896" s="210"/>
      <c r="E896" s="210"/>
      <c r="F896" s="210"/>
      <c r="G896" s="210"/>
      <c r="H896" s="210"/>
      <c r="I896" s="210"/>
      <c r="J896" s="210"/>
      <c r="K896" s="210"/>
      <c r="L896" s="210"/>
      <c r="M896" s="210"/>
      <c r="N896" s="210"/>
      <c r="O896" s="210"/>
      <c r="P896" s="210"/>
      <c r="Q896" s="210"/>
      <c r="R896" s="210"/>
      <c r="S896" s="210"/>
      <c r="T896" s="210"/>
      <c r="U896" s="210"/>
      <c r="V896" s="210"/>
      <c r="W896" s="210"/>
      <c r="X896" s="210"/>
      <c r="Y896" s="210"/>
      <c r="Z896" s="210"/>
      <c r="AA896" s="210"/>
      <c r="AB896" s="210"/>
      <c r="AC896" s="210"/>
      <c r="AD896" s="210"/>
      <c r="AE896" s="210"/>
      <c r="AF896" s="210"/>
      <c r="AG896" s="210"/>
      <c r="AH896" s="210"/>
      <c r="AI896" s="210"/>
      <c r="AJ896" s="210"/>
      <c r="AK896" s="210"/>
      <c r="AL896" s="210"/>
    </row>
    <row r="897" spans="1:38" ht="16" x14ac:dyDescent="0.2">
      <c r="A897" s="210"/>
      <c r="B897" s="210"/>
      <c r="C897" s="210"/>
      <c r="D897" s="210"/>
      <c r="E897" s="210"/>
      <c r="F897" s="210"/>
      <c r="G897" s="210"/>
      <c r="H897" s="210"/>
      <c r="I897" s="210"/>
      <c r="J897" s="210"/>
      <c r="K897" s="210"/>
      <c r="L897" s="210"/>
      <c r="M897" s="210"/>
      <c r="N897" s="210"/>
      <c r="O897" s="210"/>
      <c r="P897" s="210"/>
      <c r="Q897" s="210"/>
      <c r="R897" s="210"/>
      <c r="S897" s="210"/>
      <c r="T897" s="210"/>
      <c r="U897" s="210"/>
      <c r="V897" s="210"/>
      <c r="W897" s="210"/>
      <c r="X897" s="210"/>
      <c r="Y897" s="210"/>
      <c r="Z897" s="210"/>
      <c r="AA897" s="210"/>
      <c r="AB897" s="210"/>
      <c r="AC897" s="210"/>
      <c r="AD897" s="210"/>
      <c r="AE897" s="210"/>
      <c r="AF897" s="210"/>
      <c r="AG897" s="210"/>
      <c r="AH897" s="210"/>
      <c r="AI897" s="210"/>
      <c r="AJ897" s="210"/>
      <c r="AK897" s="210"/>
      <c r="AL897" s="210"/>
    </row>
    <row r="898" spans="1:38" ht="16" x14ac:dyDescent="0.2">
      <c r="A898" s="210"/>
      <c r="B898" s="210"/>
      <c r="C898" s="210"/>
      <c r="D898" s="210"/>
      <c r="E898" s="210"/>
      <c r="F898" s="210"/>
      <c r="G898" s="210"/>
      <c r="H898" s="210"/>
      <c r="I898" s="210"/>
      <c r="J898" s="210"/>
      <c r="K898" s="210"/>
      <c r="L898" s="210"/>
      <c r="M898" s="210"/>
      <c r="N898" s="210"/>
      <c r="O898" s="210"/>
      <c r="P898" s="210"/>
      <c r="Q898" s="210"/>
      <c r="R898" s="210"/>
      <c r="S898" s="210"/>
      <c r="T898" s="210"/>
      <c r="U898" s="210"/>
      <c r="V898" s="210"/>
      <c r="W898" s="210"/>
      <c r="X898" s="210"/>
      <c r="Y898" s="210"/>
      <c r="Z898" s="210"/>
      <c r="AA898" s="210"/>
      <c r="AB898" s="210"/>
      <c r="AC898" s="210"/>
      <c r="AD898" s="210"/>
      <c r="AE898" s="210"/>
      <c r="AF898" s="210"/>
      <c r="AG898" s="210"/>
      <c r="AH898" s="210"/>
      <c r="AI898" s="210"/>
      <c r="AJ898" s="210"/>
      <c r="AK898" s="210"/>
      <c r="AL898" s="210"/>
    </row>
    <row r="899" spans="1:38" ht="16" x14ac:dyDescent="0.2">
      <c r="A899" s="210"/>
      <c r="B899" s="210"/>
      <c r="C899" s="210"/>
      <c r="D899" s="210"/>
      <c r="E899" s="210"/>
      <c r="F899" s="210"/>
      <c r="G899" s="210"/>
      <c r="H899" s="210"/>
      <c r="I899" s="210"/>
      <c r="J899" s="210"/>
      <c r="K899" s="210"/>
      <c r="L899" s="210"/>
      <c r="M899" s="210"/>
      <c r="N899" s="210"/>
      <c r="O899" s="210"/>
      <c r="P899" s="210"/>
      <c r="Q899" s="210"/>
      <c r="R899" s="210"/>
      <c r="S899" s="210"/>
      <c r="T899" s="210"/>
      <c r="U899" s="210"/>
      <c r="V899" s="210"/>
      <c r="W899" s="210"/>
      <c r="X899" s="210"/>
      <c r="Y899" s="210"/>
      <c r="Z899" s="210"/>
      <c r="AA899" s="210"/>
      <c r="AB899" s="210"/>
      <c r="AC899" s="210"/>
      <c r="AD899" s="210"/>
      <c r="AE899" s="210"/>
      <c r="AF899" s="210"/>
      <c r="AG899" s="210"/>
      <c r="AH899" s="210"/>
      <c r="AI899" s="210"/>
      <c r="AJ899" s="210"/>
      <c r="AK899" s="210"/>
      <c r="AL899" s="210"/>
    </row>
    <row r="900" spans="1:38" ht="16" x14ac:dyDescent="0.2">
      <c r="A900" s="210"/>
      <c r="B900" s="210"/>
      <c r="C900" s="210"/>
      <c r="D900" s="210"/>
      <c r="E900" s="210"/>
      <c r="F900" s="210"/>
      <c r="G900" s="210"/>
      <c r="H900" s="210"/>
      <c r="I900" s="210"/>
      <c r="J900" s="210"/>
      <c r="K900" s="210"/>
      <c r="L900" s="210"/>
      <c r="M900" s="210"/>
      <c r="N900" s="210"/>
      <c r="O900" s="210"/>
      <c r="P900" s="210"/>
      <c r="Q900" s="210"/>
      <c r="R900" s="210"/>
      <c r="S900" s="210"/>
      <c r="T900" s="210"/>
      <c r="U900" s="210"/>
      <c r="V900" s="210"/>
      <c r="W900" s="210"/>
      <c r="X900" s="210"/>
      <c r="Y900" s="210"/>
      <c r="Z900" s="210"/>
      <c r="AA900" s="210"/>
      <c r="AB900" s="210"/>
      <c r="AC900" s="210"/>
      <c r="AD900" s="210"/>
      <c r="AE900" s="210"/>
      <c r="AF900" s="210"/>
      <c r="AG900" s="210"/>
      <c r="AH900" s="210"/>
      <c r="AI900" s="210"/>
      <c r="AJ900" s="210"/>
      <c r="AK900" s="210"/>
      <c r="AL900" s="210"/>
    </row>
    <row r="901" spans="1:38" ht="16" x14ac:dyDescent="0.2">
      <c r="A901" s="210"/>
      <c r="B901" s="210"/>
      <c r="C901" s="210"/>
      <c r="D901" s="210"/>
      <c r="E901" s="210"/>
      <c r="F901" s="210"/>
      <c r="G901" s="210"/>
      <c r="H901" s="210"/>
      <c r="I901" s="210"/>
      <c r="J901" s="210"/>
      <c r="K901" s="210"/>
      <c r="L901" s="210"/>
      <c r="M901" s="210"/>
      <c r="N901" s="210"/>
      <c r="O901" s="210"/>
      <c r="P901" s="210"/>
      <c r="Q901" s="210"/>
      <c r="R901" s="210"/>
      <c r="S901" s="210"/>
      <c r="T901" s="210"/>
      <c r="U901" s="210"/>
      <c r="V901" s="210"/>
      <c r="W901" s="210"/>
      <c r="X901" s="210"/>
      <c r="Y901" s="210"/>
      <c r="Z901" s="210"/>
      <c r="AA901" s="210"/>
      <c r="AB901" s="210"/>
      <c r="AC901" s="210"/>
      <c r="AD901" s="210"/>
      <c r="AE901" s="210"/>
      <c r="AF901" s="210"/>
      <c r="AG901" s="210"/>
      <c r="AH901" s="210"/>
      <c r="AI901" s="210"/>
      <c r="AJ901" s="210"/>
      <c r="AK901" s="210"/>
      <c r="AL901" s="210"/>
    </row>
    <row r="902" spans="1:38" ht="16" x14ac:dyDescent="0.2">
      <c r="A902" s="210"/>
      <c r="B902" s="210"/>
      <c r="C902" s="210"/>
      <c r="D902" s="210"/>
      <c r="E902" s="210"/>
      <c r="F902" s="210"/>
      <c r="G902" s="210"/>
      <c r="H902" s="210"/>
      <c r="I902" s="210"/>
      <c r="J902" s="210"/>
      <c r="K902" s="210"/>
      <c r="L902" s="210"/>
      <c r="M902" s="210"/>
      <c r="N902" s="210"/>
      <c r="O902" s="210"/>
      <c r="P902" s="210"/>
      <c r="Q902" s="210"/>
      <c r="R902" s="210"/>
      <c r="S902" s="210"/>
      <c r="T902" s="210"/>
      <c r="U902" s="210"/>
      <c r="V902" s="210"/>
      <c r="W902" s="210"/>
      <c r="X902" s="210"/>
      <c r="Y902" s="210"/>
      <c r="Z902" s="210"/>
      <c r="AA902" s="210"/>
      <c r="AB902" s="210"/>
      <c r="AC902" s="210"/>
      <c r="AD902" s="210"/>
      <c r="AE902" s="210"/>
      <c r="AF902" s="210"/>
      <c r="AG902" s="210"/>
      <c r="AH902" s="210"/>
      <c r="AI902" s="210"/>
      <c r="AJ902" s="210"/>
      <c r="AK902" s="210"/>
      <c r="AL902" s="210"/>
    </row>
    <row r="903" spans="1:38" ht="16" x14ac:dyDescent="0.2">
      <c r="A903" s="210"/>
      <c r="B903" s="210"/>
      <c r="C903" s="210"/>
      <c r="D903" s="210"/>
      <c r="E903" s="210"/>
      <c r="F903" s="210"/>
      <c r="G903" s="210"/>
      <c r="H903" s="210"/>
      <c r="I903" s="210"/>
      <c r="J903" s="210"/>
      <c r="K903" s="210"/>
      <c r="L903" s="210"/>
      <c r="M903" s="210"/>
      <c r="N903" s="210"/>
      <c r="O903" s="210"/>
      <c r="P903" s="210"/>
      <c r="Q903" s="210"/>
      <c r="R903" s="210"/>
      <c r="S903" s="210"/>
      <c r="T903" s="210"/>
      <c r="U903" s="210"/>
      <c r="V903" s="210"/>
      <c r="W903" s="210"/>
      <c r="X903" s="210"/>
      <c r="Y903" s="210"/>
      <c r="Z903" s="210"/>
      <c r="AA903" s="210"/>
      <c r="AB903" s="210"/>
      <c r="AC903" s="210"/>
      <c r="AD903" s="210"/>
      <c r="AE903" s="210"/>
      <c r="AF903" s="210"/>
      <c r="AG903" s="210"/>
      <c r="AH903" s="210"/>
      <c r="AI903" s="210"/>
      <c r="AJ903" s="210"/>
      <c r="AK903" s="210"/>
      <c r="AL903" s="210"/>
    </row>
    <row r="904" spans="1:38" ht="16" x14ac:dyDescent="0.2">
      <c r="A904" s="210"/>
      <c r="B904" s="210"/>
      <c r="C904" s="210"/>
      <c r="D904" s="210"/>
      <c r="E904" s="210"/>
      <c r="F904" s="210"/>
      <c r="G904" s="210"/>
      <c r="H904" s="210"/>
      <c r="I904" s="210"/>
      <c r="J904" s="210"/>
      <c r="K904" s="210"/>
      <c r="L904" s="210"/>
      <c r="M904" s="210"/>
      <c r="N904" s="210"/>
      <c r="O904" s="210"/>
      <c r="P904" s="210"/>
      <c r="Q904" s="210"/>
      <c r="R904" s="210"/>
      <c r="S904" s="210"/>
      <c r="T904" s="210"/>
      <c r="U904" s="210"/>
      <c r="V904" s="210"/>
      <c r="W904" s="210"/>
      <c r="X904" s="210"/>
      <c r="Y904" s="210"/>
      <c r="Z904" s="210"/>
      <c r="AA904" s="210"/>
      <c r="AB904" s="210"/>
      <c r="AC904" s="210"/>
      <c r="AD904" s="210"/>
      <c r="AE904" s="210"/>
      <c r="AF904" s="210"/>
      <c r="AG904" s="210"/>
      <c r="AH904" s="210"/>
      <c r="AI904" s="210"/>
      <c r="AJ904" s="210"/>
      <c r="AK904" s="210"/>
      <c r="AL904" s="210"/>
    </row>
    <row r="905" spans="1:38" ht="16" x14ac:dyDescent="0.2">
      <c r="A905" s="210"/>
      <c r="B905" s="210"/>
      <c r="C905" s="210"/>
      <c r="D905" s="210"/>
      <c r="E905" s="210"/>
      <c r="F905" s="210"/>
      <c r="G905" s="210"/>
      <c r="H905" s="210"/>
      <c r="I905" s="210"/>
      <c r="J905" s="210"/>
      <c r="K905" s="210"/>
      <c r="L905" s="210"/>
      <c r="M905" s="210"/>
      <c r="N905" s="210"/>
      <c r="O905" s="210"/>
      <c r="P905" s="210"/>
      <c r="Q905" s="210"/>
      <c r="R905" s="210"/>
      <c r="S905" s="210"/>
      <c r="T905" s="210"/>
      <c r="U905" s="210"/>
      <c r="V905" s="210"/>
      <c r="W905" s="210"/>
      <c r="X905" s="210"/>
      <c r="Y905" s="210"/>
      <c r="Z905" s="210"/>
      <c r="AA905" s="210"/>
      <c r="AB905" s="210"/>
      <c r="AC905" s="210"/>
      <c r="AD905" s="210"/>
      <c r="AE905" s="210"/>
      <c r="AF905" s="210"/>
      <c r="AG905" s="210"/>
      <c r="AH905" s="210"/>
      <c r="AI905" s="210"/>
      <c r="AJ905" s="210"/>
      <c r="AK905" s="210"/>
      <c r="AL905" s="210"/>
    </row>
    <row r="906" spans="1:38" ht="16" x14ac:dyDescent="0.2">
      <c r="A906" s="210"/>
      <c r="B906" s="210"/>
      <c r="C906" s="210"/>
      <c r="D906" s="210"/>
      <c r="E906" s="210"/>
      <c r="F906" s="210"/>
      <c r="G906" s="210"/>
      <c r="H906" s="210"/>
      <c r="I906" s="210"/>
      <c r="J906" s="210"/>
      <c r="K906" s="210"/>
      <c r="L906" s="210"/>
      <c r="M906" s="210"/>
      <c r="N906" s="210"/>
      <c r="O906" s="210"/>
      <c r="P906" s="210"/>
      <c r="Q906" s="210"/>
      <c r="R906" s="210"/>
      <c r="S906" s="210"/>
      <c r="T906" s="210"/>
      <c r="U906" s="210"/>
      <c r="V906" s="210"/>
      <c r="W906" s="210"/>
      <c r="X906" s="210"/>
      <c r="Y906" s="210"/>
      <c r="Z906" s="210"/>
      <c r="AA906" s="210"/>
      <c r="AB906" s="210"/>
      <c r="AC906" s="210"/>
      <c r="AD906" s="210"/>
      <c r="AE906" s="210"/>
      <c r="AF906" s="210"/>
      <c r="AG906" s="210"/>
      <c r="AH906" s="210"/>
      <c r="AI906" s="210"/>
      <c r="AJ906" s="210"/>
      <c r="AK906" s="210"/>
      <c r="AL906" s="210"/>
    </row>
    <row r="907" spans="1:38" ht="16" x14ac:dyDescent="0.2">
      <c r="A907" s="210"/>
      <c r="B907" s="210"/>
      <c r="C907" s="210"/>
      <c r="D907" s="210"/>
      <c r="E907" s="210"/>
      <c r="F907" s="210"/>
      <c r="G907" s="210"/>
      <c r="H907" s="210"/>
      <c r="I907" s="210"/>
      <c r="J907" s="210"/>
      <c r="K907" s="210"/>
      <c r="L907" s="210"/>
      <c r="M907" s="210"/>
      <c r="N907" s="210"/>
      <c r="O907" s="210"/>
      <c r="P907" s="210"/>
      <c r="Q907" s="210"/>
      <c r="R907" s="210"/>
      <c r="S907" s="210"/>
      <c r="T907" s="210"/>
      <c r="U907" s="210"/>
      <c r="V907" s="210"/>
      <c r="W907" s="210"/>
      <c r="X907" s="210"/>
      <c r="Y907" s="210"/>
      <c r="Z907" s="210"/>
      <c r="AA907" s="210"/>
      <c r="AB907" s="210"/>
      <c r="AC907" s="210"/>
      <c r="AD907" s="210"/>
      <c r="AE907" s="210"/>
      <c r="AF907" s="210"/>
      <c r="AG907" s="210"/>
      <c r="AH907" s="210"/>
      <c r="AI907" s="210"/>
      <c r="AJ907" s="210"/>
      <c r="AK907" s="210"/>
      <c r="AL907" s="210"/>
    </row>
    <row r="908" spans="1:38" ht="16" x14ac:dyDescent="0.2">
      <c r="A908" s="210"/>
      <c r="B908" s="210"/>
      <c r="C908" s="210"/>
      <c r="D908" s="210"/>
      <c r="E908" s="210"/>
      <c r="F908" s="210"/>
      <c r="G908" s="210"/>
      <c r="H908" s="210"/>
      <c r="I908" s="210"/>
      <c r="J908" s="210"/>
      <c r="K908" s="210"/>
      <c r="L908" s="210"/>
      <c r="M908" s="210"/>
      <c r="N908" s="210"/>
      <c r="O908" s="210"/>
      <c r="P908" s="210"/>
      <c r="Q908" s="210"/>
      <c r="R908" s="210"/>
      <c r="S908" s="210"/>
      <c r="T908" s="210"/>
      <c r="U908" s="210"/>
      <c r="V908" s="210"/>
      <c r="W908" s="210"/>
      <c r="X908" s="210"/>
      <c r="Y908" s="210"/>
      <c r="Z908" s="210"/>
      <c r="AA908" s="210"/>
      <c r="AB908" s="210"/>
      <c r="AC908" s="210"/>
      <c r="AD908" s="210"/>
      <c r="AE908" s="210"/>
      <c r="AF908" s="210"/>
      <c r="AG908" s="210"/>
      <c r="AH908" s="210"/>
      <c r="AI908" s="210"/>
      <c r="AJ908" s="210"/>
      <c r="AK908" s="210"/>
      <c r="AL908" s="210"/>
    </row>
    <row r="909" spans="1:38" ht="16" x14ac:dyDescent="0.2">
      <c r="A909" s="210"/>
      <c r="B909" s="210"/>
      <c r="C909" s="210"/>
      <c r="D909" s="210"/>
      <c r="E909" s="210"/>
      <c r="F909" s="210"/>
      <c r="G909" s="210"/>
      <c r="H909" s="210"/>
      <c r="I909" s="210"/>
      <c r="J909" s="210"/>
      <c r="K909" s="210"/>
      <c r="L909" s="210"/>
      <c r="M909" s="210"/>
      <c r="N909" s="210"/>
      <c r="O909" s="210"/>
      <c r="P909" s="210"/>
      <c r="Q909" s="210"/>
      <c r="R909" s="210"/>
      <c r="S909" s="210"/>
      <c r="T909" s="210"/>
      <c r="U909" s="210"/>
      <c r="V909" s="210"/>
      <c r="W909" s="210"/>
      <c r="X909" s="210"/>
      <c r="Y909" s="210"/>
      <c r="Z909" s="210"/>
      <c r="AA909" s="210"/>
      <c r="AB909" s="210"/>
      <c r="AC909" s="210"/>
      <c r="AD909" s="210"/>
      <c r="AE909" s="210"/>
      <c r="AF909" s="210"/>
      <c r="AG909" s="210"/>
      <c r="AH909" s="210"/>
      <c r="AI909" s="210"/>
      <c r="AJ909" s="210"/>
      <c r="AK909" s="210"/>
      <c r="AL909" s="210"/>
    </row>
    <row r="910" spans="1:38" ht="16" x14ac:dyDescent="0.2">
      <c r="A910" s="210"/>
      <c r="B910" s="210"/>
      <c r="C910" s="210"/>
      <c r="D910" s="210"/>
      <c r="E910" s="210"/>
      <c r="F910" s="210"/>
      <c r="G910" s="210"/>
      <c r="H910" s="210"/>
      <c r="I910" s="210"/>
      <c r="J910" s="210"/>
      <c r="K910" s="210"/>
      <c r="L910" s="210"/>
      <c r="M910" s="210"/>
      <c r="N910" s="210"/>
      <c r="O910" s="210"/>
      <c r="P910" s="210"/>
      <c r="Q910" s="210"/>
      <c r="R910" s="210"/>
      <c r="S910" s="210"/>
      <c r="T910" s="210"/>
      <c r="U910" s="210"/>
      <c r="V910" s="210"/>
      <c r="W910" s="210"/>
      <c r="X910" s="210"/>
      <c r="Y910" s="210"/>
      <c r="Z910" s="210"/>
      <c r="AA910" s="210"/>
      <c r="AB910" s="210"/>
      <c r="AC910" s="210"/>
      <c r="AD910" s="210"/>
      <c r="AE910" s="210"/>
      <c r="AF910" s="210"/>
      <c r="AG910" s="210"/>
      <c r="AH910" s="210"/>
      <c r="AI910" s="210"/>
      <c r="AJ910" s="210"/>
      <c r="AK910" s="210"/>
      <c r="AL910" s="210"/>
    </row>
    <row r="911" spans="1:38" ht="16" x14ac:dyDescent="0.2">
      <c r="A911" s="210"/>
      <c r="B911" s="210"/>
      <c r="C911" s="210"/>
      <c r="D911" s="210"/>
      <c r="E911" s="210"/>
      <c r="F911" s="210"/>
      <c r="G911" s="210"/>
      <c r="H911" s="210"/>
      <c r="I911" s="210"/>
      <c r="J911" s="210"/>
      <c r="K911" s="210"/>
      <c r="L911" s="210"/>
      <c r="M911" s="210"/>
      <c r="N911" s="210"/>
      <c r="O911" s="210"/>
      <c r="P911" s="210"/>
      <c r="Q911" s="210"/>
      <c r="R911" s="210"/>
      <c r="S911" s="210"/>
      <c r="T911" s="210"/>
      <c r="U911" s="210"/>
      <c r="V911" s="210"/>
      <c r="W911" s="210"/>
      <c r="X911" s="210"/>
      <c r="Y911" s="210"/>
      <c r="Z911" s="210"/>
      <c r="AA911" s="210"/>
      <c r="AB911" s="210"/>
      <c r="AC911" s="210"/>
      <c r="AD911" s="210"/>
      <c r="AE911" s="210"/>
      <c r="AF911" s="210"/>
      <c r="AG911" s="210"/>
      <c r="AH911" s="210"/>
      <c r="AI911" s="210"/>
      <c r="AJ911" s="210"/>
      <c r="AK911" s="210"/>
      <c r="AL911" s="210"/>
    </row>
    <row r="912" spans="1:38" ht="16" x14ac:dyDescent="0.2">
      <c r="A912" s="210"/>
      <c r="B912" s="210"/>
      <c r="C912" s="210"/>
      <c r="D912" s="210"/>
      <c r="E912" s="210"/>
      <c r="F912" s="210"/>
      <c r="G912" s="210"/>
      <c r="H912" s="210"/>
      <c r="I912" s="210"/>
      <c r="J912" s="210"/>
      <c r="K912" s="210"/>
      <c r="L912" s="210"/>
      <c r="M912" s="210"/>
      <c r="N912" s="210"/>
      <c r="O912" s="210"/>
      <c r="P912" s="210"/>
      <c r="Q912" s="210"/>
      <c r="R912" s="210"/>
      <c r="S912" s="210"/>
      <c r="T912" s="210"/>
      <c r="U912" s="210"/>
      <c r="V912" s="210"/>
      <c r="W912" s="210"/>
      <c r="X912" s="210"/>
      <c r="Y912" s="210"/>
      <c r="Z912" s="210"/>
      <c r="AA912" s="210"/>
      <c r="AB912" s="210"/>
      <c r="AC912" s="210"/>
      <c r="AD912" s="210"/>
      <c r="AE912" s="210"/>
      <c r="AF912" s="210"/>
      <c r="AG912" s="210"/>
      <c r="AH912" s="210"/>
      <c r="AI912" s="210"/>
      <c r="AJ912" s="210"/>
      <c r="AK912" s="210"/>
      <c r="AL912" s="210"/>
    </row>
    <row r="913" spans="1:38" ht="16" x14ac:dyDescent="0.2">
      <c r="A913" s="210"/>
      <c r="B913" s="210"/>
      <c r="C913" s="210"/>
      <c r="D913" s="210"/>
      <c r="E913" s="210"/>
      <c r="F913" s="210"/>
      <c r="G913" s="210"/>
      <c r="H913" s="210"/>
      <c r="I913" s="210"/>
      <c r="J913" s="210"/>
      <c r="K913" s="210"/>
      <c r="L913" s="210"/>
      <c r="M913" s="210"/>
      <c r="N913" s="210"/>
      <c r="O913" s="210"/>
      <c r="P913" s="210"/>
      <c r="Q913" s="210"/>
      <c r="R913" s="210"/>
      <c r="S913" s="210"/>
      <c r="T913" s="210"/>
      <c r="U913" s="210"/>
      <c r="V913" s="210"/>
      <c r="W913" s="210"/>
      <c r="X913" s="210"/>
      <c r="Y913" s="210"/>
      <c r="Z913" s="210"/>
      <c r="AA913" s="210"/>
      <c r="AB913" s="210"/>
      <c r="AC913" s="210"/>
      <c r="AD913" s="210"/>
      <c r="AE913" s="210"/>
      <c r="AF913" s="210"/>
      <c r="AG913" s="210"/>
      <c r="AH913" s="210"/>
      <c r="AI913" s="210"/>
      <c r="AJ913" s="210"/>
      <c r="AK913" s="210"/>
      <c r="AL913" s="210"/>
    </row>
    <row r="914" spans="1:38" ht="16" x14ac:dyDescent="0.2">
      <c r="A914" s="210"/>
      <c r="B914" s="210"/>
      <c r="C914" s="210"/>
      <c r="D914" s="210"/>
      <c r="E914" s="210"/>
      <c r="F914" s="210"/>
      <c r="G914" s="210"/>
      <c r="H914" s="210"/>
      <c r="I914" s="210"/>
      <c r="J914" s="210"/>
      <c r="K914" s="210"/>
      <c r="L914" s="210"/>
      <c r="M914" s="210"/>
      <c r="N914" s="210"/>
      <c r="O914" s="210"/>
      <c r="P914" s="210"/>
      <c r="Q914" s="210"/>
      <c r="R914" s="210"/>
      <c r="S914" s="210"/>
      <c r="T914" s="210"/>
      <c r="U914" s="210"/>
      <c r="V914" s="210"/>
      <c r="W914" s="210"/>
      <c r="X914" s="210"/>
      <c r="Y914" s="210"/>
      <c r="Z914" s="210"/>
      <c r="AA914" s="210"/>
      <c r="AB914" s="210"/>
      <c r="AC914" s="210"/>
      <c r="AD914" s="210"/>
      <c r="AE914" s="210"/>
      <c r="AF914" s="210"/>
      <c r="AG914" s="210"/>
      <c r="AH914" s="210"/>
      <c r="AI914" s="210"/>
      <c r="AJ914" s="210"/>
      <c r="AK914" s="210"/>
      <c r="AL914" s="210"/>
    </row>
    <row r="915" spans="1:38" ht="16" x14ac:dyDescent="0.2">
      <c r="A915" s="210"/>
      <c r="B915" s="210"/>
      <c r="C915" s="210"/>
      <c r="D915" s="210"/>
      <c r="E915" s="210"/>
      <c r="F915" s="210"/>
      <c r="G915" s="210"/>
      <c r="H915" s="210"/>
      <c r="I915" s="210"/>
      <c r="J915" s="210"/>
      <c r="K915" s="210"/>
      <c r="L915" s="210"/>
      <c r="M915" s="210"/>
      <c r="N915" s="210"/>
      <c r="O915" s="210"/>
      <c r="P915" s="210"/>
      <c r="Q915" s="210"/>
      <c r="R915" s="210"/>
      <c r="S915" s="210"/>
      <c r="T915" s="210"/>
      <c r="U915" s="210"/>
      <c r="V915" s="210"/>
      <c r="W915" s="210"/>
      <c r="X915" s="210"/>
      <c r="Y915" s="210"/>
      <c r="Z915" s="210"/>
      <c r="AA915" s="210"/>
      <c r="AB915" s="210"/>
      <c r="AC915" s="210"/>
      <c r="AD915" s="210"/>
      <c r="AE915" s="210"/>
      <c r="AF915" s="210"/>
      <c r="AG915" s="210"/>
      <c r="AH915" s="210"/>
      <c r="AI915" s="210"/>
      <c r="AJ915" s="210"/>
      <c r="AK915" s="210"/>
      <c r="AL915" s="210"/>
    </row>
    <row r="916" spans="1:38" ht="16" x14ac:dyDescent="0.2">
      <c r="A916" s="210"/>
      <c r="B916" s="210"/>
      <c r="C916" s="210"/>
      <c r="D916" s="210"/>
      <c r="E916" s="210"/>
      <c r="F916" s="210"/>
      <c r="G916" s="210"/>
      <c r="H916" s="210"/>
      <c r="I916" s="210"/>
      <c r="J916" s="210"/>
      <c r="K916" s="210"/>
      <c r="L916" s="210"/>
      <c r="M916" s="210"/>
      <c r="N916" s="210"/>
      <c r="O916" s="210"/>
      <c r="P916" s="210"/>
      <c r="Q916" s="210"/>
      <c r="R916" s="210"/>
      <c r="S916" s="210"/>
      <c r="T916" s="210"/>
      <c r="U916" s="210"/>
      <c r="V916" s="210"/>
      <c r="W916" s="210"/>
      <c r="X916" s="210"/>
      <c r="Y916" s="210"/>
      <c r="Z916" s="210"/>
      <c r="AA916" s="210"/>
      <c r="AB916" s="210"/>
      <c r="AC916" s="210"/>
      <c r="AD916" s="210"/>
      <c r="AE916" s="210"/>
      <c r="AF916" s="210"/>
      <c r="AG916" s="210"/>
      <c r="AH916" s="210"/>
      <c r="AI916" s="210"/>
      <c r="AJ916" s="210"/>
      <c r="AK916" s="210"/>
      <c r="AL916" s="210"/>
    </row>
    <row r="917" spans="1:38" ht="16" x14ac:dyDescent="0.2">
      <c r="A917" s="210"/>
      <c r="B917" s="210"/>
      <c r="C917" s="210"/>
      <c r="D917" s="210"/>
      <c r="E917" s="210"/>
      <c r="F917" s="210"/>
      <c r="G917" s="210"/>
      <c r="H917" s="210"/>
      <c r="I917" s="210"/>
      <c r="J917" s="210"/>
      <c r="K917" s="210"/>
      <c r="L917" s="210"/>
      <c r="M917" s="210"/>
      <c r="N917" s="210"/>
      <c r="O917" s="210"/>
      <c r="P917" s="210"/>
      <c r="Q917" s="210"/>
      <c r="R917" s="210"/>
      <c r="S917" s="210"/>
      <c r="T917" s="210"/>
      <c r="U917" s="210"/>
      <c r="V917" s="210"/>
      <c r="W917" s="210"/>
      <c r="X917" s="210"/>
      <c r="Y917" s="210"/>
      <c r="Z917" s="210"/>
      <c r="AA917" s="210"/>
      <c r="AB917" s="210"/>
      <c r="AC917" s="210"/>
      <c r="AD917" s="210"/>
      <c r="AE917" s="210"/>
      <c r="AF917" s="210"/>
      <c r="AG917" s="210"/>
      <c r="AH917" s="210"/>
      <c r="AI917" s="210"/>
      <c r="AJ917" s="210"/>
      <c r="AK917" s="210"/>
      <c r="AL917" s="210"/>
    </row>
    <row r="918" spans="1:38" ht="16" x14ac:dyDescent="0.2">
      <c r="A918" s="210"/>
      <c r="B918" s="210"/>
      <c r="C918" s="210"/>
      <c r="D918" s="210"/>
      <c r="E918" s="210"/>
      <c r="F918" s="210"/>
      <c r="G918" s="210"/>
      <c r="H918" s="210"/>
      <c r="I918" s="210"/>
      <c r="J918" s="210"/>
      <c r="K918" s="210"/>
      <c r="L918" s="210"/>
      <c r="M918" s="210"/>
      <c r="N918" s="210"/>
      <c r="O918" s="210"/>
      <c r="P918" s="210"/>
      <c r="Q918" s="210"/>
      <c r="R918" s="210"/>
      <c r="S918" s="210"/>
      <c r="T918" s="210"/>
      <c r="U918" s="210"/>
      <c r="V918" s="210"/>
      <c r="W918" s="210"/>
      <c r="X918" s="210"/>
      <c r="Y918" s="210"/>
      <c r="Z918" s="210"/>
      <c r="AA918" s="210"/>
      <c r="AB918" s="210"/>
      <c r="AC918" s="210"/>
      <c r="AD918" s="210"/>
      <c r="AE918" s="210"/>
      <c r="AF918" s="210"/>
      <c r="AG918" s="210"/>
      <c r="AH918" s="210"/>
      <c r="AI918" s="210"/>
      <c r="AJ918" s="210"/>
      <c r="AK918" s="210"/>
      <c r="AL918" s="210"/>
    </row>
    <row r="919" spans="1:38" ht="16" x14ac:dyDescent="0.2">
      <c r="A919" s="210"/>
      <c r="B919" s="210"/>
      <c r="C919" s="210"/>
      <c r="D919" s="210"/>
      <c r="E919" s="210"/>
      <c r="F919" s="210"/>
      <c r="G919" s="210"/>
      <c r="H919" s="210"/>
      <c r="I919" s="210"/>
      <c r="J919" s="210"/>
      <c r="K919" s="210"/>
      <c r="L919" s="210"/>
      <c r="M919" s="210"/>
      <c r="N919" s="210"/>
      <c r="O919" s="210"/>
      <c r="P919" s="210"/>
      <c r="Q919" s="210"/>
      <c r="R919" s="210"/>
      <c r="S919" s="210"/>
      <c r="T919" s="210"/>
      <c r="U919" s="210"/>
      <c r="V919" s="210"/>
      <c r="W919" s="210"/>
      <c r="X919" s="210"/>
      <c r="Y919" s="210"/>
      <c r="Z919" s="210"/>
      <c r="AA919" s="210"/>
      <c r="AB919" s="210"/>
      <c r="AC919" s="210"/>
      <c r="AD919" s="210"/>
      <c r="AE919" s="210"/>
      <c r="AF919" s="210"/>
      <c r="AG919" s="210"/>
      <c r="AH919" s="210"/>
      <c r="AI919" s="210"/>
      <c r="AJ919" s="210"/>
      <c r="AK919" s="210"/>
      <c r="AL919" s="210"/>
    </row>
    <row r="920" spans="1:38" ht="16" x14ac:dyDescent="0.2">
      <c r="A920" s="210"/>
      <c r="B920" s="210"/>
      <c r="C920" s="210"/>
      <c r="D920" s="210"/>
      <c r="E920" s="210"/>
      <c r="F920" s="210"/>
      <c r="G920" s="210"/>
      <c r="H920" s="210"/>
      <c r="I920" s="210"/>
      <c r="J920" s="210"/>
      <c r="K920" s="210"/>
      <c r="L920" s="210"/>
      <c r="M920" s="210"/>
      <c r="N920" s="210"/>
      <c r="O920" s="210"/>
      <c r="P920" s="210"/>
      <c r="Q920" s="210"/>
      <c r="R920" s="210"/>
      <c r="S920" s="210"/>
      <c r="T920" s="210"/>
      <c r="U920" s="210"/>
      <c r="V920" s="210"/>
      <c r="W920" s="210"/>
      <c r="X920" s="210"/>
      <c r="Y920" s="210"/>
      <c r="Z920" s="210"/>
      <c r="AA920" s="210"/>
      <c r="AB920" s="210"/>
      <c r="AC920" s="210"/>
      <c r="AD920" s="210"/>
      <c r="AE920" s="210"/>
      <c r="AF920" s="210"/>
      <c r="AG920" s="210"/>
      <c r="AH920" s="210"/>
      <c r="AI920" s="210"/>
      <c r="AJ920" s="210"/>
      <c r="AK920" s="210"/>
      <c r="AL920" s="210"/>
    </row>
    <row r="921" spans="1:38" ht="16" x14ac:dyDescent="0.2">
      <c r="A921" s="210"/>
      <c r="B921" s="210"/>
      <c r="C921" s="210"/>
      <c r="D921" s="210"/>
      <c r="E921" s="210"/>
      <c r="F921" s="210"/>
      <c r="G921" s="210"/>
      <c r="H921" s="210"/>
      <c r="I921" s="210"/>
      <c r="J921" s="210"/>
      <c r="K921" s="210"/>
      <c r="L921" s="210"/>
      <c r="M921" s="210"/>
      <c r="N921" s="210"/>
      <c r="O921" s="210"/>
      <c r="P921" s="210"/>
      <c r="Q921" s="210"/>
      <c r="R921" s="210"/>
      <c r="S921" s="210"/>
      <c r="T921" s="210"/>
      <c r="U921" s="210"/>
      <c r="V921" s="210"/>
      <c r="W921" s="210"/>
      <c r="X921" s="210"/>
      <c r="Y921" s="210"/>
      <c r="Z921" s="210"/>
      <c r="AA921" s="210"/>
      <c r="AB921" s="210"/>
      <c r="AC921" s="210"/>
      <c r="AD921" s="210"/>
      <c r="AE921" s="210"/>
      <c r="AF921" s="210"/>
      <c r="AG921" s="210"/>
      <c r="AH921" s="210"/>
      <c r="AI921" s="210"/>
      <c r="AJ921" s="210"/>
      <c r="AK921" s="210"/>
      <c r="AL921" s="210"/>
    </row>
    <row r="922" spans="1:38" ht="16" x14ac:dyDescent="0.2">
      <c r="A922" s="210"/>
      <c r="B922" s="210"/>
      <c r="C922" s="210"/>
      <c r="D922" s="210"/>
      <c r="E922" s="210"/>
      <c r="F922" s="210"/>
      <c r="G922" s="210"/>
      <c r="H922" s="210"/>
      <c r="I922" s="210"/>
      <c r="J922" s="210"/>
      <c r="K922" s="210"/>
      <c r="L922" s="210"/>
      <c r="M922" s="210"/>
      <c r="N922" s="210"/>
      <c r="O922" s="210"/>
      <c r="P922" s="210"/>
      <c r="Q922" s="210"/>
      <c r="R922" s="210"/>
      <c r="S922" s="210"/>
      <c r="T922" s="210"/>
      <c r="U922" s="210"/>
      <c r="V922" s="210"/>
      <c r="W922" s="210"/>
      <c r="X922" s="210"/>
      <c r="Y922" s="210"/>
      <c r="Z922" s="210"/>
      <c r="AA922" s="210"/>
      <c r="AB922" s="210"/>
      <c r="AC922" s="210"/>
      <c r="AD922" s="210"/>
      <c r="AE922" s="210"/>
      <c r="AF922" s="210"/>
      <c r="AG922" s="210"/>
      <c r="AH922" s="210"/>
      <c r="AI922" s="210"/>
      <c r="AJ922" s="210"/>
      <c r="AK922" s="210"/>
      <c r="AL922" s="210"/>
    </row>
    <row r="923" spans="1:38" ht="16" x14ac:dyDescent="0.2">
      <c r="A923" s="210"/>
      <c r="B923" s="210"/>
      <c r="C923" s="210"/>
      <c r="D923" s="210"/>
      <c r="E923" s="210"/>
      <c r="F923" s="210"/>
      <c r="G923" s="210"/>
      <c r="H923" s="210"/>
      <c r="I923" s="210"/>
      <c r="J923" s="210"/>
      <c r="K923" s="210"/>
      <c r="L923" s="210"/>
      <c r="M923" s="210"/>
      <c r="N923" s="210"/>
      <c r="O923" s="210"/>
      <c r="P923" s="210"/>
      <c r="Q923" s="210"/>
      <c r="R923" s="210"/>
      <c r="S923" s="210"/>
      <c r="T923" s="210"/>
      <c r="U923" s="210"/>
      <c r="V923" s="210"/>
      <c r="W923" s="210"/>
      <c r="X923" s="210"/>
      <c r="Y923" s="210"/>
      <c r="Z923" s="210"/>
      <c r="AA923" s="210"/>
      <c r="AB923" s="210"/>
      <c r="AC923" s="210"/>
      <c r="AD923" s="210"/>
      <c r="AE923" s="210"/>
      <c r="AF923" s="210"/>
      <c r="AG923" s="210"/>
      <c r="AH923" s="210"/>
      <c r="AI923" s="210"/>
      <c r="AJ923" s="210"/>
      <c r="AK923" s="210"/>
      <c r="AL923" s="210"/>
    </row>
    <row r="924" spans="1:38" ht="16" x14ac:dyDescent="0.2">
      <c r="A924" s="210"/>
      <c r="B924" s="210"/>
      <c r="C924" s="210"/>
      <c r="D924" s="210"/>
      <c r="E924" s="210"/>
      <c r="F924" s="210"/>
      <c r="G924" s="210"/>
      <c r="H924" s="210"/>
      <c r="I924" s="210"/>
      <c r="J924" s="210"/>
      <c r="K924" s="210"/>
      <c r="L924" s="210"/>
      <c r="M924" s="210"/>
      <c r="N924" s="210"/>
      <c r="O924" s="210"/>
      <c r="P924" s="210"/>
      <c r="Q924" s="210"/>
      <c r="R924" s="210"/>
      <c r="S924" s="210"/>
      <c r="T924" s="210"/>
      <c r="U924" s="210"/>
      <c r="V924" s="210"/>
      <c r="W924" s="210"/>
      <c r="X924" s="210"/>
      <c r="Y924" s="210"/>
      <c r="Z924" s="210"/>
      <c r="AA924" s="210"/>
      <c r="AB924" s="210"/>
      <c r="AC924" s="210"/>
      <c r="AD924" s="210"/>
      <c r="AE924" s="210"/>
      <c r="AF924" s="210"/>
      <c r="AG924" s="210"/>
      <c r="AH924" s="210"/>
      <c r="AI924" s="210"/>
      <c r="AJ924" s="210"/>
      <c r="AK924" s="210"/>
      <c r="AL924" s="210"/>
    </row>
    <row r="925" spans="1:38" ht="16" x14ac:dyDescent="0.2">
      <c r="A925" s="210"/>
      <c r="B925" s="210"/>
      <c r="C925" s="210"/>
      <c r="D925" s="210"/>
      <c r="E925" s="210"/>
      <c r="F925" s="210"/>
      <c r="G925" s="210"/>
      <c r="H925" s="210"/>
      <c r="I925" s="210"/>
      <c r="J925" s="210"/>
      <c r="K925" s="210"/>
      <c r="L925" s="210"/>
      <c r="M925" s="210"/>
      <c r="N925" s="210"/>
      <c r="O925" s="210"/>
      <c r="P925" s="210"/>
      <c r="Q925" s="210"/>
      <c r="R925" s="210"/>
      <c r="S925" s="210"/>
      <c r="T925" s="210"/>
      <c r="U925" s="210"/>
      <c r="V925" s="210"/>
      <c r="W925" s="210"/>
      <c r="X925" s="210"/>
      <c r="Y925" s="210"/>
      <c r="Z925" s="210"/>
      <c r="AA925" s="210"/>
      <c r="AB925" s="210"/>
      <c r="AC925" s="210"/>
      <c r="AD925" s="210"/>
      <c r="AE925" s="210"/>
      <c r="AF925" s="210"/>
      <c r="AG925" s="210"/>
      <c r="AH925" s="210"/>
      <c r="AI925" s="210"/>
      <c r="AJ925" s="210"/>
      <c r="AK925" s="210"/>
      <c r="AL925" s="210"/>
    </row>
    <row r="926" spans="1:38" ht="16" x14ac:dyDescent="0.2">
      <c r="A926" s="210"/>
      <c r="B926" s="210"/>
      <c r="C926" s="210"/>
      <c r="D926" s="210"/>
      <c r="E926" s="210"/>
      <c r="F926" s="210"/>
      <c r="G926" s="210"/>
      <c r="H926" s="210"/>
      <c r="I926" s="210"/>
      <c r="J926" s="210"/>
      <c r="K926" s="210"/>
      <c r="L926" s="210"/>
      <c r="M926" s="210"/>
      <c r="N926" s="210"/>
      <c r="O926" s="210"/>
      <c r="P926" s="210"/>
      <c r="Q926" s="210"/>
      <c r="R926" s="210"/>
      <c r="S926" s="210"/>
      <c r="T926" s="210"/>
      <c r="U926" s="210"/>
      <c r="V926" s="210"/>
      <c r="W926" s="210"/>
      <c r="X926" s="210"/>
      <c r="Y926" s="210"/>
      <c r="Z926" s="210"/>
      <c r="AA926" s="210"/>
      <c r="AB926" s="210"/>
      <c r="AC926" s="210"/>
      <c r="AD926" s="210"/>
      <c r="AE926" s="210"/>
      <c r="AF926" s="210"/>
      <c r="AG926" s="210"/>
      <c r="AH926" s="210"/>
      <c r="AI926" s="210"/>
      <c r="AJ926" s="210"/>
      <c r="AK926" s="210"/>
      <c r="AL926" s="210"/>
    </row>
    <row r="927" spans="1:38" ht="16" x14ac:dyDescent="0.2">
      <c r="A927" s="210"/>
      <c r="B927" s="210"/>
      <c r="C927" s="210"/>
      <c r="D927" s="210"/>
      <c r="E927" s="210"/>
      <c r="F927" s="210"/>
      <c r="G927" s="210"/>
      <c r="H927" s="210"/>
      <c r="I927" s="210"/>
      <c r="J927" s="210"/>
      <c r="K927" s="210"/>
      <c r="L927" s="210"/>
      <c r="M927" s="210"/>
      <c r="N927" s="210"/>
      <c r="O927" s="210"/>
      <c r="P927" s="210"/>
      <c r="Q927" s="210"/>
      <c r="R927" s="210"/>
      <c r="S927" s="210"/>
      <c r="T927" s="210"/>
      <c r="U927" s="210"/>
      <c r="V927" s="210"/>
      <c r="W927" s="210"/>
      <c r="X927" s="210"/>
      <c r="Y927" s="210"/>
      <c r="Z927" s="210"/>
      <c r="AA927" s="210"/>
      <c r="AB927" s="210"/>
      <c r="AC927" s="210"/>
      <c r="AD927" s="210"/>
      <c r="AE927" s="210"/>
      <c r="AF927" s="210"/>
      <c r="AG927" s="210"/>
      <c r="AH927" s="210"/>
      <c r="AI927" s="210"/>
      <c r="AJ927" s="210"/>
      <c r="AK927" s="210"/>
      <c r="AL927" s="210"/>
    </row>
    <row r="928" spans="1:38" ht="16" x14ac:dyDescent="0.2">
      <c r="A928" s="210"/>
      <c r="B928" s="210"/>
      <c r="C928" s="210"/>
      <c r="D928" s="210"/>
      <c r="E928" s="210"/>
      <c r="F928" s="210"/>
      <c r="G928" s="210"/>
      <c r="H928" s="210"/>
      <c r="I928" s="210"/>
      <c r="J928" s="210"/>
      <c r="K928" s="210"/>
      <c r="L928" s="210"/>
      <c r="M928" s="210"/>
      <c r="N928" s="210"/>
      <c r="O928" s="210"/>
      <c r="P928" s="210"/>
      <c r="Q928" s="210"/>
      <c r="R928" s="210"/>
      <c r="S928" s="210"/>
      <c r="T928" s="210"/>
      <c r="U928" s="210"/>
      <c r="V928" s="210"/>
      <c r="W928" s="210"/>
      <c r="X928" s="210"/>
      <c r="Y928" s="210"/>
      <c r="Z928" s="210"/>
      <c r="AA928" s="210"/>
      <c r="AB928" s="210"/>
      <c r="AC928" s="210"/>
      <c r="AD928" s="210"/>
      <c r="AE928" s="210"/>
      <c r="AF928" s="210"/>
      <c r="AG928" s="210"/>
      <c r="AH928" s="210"/>
      <c r="AI928" s="210"/>
      <c r="AJ928" s="210"/>
      <c r="AK928" s="210"/>
      <c r="AL928" s="210"/>
    </row>
    <row r="929" spans="1:38" ht="16" x14ac:dyDescent="0.2">
      <c r="A929" s="210"/>
      <c r="B929" s="210"/>
      <c r="C929" s="210"/>
      <c r="D929" s="210"/>
      <c r="E929" s="210"/>
      <c r="F929" s="210"/>
      <c r="G929" s="210"/>
      <c r="H929" s="210"/>
      <c r="I929" s="210"/>
      <c r="J929" s="210"/>
      <c r="K929" s="210"/>
      <c r="L929" s="210"/>
      <c r="M929" s="210"/>
      <c r="N929" s="210"/>
      <c r="O929" s="210"/>
      <c r="P929" s="210"/>
      <c r="Q929" s="210"/>
      <c r="R929" s="210"/>
      <c r="S929" s="210"/>
      <c r="T929" s="210"/>
      <c r="U929" s="210"/>
      <c r="V929" s="210"/>
      <c r="W929" s="210"/>
      <c r="X929" s="210"/>
      <c r="Y929" s="210"/>
      <c r="Z929" s="210"/>
      <c r="AA929" s="210"/>
      <c r="AB929" s="210"/>
      <c r="AC929" s="210"/>
      <c r="AD929" s="210"/>
      <c r="AE929" s="210"/>
      <c r="AF929" s="210"/>
      <c r="AG929" s="210"/>
      <c r="AH929" s="210"/>
      <c r="AI929" s="210"/>
      <c r="AJ929" s="210"/>
      <c r="AK929" s="210"/>
      <c r="AL929" s="210"/>
    </row>
    <row r="930" spans="1:38" ht="16" x14ac:dyDescent="0.2">
      <c r="A930" s="210"/>
      <c r="B930" s="210"/>
      <c r="C930" s="210"/>
      <c r="D930" s="210"/>
      <c r="E930" s="210"/>
      <c r="F930" s="210"/>
      <c r="G930" s="210"/>
      <c r="H930" s="210"/>
      <c r="I930" s="210"/>
      <c r="J930" s="210"/>
      <c r="K930" s="210"/>
      <c r="L930" s="210"/>
      <c r="M930" s="210"/>
      <c r="N930" s="210"/>
      <c r="O930" s="210"/>
      <c r="P930" s="210"/>
      <c r="Q930" s="210"/>
      <c r="R930" s="210"/>
      <c r="S930" s="210"/>
      <c r="T930" s="210"/>
      <c r="U930" s="210"/>
      <c r="V930" s="210"/>
      <c r="W930" s="210"/>
      <c r="X930" s="210"/>
      <c r="Y930" s="210"/>
      <c r="Z930" s="210"/>
      <c r="AA930" s="210"/>
      <c r="AB930" s="210"/>
      <c r="AC930" s="210"/>
      <c r="AD930" s="210"/>
      <c r="AE930" s="210"/>
      <c r="AF930" s="210"/>
      <c r="AG930" s="210"/>
      <c r="AH930" s="210"/>
      <c r="AI930" s="210"/>
      <c r="AJ930" s="210"/>
      <c r="AK930" s="210"/>
      <c r="AL930" s="210"/>
    </row>
    <row r="931" spans="1:38" ht="16" x14ac:dyDescent="0.2">
      <c r="A931" s="210"/>
      <c r="B931" s="210"/>
      <c r="C931" s="210"/>
      <c r="D931" s="210"/>
      <c r="E931" s="210"/>
      <c r="F931" s="210"/>
      <c r="G931" s="210"/>
      <c r="H931" s="210"/>
      <c r="I931" s="210"/>
      <c r="J931" s="210"/>
      <c r="K931" s="210"/>
      <c r="L931" s="210"/>
      <c r="M931" s="210"/>
      <c r="N931" s="210"/>
      <c r="O931" s="210"/>
      <c r="P931" s="210"/>
      <c r="Q931" s="210"/>
      <c r="R931" s="210"/>
      <c r="S931" s="210"/>
      <c r="T931" s="210"/>
      <c r="U931" s="210"/>
      <c r="V931" s="210"/>
      <c r="W931" s="210"/>
      <c r="X931" s="210"/>
      <c r="Y931" s="210"/>
      <c r="Z931" s="210"/>
      <c r="AA931" s="210"/>
      <c r="AB931" s="210"/>
      <c r="AC931" s="210"/>
      <c r="AD931" s="210"/>
      <c r="AE931" s="210"/>
      <c r="AF931" s="210"/>
      <c r="AG931" s="210"/>
      <c r="AH931" s="210"/>
      <c r="AI931" s="210"/>
      <c r="AJ931" s="210"/>
      <c r="AK931" s="210"/>
      <c r="AL931" s="210"/>
    </row>
    <row r="932" spans="1:38" ht="16" x14ac:dyDescent="0.2">
      <c r="A932" s="210"/>
      <c r="B932" s="210"/>
      <c r="C932" s="210"/>
      <c r="D932" s="210"/>
      <c r="E932" s="210"/>
      <c r="F932" s="210"/>
      <c r="G932" s="210"/>
      <c r="H932" s="210"/>
      <c r="I932" s="210"/>
      <c r="J932" s="210"/>
      <c r="K932" s="210"/>
      <c r="L932" s="210"/>
      <c r="M932" s="210"/>
      <c r="N932" s="210"/>
      <c r="O932" s="210"/>
      <c r="P932" s="210"/>
      <c r="Q932" s="210"/>
      <c r="R932" s="210"/>
      <c r="S932" s="210"/>
      <c r="T932" s="210"/>
      <c r="U932" s="210"/>
      <c r="V932" s="210"/>
      <c r="W932" s="210"/>
      <c r="X932" s="210"/>
      <c r="Y932" s="210"/>
      <c r="Z932" s="210"/>
      <c r="AA932" s="210"/>
      <c r="AB932" s="210"/>
      <c r="AC932" s="210"/>
      <c r="AD932" s="210"/>
      <c r="AE932" s="210"/>
      <c r="AF932" s="210"/>
      <c r="AG932" s="210"/>
      <c r="AH932" s="210"/>
      <c r="AI932" s="210"/>
      <c r="AJ932" s="210"/>
      <c r="AK932" s="210"/>
      <c r="AL932" s="210"/>
    </row>
    <row r="933" spans="1:38" ht="16" x14ac:dyDescent="0.2">
      <c r="A933" s="210"/>
      <c r="B933" s="210"/>
      <c r="C933" s="210"/>
      <c r="D933" s="210"/>
      <c r="E933" s="210"/>
      <c r="F933" s="210"/>
      <c r="G933" s="210"/>
      <c r="H933" s="210"/>
      <c r="I933" s="210"/>
      <c r="J933" s="210"/>
      <c r="K933" s="210"/>
      <c r="L933" s="210"/>
      <c r="M933" s="210"/>
      <c r="N933" s="210"/>
      <c r="O933" s="210"/>
      <c r="P933" s="210"/>
      <c r="Q933" s="210"/>
      <c r="R933" s="210"/>
      <c r="S933" s="210"/>
      <c r="T933" s="210"/>
      <c r="U933" s="210"/>
      <c r="V933" s="210"/>
      <c r="W933" s="210"/>
      <c r="X933" s="210"/>
      <c r="Y933" s="210"/>
      <c r="Z933" s="210"/>
      <c r="AA933" s="210"/>
      <c r="AB933" s="210"/>
      <c r="AC933" s="210"/>
      <c r="AD933" s="210"/>
      <c r="AE933" s="210"/>
      <c r="AF933" s="210"/>
      <c r="AG933" s="210"/>
      <c r="AH933" s="210"/>
      <c r="AI933" s="210"/>
      <c r="AJ933" s="210"/>
      <c r="AK933" s="210"/>
      <c r="AL933" s="210"/>
    </row>
    <row r="934" spans="1:38" ht="16" x14ac:dyDescent="0.2">
      <c r="A934" s="210"/>
      <c r="B934" s="210"/>
      <c r="C934" s="210"/>
      <c r="D934" s="210"/>
      <c r="E934" s="210"/>
      <c r="F934" s="210"/>
      <c r="G934" s="210"/>
      <c r="H934" s="210"/>
      <c r="I934" s="210"/>
      <c r="J934" s="210"/>
      <c r="K934" s="210"/>
      <c r="L934" s="210"/>
      <c r="M934" s="210"/>
      <c r="N934" s="210"/>
      <c r="O934" s="210"/>
      <c r="P934" s="210"/>
      <c r="Q934" s="210"/>
      <c r="R934" s="210"/>
      <c r="S934" s="210"/>
      <c r="T934" s="210"/>
      <c r="U934" s="210"/>
      <c r="V934" s="210"/>
      <c r="W934" s="210"/>
      <c r="X934" s="210"/>
      <c r="Y934" s="210"/>
      <c r="Z934" s="210"/>
      <c r="AA934" s="210"/>
      <c r="AB934" s="210"/>
      <c r="AC934" s="210"/>
      <c r="AD934" s="210"/>
      <c r="AE934" s="210"/>
      <c r="AF934" s="210"/>
      <c r="AG934" s="210"/>
      <c r="AH934" s="210"/>
      <c r="AI934" s="210"/>
      <c r="AJ934" s="210"/>
      <c r="AK934" s="210"/>
      <c r="AL934" s="210"/>
    </row>
    <row r="935" spans="1:38" ht="16" x14ac:dyDescent="0.2">
      <c r="A935" s="210"/>
      <c r="B935" s="210"/>
      <c r="C935" s="210"/>
      <c r="D935" s="210"/>
      <c r="E935" s="210"/>
      <c r="F935" s="210"/>
      <c r="G935" s="210"/>
      <c r="H935" s="210"/>
      <c r="I935" s="210"/>
      <c r="J935" s="210"/>
      <c r="K935" s="210"/>
      <c r="L935" s="210"/>
      <c r="M935" s="210"/>
      <c r="N935" s="210"/>
      <c r="O935" s="210"/>
      <c r="P935" s="210"/>
      <c r="Q935" s="210"/>
      <c r="R935" s="210"/>
      <c r="S935" s="210"/>
      <c r="T935" s="210"/>
      <c r="U935" s="210"/>
      <c r="V935" s="210"/>
      <c r="W935" s="210"/>
      <c r="X935" s="210"/>
      <c r="Y935" s="210"/>
      <c r="Z935" s="210"/>
      <c r="AA935" s="210"/>
      <c r="AB935" s="210"/>
      <c r="AC935" s="210"/>
      <c r="AD935" s="210"/>
      <c r="AE935" s="210"/>
      <c r="AF935" s="210"/>
      <c r="AG935" s="210"/>
      <c r="AH935" s="210"/>
      <c r="AI935" s="210"/>
      <c r="AJ935" s="210"/>
      <c r="AK935" s="210"/>
      <c r="AL935" s="210"/>
    </row>
    <row r="936" spans="1:38" ht="16" x14ac:dyDescent="0.2">
      <c r="A936" s="210"/>
      <c r="B936" s="210"/>
      <c r="C936" s="210"/>
      <c r="D936" s="210"/>
      <c r="E936" s="210"/>
      <c r="F936" s="210"/>
      <c r="G936" s="210"/>
      <c r="H936" s="210"/>
      <c r="I936" s="210"/>
      <c r="J936" s="210"/>
      <c r="K936" s="210"/>
      <c r="L936" s="210"/>
      <c r="M936" s="210"/>
      <c r="N936" s="210"/>
      <c r="O936" s="210"/>
      <c r="P936" s="210"/>
      <c r="Q936" s="210"/>
      <c r="R936" s="210"/>
      <c r="S936" s="210"/>
      <c r="T936" s="210"/>
      <c r="U936" s="210"/>
      <c r="V936" s="210"/>
      <c r="W936" s="210"/>
      <c r="X936" s="210"/>
      <c r="Y936" s="210"/>
      <c r="Z936" s="210"/>
      <c r="AA936" s="210"/>
      <c r="AB936" s="210"/>
      <c r="AC936" s="210"/>
      <c r="AD936" s="210"/>
      <c r="AE936" s="210"/>
      <c r="AF936" s="210"/>
      <c r="AG936" s="210"/>
      <c r="AH936" s="210"/>
      <c r="AI936" s="210"/>
      <c r="AJ936" s="210"/>
      <c r="AK936" s="210"/>
      <c r="AL936" s="210"/>
    </row>
    <row r="937" spans="1:38" ht="16" x14ac:dyDescent="0.2">
      <c r="A937" s="210"/>
      <c r="B937" s="210"/>
      <c r="C937" s="210"/>
      <c r="D937" s="210"/>
      <c r="E937" s="210"/>
      <c r="F937" s="210"/>
      <c r="G937" s="210"/>
      <c r="H937" s="210"/>
      <c r="I937" s="210"/>
      <c r="J937" s="210"/>
      <c r="K937" s="210"/>
      <c r="L937" s="210"/>
      <c r="M937" s="210"/>
      <c r="N937" s="210"/>
      <c r="O937" s="210"/>
      <c r="P937" s="210"/>
      <c r="Q937" s="210"/>
      <c r="R937" s="210"/>
      <c r="S937" s="210"/>
      <c r="T937" s="210"/>
      <c r="U937" s="210"/>
      <c r="V937" s="210"/>
      <c r="W937" s="210"/>
      <c r="X937" s="210"/>
      <c r="Y937" s="210"/>
      <c r="Z937" s="210"/>
      <c r="AA937" s="210"/>
      <c r="AB937" s="210"/>
      <c r="AC937" s="210"/>
      <c r="AD937" s="210"/>
      <c r="AE937" s="210"/>
      <c r="AF937" s="210"/>
      <c r="AG937" s="210"/>
      <c r="AH937" s="210"/>
      <c r="AI937" s="210"/>
      <c r="AJ937" s="210"/>
      <c r="AK937" s="210"/>
      <c r="AL937" s="210"/>
    </row>
    <row r="938" spans="1:38" ht="16" x14ac:dyDescent="0.2">
      <c r="A938" s="210"/>
      <c r="B938" s="210"/>
      <c r="C938" s="210"/>
      <c r="D938" s="210"/>
      <c r="E938" s="210"/>
      <c r="F938" s="210"/>
      <c r="G938" s="210"/>
      <c r="H938" s="210"/>
      <c r="I938" s="210"/>
      <c r="J938" s="210"/>
      <c r="K938" s="210"/>
      <c r="L938" s="210"/>
      <c r="M938" s="210"/>
      <c r="N938" s="210"/>
      <c r="O938" s="210"/>
      <c r="P938" s="210"/>
      <c r="Q938" s="210"/>
      <c r="R938" s="210"/>
      <c r="S938" s="210"/>
      <c r="T938" s="210"/>
      <c r="U938" s="210"/>
      <c r="V938" s="210"/>
      <c r="W938" s="210"/>
      <c r="X938" s="210"/>
      <c r="Y938" s="210"/>
      <c r="Z938" s="210"/>
      <c r="AA938" s="210"/>
      <c r="AB938" s="210"/>
      <c r="AC938" s="210"/>
      <c r="AD938" s="210"/>
      <c r="AE938" s="210"/>
      <c r="AF938" s="210"/>
      <c r="AG938" s="210"/>
      <c r="AH938" s="210"/>
      <c r="AI938" s="210"/>
      <c r="AJ938" s="210"/>
      <c r="AK938" s="210"/>
      <c r="AL938" s="210"/>
    </row>
    <row r="939" spans="1:38" ht="16" x14ac:dyDescent="0.2">
      <c r="A939" s="210"/>
      <c r="B939" s="210"/>
      <c r="C939" s="210"/>
      <c r="D939" s="210"/>
      <c r="E939" s="210"/>
      <c r="F939" s="210"/>
      <c r="G939" s="210"/>
      <c r="H939" s="210"/>
      <c r="I939" s="210"/>
      <c r="J939" s="210"/>
      <c r="K939" s="210"/>
      <c r="L939" s="210"/>
      <c r="M939" s="210"/>
      <c r="N939" s="210"/>
      <c r="O939" s="210"/>
      <c r="P939" s="210"/>
      <c r="Q939" s="210"/>
      <c r="R939" s="210"/>
      <c r="S939" s="210"/>
      <c r="T939" s="210"/>
      <c r="U939" s="210"/>
      <c r="V939" s="210"/>
      <c r="W939" s="210"/>
      <c r="X939" s="210"/>
      <c r="Y939" s="210"/>
      <c r="Z939" s="210"/>
      <c r="AA939" s="210"/>
      <c r="AB939" s="210"/>
      <c r="AC939" s="210"/>
      <c r="AD939" s="210"/>
      <c r="AE939" s="210"/>
      <c r="AF939" s="210"/>
      <c r="AG939" s="210"/>
      <c r="AH939" s="210"/>
      <c r="AI939" s="210"/>
      <c r="AJ939" s="210"/>
      <c r="AK939" s="210"/>
      <c r="AL939" s="210"/>
    </row>
    <row r="940" spans="1:38" ht="16" x14ac:dyDescent="0.2">
      <c r="A940" s="210"/>
      <c r="B940" s="210"/>
      <c r="C940" s="210"/>
      <c r="D940" s="210"/>
      <c r="E940" s="210"/>
      <c r="F940" s="210"/>
      <c r="G940" s="210"/>
      <c r="H940" s="210"/>
      <c r="I940" s="210"/>
      <c r="J940" s="210"/>
      <c r="K940" s="210"/>
      <c r="L940" s="210"/>
      <c r="M940" s="210"/>
      <c r="N940" s="210"/>
      <c r="O940" s="210"/>
      <c r="P940" s="210"/>
      <c r="Q940" s="210"/>
      <c r="R940" s="210"/>
      <c r="S940" s="210"/>
      <c r="T940" s="210"/>
      <c r="U940" s="210"/>
      <c r="V940" s="210"/>
      <c r="W940" s="210"/>
      <c r="X940" s="210"/>
      <c r="Y940" s="210"/>
      <c r="Z940" s="210"/>
      <c r="AA940" s="210"/>
      <c r="AB940" s="210"/>
      <c r="AC940" s="210"/>
      <c r="AD940" s="210"/>
      <c r="AE940" s="210"/>
      <c r="AF940" s="210"/>
      <c r="AG940" s="210"/>
      <c r="AH940" s="210"/>
      <c r="AI940" s="210"/>
      <c r="AJ940" s="210"/>
      <c r="AK940" s="210"/>
      <c r="AL940" s="210"/>
    </row>
    <row r="941" spans="1:38" ht="16" x14ac:dyDescent="0.2">
      <c r="A941" s="210"/>
      <c r="B941" s="210"/>
      <c r="C941" s="210"/>
      <c r="D941" s="210"/>
      <c r="E941" s="210"/>
      <c r="F941" s="210"/>
      <c r="G941" s="210"/>
      <c r="H941" s="210"/>
      <c r="I941" s="210"/>
      <c r="J941" s="210"/>
      <c r="K941" s="210"/>
      <c r="L941" s="210"/>
      <c r="M941" s="210"/>
      <c r="N941" s="210"/>
      <c r="O941" s="210"/>
      <c r="P941" s="210"/>
      <c r="Q941" s="210"/>
      <c r="R941" s="210"/>
      <c r="S941" s="210"/>
      <c r="T941" s="210"/>
      <c r="U941" s="210"/>
      <c r="V941" s="210"/>
      <c r="W941" s="210"/>
      <c r="X941" s="210"/>
      <c r="Y941" s="210"/>
      <c r="Z941" s="210"/>
      <c r="AA941" s="210"/>
      <c r="AB941" s="210"/>
      <c r="AC941" s="210"/>
      <c r="AD941" s="210"/>
      <c r="AE941" s="210"/>
      <c r="AF941" s="210"/>
      <c r="AG941" s="210"/>
      <c r="AH941" s="210"/>
      <c r="AI941" s="210"/>
      <c r="AJ941" s="210"/>
      <c r="AK941" s="210"/>
      <c r="AL941" s="210"/>
    </row>
    <row r="942" spans="1:38" ht="16" x14ac:dyDescent="0.2">
      <c r="A942" s="210"/>
      <c r="B942" s="210"/>
      <c r="C942" s="210"/>
      <c r="D942" s="210"/>
      <c r="E942" s="210"/>
      <c r="F942" s="210"/>
      <c r="G942" s="210"/>
      <c r="H942" s="210"/>
      <c r="I942" s="210"/>
      <c r="J942" s="210"/>
      <c r="K942" s="210"/>
      <c r="L942" s="210"/>
      <c r="M942" s="210"/>
      <c r="N942" s="210"/>
      <c r="O942" s="210"/>
      <c r="P942" s="210"/>
      <c r="Q942" s="210"/>
      <c r="R942" s="210"/>
      <c r="S942" s="210"/>
      <c r="T942" s="210"/>
      <c r="U942" s="210"/>
      <c r="V942" s="210"/>
      <c r="W942" s="210"/>
      <c r="X942" s="210"/>
      <c r="Y942" s="210"/>
      <c r="Z942" s="210"/>
      <c r="AA942" s="210"/>
      <c r="AB942" s="210"/>
      <c r="AC942" s="210"/>
      <c r="AD942" s="210"/>
      <c r="AE942" s="210"/>
      <c r="AF942" s="210"/>
      <c r="AG942" s="210"/>
      <c r="AH942" s="210"/>
      <c r="AI942" s="210"/>
      <c r="AJ942" s="210"/>
      <c r="AK942" s="210"/>
      <c r="AL942" s="210"/>
    </row>
    <row r="943" spans="1:38" ht="16" x14ac:dyDescent="0.2">
      <c r="A943" s="210"/>
      <c r="B943" s="210"/>
      <c r="C943" s="210"/>
      <c r="D943" s="210"/>
      <c r="E943" s="210"/>
      <c r="F943" s="210"/>
      <c r="G943" s="210"/>
      <c r="H943" s="210"/>
      <c r="I943" s="210"/>
      <c r="J943" s="210"/>
      <c r="K943" s="210"/>
      <c r="L943" s="210"/>
      <c r="M943" s="210"/>
      <c r="N943" s="210"/>
      <c r="O943" s="210"/>
      <c r="P943" s="210"/>
      <c r="Q943" s="210"/>
      <c r="R943" s="210"/>
      <c r="S943" s="210"/>
      <c r="T943" s="210"/>
      <c r="U943" s="210"/>
      <c r="V943" s="210"/>
      <c r="W943" s="210"/>
      <c r="X943" s="210"/>
      <c r="Y943" s="210"/>
      <c r="Z943" s="210"/>
      <c r="AA943" s="210"/>
      <c r="AB943" s="210"/>
      <c r="AC943" s="210"/>
      <c r="AD943" s="210"/>
      <c r="AE943" s="210"/>
      <c r="AF943" s="210"/>
      <c r="AG943" s="210"/>
      <c r="AH943" s="210"/>
      <c r="AI943" s="210"/>
      <c r="AJ943" s="210"/>
      <c r="AK943" s="210"/>
      <c r="AL943" s="210"/>
    </row>
    <row r="944" spans="1:38" ht="16" x14ac:dyDescent="0.2">
      <c r="A944" s="210"/>
      <c r="B944" s="210"/>
      <c r="C944" s="210"/>
      <c r="D944" s="210"/>
      <c r="E944" s="210"/>
      <c r="F944" s="210"/>
      <c r="G944" s="210"/>
      <c r="H944" s="210"/>
      <c r="I944" s="210"/>
      <c r="J944" s="210"/>
      <c r="K944" s="210"/>
      <c r="L944" s="210"/>
      <c r="M944" s="210"/>
      <c r="N944" s="210"/>
      <c r="O944" s="210"/>
      <c r="P944" s="210"/>
      <c r="Q944" s="210"/>
      <c r="R944" s="210"/>
      <c r="S944" s="210"/>
      <c r="T944" s="210"/>
      <c r="U944" s="210"/>
      <c r="V944" s="210"/>
      <c r="W944" s="210"/>
      <c r="X944" s="210"/>
      <c r="Y944" s="210"/>
      <c r="Z944" s="210"/>
      <c r="AA944" s="210"/>
      <c r="AB944" s="210"/>
      <c r="AC944" s="210"/>
      <c r="AD944" s="210"/>
      <c r="AE944" s="210"/>
      <c r="AF944" s="210"/>
      <c r="AG944" s="210"/>
      <c r="AH944" s="210"/>
      <c r="AI944" s="210"/>
      <c r="AJ944" s="210"/>
      <c r="AK944" s="210"/>
      <c r="AL944" s="210"/>
    </row>
    <row r="945" spans="1:38" ht="16" x14ac:dyDescent="0.2">
      <c r="A945" s="210"/>
      <c r="B945" s="210"/>
      <c r="C945" s="210"/>
      <c r="D945" s="210"/>
      <c r="E945" s="210"/>
      <c r="F945" s="210"/>
      <c r="G945" s="210"/>
      <c r="H945" s="210"/>
      <c r="I945" s="210"/>
      <c r="J945" s="210"/>
      <c r="K945" s="210"/>
      <c r="L945" s="210"/>
      <c r="M945" s="210"/>
      <c r="N945" s="210"/>
      <c r="O945" s="210"/>
      <c r="P945" s="210"/>
      <c r="Q945" s="210"/>
      <c r="R945" s="210"/>
      <c r="S945" s="210"/>
      <c r="T945" s="210"/>
      <c r="U945" s="210"/>
      <c r="V945" s="210"/>
      <c r="W945" s="210"/>
      <c r="X945" s="210"/>
      <c r="Y945" s="210"/>
      <c r="Z945" s="210"/>
      <c r="AA945" s="210"/>
      <c r="AB945" s="210"/>
      <c r="AC945" s="210"/>
      <c r="AD945" s="210"/>
      <c r="AE945" s="210"/>
      <c r="AF945" s="210"/>
      <c r="AG945" s="210"/>
      <c r="AH945" s="210"/>
      <c r="AI945" s="210"/>
      <c r="AJ945" s="210"/>
      <c r="AK945" s="210"/>
      <c r="AL945" s="210"/>
    </row>
    <row r="946" spans="1:38" ht="16" x14ac:dyDescent="0.2">
      <c r="A946" s="210"/>
      <c r="B946" s="210"/>
      <c r="C946" s="210"/>
      <c r="D946" s="210"/>
      <c r="E946" s="210"/>
      <c r="F946" s="210"/>
      <c r="G946" s="210"/>
      <c r="H946" s="210"/>
      <c r="I946" s="210"/>
      <c r="J946" s="210"/>
      <c r="K946" s="210"/>
      <c r="L946" s="210"/>
      <c r="M946" s="210"/>
      <c r="N946" s="210"/>
      <c r="O946" s="210"/>
      <c r="P946" s="210"/>
      <c r="Q946" s="210"/>
      <c r="R946" s="210"/>
      <c r="S946" s="210"/>
      <c r="T946" s="210"/>
      <c r="U946" s="210"/>
      <c r="V946" s="210"/>
      <c r="W946" s="210"/>
      <c r="X946" s="210"/>
      <c r="Y946" s="210"/>
      <c r="Z946" s="210"/>
      <c r="AA946" s="210"/>
      <c r="AB946" s="210"/>
      <c r="AC946" s="210"/>
      <c r="AD946" s="210"/>
      <c r="AE946" s="210"/>
      <c r="AF946" s="210"/>
      <c r="AG946" s="210"/>
      <c r="AH946" s="210"/>
      <c r="AI946" s="210"/>
      <c r="AJ946" s="210"/>
      <c r="AK946" s="210"/>
      <c r="AL946" s="210"/>
    </row>
    <row r="947" spans="1:38" ht="16" x14ac:dyDescent="0.2">
      <c r="A947" s="210"/>
      <c r="B947" s="210"/>
      <c r="C947" s="210"/>
      <c r="D947" s="210"/>
      <c r="E947" s="210"/>
      <c r="F947" s="210"/>
      <c r="G947" s="210"/>
      <c r="H947" s="210"/>
      <c r="I947" s="210"/>
      <c r="J947" s="210"/>
      <c r="K947" s="210"/>
      <c r="L947" s="210"/>
      <c r="M947" s="210"/>
      <c r="N947" s="210"/>
      <c r="O947" s="210"/>
      <c r="P947" s="210"/>
      <c r="Q947" s="210"/>
      <c r="R947" s="210"/>
      <c r="S947" s="210"/>
      <c r="T947" s="210"/>
      <c r="U947" s="210"/>
      <c r="V947" s="210"/>
      <c r="W947" s="210"/>
      <c r="X947" s="210"/>
      <c r="Y947" s="210"/>
      <c r="Z947" s="210"/>
      <c r="AA947" s="210"/>
      <c r="AB947" s="210"/>
      <c r="AC947" s="210"/>
      <c r="AD947" s="210"/>
      <c r="AE947" s="210"/>
      <c r="AF947" s="210"/>
      <c r="AG947" s="210"/>
      <c r="AH947" s="210"/>
      <c r="AI947" s="210"/>
      <c r="AJ947" s="210"/>
      <c r="AK947" s="210"/>
      <c r="AL947" s="210"/>
    </row>
    <row r="948" spans="1:38" ht="16" x14ac:dyDescent="0.2">
      <c r="A948" s="210"/>
      <c r="B948" s="210"/>
      <c r="C948" s="210"/>
      <c r="D948" s="210"/>
      <c r="E948" s="210"/>
      <c r="F948" s="210"/>
      <c r="G948" s="210"/>
      <c r="H948" s="210"/>
      <c r="I948" s="210"/>
      <c r="J948" s="210"/>
      <c r="K948" s="210"/>
      <c r="L948" s="210"/>
      <c r="M948" s="210"/>
      <c r="N948" s="210"/>
      <c r="O948" s="210"/>
      <c r="P948" s="210"/>
      <c r="Q948" s="210"/>
      <c r="R948" s="210"/>
      <c r="S948" s="210"/>
      <c r="T948" s="210"/>
      <c r="U948" s="210"/>
      <c r="V948" s="210"/>
      <c r="W948" s="210"/>
      <c r="X948" s="210"/>
      <c r="Y948" s="210"/>
      <c r="Z948" s="210"/>
      <c r="AA948" s="210"/>
      <c r="AB948" s="210"/>
      <c r="AC948" s="210"/>
      <c r="AD948" s="210"/>
      <c r="AE948" s="210"/>
      <c r="AF948" s="210"/>
      <c r="AG948" s="210"/>
      <c r="AH948" s="210"/>
      <c r="AI948" s="210"/>
      <c r="AJ948" s="210"/>
      <c r="AK948" s="210"/>
      <c r="AL948" s="210"/>
    </row>
    <row r="949" spans="1:38" ht="16" x14ac:dyDescent="0.2">
      <c r="A949" s="210"/>
      <c r="B949" s="210"/>
      <c r="C949" s="210"/>
      <c r="D949" s="210"/>
      <c r="E949" s="210"/>
      <c r="F949" s="210"/>
      <c r="G949" s="210"/>
      <c r="H949" s="210"/>
      <c r="I949" s="210"/>
      <c r="J949" s="210"/>
      <c r="K949" s="210"/>
      <c r="L949" s="210"/>
      <c r="M949" s="210"/>
      <c r="N949" s="210"/>
      <c r="O949" s="210"/>
      <c r="P949" s="210"/>
      <c r="Q949" s="210"/>
      <c r="R949" s="210"/>
      <c r="S949" s="210"/>
      <c r="T949" s="210"/>
      <c r="U949" s="210"/>
      <c r="V949" s="210"/>
      <c r="W949" s="210"/>
      <c r="X949" s="210"/>
      <c r="Y949" s="210"/>
      <c r="Z949" s="210"/>
      <c r="AA949" s="210"/>
      <c r="AB949" s="210"/>
      <c r="AC949" s="210"/>
      <c r="AD949" s="210"/>
      <c r="AE949" s="210"/>
      <c r="AF949" s="210"/>
      <c r="AG949" s="210"/>
      <c r="AH949" s="210"/>
      <c r="AI949" s="210"/>
      <c r="AJ949" s="210"/>
      <c r="AK949" s="210"/>
      <c r="AL949" s="210"/>
    </row>
    <row r="950" spans="1:38" ht="16" x14ac:dyDescent="0.2">
      <c r="A950" s="210"/>
      <c r="B950" s="210"/>
      <c r="C950" s="210"/>
      <c r="D950" s="210"/>
      <c r="E950" s="210"/>
      <c r="F950" s="210"/>
      <c r="G950" s="210"/>
      <c r="H950" s="210"/>
      <c r="I950" s="210"/>
      <c r="J950" s="210"/>
      <c r="K950" s="210"/>
      <c r="L950" s="210"/>
      <c r="M950" s="210"/>
      <c r="N950" s="210"/>
      <c r="O950" s="210"/>
      <c r="P950" s="210"/>
      <c r="Q950" s="210"/>
      <c r="R950" s="210"/>
      <c r="S950" s="210"/>
      <c r="T950" s="210"/>
      <c r="U950" s="210"/>
      <c r="V950" s="210"/>
      <c r="W950" s="210"/>
      <c r="X950" s="210"/>
      <c r="Y950" s="210"/>
      <c r="Z950" s="210"/>
      <c r="AA950" s="210"/>
      <c r="AB950" s="210"/>
      <c r="AC950" s="210"/>
      <c r="AD950" s="210"/>
      <c r="AE950" s="210"/>
      <c r="AF950" s="210"/>
      <c r="AG950" s="210"/>
      <c r="AH950" s="210"/>
      <c r="AI950" s="210"/>
      <c r="AJ950" s="210"/>
      <c r="AK950" s="210"/>
      <c r="AL950" s="210"/>
    </row>
    <row r="951" spans="1:38" ht="16" x14ac:dyDescent="0.2">
      <c r="A951" s="210"/>
      <c r="B951" s="210"/>
      <c r="C951" s="210"/>
      <c r="D951" s="210"/>
      <c r="E951" s="210"/>
      <c r="F951" s="210"/>
      <c r="G951" s="210"/>
      <c r="H951" s="210"/>
      <c r="I951" s="210"/>
      <c r="J951" s="210"/>
      <c r="K951" s="210"/>
      <c r="L951" s="210"/>
      <c r="M951" s="210"/>
      <c r="N951" s="210"/>
      <c r="O951" s="210"/>
      <c r="P951" s="210"/>
      <c r="Q951" s="210"/>
      <c r="R951" s="210"/>
      <c r="S951" s="210"/>
      <c r="T951" s="210"/>
      <c r="U951" s="210"/>
      <c r="V951" s="210"/>
      <c r="W951" s="210"/>
      <c r="X951" s="210"/>
      <c r="Y951" s="210"/>
      <c r="Z951" s="210"/>
      <c r="AA951" s="210"/>
      <c r="AB951" s="210"/>
      <c r="AC951" s="210"/>
      <c r="AD951" s="210"/>
      <c r="AE951" s="210"/>
      <c r="AF951" s="210"/>
      <c r="AG951" s="210"/>
      <c r="AH951" s="210"/>
      <c r="AI951" s="210"/>
      <c r="AJ951" s="210"/>
      <c r="AK951" s="210"/>
      <c r="AL951" s="210"/>
    </row>
    <row r="952" spans="1:38" ht="16" x14ac:dyDescent="0.2">
      <c r="A952" s="210"/>
      <c r="B952" s="210"/>
      <c r="C952" s="210"/>
      <c r="D952" s="210"/>
      <c r="E952" s="210"/>
      <c r="F952" s="210"/>
      <c r="G952" s="210"/>
      <c r="H952" s="210"/>
      <c r="I952" s="210"/>
      <c r="J952" s="210"/>
      <c r="K952" s="210"/>
      <c r="L952" s="210"/>
      <c r="M952" s="210"/>
      <c r="N952" s="210"/>
      <c r="O952" s="210"/>
      <c r="P952" s="210"/>
      <c r="Q952" s="210"/>
      <c r="R952" s="210"/>
      <c r="S952" s="210"/>
      <c r="T952" s="210"/>
      <c r="U952" s="210"/>
      <c r="V952" s="210"/>
      <c r="W952" s="210"/>
      <c r="X952" s="210"/>
      <c r="Y952" s="210"/>
      <c r="Z952" s="210"/>
      <c r="AA952" s="210"/>
      <c r="AB952" s="210"/>
      <c r="AC952" s="210"/>
      <c r="AD952" s="210"/>
      <c r="AE952" s="210"/>
      <c r="AF952" s="210"/>
      <c r="AG952" s="210"/>
      <c r="AH952" s="210"/>
      <c r="AI952" s="210"/>
      <c r="AJ952" s="210"/>
      <c r="AK952" s="210"/>
      <c r="AL952" s="210"/>
    </row>
    <row r="953" spans="1:38" ht="16" x14ac:dyDescent="0.2">
      <c r="A953" s="210"/>
      <c r="B953" s="210"/>
      <c r="C953" s="210"/>
      <c r="D953" s="210"/>
      <c r="E953" s="210"/>
      <c r="F953" s="210"/>
      <c r="G953" s="210"/>
      <c r="H953" s="210"/>
      <c r="I953" s="210"/>
      <c r="J953" s="210"/>
      <c r="K953" s="210"/>
      <c r="L953" s="210"/>
      <c r="M953" s="210"/>
      <c r="N953" s="210"/>
      <c r="O953" s="210"/>
      <c r="P953" s="210"/>
      <c r="Q953" s="210"/>
      <c r="R953" s="210"/>
      <c r="S953" s="210"/>
      <c r="T953" s="210"/>
      <c r="U953" s="210"/>
      <c r="V953" s="210"/>
      <c r="W953" s="210"/>
      <c r="X953" s="210"/>
      <c r="Y953" s="210"/>
      <c r="Z953" s="210"/>
      <c r="AA953" s="210"/>
      <c r="AB953" s="210"/>
      <c r="AC953" s="210"/>
      <c r="AD953" s="210"/>
      <c r="AE953" s="210"/>
      <c r="AF953" s="210"/>
      <c r="AG953" s="210"/>
      <c r="AH953" s="210"/>
      <c r="AI953" s="210"/>
      <c r="AJ953" s="210"/>
      <c r="AK953" s="210"/>
      <c r="AL953" s="210"/>
    </row>
    <row r="954" spans="1:38" ht="16" x14ac:dyDescent="0.2">
      <c r="A954" s="210"/>
      <c r="B954" s="210"/>
      <c r="C954" s="210"/>
      <c r="D954" s="210"/>
      <c r="E954" s="210"/>
      <c r="F954" s="210"/>
      <c r="G954" s="210"/>
      <c r="H954" s="210"/>
      <c r="I954" s="210"/>
      <c r="J954" s="210"/>
      <c r="K954" s="210"/>
      <c r="L954" s="210"/>
      <c r="M954" s="210"/>
      <c r="N954" s="210"/>
      <c r="O954" s="210"/>
      <c r="P954" s="210"/>
      <c r="Q954" s="210"/>
      <c r="R954" s="210"/>
      <c r="S954" s="210"/>
      <c r="T954" s="210"/>
      <c r="U954" s="210"/>
      <c r="V954" s="210"/>
      <c r="W954" s="210"/>
      <c r="X954" s="210"/>
      <c r="Y954" s="210"/>
      <c r="Z954" s="210"/>
      <c r="AA954" s="210"/>
      <c r="AB954" s="210"/>
      <c r="AC954" s="210"/>
      <c r="AD954" s="210"/>
      <c r="AE954" s="210"/>
      <c r="AF954" s="210"/>
      <c r="AG954" s="210"/>
      <c r="AH954" s="210"/>
      <c r="AI954" s="210"/>
      <c r="AJ954" s="210"/>
      <c r="AK954" s="210"/>
      <c r="AL954" s="210"/>
    </row>
    <row r="955" spans="1:38" ht="16" x14ac:dyDescent="0.2">
      <c r="A955" s="210"/>
      <c r="B955" s="210"/>
      <c r="C955" s="210"/>
      <c r="D955" s="210"/>
      <c r="E955" s="210"/>
      <c r="F955" s="210"/>
      <c r="G955" s="210"/>
      <c r="H955" s="210"/>
      <c r="I955" s="210"/>
      <c r="J955" s="210"/>
      <c r="K955" s="210"/>
      <c r="L955" s="210"/>
      <c r="M955" s="210"/>
      <c r="N955" s="210"/>
      <c r="O955" s="210"/>
      <c r="P955" s="210"/>
      <c r="Q955" s="210"/>
      <c r="R955" s="210"/>
      <c r="S955" s="210"/>
      <c r="T955" s="210"/>
      <c r="U955" s="210"/>
      <c r="V955" s="210"/>
      <c r="W955" s="210"/>
      <c r="X955" s="210"/>
      <c r="Y955" s="210"/>
      <c r="Z955" s="210"/>
      <c r="AA955" s="210"/>
      <c r="AB955" s="210"/>
      <c r="AC955" s="210"/>
      <c r="AD955" s="210"/>
      <c r="AE955" s="210"/>
      <c r="AF955" s="210"/>
      <c r="AG955" s="210"/>
      <c r="AH955" s="210"/>
      <c r="AI955" s="210"/>
      <c r="AJ955" s="210"/>
      <c r="AK955" s="210"/>
      <c r="AL955" s="210"/>
    </row>
    <row r="956" spans="1:38" ht="16" x14ac:dyDescent="0.2">
      <c r="A956" s="210"/>
      <c r="B956" s="210"/>
      <c r="C956" s="210"/>
      <c r="D956" s="210"/>
      <c r="E956" s="210"/>
      <c r="F956" s="210"/>
      <c r="G956" s="210"/>
      <c r="H956" s="210"/>
      <c r="I956" s="210"/>
      <c r="J956" s="210"/>
      <c r="K956" s="210"/>
      <c r="L956" s="210"/>
      <c r="M956" s="210"/>
      <c r="N956" s="210"/>
      <c r="O956" s="210"/>
      <c r="P956" s="210"/>
      <c r="Q956" s="210"/>
      <c r="R956" s="210"/>
      <c r="S956" s="210"/>
      <c r="T956" s="210"/>
      <c r="U956" s="210"/>
      <c r="V956" s="210"/>
      <c r="W956" s="210"/>
      <c r="X956" s="210"/>
      <c r="Y956" s="210"/>
      <c r="Z956" s="210"/>
      <c r="AA956" s="210"/>
      <c r="AB956" s="210"/>
      <c r="AC956" s="210"/>
      <c r="AD956" s="210"/>
      <c r="AE956" s="210"/>
      <c r="AF956" s="210"/>
      <c r="AG956" s="210"/>
      <c r="AH956" s="210"/>
      <c r="AI956" s="210"/>
      <c r="AJ956" s="210"/>
      <c r="AK956" s="210"/>
      <c r="AL956" s="210"/>
    </row>
    <row r="957" spans="1:38" ht="16" x14ac:dyDescent="0.2">
      <c r="A957" s="210"/>
      <c r="B957" s="210"/>
      <c r="C957" s="210"/>
      <c r="D957" s="210"/>
      <c r="E957" s="210"/>
      <c r="F957" s="210"/>
      <c r="G957" s="210"/>
      <c r="H957" s="210"/>
      <c r="I957" s="210"/>
      <c r="J957" s="210"/>
      <c r="K957" s="210"/>
      <c r="L957" s="210"/>
      <c r="M957" s="210"/>
      <c r="N957" s="210"/>
      <c r="O957" s="210"/>
      <c r="P957" s="210"/>
      <c r="Q957" s="210"/>
      <c r="R957" s="210"/>
      <c r="S957" s="210"/>
      <c r="T957" s="210"/>
      <c r="U957" s="210"/>
      <c r="V957" s="210"/>
      <c r="W957" s="210"/>
      <c r="X957" s="210"/>
      <c r="Y957" s="210"/>
      <c r="Z957" s="210"/>
      <c r="AA957" s="210"/>
      <c r="AB957" s="210"/>
      <c r="AC957" s="210"/>
      <c r="AD957" s="210"/>
      <c r="AE957" s="210"/>
      <c r="AF957" s="210"/>
      <c r="AG957" s="210"/>
      <c r="AH957" s="210"/>
      <c r="AI957" s="210"/>
      <c r="AJ957" s="210"/>
      <c r="AK957" s="210"/>
      <c r="AL957" s="210"/>
    </row>
    <row r="958" spans="1:38" ht="16" x14ac:dyDescent="0.2">
      <c r="A958" s="210"/>
      <c r="B958" s="210"/>
      <c r="C958" s="210"/>
      <c r="D958" s="210"/>
      <c r="E958" s="210"/>
      <c r="F958" s="210"/>
      <c r="G958" s="210"/>
      <c r="H958" s="210"/>
      <c r="I958" s="210"/>
      <c r="J958" s="210"/>
      <c r="K958" s="210"/>
      <c r="L958" s="210"/>
      <c r="M958" s="210"/>
      <c r="N958" s="210"/>
      <c r="O958" s="210"/>
      <c r="P958" s="210"/>
      <c r="Q958" s="210"/>
      <c r="R958" s="210"/>
      <c r="S958" s="210"/>
      <c r="T958" s="210"/>
      <c r="U958" s="210"/>
      <c r="V958" s="210"/>
      <c r="W958" s="210"/>
      <c r="X958" s="210"/>
      <c r="Y958" s="210"/>
      <c r="Z958" s="210"/>
      <c r="AA958" s="210"/>
      <c r="AB958" s="210"/>
      <c r="AC958" s="210"/>
      <c r="AD958" s="210"/>
      <c r="AE958" s="210"/>
      <c r="AF958" s="210"/>
      <c r="AG958" s="210"/>
      <c r="AH958" s="210"/>
      <c r="AI958" s="210"/>
      <c r="AJ958" s="210"/>
      <c r="AK958" s="210"/>
      <c r="AL958" s="210"/>
    </row>
    <row r="959" spans="1:38" ht="16" x14ac:dyDescent="0.2">
      <c r="A959" s="210"/>
      <c r="B959" s="210"/>
      <c r="C959" s="210"/>
      <c r="D959" s="210"/>
      <c r="E959" s="210"/>
      <c r="F959" s="210"/>
      <c r="G959" s="210"/>
      <c r="H959" s="210"/>
      <c r="I959" s="210"/>
      <c r="J959" s="210"/>
      <c r="K959" s="210"/>
      <c r="L959" s="210"/>
      <c r="M959" s="210"/>
      <c r="N959" s="210"/>
      <c r="O959" s="210"/>
      <c r="P959" s="210"/>
      <c r="Q959" s="210"/>
      <c r="R959" s="210"/>
      <c r="S959" s="210"/>
      <c r="T959" s="210"/>
      <c r="U959" s="210"/>
      <c r="V959" s="210"/>
      <c r="W959" s="210"/>
      <c r="X959" s="210"/>
      <c r="Y959" s="210"/>
      <c r="Z959" s="210"/>
      <c r="AA959" s="210"/>
      <c r="AB959" s="210"/>
      <c r="AC959" s="210"/>
      <c r="AD959" s="210"/>
      <c r="AE959" s="210"/>
      <c r="AF959" s="210"/>
      <c r="AG959" s="210"/>
      <c r="AH959" s="210"/>
      <c r="AI959" s="210"/>
      <c r="AJ959" s="210"/>
      <c r="AK959" s="210"/>
      <c r="AL959" s="210"/>
    </row>
    <row r="960" spans="1:38" ht="16" x14ac:dyDescent="0.2">
      <c r="A960" s="210"/>
      <c r="B960" s="210"/>
      <c r="C960" s="210"/>
      <c r="D960" s="210"/>
      <c r="E960" s="210"/>
      <c r="F960" s="210"/>
      <c r="G960" s="210"/>
      <c r="H960" s="210"/>
      <c r="I960" s="210"/>
      <c r="J960" s="210"/>
      <c r="K960" s="210"/>
      <c r="L960" s="210"/>
      <c r="M960" s="210"/>
      <c r="N960" s="210"/>
      <c r="O960" s="210"/>
      <c r="P960" s="210"/>
      <c r="Q960" s="210"/>
      <c r="R960" s="210"/>
      <c r="S960" s="210"/>
      <c r="T960" s="210"/>
      <c r="U960" s="210"/>
      <c r="V960" s="210"/>
      <c r="W960" s="210"/>
      <c r="X960" s="210"/>
      <c r="Y960" s="210"/>
      <c r="Z960" s="210"/>
      <c r="AA960" s="210"/>
      <c r="AB960" s="210"/>
      <c r="AC960" s="210"/>
      <c r="AD960" s="210"/>
      <c r="AE960" s="210"/>
      <c r="AF960" s="210"/>
      <c r="AG960" s="210"/>
      <c r="AH960" s="210"/>
      <c r="AI960" s="210"/>
      <c r="AJ960" s="210"/>
      <c r="AK960" s="210"/>
      <c r="AL960" s="210"/>
    </row>
    <row r="961" spans="1:38" ht="16" x14ac:dyDescent="0.2">
      <c r="A961" s="210"/>
      <c r="B961" s="210"/>
      <c r="C961" s="210"/>
      <c r="D961" s="210"/>
      <c r="E961" s="210"/>
      <c r="F961" s="210"/>
      <c r="G961" s="210"/>
      <c r="H961" s="210"/>
      <c r="I961" s="210"/>
      <c r="J961" s="210"/>
      <c r="K961" s="210"/>
      <c r="L961" s="210"/>
      <c r="M961" s="210"/>
      <c r="N961" s="210"/>
      <c r="O961" s="210"/>
      <c r="P961" s="210"/>
      <c r="Q961" s="210"/>
      <c r="R961" s="210"/>
      <c r="S961" s="210"/>
      <c r="T961" s="210"/>
      <c r="U961" s="210"/>
      <c r="V961" s="210"/>
      <c r="W961" s="210"/>
      <c r="X961" s="210"/>
      <c r="Y961" s="210"/>
      <c r="Z961" s="210"/>
      <c r="AA961" s="210"/>
      <c r="AB961" s="210"/>
      <c r="AC961" s="210"/>
      <c r="AD961" s="210"/>
      <c r="AE961" s="210"/>
      <c r="AF961" s="210"/>
      <c r="AG961" s="210"/>
      <c r="AH961" s="210"/>
      <c r="AI961" s="210"/>
      <c r="AJ961" s="210"/>
      <c r="AK961" s="210"/>
      <c r="AL961" s="210"/>
    </row>
    <row r="962" spans="1:38" ht="16" x14ac:dyDescent="0.2">
      <c r="A962" s="210"/>
      <c r="B962" s="210"/>
      <c r="C962" s="210"/>
      <c r="D962" s="210"/>
      <c r="E962" s="210"/>
      <c r="F962" s="210"/>
      <c r="G962" s="210"/>
      <c r="H962" s="210"/>
      <c r="I962" s="210"/>
      <c r="J962" s="210"/>
      <c r="K962" s="210"/>
      <c r="L962" s="210"/>
      <c r="M962" s="210"/>
      <c r="N962" s="210"/>
      <c r="O962" s="210"/>
      <c r="P962" s="210"/>
      <c r="Q962" s="210"/>
      <c r="R962" s="210"/>
      <c r="S962" s="210"/>
      <c r="T962" s="210"/>
      <c r="U962" s="210"/>
      <c r="V962" s="210"/>
      <c r="W962" s="210"/>
      <c r="X962" s="210"/>
      <c r="Y962" s="210"/>
      <c r="Z962" s="210"/>
      <c r="AA962" s="210"/>
      <c r="AB962" s="210"/>
      <c r="AC962" s="210"/>
      <c r="AD962" s="210"/>
      <c r="AE962" s="210"/>
      <c r="AF962" s="210"/>
      <c r="AG962" s="210"/>
      <c r="AH962" s="210"/>
      <c r="AI962" s="210"/>
      <c r="AJ962" s="210"/>
      <c r="AK962" s="210"/>
      <c r="AL962" s="210"/>
    </row>
    <row r="963" spans="1:38" ht="16" x14ac:dyDescent="0.2">
      <c r="A963" s="210"/>
      <c r="B963" s="210"/>
      <c r="C963" s="210"/>
      <c r="D963" s="210"/>
      <c r="E963" s="210"/>
      <c r="F963" s="210"/>
      <c r="G963" s="210"/>
      <c r="H963" s="210"/>
      <c r="I963" s="210"/>
      <c r="J963" s="210"/>
      <c r="K963" s="210"/>
      <c r="L963" s="210"/>
      <c r="M963" s="210"/>
      <c r="N963" s="210"/>
      <c r="O963" s="210"/>
      <c r="P963" s="210"/>
      <c r="Q963" s="210"/>
      <c r="R963" s="210"/>
      <c r="S963" s="210"/>
      <c r="T963" s="210"/>
      <c r="U963" s="210"/>
      <c r="V963" s="210"/>
      <c r="W963" s="210"/>
      <c r="X963" s="210"/>
      <c r="Y963" s="210"/>
      <c r="Z963" s="210"/>
      <c r="AA963" s="210"/>
      <c r="AB963" s="210"/>
      <c r="AC963" s="210"/>
      <c r="AD963" s="210"/>
      <c r="AE963" s="210"/>
      <c r="AF963" s="210"/>
      <c r="AG963" s="210"/>
      <c r="AH963" s="210"/>
      <c r="AI963" s="210"/>
      <c r="AJ963" s="210"/>
      <c r="AK963" s="210"/>
      <c r="AL963" s="210"/>
    </row>
    <row r="964" spans="1:38" ht="16" x14ac:dyDescent="0.2">
      <c r="A964" s="210"/>
      <c r="B964" s="210"/>
      <c r="C964" s="210"/>
      <c r="D964" s="210"/>
      <c r="E964" s="210"/>
      <c r="F964" s="210"/>
      <c r="G964" s="210"/>
      <c r="H964" s="210"/>
      <c r="I964" s="210"/>
      <c r="J964" s="210"/>
      <c r="K964" s="210"/>
      <c r="L964" s="210"/>
      <c r="M964" s="210"/>
      <c r="N964" s="210"/>
      <c r="O964" s="210"/>
      <c r="P964" s="210"/>
      <c r="Q964" s="210"/>
      <c r="R964" s="210"/>
      <c r="S964" s="210"/>
      <c r="T964" s="210"/>
      <c r="U964" s="210"/>
      <c r="V964" s="210"/>
      <c r="W964" s="210"/>
      <c r="X964" s="210"/>
      <c r="Y964" s="210"/>
      <c r="Z964" s="210"/>
      <c r="AA964" s="210"/>
      <c r="AB964" s="210"/>
      <c r="AC964" s="210"/>
      <c r="AD964" s="210"/>
      <c r="AE964" s="210"/>
      <c r="AF964" s="210"/>
      <c r="AG964" s="210"/>
      <c r="AH964" s="210"/>
      <c r="AI964" s="210"/>
      <c r="AJ964" s="210"/>
      <c r="AK964" s="210"/>
      <c r="AL964" s="210"/>
    </row>
    <row r="965" spans="1:38" ht="16" x14ac:dyDescent="0.2">
      <c r="A965" s="210"/>
      <c r="B965" s="210"/>
      <c r="C965" s="210"/>
      <c r="D965" s="210"/>
      <c r="E965" s="210"/>
      <c r="F965" s="210"/>
      <c r="G965" s="210"/>
      <c r="H965" s="210"/>
      <c r="I965" s="210"/>
      <c r="J965" s="210"/>
      <c r="K965" s="210"/>
      <c r="L965" s="210"/>
      <c r="M965" s="210"/>
      <c r="N965" s="210"/>
      <c r="O965" s="210"/>
      <c r="P965" s="210"/>
      <c r="Q965" s="210"/>
      <c r="R965" s="210"/>
      <c r="S965" s="210"/>
      <c r="T965" s="210"/>
      <c r="U965" s="210"/>
      <c r="V965" s="210"/>
      <c r="W965" s="210"/>
      <c r="X965" s="210"/>
      <c r="Y965" s="210"/>
      <c r="Z965" s="210"/>
      <c r="AA965" s="210"/>
      <c r="AB965" s="210"/>
      <c r="AC965" s="210"/>
      <c r="AD965" s="210"/>
      <c r="AE965" s="210"/>
      <c r="AF965" s="210"/>
      <c r="AG965" s="210"/>
      <c r="AH965" s="210"/>
      <c r="AI965" s="210"/>
      <c r="AJ965" s="210"/>
      <c r="AK965" s="210"/>
      <c r="AL965" s="210"/>
    </row>
    <row r="966" spans="1:38" ht="16" x14ac:dyDescent="0.2">
      <c r="A966" s="210"/>
      <c r="B966" s="210"/>
      <c r="C966" s="210"/>
      <c r="D966" s="210"/>
      <c r="E966" s="210"/>
      <c r="F966" s="210"/>
      <c r="G966" s="210"/>
      <c r="H966" s="210"/>
      <c r="I966" s="210"/>
      <c r="J966" s="210"/>
      <c r="K966" s="210"/>
      <c r="L966" s="210"/>
      <c r="M966" s="210"/>
      <c r="N966" s="210"/>
      <c r="O966" s="210"/>
      <c r="P966" s="210"/>
      <c r="Q966" s="210"/>
      <c r="R966" s="210"/>
      <c r="S966" s="210"/>
      <c r="T966" s="210"/>
      <c r="U966" s="210"/>
      <c r="V966" s="210"/>
      <c r="W966" s="210"/>
      <c r="X966" s="210"/>
      <c r="Y966" s="210"/>
      <c r="Z966" s="210"/>
      <c r="AA966" s="210"/>
      <c r="AB966" s="210"/>
      <c r="AC966" s="210"/>
      <c r="AD966" s="210"/>
      <c r="AE966" s="210"/>
      <c r="AF966" s="210"/>
      <c r="AG966" s="210"/>
      <c r="AH966" s="210"/>
      <c r="AI966" s="210"/>
      <c r="AJ966" s="210"/>
      <c r="AK966" s="210"/>
      <c r="AL966" s="210"/>
    </row>
    <row r="967" spans="1:38" ht="16" x14ac:dyDescent="0.2">
      <c r="A967" s="210"/>
      <c r="B967" s="210"/>
      <c r="C967" s="210"/>
      <c r="D967" s="210"/>
      <c r="E967" s="210"/>
      <c r="F967" s="210"/>
      <c r="G967" s="210"/>
      <c r="H967" s="210"/>
      <c r="I967" s="210"/>
      <c r="J967" s="210"/>
      <c r="K967" s="210"/>
      <c r="L967" s="210"/>
      <c r="M967" s="210"/>
      <c r="N967" s="210"/>
      <c r="O967" s="210"/>
      <c r="P967" s="210"/>
      <c r="Q967" s="210"/>
      <c r="R967" s="210"/>
      <c r="S967" s="210"/>
      <c r="T967" s="210"/>
      <c r="U967" s="210"/>
      <c r="V967" s="210"/>
      <c r="W967" s="210"/>
      <c r="X967" s="210"/>
      <c r="Y967" s="210"/>
      <c r="Z967" s="210"/>
      <c r="AA967" s="210"/>
      <c r="AB967" s="210"/>
      <c r="AC967" s="210"/>
      <c r="AD967" s="210"/>
      <c r="AE967" s="210"/>
      <c r="AF967" s="210"/>
      <c r="AG967" s="210"/>
      <c r="AH967" s="210"/>
      <c r="AI967" s="210"/>
      <c r="AJ967" s="210"/>
      <c r="AK967" s="210"/>
      <c r="AL967" s="210"/>
    </row>
    <row r="968" spans="1:38" ht="16" x14ac:dyDescent="0.2">
      <c r="A968" s="210"/>
      <c r="B968" s="210"/>
      <c r="C968" s="210"/>
      <c r="D968" s="210"/>
      <c r="E968" s="210"/>
      <c r="F968" s="210"/>
      <c r="G968" s="210"/>
      <c r="H968" s="210"/>
      <c r="I968" s="210"/>
      <c r="J968" s="210"/>
      <c r="K968" s="210"/>
      <c r="L968" s="210"/>
      <c r="M968" s="210"/>
      <c r="N968" s="210"/>
      <c r="O968" s="210"/>
      <c r="P968" s="210"/>
      <c r="Q968" s="210"/>
      <c r="R968" s="210"/>
      <c r="S968" s="210"/>
      <c r="T968" s="210"/>
      <c r="U968" s="210"/>
      <c r="V968" s="210"/>
      <c r="W968" s="210"/>
      <c r="X968" s="210"/>
      <c r="Y968" s="210"/>
      <c r="Z968" s="210"/>
      <c r="AA968" s="210"/>
      <c r="AB968" s="210"/>
      <c r="AC968" s="210"/>
      <c r="AD968" s="210"/>
      <c r="AE968" s="210"/>
      <c r="AF968" s="210"/>
      <c r="AG968" s="210"/>
      <c r="AH968" s="210"/>
      <c r="AI968" s="210"/>
      <c r="AJ968" s="210"/>
      <c r="AK968" s="210"/>
      <c r="AL968" s="210"/>
    </row>
    <row r="969" spans="1:38" ht="16" x14ac:dyDescent="0.2">
      <c r="A969" s="210"/>
      <c r="B969" s="210"/>
      <c r="C969" s="210"/>
      <c r="D969" s="210"/>
      <c r="E969" s="210"/>
      <c r="F969" s="210"/>
      <c r="G969" s="210"/>
      <c r="H969" s="210"/>
      <c r="I969" s="210"/>
      <c r="J969" s="210"/>
      <c r="K969" s="210"/>
      <c r="L969" s="210"/>
      <c r="M969" s="210"/>
      <c r="N969" s="210"/>
      <c r="O969" s="210"/>
      <c r="P969" s="210"/>
      <c r="Q969" s="210"/>
      <c r="R969" s="210"/>
      <c r="S969" s="210"/>
      <c r="T969" s="210"/>
      <c r="U969" s="210"/>
      <c r="V969" s="210"/>
      <c r="W969" s="210"/>
      <c r="X969" s="210"/>
      <c r="Y969" s="210"/>
      <c r="Z969" s="210"/>
      <c r="AA969" s="210"/>
      <c r="AB969" s="210"/>
      <c r="AC969" s="210"/>
      <c r="AD969" s="210"/>
      <c r="AE969" s="210"/>
      <c r="AF969" s="210"/>
      <c r="AG969" s="210"/>
      <c r="AH969" s="210"/>
      <c r="AI969" s="210"/>
      <c r="AJ969" s="210"/>
      <c r="AK969" s="210"/>
      <c r="AL969" s="210"/>
    </row>
    <row r="970" spans="1:38" ht="16" x14ac:dyDescent="0.2">
      <c r="A970" s="210"/>
      <c r="B970" s="210"/>
      <c r="C970" s="210"/>
      <c r="D970" s="210"/>
      <c r="E970" s="210"/>
      <c r="F970" s="210"/>
      <c r="G970" s="210"/>
      <c r="H970" s="210"/>
      <c r="I970" s="210"/>
      <c r="J970" s="210"/>
      <c r="K970" s="210"/>
      <c r="L970" s="210"/>
      <c r="M970" s="210"/>
      <c r="N970" s="210"/>
      <c r="O970" s="210"/>
      <c r="P970" s="210"/>
      <c r="Q970" s="210"/>
      <c r="R970" s="210"/>
      <c r="S970" s="210"/>
      <c r="T970" s="210"/>
      <c r="U970" s="210"/>
      <c r="V970" s="210"/>
      <c r="W970" s="210"/>
      <c r="X970" s="210"/>
      <c r="Y970" s="210"/>
      <c r="Z970" s="210"/>
      <c r="AA970" s="210"/>
      <c r="AB970" s="210"/>
      <c r="AC970" s="210"/>
      <c r="AD970" s="210"/>
      <c r="AE970" s="210"/>
      <c r="AF970" s="210"/>
      <c r="AG970" s="210"/>
      <c r="AH970" s="210"/>
      <c r="AI970" s="210"/>
      <c r="AJ970" s="210"/>
      <c r="AK970" s="210"/>
      <c r="AL970" s="210"/>
    </row>
    <row r="971" spans="1:38" ht="16" x14ac:dyDescent="0.2">
      <c r="A971" s="210"/>
      <c r="B971" s="210"/>
      <c r="C971" s="210"/>
      <c r="D971" s="210"/>
      <c r="E971" s="210"/>
      <c r="F971" s="210"/>
      <c r="G971" s="210"/>
      <c r="H971" s="210"/>
      <c r="I971" s="210"/>
      <c r="J971" s="210"/>
      <c r="K971" s="210"/>
      <c r="L971" s="210"/>
      <c r="M971" s="210"/>
      <c r="N971" s="210"/>
      <c r="O971" s="210"/>
      <c r="P971" s="210"/>
      <c r="Q971" s="210"/>
      <c r="R971" s="210"/>
      <c r="S971" s="210"/>
      <c r="T971" s="210"/>
      <c r="U971" s="210"/>
      <c r="V971" s="210"/>
      <c r="W971" s="210"/>
      <c r="X971" s="210"/>
      <c r="Y971" s="210"/>
      <c r="Z971" s="210"/>
      <c r="AA971" s="210"/>
      <c r="AB971" s="210"/>
      <c r="AC971" s="210"/>
      <c r="AD971" s="210"/>
      <c r="AE971" s="210"/>
      <c r="AF971" s="210"/>
      <c r="AG971" s="210"/>
      <c r="AH971" s="210"/>
      <c r="AI971" s="210"/>
      <c r="AJ971" s="210"/>
      <c r="AK971" s="210"/>
      <c r="AL971" s="210"/>
    </row>
    <row r="972" spans="1:38" ht="16" x14ac:dyDescent="0.2">
      <c r="A972" s="210"/>
      <c r="B972" s="210"/>
      <c r="C972" s="210"/>
      <c r="D972" s="210"/>
      <c r="E972" s="210"/>
      <c r="F972" s="210"/>
      <c r="G972" s="210"/>
      <c r="H972" s="210"/>
      <c r="I972" s="210"/>
      <c r="J972" s="210"/>
      <c r="K972" s="210"/>
      <c r="L972" s="210"/>
      <c r="M972" s="210"/>
      <c r="N972" s="210"/>
      <c r="O972" s="210"/>
      <c r="P972" s="210"/>
      <c r="Q972" s="210"/>
      <c r="R972" s="210"/>
      <c r="S972" s="210"/>
      <c r="T972" s="210"/>
      <c r="U972" s="210"/>
      <c r="V972" s="210"/>
      <c r="W972" s="210"/>
      <c r="X972" s="210"/>
      <c r="Y972" s="210"/>
      <c r="Z972" s="210"/>
      <c r="AA972" s="210"/>
      <c r="AB972" s="210"/>
      <c r="AC972" s="210"/>
      <c r="AD972" s="210"/>
      <c r="AE972" s="210"/>
      <c r="AF972" s="210"/>
      <c r="AG972" s="210"/>
      <c r="AH972" s="210"/>
      <c r="AI972" s="210"/>
      <c r="AJ972" s="210"/>
      <c r="AK972" s="210"/>
      <c r="AL972" s="210"/>
    </row>
    <row r="973" spans="1:38" ht="16" x14ac:dyDescent="0.2">
      <c r="A973" s="210"/>
      <c r="B973" s="210"/>
      <c r="C973" s="210"/>
      <c r="D973" s="210"/>
      <c r="E973" s="210"/>
      <c r="F973" s="210"/>
      <c r="G973" s="210"/>
      <c r="H973" s="210"/>
      <c r="I973" s="210"/>
      <c r="J973" s="210"/>
      <c r="K973" s="210"/>
      <c r="L973" s="210"/>
      <c r="M973" s="210"/>
      <c r="N973" s="210"/>
      <c r="O973" s="210"/>
      <c r="P973" s="210"/>
      <c r="Q973" s="210"/>
      <c r="R973" s="210"/>
      <c r="S973" s="210"/>
      <c r="T973" s="210"/>
      <c r="U973" s="210"/>
      <c r="V973" s="210"/>
      <c r="W973" s="210"/>
      <c r="X973" s="210"/>
      <c r="Y973" s="210"/>
      <c r="Z973" s="210"/>
      <c r="AA973" s="210"/>
      <c r="AB973" s="210"/>
      <c r="AC973" s="210"/>
      <c r="AD973" s="210"/>
      <c r="AE973" s="210"/>
      <c r="AF973" s="210"/>
      <c r="AG973" s="210"/>
      <c r="AH973" s="210"/>
      <c r="AI973" s="210"/>
      <c r="AJ973" s="210"/>
      <c r="AK973" s="210"/>
      <c r="AL973" s="210"/>
    </row>
    <row r="974" spans="1:38" ht="16" x14ac:dyDescent="0.2">
      <c r="A974" s="210"/>
      <c r="B974" s="210"/>
      <c r="C974" s="210"/>
      <c r="D974" s="210"/>
      <c r="E974" s="210"/>
      <c r="F974" s="210"/>
      <c r="G974" s="210"/>
      <c r="H974" s="210"/>
      <c r="I974" s="210"/>
      <c r="J974" s="210"/>
      <c r="K974" s="210"/>
      <c r="L974" s="210"/>
      <c r="M974" s="210"/>
      <c r="N974" s="210"/>
      <c r="O974" s="210"/>
      <c r="P974" s="210"/>
      <c r="Q974" s="210"/>
      <c r="R974" s="210"/>
      <c r="S974" s="210"/>
      <c r="T974" s="210"/>
      <c r="U974" s="210"/>
      <c r="V974" s="210"/>
      <c r="W974" s="210"/>
      <c r="X974" s="210"/>
      <c r="Y974" s="210"/>
      <c r="Z974" s="210"/>
      <c r="AA974" s="210"/>
      <c r="AB974" s="210"/>
      <c r="AC974" s="210"/>
      <c r="AD974" s="210"/>
      <c r="AE974" s="210"/>
      <c r="AF974" s="210"/>
      <c r="AG974" s="210"/>
      <c r="AH974" s="210"/>
      <c r="AI974" s="210"/>
      <c r="AJ974" s="210"/>
      <c r="AK974" s="210"/>
      <c r="AL974" s="210"/>
    </row>
    <row r="975" spans="1:38" ht="16" x14ac:dyDescent="0.2">
      <c r="A975" s="210"/>
      <c r="B975" s="210"/>
      <c r="C975" s="210"/>
      <c r="D975" s="210"/>
      <c r="E975" s="210"/>
      <c r="F975" s="210"/>
      <c r="G975" s="210"/>
      <c r="H975" s="210"/>
      <c r="I975" s="210"/>
      <c r="J975" s="210"/>
      <c r="K975" s="210"/>
      <c r="L975" s="210"/>
      <c r="M975" s="210"/>
      <c r="N975" s="210"/>
      <c r="O975" s="210"/>
      <c r="P975" s="210"/>
      <c r="Q975" s="210"/>
      <c r="R975" s="210"/>
      <c r="S975" s="210"/>
      <c r="T975" s="210"/>
      <c r="U975" s="210"/>
      <c r="V975" s="210"/>
      <c r="W975" s="210"/>
      <c r="X975" s="210"/>
      <c r="Y975" s="210"/>
      <c r="Z975" s="210"/>
      <c r="AA975" s="210"/>
      <c r="AB975" s="210"/>
      <c r="AC975" s="210"/>
      <c r="AD975" s="210"/>
      <c r="AE975" s="210"/>
      <c r="AF975" s="210"/>
      <c r="AG975" s="210"/>
      <c r="AH975" s="210"/>
      <c r="AI975" s="210"/>
      <c r="AJ975" s="210"/>
      <c r="AK975" s="210"/>
      <c r="AL975" s="210"/>
    </row>
    <row r="976" spans="1:38" ht="16" x14ac:dyDescent="0.2">
      <c r="A976" s="210"/>
      <c r="B976" s="210"/>
      <c r="C976" s="210"/>
      <c r="D976" s="210"/>
      <c r="E976" s="210"/>
      <c r="F976" s="210"/>
      <c r="G976" s="210"/>
      <c r="H976" s="210"/>
      <c r="I976" s="210"/>
      <c r="J976" s="210"/>
      <c r="K976" s="210"/>
      <c r="L976" s="210"/>
      <c r="M976" s="210"/>
      <c r="N976" s="210"/>
      <c r="O976" s="210"/>
      <c r="P976" s="210"/>
      <c r="Q976" s="210"/>
      <c r="R976" s="210"/>
      <c r="S976" s="210"/>
      <c r="T976" s="210"/>
      <c r="U976" s="210"/>
      <c r="V976" s="210"/>
      <c r="W976" s="210"/>
      <c r="X976" s="210"/>
      <c r="Y976" s="210"/>
      <c r="Z976" s="210"/>
      <c r="AA976" s="210"/>
      <c r="AB976" s="210"/>
      <c r="AC976" s="210"/>
      <c r="AD976" s="210"/>
      <c r="AE976" s="210"/>
      <c r="AF976" s="210"/>
      <c r="AG976" s="210"/>
      <c r="AH976" s="210"/>
      <c r="AI976" s="210"/>
      <c r="AJ976" s="210"/>
      <c r="AK976" s="210"/>
      <c r="AL976" s="210"/>
    </row>
    <row r="977" spans="1:38" ht="16" x14ac:dyDescent="0.2">
      <c r="A977" s="210"/>
      <c r="B977" s="210"/>
      <c r="C977" s="210"/>
      <c r="D977" s="210"/>
      <c r="E977" s="210"/>
      <c r="F977" s="210"/>
      <c r="G977" s="210"/>
      <c r="H977" s="210"/>
      <c r="I977" s="210"/>
      <c r="J977" s="210"/>
      <c r="K977" s="210"/>
      <c r="L977" s="210"/>
      <c r="M977" s="210"/>
      <c r="N977" s="210"/>
      <c r="O977" s="210"/>
      <c r="P977" s="210"/>
      <c r="Q977" s="210"/>
      <c r="R977" s="210"/>
      <c r="S977" s="210"/>
      <c r="T977" s="210"/>
      <c r="U977" s="210"/>
      <c r="V977" s="210"/>
      <c r="W977" s="210"/>
      <c r="X977" s="210"/>
      <c r="Y977" s="210"/>
      <c r="Z977" s="210"/>
      <c r="AA977" s="210"/>
      <c r="AB977" s="210"/>
      <c r="AC977" s="210"/>
      <c r="AD977" s="210"/>
      <c r="AE977" s="210"/>
      <c r="AF977" s="210"/>
      <c r="AG977" s="210"/>
      <c r="AH977" s="210"/>
      <c r="AI977" s="210"/>
      <c r="AJ977" s="210"/>
      <c r="AK977" s="210"/>
      <c r="AL977" s="210"/>
    </row>
    <row r="978" spans="1:38" ht="16" x14ac:dyDescent="0.2">
      <c r="A978" s="210"/>
      <c r="B978" s="210"/>
      <c r="C978" s="210"/>
      <c r="D978" s="210"/>
      <c r="E978" s="210"/>
      <c r="F978" s="210"/>
      <c r="G978" s="210"/>
      <c r="H978" s="210"/>
      <c r="I978" s="210"/>
      <c r="J978" s="210"/>
      <c r="K978" s="210"/>
      <c r="L978" s="210"/>
      <c r="M978" s="210"/>
      <c r="N978" s="210"/>
      <c r="O978" s="210"/>
      <c r="P978" s="210"/>
      <c r="Q978" s="210"/>
      <c r="R978" s="210"/>
      <c r="S978" s="210"/>
      <c r="T978" s="210"/>
      <c r="U978" s="210"/>
      <c r="V978" s="210"/>
      <c r="W978" s="210"/>
      <c r="X978" s="210"/>
      <c r="Y978" s="210"/>
      <c r="Z978" s="210"/>
      <c r="AA978" s="210"/>
      <c r="AB978" s="210"/>
      <c r="AC978" s="210"/>
      <c r="AD978" s="210"/>
      <c r="AE978" s="210"/>
      <c r="AF978" s="210"/>
      <c r="AG978" s="210"/>
      <c r="AH978" s="210"/>
      <c r="AI978" s="210"/>
      <c r="AJ978" s="210"/>
      <c r="AK978" s="210"/>
      <c r="AL978" s="210"/>
    </row>
    <row r="979" spans="1:38" ht="16" x14ac:dyDescent="0.2">
      <c r="A979" s="210"/>
      <c r="B979" s="210"/>
      <c r="C979" s="210"/>
      <c r="D979" s="210"/>
      <c r="E979" s="210"/>
      <c r="F979" s="210"/>
      <c r="G979" s="210"/>
      <c r="H979" s="210"/>
      <c r="I979" s="210"/>
      <c r="J979" s="210"/>
      <c r="K979" s="210"/>
      <c r="L979" s="210"/>
      <c r="M979" s="210"/>
      <c r="N979" s="210"/>
      <c r="O979" s="210"/>
      <c r="P979" s="210"/>
      <c r="Q979" s="210"/>
      <c r="R979" s="210"/>
      <c r="S979" s="210"/>
      <c r="T979" s="210"/>
      <c r="U979" s="210"/>
      <c r="V979" s="210"/>
      <c r="W979" s="210"/>
      <c r="X979" s="210"/>
      <c r="Y979" s="210"/>
      <c r="Z979" s="210"/>
      <c r="AA979" s="210"/>
      <c r="AB979" s="210"/>
      <c r="AC979" s="210"/>
      <c r="AD979" s="210"/>
      <c r="AE979" s="210"/>
      <c r="AF979" s="210"/>
      <c r="AG979" s="210"/>
      <c r="AH979" s="210"/>
      <c r="AI979" s="210"/>
      <c r="AJ979" s="210"/>
      <c r="AK979" s="210"/>
      <c r="AL979" s="210"/>
    </row>
    <row r="980" spans="1:38" ht="16" x14ac:dyDescent="0.2">
      <c r="A980" s="210"/>
      <c r="B980" s="210"/>
      <c r="C980" s="210"/>
      <c r="D980" s="210"/>
      <c r="E980" s="210"/>
      <c r="F980" s="210"/>
      <c r="G980" s="210"/>
      <c r="H980" s="210"/>
      <c r="I980" s="210"/>
      <c r="J980" s="210"/>
      <c r="K980" s="210"/>
      <c r="L980" s="210"/>
      <c r="M980" s="210"/>
      <c r="N980" s="210"/>
      <c r="O980" s="210"/>
      <c r="P980" s="210"/>
      <c r="Q980" s="210"/>
      <c r="R980" s="210"/>
      <c r="S980" s="210"/>
      <c r="T980" s="210"/>
      <c r="U980" s="210"/>
      <c r="V980" s="210"/>
      <c r="W980" s="210"/>
      <c r="X980" s="210"/>
      <c r="Y980" s="210"/>
      <c r="Z980" s="210"/>
      <c r="AA980" s="210"/>
      <c r="AB980" s="210"/>
      <c r="AC980" s="210"/>
      <c r="AD980" s="210"/>
      <c r="AE980" s="210"/>
      <c r="AF980" s="210"/>
      <c r="AG980" s="210"/>
      <c r="AH980" s="210"/>
      <c r="AI980" s="210"/>
      <c r="AJ980" s="210"/>
      <c r="AK980" s="210"/>
      <c r="AL980" s="210"/>
    </row>
    <row r="981" spans="1:38" ht="16" x14ac:dyDescent="0.2">
      <c r="A981" s="210"/>
      <c r="B981" s="210"/>
      <c r="C981" s="210"/>
      <c r="D981" s="210"/>
      <c r="E981" s="210"/>
      <c r="F981" s="210"/>
      <c r="G981" s="210"/>
      <c r="H981" s="210"/>
      <c r="I981" s="210"/>
      <c r="J981" s="210"/>
      <c r="K981" s="210"/>
      <c r="L981" s="210"/>
      <c r="M981" s="210"/>
      <c r="N981" s="210"/>
      <c r="O981" s="210"/>
      <c r="P981" s="210"/>
      <c r="Q981" s="210"/>
      <c r="R981" s="210"/>
      <c r="S981" s="210"/>
      <c r="T981" s="210"/>
      <c r="U981" s="210"/>
      <c r="V981" s="210"/>
      <c r="W981" s="210"/>
      <c r="X981" s="210"/>
      <c r="Y981" s="210"/>
      <c r="Z981" s="210"/>
      <c r="AA981" s="210"/>
      <c r="AB981" s="210"/>
      <c r="AC981" s="210"/>
      <c r="AD981" s="210"/>
      <c r="AE981" s="210"/>
      <c r="AF981" s="210"/>
      <c r="AG981" s="210"/>
      <c r="AH981" s="210"/>
      <c r="AI981" s="210"/>
      <c r="AJ981" s="210"/>
      <c r="AK981" s="210"/>
      <c r="AL981" s="210"/>
    </row>
    <row r="982" spans="1:38" ht="16" x14ac:dyDescent="0.2">
      <c r="A982" s="210"/>
      <c r="B982" s="210"/>
      <c r="C982" s="210"/>
      <c r="D982" s="210"/>
      <c r="E982" s="210"/>
      <c r="F982" s="210"/>
      <c r="G982" s="210"/>
      <c r="H982" s="210"/>
      <c r="I982" s="210"/>
      <c r="J982" s="210"/>
      <c r="K982" s="210"/>
      <c r="L982" s="210"/>
      <c r="M982" s="210"/>
      <c r="N982" s="210"/>
      <c r="O982" s="210"/>
      <c r="P982" s="210"/>
      <c r="Q982" s="210"/>
      <c r="R982" s="210"/>
      <c r="S982" s="210"/>
      <c r="T982" s="210"/>
      <c r="U982" s="210"/>
      <c r="V982" s="210"/>
      <c r="W982" s="210"/>
      <c r="X982" s="210"/>
      <c r="Y982" s="210"/>
      <c r="Z982" s="210"/>
      <c r="AA982" s="210"/>
      <c r="AB982" s="210"/>
      <c r="AC982" s="210"/>
      <c r="AD982" s="210"/>
      <c r="AE982" s="210"/>
      <c r="AF982" s="210"/>
      <c r="AG982" s="210"/>
      <c r="AH982" s="210"/>
      <c r="AI982" s="210"/>
      <c r="AJ982" s="210"/>
      <c r="AK982" s="210"/>
      <c r="AL982" s="210"/>
    </row>
    <row r="983" spans="1:38" ht="16" x14ac:dyDescent="0.2">
      <c r="A983" s="210"/>
      <c r="B983" s="210"/>
      <c r="C983" s="210"/>
      <c r="D983" s="210"/>
      <c r="E983" s="210"/>
      <c r="F983" s="210"/>
      <c r="G983" s="210"/>
      <c r="H983" s="210"/>
      <c r="I983" s="210"/>
      <c r="J983" s="210"/>
      <c r="K983" s="210"/>
      <c r="L983" s="210"/>
      <c r="M983" s="210"/>
      <c r="N983" s="210"/>
      <c r="O983" s="210"/>
      <c r="P983" s="210"/>
      <c r="Q983" s="210"/>
      <c r="R983" s="210"/>
      <c r="S983" s="210"/>
      <c r="T983" s="210"/>
      <c r="U983" s="210"/>
      <c r="V983" s="210"/>
      <c r="W983" s="210"/>
      <c r="X983" s="210"/>
      <c r="Y983" s="210"/>
      <c r="Z983" s="210"/>
      <c r="AA983" s="210"/>
      <c r="AB983" s="210"/>
      <c r="AC983" s="210"/>
      <c r="AD983" s="210"/>
      <c r="AE983" s="210"/>
      <c r="AF983" s="210"/>
      <c r="AG983" s="210"/>
      <c r="AH983" s="210"/>
      <c r="AI983" s="210"/>
      <c r="AJ983" s="210"/>
      <c r="AK983" s="210"/>
      <c r="AL983" s="210"/>
    </row>
    <row r="984" spans="1:38" ht="16" x14ac:dyDescent="0.2">
      <c r="A984" s="210"/>
      <c r="B984" s="210"/>
      <c r="C984" s="210"/>
      <c r="D984" s="210"/>
      <c r="E984" s="210"/>
      <c r="F984" s="210"/>
      <c r="G984" s="210"/>
      <c r="H984" s="210"/>
      <c r="I984" s="210"/>
      <c r="J984" s="210"/>
      <c r="K984" s="210"/>
      <c r="L984" s="210"/>
      <c r="M984" s="210"/>
      <c r="N984" s="210"/>
      <c r="O984" s="210"/>
      <c r="P984" s="210"/>
      <c r="Q984" s="210"/>
      <c r="R984" s="210"/>
      <c r="S984" s="210"/>
      <c r="T984" s="210"/>
      <c r="U984" s="210"/>
      <c r="V984" s="210"/>
      <c r="W984" s="210"/>
      <c r="X984" s="210"/>
      <c r="Y984" s="210"/>
      <c r="Z984" s="210"/>
      <c r="AA984" s="210"/>
      <c r="AB984" s="210"/>
      <c r="AC984" s="210"/>
      <c r="AD984" s="210"/>
      <c r="AE984" s="210"/>
      <c r="AF984" s="210"/>
      <c r="AG984" s="210"/>
      <c r="AH984" s="210"/>
      <c r="AI984" s="210"/>
      <c r="AJ984" s="210"/>
      <c r="AK984" s="210"/>
      <c r="AL984" s="210"/>
    </row>
    <row r="985" spans="1:38" ht="16" x14ac:dyDescent="0.2">
      <c r="A985" s="210"/>
      <c r="B985" s="210"/>
      <c r="C985" s="210"/>
      <c r="D985" s="210"/>
      <c r="E985" s="210"/>
      <c r="F985" s="210"/>
      <c r="G985" s="210"/>
      <c r="H985" s="210"/>
      <c r="I985" s="210"/>
      <c r="J985" s="210"/>
      <c r="K985" s="210"/>
      <c r="L985" s="210"/>
      <c r="M985" s="210"/>
      <c r="N985" s="210"/>
      <c r="O985" s="210"/>
      <c r="P985" s="210"/>
      <c r="Q985" s="210"/>
      <c r="R985" s="210"/>
      <c r="S985" s="210"/>
      <c r="T985" s="210"/>
      <c r="U985" s="210"/>
      <c r="V985" s="210"/>
      <c r="W985" s="210"/>
      <c r="X985" s="210"/>
      <c r="Y985" s="210"/>
      <c r="Z985" s="210"/>
      <c r="AA985" s="210"/>
      <c r="AB985" s="210"/>
      <c r="AC985" s="210"/>
      <c r="AD985" s="210"/>
      <c r="AE985" s="210"/>
      <c r="AF985" s="210"/>
      <c r="AG985" s="210"/>
      <c r="AH985" s="210"/>
      <c r="AI985" s="210"/>
      <c r="AJ985" s="210"/>
      <c r="AK985" s="210"/>
      <c r="AL985" s="210"/>
    </row>
    <row r="986" spans="1:38" ht="16" x14ac:dyDescent="0.2">
      <c r="A986" s="210"/>
      <c r="B986" s="210"/>
      <c r="C986" s="210"/>
      <c r="D986" s="210"/>
      <c r="E986" s="210"/>
      <c r="F986" s="210"/>
      <c r="G986" s="210"/>
      <c r="H986" s="210"/>
      <c r="I986" s="210"/>
      <c r="J986" s="210"/>
      <c r="K986" s="210"/>
      <c r="L986" s="210"/>
      <c r="M986" s="210"/>
      <c r="N986" s="210"/>
      <c r="O986" s="210"/>
      <c r="P986" s="210"/>
      <c r="Q986" s="210"/>
      <c r="R986" s="210"/>
      <c r="S986" s="210"/>
      <c r="T986" s="210"/>
      <c r="U986" s="210"/>
      <c r="V986" s="210"/>
      <c r="W986" s="210"/>
      <c r="X986" s="210"/>
      <c r="Y986" s="210"/>
      <c r="Z986" s="210"/>
      <c r="AA986" s="210"/>
      <c r="AB986" s="210"/>
      <c r="AC986" s="210"/>
      <c r="AD986" s="210"/>
      <c r="AE986" s="210"/>
      <c r="AF986" s="210"/>
      <c r="AG986" s="210"/>
      <c r="AH986" s="210"/>
      <c r="AI986" s="210"/>
      <c r="AJ986" s="210"/>
      <c r="AK986" s="210"/>
      <c r="AL986" s="210"/>
    </row>
    <row r="987" spans="1:38" ht="16" x14ac:dyDescent="0.2">
      <c r="A987" s="210"/>
      <c r="B987" s="210"/>
      <c r="C987" s="210"/>
      <c r="D987" s="210"/>
      <c r="E987" s="210"/>
      <c r="F987" s="210"/>
      <c r="G987" s="210"/>
      <c r="H987" s="210"/>
      <c r="I987" s="210"/>
      <c r="J987" s="210"/>
      <c r="K987" s="210"/>
      <c r="L987" s="210"/>
      <c r="M987" s="210"/>
      <c r="N987" s="210"/>
      <c r="O987" s="210"/>
      <c r="P987" s="210"/>
      <c r="Q987" s="210"/>
      <c r="R987" s="210"/>
      <c r="S987" s="210"/>
      <c r="T987" s="210"/>
      <c r="U987" s="210"/>
      <c r="V987" s="210"/>
      <c r="W987" s="210"/>
      <c r="X987" s="210"/>
      <c r="Y987" s="210"/>
      <c r="Z987" s="210"/>
      <c r="AA987" s="210"/>
      <c r="AB987" s="210"/>
      <c r="AC987" s="210"/>
      <c r="AD987" s="210"/>
      <c r="AE987" s="210"/>
      <c r="AF987" s="210"/>
      <c r="AG987" s="210"/>
      <c r="AH987" s="210"/>
      <c r="AI987" s="210"/>
      <c r="AJ987" s="210"/>
      <c r="AK987" s="210"/>
      <c r="AL987" s="210"/>
    </row>
    <row r="988" spans="1:38" ht="16" x14ac:dyDescent="0.2">
      <c r="A988" s="210"/>
      <c r="B988" s="210"/>
      <c r="C988" s="210"/>
      <c r="D988" s="210"/>
      <c r="E988" s="210"/>
      <c r="F988" s="210"/>
      <c r="G988" s="210"/>
      <c r="H988" s="210"/>
      <c r="I988" s="210"/>
      <c r="J988" s="210"/>
      <c r="K988" s="210"/>
      <c r="L988" s="210"/>
      <c r="M988" s="210"/>
      <c r="N988" s="210"/>
      <c r="O988" s="210"/>
      <c r="P988" s="210"/>
      <c r="Q988" s="210"/>
      <c r="R988" s="210"/>
      <c r="S988" s="210"/>
      <c r="T988" s="210"/>
      <c r="U988" s="210"/>
      <c r="V988" s="210"/>
      <c r="W988" s="210"/>
      <c r="X988" s="210"/>
      <c r="Y988" s="210"/>
      <c r="Z988" s="210"/>
      <c r="AA988" s="210"/>
      <c r="AB988" s="210"/>
      <c r="AC988" s="210"/>
      <c r="AD988" s="210"/>
      <c r="AE988" s="210"/>
      <c r="AF988" s="210"/>
      <c r="AG988" s="210"/>
      <c r="AH988" s="210"/>
      <c r="AI988" s="210"/>
      <c r="AJ988" s="210"/>
      <c r="AK988" s="210"/>
      <c r="AL988" s="210"/>
    </row>
    <row r="989" spans="1:38" ht="16" x14ac:dyDescent="0.2">
      <c r="A989" s="210"/>
      <c r="B989" s="210"/>
      <c r="C989" s="210"/>
      <c r="D989" s="210"/>
      <c r="E989" s="210"/>
      <c r="F989" s="210"/>
      <c r="G989" s="210"/>
      <c r="H989" s="210"/>
      <c r="I989" s="210"/>
      <c r="J989" s="210"/>
      <c r="K989" s="210"/>
      <c r="L989" s="210"/>
      <c r="M989" s="210"/>
      <c r="N989" s="210"/>
      <c r="O989" s="210"/>
      <c r="P989" s="210"/>
      <c r="Q989" s="210"/>
      <c r="R989" s="210"/>
      <c r="S989" s="210"/>
      <c r="T989" s="210"/>
      <c r="U989" s="210"/>
      <c r="V989" s="210"/>
      <c r="W989" s="210"/>
      <c r="X989" s="210"/>
      <c r="Y989" s="210"/>
      <c r="Z989" s="210"/>
      <c r="AA989" s="210"/>
      <c r="AB989" s="210"/>
      <c r="AC989" s="210"/>
      <c r="AD989" s="210"/>
      <c r="AE989" s="210"/>
      <c r="AF989" s="210"/>
      <c r="AG989" s="210"/>
      <c r="AH989" s="210"/>
      <c r="AI989" s="210"/>
      <c r="AJ989" s="210"/>
      <c r="AK989" s="210"/>
      <c r="AL989" s="210"/>
    </row>
    <row r="990" spans="1:38" ht="16" x14ac:dyDescent="0.2">
      <c r="A990" s="210"/>
      <c r="B990" s="210"/>
      <c r="C990" s="210"/>
      <c r="D990" s="210"/>
      <c r="E990" s="210"/>
      <c r="F990" s="210"/>
      <c r="G990" s="210"/>
      <c r="H990" s="210"/>
      <c r="I990" s="210"/>
      <c r="J990" s="210"/>
      <c r="K990" s="210"/>
      <c r="L990" s="210"/>
      <c r="M990" s="210"/>
      <c r="N990" s="210"/>
      <c r="O990" s="210"/>
      <c r="P990" s="210"/>
      <c r="Q990" s="210"/>
      <c r="R990" s="210"/>
      <c r="S990" s="210"/>
      <c r="T990" s="210"/>
      <c r="U990" s="210"/>
      <c r="V990" s="210"/>
      <c r="W990" s="210"/>
      <c r="X990" s="210"/>
      <c r="Y990" s="210"/>
      <c r="Z990" s="210"/>
      <c r="AA990" s="210"/>
      <c r="AB990" s="210"/>
      <c r="AC990" s="210"/>
      <c r="AD990" s="210"/>
      <c r="AE990" s="210"/>
      <c r="AF990" s="210"/>
      <c r="AG990" s="210"/>
      <c r="AH990" s="210"/>
      <c r="AI990" s="210"/>
      <c r="AJ990" s="210"/>
      <c r="AK990" s="210"/>
      <c r="AL990" s="210"/>
    </row>
    <row r="991" spans="1:38" ht="16" x14ac:dyDescent="0.2">
      <c r="A991" s="210"/>
      <c r="B991" s="210"/>
      <c r="C991" s="210"/>
      <c r="D991" s="210"/>
      <c r="E991" s="210"/>
      <c r="F991" s="210"/>
      <c r="G991" s="210"/>
      <c r="H991" s="210"/>
      <c r="I991" s="210"/>
      <c r="J991" s="210"/>
      <c r="K991" s="210"/>
      <c r="L991" s="210"/>
      <c r="M991" s="210"/>
      <c r="N991" s="210"/>
      <c r="O991" s="210"/>
      <c r="P991" s="210"/>
      <c r="Q991" s="210"/>
      <c r="R991" s="210"/>
      <c r="S991" s="210"/>
      <c r="T991" s="210"/>
      <c r="U991" s="210"/>
      <c r="V991" s="210"/>
      <c r="W991" s="210"/>
      <c r="X991" s="210"/>
      <c r="Y991" s="210"/>
      <c r="Z991" s="210"/>
      <c r="AA991" s="210"/>
      <c r="AB991" s="210"/>
      <c r="AC991" s="210"/>
      <c r="AD991" s="210"/>
      <c r="AE991" s="210"/>
      <c r="AF991" s="210"/>
      <c r="AG991" s="210"/>
      <c r="AH991" s="210"/>
      <c r="AI991" s="210"/>
      <c r="AJ991" s="210"/>
      <c r="AK991" s="210"/>
      <c r="AL991" s="210"/>
    </row>
    <row r="992" spans="1:38" ht="16" x14ac:dyDescent="0.2">
      <c r="A992" s="210"/>
      <c r="B992" s="210"/>
      <c r="C992" s="210"/>
      <c r="D992" s="210"/>
      <c r="E992" s="210"/>
      <c r="F992" s="210"/>
      <c r="G992" s="210"/>
      <c r="H992" s="210"/>
      <c r="I992" s="210"/>
      <c r="J992" s="210"/>
      <c r="K992" s="210"/>
      <c r="L992" s="210"/>
      <c r="M992" s="210"/>
      <c r="N992" s="210"/>
      <c r="O992" s="210"/>
      <c r="P992" s="210"/>
      <c r="Q992" s="210"/>
      <c r="R992" s="210"/>
      <c r="S992" s="210"/>
      <c r="T992" s="210"/>
      <c r="U992" s="210"/>
      <c r="V992" s="210"/>
      <c r="W992" s="210"/>
      <c r="X992" s="210"/>
      <c r="Y992" s="210"/>
      <c r="Z992" s="210"/>
      <c r="AA992" s="210"/>
      <c r="AB992" s="210"/>
      <c r="AC992" s="210"/>
      <c r="AD992" s="210"/>
      <c r="AE992" s="210"/>
      <c r="AF992" s="210"/>
      <c r="AG992" s="210"/>
      <c r="AH992" s="210"/>
      <c r="AI992" s="210"/>
      <c r="AJ992" s="210"/>
      <c r="AK992" s="210"/>
      <c r="AL992" s="210"/>
    </row>
    <row r="993" spans="1:38" ht="16" x14ac:dyDescent="0.2">
      <c r="A993" s="210"/>
      <c r="B993" s="210"/>
      <c r="C993" s="210"/>
      <c r="D993" s="210"/>
      <c r="E993" s="210"/>
      <c r="F993" s="210"/>
      <c r="G993" s="210"/>
      <c r="H993" s="210"/>
      <c r="I993" s="210"/>
      <c r="J993" s="210"/>
      <c r="K993" s="210"/>
      <c r="L993" s="210"/>
      <c r="M993" s="210"/>
      <c r="N993" s="210"/>
      <c r="O993" s="210"/>
      <c r="P993" s="210"/>
      <c r="Q993" s="210"/>
      <c r="R993" s="210"/>
      <c r="S993" s="210"/>
      <c r="T993" s="210"/>
      <c r="U993" s="210"/>
      <c r="V993" s="210"/>
      <c r="W993" s="210"/>
      <c r="X993" s="210"/>
      <c r="Y993" s="210"/>
      <c r="Z993" s="210"/>
      <c r="AA993" s="210"/>
      <c r="AB993" s="210"/>
      <c r="AC993" s="210"/>
      <c r="AD993" s="210"/>
      <c r="AE993" s="210"/>
      <c r="AF993" s="210"/>
      <c r="AG993" s="210"/>
      <c r="AH993" s="210"/>
      <c r="AI993" s="210"/>
      <c r="AJ993" s="210"/>
      <c r="AK993" s="210"/>
      <c r="AL993" s="210"/>
    </row>
    <row r="994" spans="1:38" ht="16" x14ac:dyDescent="0.2">
      <c r="A994" s="210"/>
      <c r="B994" s="210"/>
      <c r="C994" s="210"/>
      <c r="D994" s="210"/>
      <c r="E994" s="210"/>
      <c r="F994" s="210"/>
      <c r="G994" s="210"/>
      <c r="H994" s="210"/>
      <c r="I994" s="210"/>
      <c r="J994" s="210"/>
      <c r="K994" s="210"/>
      <c r="L994" s="210"/>
      <c r="M994" s="210"/>
      <c r="N994" s="210"/>
      <c r="O994" s="210"/>
      <c r="P994" s="210"/>
      <c r="Q994" s="210"/>
      <c r="R994" s="210"/>
      <c r="S994" s="210"/>
      <c r="T994" s="210"/>
      <c r="U994" s="210"/>
      <c r="V994" s="210"/>
      <c r="W994" s="210"/>
      <c r="X994" s="210"/>
      <c r="Y994" s="210"/>
      <c r="Z994" s="210"/>
      <c r="AA994" s="210"/>
      <c r="AB994" s="210"/>
      <c r="AC994" s="210"/>
      <c r="AD994" s="210"/>
      <c r="AE994" s="210"/>
      <c r="AF994" s="210"/>
      <c r="AG994" s="210"/>
      <c r="AH994" s="210"/>
      <c r="AI994" s="210"/>
      <c r="AJ994" s="210"/>
      <c r="AK994" s="210"/>
      <c r="AL994" s="210"/>
    </row>
    <row r="995" spans="1:38" ht="16" x14ac:dyDescent="0.2">
      <c r="A995" s="210"/>
      <c r="B995" s="210"/>
      <c r="C995" s="210"/>
      <c r="D995" s="210"/>
      <c r="E995" s="210"/>
      <c r="F995" s="210"/>
      <c r="G995" s="210"/>
      <c r="H995" s="210"/>
      <c r="I995" s="210"/>
      <c r="J995" s="210"/>
      <c r="K995" s="210"/>
      <c r="L995" s="210"/>
      <c r="M995" s="210"/>
      <c r="N995" s="210"/>
      <c r="O995" s="210"/>
      <c r="P995" s="210"/>
      <c r="Q995" s="210"/>
      <c r="R995" s="210"/>
      <c r="S995" s="210"/>
      <c r="T995" s="210"/>
      <c r="U995" s="210"/>
      <c r="V995" s="210"/>
      <c r="W995" s="210"/>
      <c r="X995" s="210"/>
      <c r="Y995" s="210"/>
      <c r="Z995" s="210"/>
      <c r="AA995" s="210"/>
      <c r="AB995" s="210"/>
      <c r="AC995" s="210"/>
      <c r="AD995" s="210"/>
      <c r="AE995" s="210"/>
      <c r="AF995" s="210"/>
      <c r="AG995" s="210"/>
      <c r="AH995" s="210"/>
      <c r="AI995" s="210"/>
      <c r="AJ995" s="210"/>
      <c r="AK995" s="210"/>
      <c r="AL995" s="210"/>
    </row>
    <row r="996" spans="1:38" ht="16" x14ac:dyDescent="0.2">
      <c r="A996" s="210"/>
      <c r="B996" s="210"/>
      <c r="C996" s="210"/>
      <c r="D996" s="210"/>
      <c r="E996" s="210"/>
      <c r="F996" s="210"/>
      <c r="G996" s="210"/>
      <c r="H996" s="210"/>
      <c r="I996" s="210"/>
      <c r="J996" s="210"/>
      <c r="K996" s="210"/>
      <c r="L996" s="210"/>
      <c r="M996" s="210"/>
      <c r="N996" s="210"/>
      <c r="O996" s="210"/>
      <c r="P996" s="210"/>
      <c r="Q996" s="210"/>
      <c r="R996" s="210"/>
      <c r="S996" s="210"/>
      <c r="T996" s="210"/>
      <c r="U996" s="210"/>
      <c r="V996" s="210"/>
      <c r="W996" s="210"/>
      <c r="X996" s="210"/>
      <c r="Y996" s="210"/>
      <c r="Z996" s="210"/>
      <c r="AA996" s="210"/>
      <c r="AB996" s="210"/>
      <c r="AC996" s="210"/>
      <c r="AD996" s="210"/>
      <c r="AE996" s="210"/>
      <c r="AF996" s="210"/>
      <c r="AG996" s="210"/>
      <c r="AH996" s="210"/>
      <c r="AI996" s="210"/>
      <c r="AJ996" s="210"/>
      <c r="AK996" s="210"/>
      <c r="AL996" s="210"/>
    </row>
    <row r="997" spans="1:38" ht="16" x14ac:dyDescent="0.2">
      <c r="A997" s="210"/>
      <c r="B997" s="210"/>
      <c r="C997" s="210"/>
      <c r="D997" s="210"/>
      <c r="E997" s="210"/>
      <c r="F997" s="210"/>
      <c r="G997" s="210"/>
      <c r="H997" s="210"/>
      <c r="I997" s="210"/>
      <c r="J997" s="210"/>
      <c r="K997" s="210"/>
      <c r="L997" s="210"/>
      <c r="M997" s="210"/>
      <c r="N997" s="210"/>
      <c r="O997" s="210"/>
      <c r="P997" s="210"/>
      <c r="Q997" s="210"/>
      <c r="R997" s="210"/>
      <c r="S997" s="210"/>
      <c r="T997" s="210"/>
      <c r="U997" s="210"/>
      <c r="V997" s="210"/>
      <c r="W997" s="210"/>
      <c r="X997" s="210"/>
      <c r="Y997" s="210"/>
      <c r="Z997" s="210"/>
      <c r="AA997" s="210"/>
      <c r="AB997" s="210"/>
      <c r="AC997" s="210"/>
      <c r="AD997" s="210"/>
      <c r="AE997" s="210"/>
      <c r="AF997" s="210"/>
      <c r="AG997" s="210"/>
      <c r="AH997" s="210"/>
      <c r="AI997" s="210"/>
      <c r="AJ997" s="210"/>
      <c r="AK997" s="210"/>
      <c r="AL997" s="210"/>
    </row>
    <row r="998" spans="1:38" ht="16" x14ac:dyDescent="0.2">
      <c r="A998" s="210"/>
      <c r="B998" s="210"/>
      <c r="C998" s="210"/>
      <c r="D998" s="210"/>
      <c r="E998" s="210"/>
      <c r="F998" s="210"/>
      <c r="G998" s="210"/>
      <c r="H998" s="210"/>
      <c r="I998" s="210"/>
      <c r="J998" s="210"/>
      <c r="K998" s="210"/>
      <c r="L998" s="210"/>
      <c r="M998" s="210"/>
      <c r="N998" s="210"/>
      <c r="O998" s="210"/>
      <c r="P998" s="210"/>
      <c r="Q998" s="210"/>
      <c r="R998" s="210"/>
      <c r="S998" s="210"/>
      <c r="T998" s="210"/>
      <c r="U998" s="210"/>
      <c r="V998" s="210"/>
      <c r="W998" s="210"/>
      <c r="X998" s="210"/>
      <c r="Y998" s="210"/>
      <c r="Z998" s="210"/>
      <c r="AA998" s="210"/>
      <c r="AB998" s="210"/>
      <c r="AC998" s="210"/>
      <c r="AD998" s="210"/>
      <c r="AE998" s="210"/>
      <c r="AF998" s="210"/>
      <c r="AG998" s="210"/>
      <c r="AH998" s="210"/>
      <c r="AI998" s="210"/>
      <c r="AJ998" s="210"/>
      <c r="AK998" s="210"/>
      <c r="AL998" s="210"/>
    </row>
    <row r="999" spans="1:38" ht="16" x14ac:dyDescent="0.2">
      <c r="A999" s="210"/>
      <c r="B999" s="210"/>
      <c r="C999" s="210"/>
      <c r="D999" s="210"/>
      <c r="E999" s="210"/>
      <c r="F999" s="210"/>
      <c r="G999" s="210"/>
      <c r="H999" s="210"/>
      <c r="I999" s="210"/>
      <c r="J999" s="210"/>
      <c r="K999" s="210"/>
      <c r="L999" s="210"/>
      <c r="M999" s="210"/>
      <c r="N999" s="210"/>
      <c r="O999" s="210"/>
      <c r="P999" s="210"/>
      <c r="Q999" s="210"/>
      <c r="R999" s="210"/>
      <c r="S999" s="210"/>
      <c r="T999" s="210"/>
      <c r="U999" s="210"/>
      <c r="V999" s="210"/>
      <c r="W999" s="210"/>
      <c r="X999" s="210"/>
      <c r="Y999" s="210"/>
      <c r="Z999" s="210"/>
      <c r="AA999" s="210"/>
      <c r="AB999" s="210"/>
      <c r="AC999" s="210"/>
      <c r="AD999" s="210"/>
      <c r="AE999" s="210"/>
      <c r="AF999" s="210"/>
      <c r="AG999" s="210"/>
      <c r="AH999" s="210"/>
      <c r="AI999" s="210"/>
      <c r="AJ999" s="210"/>
      <c r="AK999" s="210"/>
      <c r="AL999" s="210"/>
    </row>
    <row r="1000" spans="1:38" ht="16" x14ac:dyDescent="0.2">
      <c r="A1000" s="210"/>
      <c r="B1000" s="210"/>
      <c r="C1000" s="210"/>
      <c r="D1000" s="210"/>
      <c r="E1000" s="210"/>
      <c r="F1000" s="210"/>
      <c r="G1000" s="210"/>
      <c r="H1000" s="210"/>
      <c r="I1000" s="210"/>
      <c r="J1000" s="210"/>
      <c r="K1000" s="210"/>
      <c r="L1000" s="210"/>
      <c r="M1000" s="210"/>
      <c r="N1000" s="210"/>
      <c r="O1000" s="210"/>
      <c r="P1000" s="210"/>
      <c r="Q1000" s="210"/>
      <c r="R1000" s="210"/>
      <c r="S1000" s="210"/>
      <c r="T1000" s="210"/>
      <c r="U1000" s="210"/>
      <c r="V1000" s="210"/>
      <c r="W1000" s="210"/>
      <c r="X1000" s="210"/>
      <c r="Y1000" s="210"/>
      <c r="Z1000" s="210"/>
      <c r="AA1000" s="210"/>
      <c r="AB1000" s="210"/>
      <c r="AC1000" s="210"/>
      <c r="AD1000" s="210"/>
      <c r="AE1000" s="210"/>
      <c r="AF1000" s="210"/>
      <c r="AG1000" s="210"/>
      <c r="AH1000" s="210"/>
      <c r="AI1000" s="210"/>
      <c r="AJ1000" s="210"/>
      <c r="AK1000" s="210"/>
      <c r="AL1000" s="210"/>
    </row>
  </sheetData>
  <mergeCells count="4">
    <mergeCell ref="B4:AK4"/>
    <mergeCell ref="B5:AK5"/>
    <mergeCell ref="B6:AK6"/>
    <mergeCell ref="B7:AK7"/>
  </mergeCells>
  <pageMargins left="0.7" right="0.7" top="0.75" bottom="0.75" header="0" footer="0"/>
  <pageSetup scale="64"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02E1A4-2339-D041-982B-03AEDF21E91E}">
  <sheetPr codeName="Sheet25">
    <tabColor rgb="FF92D050"/>
  </sheetPr>
  <dimension ref="B1:AF47"/>
  <sheetViews>
    <sheetView showGridLines="0" view="pageBreakPreview" zoomScale="110" zoomScaleSheetLayoutView="50" workbookViewId="0">
      <selection activeCell="B5" sqref="B5:AK5"/>
    </sheetView>
  </sheetViews>
  <sheetFormatPr baseColWidth="10" defaultColWidth="9.1640625" defaultRowHeight="14" x14ac:dyDescent="0.15"/>
  <cols>
    <col min="1" max="1" width="0.83203125" style="293" customWidth="1"/>
    <col min="2" max="2" width="4.5" style="292" customWidth="1"/>
    <col min="3" max="7" width="3" style="292" customWidth="1"/>
    <col min="8" max="8" width="1.1640625" style="292" customWidth="1"/>
    <col min="9" max="13" width="3" style="292" customWidth="1"/>
    <col min="14" max="14" width="6.1640625" style="293" customWidth="1"/>
    <col min="15" max="15" width="5.1640625" style="293" customWidth="1"/>
    <col min="16" max="18" width="2.83203125" style="293" customWidth="1"/>
    <col min="19" max="20" width="4" style="293" customWidth="1"/>
    <col min="21" max="21" width="1.5" style="293" customWidth="1"/>
    <col min="22" max="22" width="15.5" style="293" customWidth="1"/>
    <col min="23" max="27" width="3.1640625" style="293" customWidth="1"/>
    <col min="28" max="28" width="2.5" style="293" customWidth="1"/>
    <col min="29" max="31" width="3.1640625" style="293" customWidth="1"/>
    <col min="32" max="32" width="0.83203125" style="293" customWidth="1"/>
    <col min="33" max="38" width="3.1640625" style="293" customWidth="1"/>
    <col min="39" max="16384" width="9.1640625" style="293"/>
  </cols>
  <sheetData>
    <row r="1" spans="2:32" ht="8.25" customHeight="1" x14ac:dyDescent="0.15"/>
    <row r="2" spans="2:32" ht="12" customHeight="1" x14ac:dyDescent="0.15">
      <c r="B2" s="294"/>
      <c r="C2" s="294"/>
      <c r="D2" s="294"/>
      <c r="E2" s="294"/>
      <c r="F2" s="294"/>
      <c r="G2" s="294"/>
      <c r="H2" s="294"/>
      <c r="I2" s="294"/>
      <c r="J2" s="294"/>
      <c r="Z2" s="436" t="s">
        <v>208</v>
      </c>
      <c r="AA2" s="436"/>
      <c r="AB2" s="436"/>
      <c r="AC2" s="436"/>
      <c r="AD2" s="436"/>
      <c r="AE2" s="436"/>
      <c r="AF2" s="295"/>
    </row>
    <row r="3" spans="2:32" ht="6" customHeight="1" x14ac:dyDescent="0.15">
      <c r="B3" s="294"/>
      <c r="C3" s="294"/>
      <c r="D3" s="294"/>
      <c r="E3" s="294"/>
      <c r="F3" s="294"/>
      <c r="G3" s="294"/>
      <c r="H3" s="294"/>
      <c r="I3" s="294"/>
      <c r="J3" s="294"/>
      <c r="K3" s="296"/>
    </row>
    <row r="4" spans="2:32" ht="13" customHeight="1" x14ac:dyDescent="0.15">
      <c r="B4" s="437" t="s">
        <v>555</v>
      </c>
      <c r="C4" s="437"/>
      <c r="D4" s="437"/>
      <c r="E4" s="437"/>
      <c r="F4" s="437"/>
      <c r="G4" s="437"/>
      <c r="H4" s="437"/>
      <c r="I4" s="437"/>
      <c r="J4" s="437"/>
      <c r="K4" s="437"/>
      <c r="L4" s="437"/>
      <c r="M4" s="437"/>
      <c r="N4" s="437"/>
      <c r="O4" s="437"/>
      <c r="P4" s="437"/>
      <c r="Q4" s="437"/>
      <c r="R4" s="437"/>
      <c r="S4" s="437"/>
      <c r="T4" s="437"/>
      <c r="U4" s="437"/>
      <c r="V4" s="437"/>
      <c r="W4" s="437"/>
      <c r="X4" s="437"/>
      <c r="Y4" s="437"/>
      <c r="Z4" s="437"/>
      <c r="AA4" s="437"/>
      <c r="AB4" s="437"/>
      <c r="AC4" s="437"/>
      <c r="AD4" s="437"/>
      <c r="AE4" s="437"/>
      <c r="AF4" s="437"/>
    </row>
    <row r="5" spans="2:32" ht="13" customHeight="1" x14ac:dyDescent="0.15">
      <c r="B5" s="438" t="str">
        <f>'[73]II-10'!B6:AG6</f>
        <v>BANTUAN STIMULAN PERUMAHAN SWADAYA</v>
      </c>
      <c r="C5" s="438"/>
      <c r="D5" s="438"/>
      <c r="E5" s="438"/>
      <c r="F5" s="438"/>
      <c r="G5" s="438"/>
      <c r="H5" s="438"/>
      <c r="I5" s="438"/>
      <c r="J5" s="438"/>
      <c r="K5" s="438"/>
      <c r="L5" s="438"/>
      <c r="M5" s="438"/>
      <c r="N5" s="438"/>
      <c r="O5" s="438"/>
      <c r="P5" s="438"/>
      <c r="Q5" s="438"/>
      <c r="R5" s="438"/>
      <c r="S5" s="438"/>
      <c r="T5" s="438"/>
      <c r="U5" s="438"/>
      <c r="V5" s="438"/>
      <c r="W5" s="438"/>
      <c r="X5" s="438"/>
      <c r="Y5" s="438"/>
      <c r="Z5" s="438"/>
      <c r="AA5" s="438"/>
      <c r="AB5" s="438"/>
      <c r="AC5" s="438"/>
      <c r="AD5" s="438"/>
      <c r="AE5" s="438"/>
      <c r="AF5" s="438"/>
    </row>
    <row r="6" spans="2:32" ht="13" customHeight="1" x14ac:dyDescent="0.15">
      <c r="B6" s="438" t="str">
        <f>'[73]II-10'!B7:AG7</f>
        <v>TAHUN 2026</v>
      </c>
      <c r="C6" s="438"/>
      <c r="D6" s="438"/>
      <c r="E6" s="438"/>
      <c r="F6" s="438"/>
      <c r="G6" s="438"/>
      <c r="H6" s="438"/>
      <c r="I6" s="438"/>
      <c r="J6" s="438"/>
      <c r="K6" s="438"/>
      <c r="L6" s="438"/>
      <c r="M6" s="438"/>
      <c r="N6" s="438"/>
      <c r="O6" s="438"/>
      <c r="P6" s="438"/>
      <c r="Q6" s="438"/>
      <c r="R6" s="438"/>
      <c r="S6" s="438"/>
      <c r="T6" s="438"/>
      <c r="U6" s="438"/>
      <c r="V6" s="438"/>
      <c r="W6" s="438"/>
      <c r="X6" s="438"/>
      <c r="Y6" s="438"/>
      <c r="Z6" s="438"/>
      <c r="AA6" s="438"/>
      <c r="AB6" s="438"/>
      <c r="AC6" s="438"/>
      <c r="AD6" s="438"/>
      <c r="AE6" s="438"/>
      <c r="AF6" s="438"/>
    </row>
    <row r="7" spans="2:32" ht="8.25" customHeight="1" x14ac:dyDescent="0.15">
      <c r="B7" s="294"/>
      <c r="C7" s="294"/>
      <c r="D7" s="294"/>
      <c r="E7" s="294"/>
      <c r="F7" s="294"/>
      <c r="G7" s="294"/>
      <c r="H7" s="294"/>
      <c r="I7" s="294"/>
      <c r="J7" s="294"/>
      <c r="K7" s="294"/>
    </row>
    <row r="8" spans="2:32" ht="13" customHeight="1" x14ac:dyDescent="0.15">
      <c r="B8" s="297" t="str">
        <f>[73]Base_01!B2</f>
        <v>Kelurahan</v>
      </c>
      <c r="C8" s="297"/>
      <c r="F8" s="297"/>
      <c r="H8" s="298" t="s">
        <v>102</v>
      </c>
      <c r="I8" s="299" t="str">
        <f>'[73]II-10'!I9</f>
        <v>Klasabi</v>
      </c>
      <c r="Q8" s="297" t="s">
        <v>222</v>
      </c>
      <c r="U8" s="294" t="s">
        <v>102</v>
      </c>
      <c r="V8" s="300"/>
      <c r="W8" s="301"/>
      <c r="X8" s="301"/>
      <c r="Y8" s="301"/>
      <c r="Z8" s="301"/>
      <c r="AA8" s="301"/>
      <c r="AB8" s="301"/>
      <c r="AC8" s="300"/>
      <c r="AD8" s="300"/>
    </row>
    <row r="9" spans="2:32" ht="13" customHeight="1" x14ac:dyDescent="0.15">
      <c r="B9" s="297" t="str">
        <f>[73]Base_01!B3</f>
        <v>Distrik</v>
      </c>
      <c r="C9" s="297"/>
      <c r="F9" s="297"/>
      <c r="H9" s="298" t="s">
        <v>102</v>
      </c>
      <c r="I9" s="299" t="str">
        <f>'[73]II-10'!I10</f>
        <v>Sorong Manoi</v>
      </c>
      <c r="Q9" s="297" t="s">
        <v>223</v>
      </c>
      <c r="U9" s="294" t="s">
        <v>102</v>
      </c>
      <c r="V9" s="439"/>
      <c r="W9" s="439"/>
      <c r="X9" s="439"/>
      <c r="Y9" s="439"/>
      <c r="Z9" s="439"/>
      <c r="AA9" s="439"/>
      <c r="AB9" s="439"/>
      <c r="AC9" s="439"/>
      <c r="AD9" s="439"/>
    </row>
    <row r="10" spans="2:32" ht="13" customHeight="1" x14ac:dyDescent="0.15">
      <c r="B10" s="297" t="str">
        <f>[73]Base_01!B4</f>
        <v>Kota</v>
      </c>
      <c r="C10" s="297"/>
      <c r="F10" s="297"/>
      <c r="H10" s="298" t="s">
        <v>102</v>
      </c>
      <c r="I10" s="299" t="str">
        <f>'[73]II-10'!I11</f>
        <v>Sorong</v>
      </c>
      <c r="Q10" s="297" t="s">
        <v>4</v>
      </c>
      <c r="U10" s="294" t="s">
        <v>102</v>
      </c>
      <c r="V10" s="300"/>
      <c r="W10" s="301"/>
      <c r="X10" s="301"/>
      <c r="Y10" s="301"/>
      <c r="Z10" s="301"/>
      <c r="AA10" s="301"/>
      <c r="AB10" s="301"/>
      <c r="AC10" s="300"/>
      <c r="AD10" s="300"/>
    </row>
    <row r="11" spans="2:32" ht="13" customHeight="1" x14ac:dyDescent="0.15">
      <c r="B11" s="297" t="str">
        <f>[73]Base_01!B5</f>
        <v>Provinsi</v>
      </c>
      <c r="C11" s="297"/>
      <c r="F11" s="297"/>
      <c r="H11" s="298" t="s">
        <v>102</v>
      </c>
      <c r="I11" s="299" t="str">
        <f>'[73]II-10'!I12</f>
        <v>Papua Barat Daya</v>
      </c>
      <c r="Q11" s="297" t="s">
        <v>224</v>
      </c>
      <c r="U11" s="294" t="s">
        <v>102</v>
      </c>
      <c r="V11" s="297"/>
      <c r="AC11" s="297"/>
      <c r="AD11" s="297"/>
    </row>
    <row r="12" spans="2:32" ht="12" customHeight="1" x14ac:dyDescent="0.15">
      <c r="B12" s="294"/>
      <c r="C12" s="294"/>
      <c r="D12" s="294"/>
      <c r="E12" s="294"/>
      <c r="F12" s="294"/>
      <c r="G12" s="294"/>
      <c r="H12" s="294"/>
      <c r="AB12" s="294"/>
      <c r="AC12" s="294"/>
      <c r="AD12" s="294"/>
    </row>
    <row r="13" spans="2:32" ht="39" customHeight="1" x14ac:dyDescent="0.15">
      <c r="B13" s="302" t="s">
        <v>134</v>
      </c>
      <c r="C13" s="440" t="s">
        <v>225</v>
      </c>
      <c r="D13" s="440"/>
      <c r="E13" s="440"/>
      <c r="F13" s="440"/>
      <c r="G13" s="440"/>
      <c r="H13" s="440"/>
      <c r="I13" s="440"/>
      <c r="J13" s="440"/>
      <c r="K13" s="440"/>
      <c r="L13" s="440" t="s">
        <v>226</v>
      </c>
      <c r="M13" s="440"/>
      <c r="N13" s="440"/>
      <c r="O13" s="440" t="s">
        <v>227</v>
      </c>
      <c r="P13" s="440"/>
      <c r="Q13" s="440"/>
      <c r="R13" s="440"/>
      <c r="S13" s="440"/>
      <c r="T13" s="440"/>
      <c r="U13" s="440"/>
      <c r="V13" s="440"/>
      <c r="W13" s="440" t="s">
        <v>228</v>
      </c>
      <c r="X13" s="440"/>
      <c r="Y13" s="440"/>
      <c r="Z13" s="440"/>
      <c r="AA13" s="440"/>
      <c r="AB13" s="440"/>
      <c r="AC13" s="440"/>
      <c r="AD13" s="440"/>
      <c r="AE13" s="440"/>
    </row>
    <row r="14" spans="2:32" ht="45" customHeight="1" x14ac:dyDescent="0.15">
      <c r="B14" s="303">
        <v>1</v>
      </c>
      <c r="C14" s="429" t="str">
        <f>[73]Base_02!C5</f>
        <v>Andi</v>
      </c>
      <c r="D14" s="429"/>
      <c r="E14" s="429"/>
      <c r="F14" s="429"/>
      <c r="G14" s="429"/>
      <c r="H14" s="429"/>
      <c r="I14" s="429"/>
      <c r="J14" s="429"/>
      <c r="K14" s="429"/>
      <c r="L14" s="435" t="str">
        <f>IF(C14&lt;&gt;0,"CPB","")</f>
        <v>CPB</v>
      </c>
      <c r="M14" s="435"/>
      <c r="N14" s="435"/>
      <c r="O14" s="431" t="str">
        <f>[73]Base_02!J5</f>
        <v>Karanganyar</v>
      </c>
      <c r="P14" s="431"/>
      <c r="Q14" s="431"/>
      <c r="R14" s="431"/>
      <c r="S14" s="431"/>
      <c r="T14" s="431"/>
      <c r="U14" s="431"/>
      <c r="V14" s="431"/>
      <c r="W14" s="432"/>
      <c r="X14" s="433"/>
      <c r="Y14" s="433"/>
      <c r="Z14" s="433"/>
      <c r="AA14" s="433"/>
      <c r="AB14" s="433"/>
      <c r="AC14" s="433"/>
      <c r="AD14" s="433"/>
      <c r="AE14" s="434"/>
    </row>
    <row r="15" spans="2:32" ht="45" customHeight="1" x14ac:dyDescent="0.15">
      <c r="B15" s="303">
        <v>2</v>
      </c>
      <c r="C15" s="429" t="str">
        <f>[73]Base_02!C6</f>
        <v>Bahrun</v>
      </c>
      <c r="D15" s="429"/>
      <c r="E15" s="429"/>
      <c r="F15" s="429"/>
      <c r="G15" s="429"/>
      <c r="H15" s="429"/>
      <c r="I15" s="429"/>
      <c r="J15" s="429"/>
      <c r="K15" s="429"/>
      <c r="L15" s="435" t="str">
        <f t="shared" ref="L15:L33" si="0">IF(C15&lt;&gt;0,"CPB","")</f>
        <v>CPB</v>
      </c>
      <c r="M15" s="435"/>
      <c r="N15" s="435"/>
      <c r="O15" s="431" t="str">
        <f>[73]Base_02!J6</f>
        <v>Karanganyar</v>
      </c>
      <c r="P15" s="431"/>
      <c r="Q15" s="431"/>
      <c r="R15" s="431"/>
      <c r="S15" s="431"/>
      <c r="T15" s="431"/>
      <c r="U15" s="431"/>
      <c r="V15" s="431"/>
      <c r="W15" s="432"/>
      <c r="X15" s="433"/>
      <c r="Y15" s="433"/>
      <c r="Z15" s="433"/>
      <c r="AA15" s="433"/>
      <c r="AB15" s="433"/>
      <c r="AC15" s="433"/>
      <c r="AD15" s="433"/>
      <c r="AE15" s="434"/>
      <c r="AF15" s="304"/>
    </row>
    <row r="16" spans="2:32" ht="45" customHeight="1" x14ac:dyDescent="0.15">
      <c r="B16" s="303">
        <v>3</v>
      </c>
      <c r="C16" s="429" t="str">
        <f>[73]Base_02!C7</f>
        <v>Rajab</v>
      </c>
      <c r="D16" s="429"/>
      <c r="E16" s="429"/>
      <c r="F16" s="429"/>
      <c r="G16" s="429"/>
      <c r="H16" s="429"/>
      <c r="I16" s="429"/>
      <c r="J16" s="429"/>
      <c r="K16" s="429"/>
      <c r="L16" s="435" t="str">
        <f t="shared" si="0"/>
        <v>CPB</v>
      </c>
      <c r="M16" s="435"/>
      <c r="N16" s="435"/>
      <c r="O16" s="431" t="str">
        <f>[73]Base_02!J7</f>
        <v>Karanganyar</v>
      </c>
      <c r="P16" s="431"/>
      <c r="Q16" s="431"/>
      <c r="R16" s="431"/>
      <c r="S16" s="431"/>
      <c r="T16" s="431"/>
      <c r="U16" s="431"/>
      <c r="V16" s="431"/>
      <c r="W16" s="432"/>
      <c r="X16" s="433"/>
      <c r="Y16" s="433"/>
      <c r="Z16" s="433"/>
      <c r="AA16" s="433"/>
      <c r="AB16" s="433"/>
      <c r="AC16" s="433"/>
      <c r="AD16" s="433"/>
      <c r="AE16" s="434"/>
      <c r="AF16" s="305"/>
    </row>
    <row r="17" spans="2:31" ht="45" customHeight="1" x14ac:dyDescent="0.15">
      <c r="B17" s="303">
        <v>4</v>
      </c>
      <c r="C17" s="429" t="str">
        <f>[73]Base_02!C8</f>
        <v>Fachrul</v>
      </c>
      <c r="D17" s="429"/>
      <c r="E17" s="429"/>
      <c r="F17" s="429"/>
      <c r="G17" s="429"/>
      <c r="H17" s="429"/>
      <c r="I17" s="429"/>
      <c r="J17" s="429"/>
      <c r="K17" s="429"/>
      <c r="L17" s="435" t="str">
        <f t="shared" si="0"/>
        <v>CPB</v>
      </c>
      <c r="M17" s="435"/>
      <c r="N17" s="435"/>
      <c r="O17" s="431" t="str">
        <f>[73]Base_02!J8</f>
        <v>Karanganyar</v>
      </c>
      <c r="P17" s="431"/>
      <c r="Q17" s="431"/>
      <c r="R17" s="431"/>
      <c r="S17" s="431"/>
      <c r="T17" s="431"/>
      <c r="U17" s="431"/>
      <c r="V17" s="431"/>
      <c r="W17" s="432"/>
      <c r="X17" s="433"/>
      <c r="Y17" s="433"/>
      <c r="Z17" s="433"/>
      <c r="AA17" s="433"/>
      <c r="AB17" s="433"/>
      <c r="AC17" s="433"/>
      <c r="AD17" s="433"/>
      <c r="AE17" s="434"/>
    </row>
    <row r="18" spans="2:31" ht="45" customHeight="1" x14ac:dyDescent="0.15">
      <c r="B18" s="303">
        <v>5</v>
      </c>
      <c r="C18" s="429" t="str">
        <f>[73]Base_02!C9</f>
        <v>Budi</v>
      </c>
      <c r="D18" s="429"/>
      <c r="E18" s="429"/>
      <c r="F18" s="429"/>
      <c r="G18" s="429"/>
      <c r="H18" s="429"/>
      <c r="I18" s="429"/>
      <c r="J18" s="429"/>
      <c r="K18" s="429"/>
      <c r="L18" s="435" t="str">
        <f t="shared" si="0"/>
        <v>CPB</v>
      </c>
      <c r="M18" s="435"/>
      <c r="N18" s="435"/>
      <c r="O18" s="431" t="str">
        <f>[73]Base_02!J9</f>
        <v>Karanganyar</v>
      </c>
      <c r="P18" s="431"/>
      <c r="Q18" s="431"/>
      <c r="R18" s="431"/>
      <c r="S18" s="431"/>
      <c r="T18" s="431"/>
      <c r="U18" s="431"/>
      <c r="V18" s="431"/>
      <c r="W18" s="432"/>
      <c r="X18" s="433"/>
      <c r="Y18" s="433"/>
      <c r="Z18" s="433"/>
      <c r="AA18" s="433"/>
      <c r="AB18" s="433"/>
      <c r="AC18" s="433"/>
      <c r="AD18" s="433"/>
      <c r="AE18" s="434"/>
    </row>
    <row r="19" spans="2:31" ht="45" customHeight="1" x14ac:dyDescent="0.15">
      <c r="B19" s="303">
        <v>6</v>
      </c>
      <c r="C19" s="429" t="str">
        <f>[73]Base_02!C10</f>
        <v>Rijal</v>
      </c>
      <c r="D19" s="429"/>
      <c r="E19" s="429"/>
      <c r="F19" s="429"/>
      <c r="G19" s="429"/>
      <c r="H19" s="429"/>
      <c r="I19" s="429"/>
      <c r="J19" s="429"/>
      <c r="K19" s="429"/>
      <c r="L19" s="435" t="str">
        <f t="shared" si="0"/>
        <v>CPB</v>
      </c>
      <c r="M19" s="435"/>
      <c r="N19" s="435"/>
      <c r="O19" s="431" t="str">
        <f>[73]Base_02!J10</f>
        <v>Karanganyar</v>
      </c>
      <c r="P19" s="431"/>
      <c r="Q19" s="431"/>
      <c r="R19" s="431"/>
      <c r="S19" s="431"/>
      <c r="T19" s="431"/>
      <c r="U19" s="431"/>
      <c r="V19" s="431"/>
      <c r="W19" s="432"/>
      <c r="X19" s="433"/>
      <c r="Y19" s="433"/>
      <c r="Z19" s="433"/>
      <c r="AA19" s="433"/>
      <c r="AB19" s="433"/>
      <c r="AC19" s="433"/>
      <c r="AD19" s="433"/>
      <c r="AE19" s="434"/>
    </row>
    <row r="20" spans="2:31" ht="45" customHeight="1" x14ac:dyDescent="0.15">
      <c r="B20" s="303">
        <v>7</v>
      </c>
      <c r="C20" s="429" t="str">
        <f>[73]Base_02!C11</f>
        <v>Brandon</v>
      </c>
      <c r="D20" s="429"/>
      <c r="E20" s="429"/>
      <c r="F20" s="429"/>
      <c r="G20" s="429"/>
      <c r="H20" s="429"/>
      <c r="I20" s="429"/>
      <c r="J20" s="429"/>
      <c r="K20" s="429"/>
      <c r="L20" s="435" t="str">
        <f t="shared" si="0"/>
        <v>CPB</v>
      </c>
      <c r="M20" s="435"/>
      <c r="N20" s="435"/>
      <c r="O20" s="431" t="str">
        <f>[73]Base_02!J11</f>
        <v>Karanganyar</v>
      </c>
      <c r="P20" s="431"/>
      <c r="Q20" s="431"/>
      <c r="R20" s="431"/>
      <c r="S20" s="431"/>
      <c r="T20" s="431"/>
      <c r="U20" s="431"/>
      <c r="V20" s="431"/>
      <c r="W20" s="432"/>
      <c r="X20" s="433"/>
      <c r="Y20" s="433"/>
      <c r="Z20" s="433"/>
      <c r="AA20" s="433"/>
      <c r="AB20" s="433"/>
      <c r="AC20" s="433"/>
      <c r="AD20" s="433"/>
      <c r="AE20" s="434"/>
    </row>
    <row r="21" spans="2:31" ht="45" customHeight="1" x14ac:dyDescent="0.15">
      <c r="B21" s="303">
        <v>8</v>
      </c>
      <c r="C21" s="429" t="str">
        <f>[73]Base_02!C12</f>
        <v>Faisal</v>
      </c>
      <c r="D21" s="429"/>
      <c r="E21" s="429"/>
      <c r="F21" s="429"/>
      <c r="G21" s="429"/>
      <c r="H21" s="429"/>
      <c r="I21" s="429"/>
      <c r="J21" s="429"/>
      <c r="K21" s="429"/>
      <c r="L21" s="435" t="str">
        <f t="shared" si="0"/>
        <v>CPB</v>
      </c>
      <c r="M21" s="435"/>
      <c r="N21" s="435"/>
      <c r="O21" s="431">
        <f>[73]Base_02!J12</f>
        <v>0</v>
      </c>
      <c r="P21" s="431"/>
      <c r="Q21" s="431"/>
      <c r="R21" s="431"/>
      <c r="S21" s="431"/>
      <c r="T21" s="431"/>
      <c r="U21" s="431"/>
      <c r="V21" s="431"/>
      <c r="W21" s="432"/>
      <c r="X21" s="433"/>
      <c r="Y21" s="433"/>
      <c r="Z21" s="433"/>
      <c r="AA21" s="433"/>
      <c r="AB21" s="433"/>
      <c r="AC21" s="433"/>
      <c r="AD21" s="433"/>
      <c r="AE21" s="434"/>
    </row>
    <row r="22" spans="2:31" ht="45" customHeight="1" x14ac:dyDescent="0.15">
      <c r="B22" s="303">
        <v>9</v>
      </c>
      <c r="C22" s="429" t="str">
        <f>[73]Base_02!C13</f>
        <v>rendi</v>
      </c>
      <c r="D22" s="429"/>
      <c r="E22" s="429"/>
      <c r="F22" s="429"/>
      <c r="G22" s="429"/>
      <c r="H22" s="429"/>
      <c r="I22" s="429"/>
      <c r="J22" s="429"/>
      <c r="K22" s="429"/>
      <c r="L22" s="435" t="str">
        <f t="shared" si="0"/>
        <v>CPB</v>
      </c>
      <c r="M22" s="435"/>
      <c r="N22" s="435"/>
      <c r="O22" s="431">
        <f>[73]Base_02!J13</f>
        <v>0</v>
      </c>
      <c r="P22" s="431"/>
      <c r="Q22" s="431"/>
      <c r="R22" s="431"/>
      <c r="S22" s="431"/>
      <c r="T22" s="431"/>
      <c r="U22" s="431"/>
      <c r="V22" s="431"/>
      <c r="W22" s="432"/>
      <c r="X22" s="433"/>
      <c r="Y22" s="433"/>
      <c r="Z22" s="433"/>
      <c r="AA22" s="433"/>
      <c r="AB22" s="433"/>
      <c r="AC22" s="433"/>
      <c r="AD22" s="433"/>
      <c r="AE22" s="434"/>
    </row>
    <row r="23" spans="2:31" ht="45" customHeight="1" x14ac:dyDescent="0.15">
      <c r="B23" s="303">
        <v>10</v>
      </c>
      <c r="C23" s="429">
        <f>[73]Base_02!C14</f>
        <v>3</v>
      </c>
      <c r="D23" s="429"/>
      <c r="E23" s="429"/>
      <c r="F23" s="429"/>
      <c r="G23" s="429"/>
      <c r="H23" s="429"/>
      <c r="I23" s="429"/>
      <c r="J23" s="429"/>
      <c r="K23" s="429"/>
      <c r="L23" s="435" t="str">
        <f t="shared" si="0"/>
        <v>CPB</v>
      </c>
      <c r="M23" s="435"/>
      <c r="N23" s="435"/>
      <c r="O23" s="431">
        <f>[73]Base_02!J14</f>
        <v>0</v>
      </c>
      <c r="P23" s="431"/>
      <c r="Q23" s="431"/>
      <c r="R23" s="431"/>
      <c r="S23" s="431"/>
      <c r="T23" s="431"/>
      <c r="U23" s="431"/>
      <c r="V23" s="431"/>
      <c r="W23" s="432"/>
      <c r="X23" s="433"/>
      <c r="Y23" s="433"/>
      <c r="Z23" s="433"/>
      <c r="AA23" s="433"/>
      <c r="AB23" s="433"/>
      <c r="AC23" s="433"/>
      <c r="AD23" s="433"/>
      <c r="AE23" s="434"/>
    </row>
    <row r="24" spans="2:31" ht="45" customHeight="1" x14ac:dyDescent="0.15">
      <c r="B24" s="303">
        <v>11</v>
      </c>
      <c r="C24" s="429">
        <f>[73]Base_02!C15</f>
        <v>4</v>
      </c>
      <c r="D24" s="429"/>
      <c r="E24" s="429"/>
      <c r="F24" s="429"/>
      <c r="G24" s="429"/>
      <c r="H24" s="429"/>
      <c r="I24" s="429"/>
      <c r="J24" s="429"/>
      <c r="K24" s="429"/>
      <c r="L24" s="435" t="str">
        <f t="shared" si="0"/>
        <v>CPB</v>
      </c>
      <c r="M24" s="435"/>
      <c r="N24" s="435"/>
      <c r="O24" s="431">
        <f>[73]Base_02!J15</f>
        <v>0</v>
      </c>
      <c r="P24" s="431"/>
      <c r="Q24" s="431"/>
      <c r="R24" s="431"/>
      <c r="S24" s="431"/>
      <c r="T24" s="431"/>
      <c r="U24" s="431"/>
      <c r="V24" s="431"/>
      <c r="W24" s="432"/>
      <c r="X24" s="433"/>
      <c r="Y24" s="433"/>
      <c r="Z24" s="433"/>
      <c r="AA24" s="433"/>
      <c r="AB24" s="433"/>
      <c r="AC24" s="433"/>
      <c r="AD24" s="433"/>
      <c r="AE24" s="434"/>
    </row>
    <row r="25" spans="2:31" ht="45" customHeight="1" x14ac:dyDescent="0.15">
      <c r="B25" s="303">
        <v>12</v>
      </c>
      <c r="C25" s="429">
        <f>[73]Base_02!C16</f>
        <v>5</v>
      </c>
      <c r="D25" s="429"/>
      <c r="E25" s="429"/>
      <c r="F25" s="429"/>
      <c r="G25" s="429"/>
      <c r="H25" s="429"/>
      <c r="I25" s="429"/>
      <c r="J25" s="429"/>
      <c r="K25" s="429"/>
      <c r="L25" s="435" t="str">
        <f t="shared" si="0"/>
        <v>CPB</v>
      </c>
      <c r="M25" s="435"/>
      <c r="N25" s="435"/>
      <c r="O25" s="431">
        <f>[73]Base_02!J16</f>
        <v>0</v>
      </c>
      <c r="P25" s="431"/>
      <c r="Q25" s="431"/>
      <c r="R25" s="431"/>
      <c r="S25" s="431"/>
      <c r="T25" s="431"/>
      <c r="U25" s="431"/>
      <c r="V25" s="431"/>
      <c r="W25" s="432"/>
      <c r="X25" s="433"/>
      <c r="Y25" s="433"/>
      <c r="Z25" s="433"/>
      <c r="AA25" s="433"/>
      <c r="AB25" s="433"/>
      <c r="AC25" s="433"/>
      <c r="AD25" s="433"/>
      <c r="AE25" s="434"/>
    </row>
    <row r="26" spans="2:31" ht="45" customHeight="1" x14ac:dyDescent="0.15">
      <c r="B26" s="303">
        <v>13</v>
      </c>
      <c r="C26" s="429">
        <f>[73]Base_02!C17</f>
        <v>6</v>
      </c>
      <c r="D26" s="429"/>
      <c r="E26" s="429"/>
      <c r="F26" s="429"/>
      <c r="G26" s="429"/>
      <c r="H26" s="429"/>
      <c r="I26" s="429"/>
      <c r="J26" s="429"/>
      <c r="K26" s="429"/>
      <c r="L26" s="435" t="str">
        <f t="shared" si="0"/>
        <v>CPB</v>
      </c>
      <c r="M26" s="435"/>
      <c r="N26" s="435"/>
      <c r="O26" s="431">
        <f>[73]Base_02!J17</f>
        <v>0</v>
      </c>
      <c r="P26" s="431"/>
      <c r="Q26" s="431"/>
      <c r="R26" s="431"/>
      <c r="S26" s="431"/>
      <c r="T26" s="431"/>
      <c r="U26" s="431"/>
      <c r="V26" s="431"/>
      <c r="W26" s="432"/>
      <c r="X26" s="433"/>
      <c r="Y26" s="433"/>
      <c r="Z26" s="433"/>
      <c r="AA26" s="433"/>
      <c r="AB26" s="433"/>
      <c r="AC26" s="433"/>
      <c r="AD26" s="433"/>
      <c r="AE26" s="434"/>
    </row>
    <row r="27" spans="2:31" ht="45" customHeight="1" x14ac:dyDescent="0.15">
      <c r="B27" s="303">
        <v>14</v>
      </c>
      <c r="C27" s="429">
        <f>[73]Base_02!C18</f>
        <v>7</v>
      </c>
      <c r="D27" s="429"/>
      <c r="E27" s="429"/>
      <c r="F27" s="429"/>
      <c r="G27" s="429"/>
      <c r="H27" s="429"/>
      <c r="I27" s="429"/>
      <c r="J27" s="429"/>
      <c r="K27" s="429"/>
      <c r="L27" s="435" t="str">
        <f t="shared" si="0"/>
        <v>CPB</v>
      </c>
      <c r="M27" s="435"/>
      <c r="N27" s="435"/>
      <c r="O27" s="431">
        <f>[73]Base_02!J18</f>
        <v>0</v>
      </c>
      <c r="P27" s="431"/>
      <c r="Q27" s="431"/>
      <c r="R27" s="431"/>
      <c r="S27" s="431"/>
      <c r="T27" s="431"/>
      <c r="U27" s="431"/>
      <c r="V27" s="431"/>
      <c r="W27" s="432"/>
      <c r="X27" s="433"/>
      <c r="Y27" s="433"/>
      <c r="Z27" s="433"/>
      <c r="AA27" s="433"/>
      <c r="AB27" s="433"/>
      <c r="AC27" s="433"/>
      <c r="AD27" s="433"/>
      <c r="AE27" s="434"/>
    </row>
    <row r="28" spans="2:31" ht="45" customHeight="1" x14ac:dyDescent="0.15">
      <c r="B28" s="303">
        <v>15</v>
      </c>
      <c r="C28" s="429">
        <f>[73]Base_02!C19</f>
        <v>8</v>
      </c>
      <c r="D28" s="429"/>
      <c r="E28" s="429"/>
      <c r="F28" s="429"/>
      <c r="G28" s="429"/>
      <c r="H28" s="429"/>
      <c r="I28" s="429"/>
      <c r="J28" s="429"/>
      <c r="K28" s="429"/>
      <c r="L28" s="435" t="str">
        <f t="shared" si="0"/>
        <v>CPB</v>
      </c>
      <c r="M28" s="435"/>
      <c r="N28" s="435"/>
      <c r="O28" s="431">
        <f>[73]Base_02!J19</f>
        <v>0</v>
      </c>
      <c r="P28" s="431"/>
      <c r="Q28" s="431"/>
      <c r="R28" s="431"/>
      <c r="S28" s="431"/>
      <c r="T28" s="431"/>
      <c r="U28" s="431"/>
      <c r="V28" s="431"/>
      <c r="W28" s="432"/>
      <c r="X28" s="433"/>
      <c r="Y28" s="433"/>
      <c r="Z28" s="433"/>
      <c r="AA28" s="433"/>
      <c r="AB28" s="433"/>
      <c r="AC28" s="433"/>
      <c r="AD28" s="433"/>
      <c r="AE28" s="434"/>
    </row>
    <row r="29" spans="2:31" ht="45" customHeight="1" x14ac:dyDescent="0.15">
      <c r="B29" s="303">
        <v>16</v>
      </c>
      <c r="C29" s="429">
        <f>[73]Base_02!C20</f>
        <v>9</v>
      </c>
      <c r="D29" s="429"/>
      <c r="E29" s="429"/>
      <c r="F29" s="429"/>
      <c r="G29" s="429"/>
      <c r="H29" s="429"/>
      <c r="I29" s="429"/>
      <c r="J29" s="429"/>
      <c r="K29" s="429"/>
      <c r="L29" s="435" t="str">
        <f t="shared" si="0"/>
        <v>CPB</v>
      </c>
      <c r="M29" s="435"/>
      <c r="N29" s="435"/>
      <c r="O29" s="431">
        <f>[73]Base_02!J20</f>
        <v>0</v>
      </c>
      <c r="P29" s="431"/>
      <c r="Q29" s="431"/>
      <c r="R29" s="431"/>
      <c r="S29" s="431"/>
      <c r="T29" s="431"/>
      <c r="U29" s="431"/>
      <c r="V29" s="431"/>
      <c r="W29" s="432"/>
      <c r="X29" s="433"/>
      <c r="Y29" s="433"/>
      <c r="Z29" s="433"/>
      <c r="AA29" s="433"/>
      <c r="AB29" s="433"/>
      <c r="AC29" s="433"/>
      <c r="AD29" s="433"/>
      <c r="AE29" s="434"/>
    </row>
    <row r="30" spans="2:31" ht="45" customHeight="1" x14ac:dyDescent="0.15">
      <c r="B30" s="303">
        <v>17</v>
      </c>
      <c r="C30" s="429">
        <f>[73]Base_02!C21</f>
        <v>90</v>
      </c>
      <c r="D30" s="429"/>
      <c r="E30" s="429"/>
      <c r="F30" s="429"/>
      <c r="G30" s="429"/>
      <c r="H30" s="429"/>
      <c r="I30" s="429"/>
      <c r="J30" s="429"/>
      <c r="K30" s="429"/>
      <c r="L30" s="435" t="str">
        <f t="shared" si="0"/>
        <v>CPB</v>
      </c>
      <c r="M30" s="435"/>
      <c r="N30" s="435"/>
      <c r="O30" s="431">
        <f>[73]Base_02!J21</f>
        <v>0</v>
      </c>
      <c r="P30" s="431"/>
      <c r="Q30" s="431"/>
      <c r="R30" s="431"/>
      <c r="S30" s="431"/>
      <c r="T30" s="431"/>
      <c r="U30" s="431"/>
      <c r="V30" s="431"/>
      <c r="W30" s="432"/>
      <c r="X30" s="433"/>
      <c r="Y30" s="433"/>
      <c r="Z30" s="433"/>
      <c r="AA30" s="433"/>
      <c r="AB30" s="433"/>
      <c r="AC30" s="433"/>
      <c r="AD30" s="433"/>
      <c r="AE30" s="434"/>
    </row>
    <row r="31" spans="2:31" ht="45" customHeight="1" x14ac:dyDescent="0.15">
      <c r="B31" s="303">
        <v>18</v>
      </c>
      <c r="C31" s="429">
        <f>[73]Base_02!C22</f>
        <v>11</v>
      </c>
      <c r="D31" s="429"/>
      <c r="E31" s="429"/>
      <c r="F31" s="429"/>
      <c r="G31" s="429"/>
      <c r="H31" s="429"/>
      <c r="I31" s="429"/>
      <c r="J31" s="429"/>
      <c r="K31" s="429"/>
      <c r="L31" s="435" t="str">
        <f t="shared" si="0"/>
        <v>CPB</v>
      </c>
      <c r="M31" s="435"/>
      <c r="N31" s="435"/>
      <c r="O31" s="431">
        <f>[73]Base_02!J22</f>
        <v>0</v>
      </c>
      <c r="P31" s="431"/>
      <c r="Q31" s="431"/>
      <c r="R31" s="431"/>
      <c r="S31" s="431"/>
      <c r="T31" s="431"/>
      <c r="U31" s="431"/>
      <c r="V31" s="431"/>
      <c r="W31" s="432"/>
      <c r="X31" s="433"/>
      <c r="Y31" s="433"/>
      <c r="Z31" s="433"/>
      <c r="AA31" s="433"/>
      <c r="AB31" s="433"/>
      <c r="AC31" s="433"/>
      <c r="AD31" s="433"/>
      <c r="AE31" s="434"/>
    </row>
    <row r="32" spans="2:31" ht="45" customHeight="1" x14ac:dyDescent="0.15">
      <c r="B32" s="303">
        <v>19</v>
      </c>
      <c r="C32" s="429">
        <f>[73]Base_02!C23</f>
        <v>12</v>
      </c>
      <c r="D32" s="429"/>
      <c r="E32" s="429"/>
      <c r="F32" s="429"/>
      <c r="G32" s="429"/>
      <c r="H32" s="429"/>
      <c r="I32" s="429"/>
      <c r="J32" s="429"/>
      <c r="K32" s="429"/>
      <c r="L32" s="435" t="str">
        <f t="shared" si="0"/>
        <v>CPB</v>
      </c>
      <c r="M32" s="435"/>
      <c r="N32" s="435"/>
      <c r="O32" s="431">
        <f>[73]Base_02!J23</f>
        <v>0</v>
      </c>
      <c r="P32" s="431"/>
      <c r="Q32" s="431"/>
      <c r="R32" s="431"/>
      <c r="S32" s="431"/>
      <c r="T32" s="431"/>
      <c r="U32" s="431"/>
      <c r="V32" s="431"/>
      <c r="W32" s="432"/>
      <c r="X32" s="433"/>
      <c r="Y32" s="433"/>
      <c r="Z32" s="433"/>
      <c r="AA32" s="433"/>
      <c r="AB32" s="433"/>
      <c r="AC32" s="433"/>
      <c r="AD32" s="433"/>
      <c r="AE32" s="434"/>
    </row>
    <row r="33" spans="2:31" ht="45" customHeight="1" x14ac:dyDescent="0.15">
      <c r="B33" s="303">
        <v>20</v>
      </c>
      <c r="C33" s="429">
        <f>[73]Base_02!C24</f>
        <v>13</v>
      </c>
      <c r="D33" s="429"/>
      <c r="E33" s="429"/>
      <c r="F33" s="429"/>
      <c r="G33" s="429"/>
      <c r="H33" s="429"/>
      <c r="I33" s="429"/>
      <c r="J33" s="429"/>
      <c r="K33" s="429"/>
      <c r="L33" s="435" t="str">
        <f t="shared" si="0"/>
        <v>CPB</v>
      </c>
      <c r="M33" s="435"/>
      <c r="N33" s="435"/>
      <c r="O33" s="431">
        <f>[73]Base_02!J24</f>
        <v>0</v>
      </c>
      <c r="P33" s="431"/>
      <c r="Q33" s="431"/>
      <c r="R33" s="431"/>
      <c r="S33" s="431"/>
      <c r="T33" s="431"/>
      <c r="U33" s="431"/>
      <c r="V33" s="431"/>
      <c r="W33" s="432"/>
      <c r="X33" s="433"/>
      <c r="Y33" s="433"/>
      <c r="Z33" s="433"/>
      <c r="AA33" s="433"/>
      <c r="AB33" s="433"/>
      <c r="AC33" s="433"/>
      <c r="AD33" s="433"/>
      <c r="AE33" s="434"/>
    </row>
    <row r="34" spans="2:31" ht="45" customHeight="1" x14ac:dyDescent="0.15">
      <c r="B34" s="303">
        <v>21</v>
      </c>
      <c r="C34" s="429"/>
      <c r="D34" s="429"/>
      <c r="E34" s="429"/>
      <c r="F34" s="429"/>
      <c r="G34" s="429"/>
      <c r="H34" s="429"/>
      <c r="I34" s="429"/>
      <c r="J34" s="429"/>
      <c r="K34" s="429"/>
      <c r="L34" s="430"/>
      <c r="M34" s="430"/>
      <c r="N34" s="430"/>
      <c r="O34" s="431"/>
      <c r="P34" s="431"/>
      <c r="Q34" s="431"/>
      <c r="R34" s="431"/>
      <c r="S34" s="431"/>
      <c r="T34" s="431"/>
      <c r="U34" s="431"/>
      <c r="V34" s="431"/>
      <c r="W34" s="432"/>
      <c r="X34" s="433"/>
      <c r="Y34" s="433"/>
      <c r="Z34" s="433"/>
      <c r="AA34" s="433"/>
      <c r="AB34" s="433"/>
      <c r="AC34" s="433"/>
      <c r="AD34" s="433"/>
      <c r="AE34" s="434"/>
    </row>
    <row r="35" spans="2:31" ht="45" customHeight="1" x14ac:dyDescent="0.15">
      <c r="B35" s="303">
        <v>22</v>
      </c>
      <c r="C35" s="429"/>
      <c r="D35" s="429"/>
      <c r="E35" s="429"/>
      <c r="F35" s="429"/>
      <c r="G35" s="429"/>
      <c r="H35" s="429"/>
      <c r="I35" s="429"/>
      <c r="J35" s="429"/>
      <c r="K35" s="429"/>
      <c r="L35" s="430"/>
      <c r="M35" s="430"/>
      <c r="N35" s="430"/>
      <c r="O35" s="431"/>
      <c r="P35" s="431"/>
      <c r="Q35" s="431"/>
      <c r="R35" s="431"/>
      <c r="S35" s="431"/>
      <c r="T35" s="431"/>
      <c r="U35" s="431"/>
      <c r="V35" s="431"/>
      <c r="W35" s="432"/>
      <c r="X35" s="433"/>
      <c r="Y35" s="433"/>
      <c r="Z35" s="433"/>
      <c r="AA35" s="433"/>
      <c r="AB35" s="433"/>
      <c r="AC35" s="433"/>
      <c r="AD35" s="433"/>
      <c r="AE35" s="434"/>
    </row>
    <row r="36" spans="2:31" ht="45" customHeight="1" x14ac:dyDescent="0.15">
      <c r="B36" s="303">
        <v>23</v>
      </c>
      <c r="C36" s="429"/>
      <c r="D36" s="429"/>
      <c r="E36" s="429"/>
      <c r="F36" s="429"/>
      <c r="G36" s="429"/>
      <c r="H36" s="429"/>
      <c r="I36" s="429"/>
      <c r="J36" s="429"/>
      <c r="K36" s="429"/>
      <c r="L36" s="430"/>
      <c r="M36" s="430"/>
      <c r="N36" s="430"/>
      <c r="O36" s="431"/>
      <c r="P36" s="431"/>
      <c r="Q36" s="431"/>
      <c r="R36" s="431"/>
      <c r="S36" s="431"/>
      <c r="T36" s="431"/>
      <c r="U36" s="431"/>
      <c r="V36" s="431"/>
      <c r="W36" s="432"/>
      <c r="X36" s="433"/>
      <c r="Y36" s="433"/>
      <c r="Z36" s="433"/>
      <c r="AA36" s="433"/>
      <c r="AB36" s="433"/>
      <c r="AC36" s="433"/>
      <c r="AD36" s="433"/>
      <c r="AE36" s="434"/>
    </row>
    <row r="37" spans="2:31" ht="45" customHeight="1" x14ac:dyDescent="0.15">
      <c r="B37" s="303">
        <v>24</v>
      </c>
      <c r="C37" s="429"/>
      <c r="D37" s="429"/>
      <c r="E37" s="429"/>
      <c r="F37" s="429"/>
      <c r="G37" s="429"/>
      <c r="H37" s="429"/>
      <c r="I37" s="429"/>
      <c r="J37" s="429"/>
      <c r="K37" s="429"/>
      <c r="L37" s="430"/>
      <c r="M37" s="430"/>
      <c r="N37" s="430"/>
      <c r="O37" s="431"/>
      <c r="P37" s="431"/>
      <c r="Q37" s="431"/>
      <c r="R37" s="431"/>
      <c r="S37" s="431"/>
      <c r="T37" s="431"/>
      <c r="U37" s="431"/>
      <c r="V37" s="431"/>
      <c r="W37" s="432"/>
      <c r="X37" s="433"/>
      <c r="Y37" s="433"/>
      <c r="Z37" s="433"/>
      <c r="AA37" s="433"/>
      <c r="AB37" s="433"/>
      <c r="AC37" s="433"/>
      <c r="AD37" s="433"/>
      <c r="AE37" s="434"/>
    </row>
    <row r="38" spans="2:31" ht="45" customHeight="1" x14ac:dyDescent="0.15">
      <c r="B38" s="303">
        <v>25</v>
      </c>
      <c r="C38" s="429"/>
      <c r="D38" s="429"/>
      <c r="E38" s="429"/>
      <c r="F38" s="429"/>
      <c r="G38" s="429"/>
      <c r="H38" s="429"/>
      <c r="I38" s="429"/>
      <c r="J38" s="429"/>
      <c r="K38" s="429"/>
      <c r="L38" s="430"/>
      <c r="M38" s="430"/>
      <c r="N38" s="430"/>
      <c r="O38" s="431"/>
      <c r="P38" s="431"/>
      <c r="Q38" s="431"/>
      <c r="R38" s="431"/>
      <c r="S38" s="431"/>
      <c r="T38" s="431"/>
      <c r="U38" s="431"/>
      <c r="V38" s="431"/>
      <c r="W38" s="432"/>
      <c r="X38" s="433"/>
      <c r="Y38" s="433"/>
      <c r="Z38" s="433"/>
      <c r="AA38" s="433"/>
      <c r="AB38" s="433"/>
      <c r="AC38" s="433"/>
      <c r="AD38" s="433"/>
      <c r="AE38" s="434"/>
    </row>
    <row r="39" spans="2:31" ht="45" customHeight="1" x14ac:dyDescent="0.15">
      <c r="B39" s="303">
        <v>26</v>
      </c>
      <c r="C39" s="429"/>
      <c r="D39" s="429"/>
      <c r="E39" s="429"/>
      <c r="F39" s="429"/>
      <c r="G39" s="429"/>
      <c r="H39" s="429"/>
      <c r="I39" s="429"/>
      <c r="J39" s="429"/>
      <c r="K39" s="429"/>
      <c r="L39" s="430"/>
      <c r="M39" s="430"/>
      <c r="N39" s="430"/>
      <c r="O39" s="431"/>
      <c r="P39" s="431"/>
      <c r="Q39" s="431"/>
      <c r="R39" s="431"/>
      <c r="S39" s="431"/>
      <c r="T39" s="431"/>
      <c r="U39" s="431"/>
      <c r="V39" s="431"/>
      <c r="W39" s="432"/>
      <c r="X39" s="433"/>
      <c r="Y39" s="433"/>
      <c r="Z39" s="433"/>
      <c r="AA39" s="433"/>
      <c r="AB39" s="433"/>
      <c r="AC39" s="433"/>
      <c r="AD39" s="433"/>
      <c r="AE39" s="434"/>
    </row>
    <row r="40" spans="2:31" ht="45" customHeight="1" x14ac:dyDescent="0.15">
      <c r="B40" s="303">
        <v>27</v>
      </c>
      <c r="C40" s="429"/>
      <c r="D40" s="429"/>
      <c r="E40" s="429"/>
      <c r="F40" s="429"/>
      <c r="G40" s="429"/>
      <c r="H40" s="429"/>
      <c r="I40" s="429"/>
      <c r="J40" s="429"/>
      <c r="K40" s="429"/>
      <c r="L40" s="430"/>
      <c r="M40" s="430"/>
      <c r="N40" s="430"/>
      <c r="O40" s="431"/>
      <c r="P40" s="431"/>
      <c r="Q40" s="431"/>
      <c r="R40" s="431"/>
      <c r="S40" s="431"/>
      <c r="T40" s="431"/>
      <c r="U40" s="431"/>
      <c r="V40" s="431"/>
      <c r="W40" s="432"/>
      <c r="X40" s="433"/>
      <c r="Y40" s="433"/>
      <c r="Z40" s="433"/>
      <c r="AA40" s="433"/>
      <c r="AB40" s="433"/>
      <c r="AC40" s="433"/>
      <c r="AD40" s="433"/>
      <c r="AE40" s="434"/>
    </row>
    <row r="41" spans="2:31" ht="45" customHeight="1" x14ac:dyDescent="0.15">
      <c r="B41" s="303">
        <v>28</v>
      </c>
      <c r="C41" s="429"/>
      <c r="D41" s="429"/>
      <c r="E41" s="429"/>
      <c r="F41" s="429"/>
      <c r="G41" s="429"/>
      <c r="H41" s="429"/>
      <c r="I41" s="429"/>
      <c r="J41" s="429"/>
      <c r="K41" s="429"/>
      <c r="L41" s="430"/>
      <c r="M41" s="430"/>
      <c r="N41" s="430"/>
      <c r="O41" s="431"/>
      <c r="P41" s="431"/>
      <c r="Q41" s="431"/>
      <c r="R41" s="431"/>
      <c r="S41" s="431"/>
      <c r="T41" s="431"/>
      <c r="U41" s="431"/>
      <c r="V41" s="431"/>
      <c r="W41" s="432"/>
      <c r="X41" s="433"/>
      <c r="Y41" s="433"/>
      <c r="Z41" s="433"/>
      <c r="AA41" s="433"/>
      <c r="AB41" s="433"/>
      <c r="AC41" s="433"/>
      <c r="AD41" s="433"/>
      <c r="AE41" s="434"/>
    </row>
    <row r="42" spans="2:31" ht="45" customHeight="1" x14ac:dyDescent="0.15">
      <c r="B42" s="303">
        <v>29</v>
      </c>
      <c r="C42" s="429"/>
      <c r="D42" s="429"/>
      <c r="E42" s="429"/>
      <c r="F42" s="429"/>
      <c r="G42" s="429"/>
      <c r="H42" s="429"/>
      <c r="I42" s="429"/>
      <c r="J42" s="429"/>
      <c r="K42" s="429"/>
      <c r="L42" s="430"/>
      <c r="M42" s="430"/>
      <c r="N42" s="430"/>
      <c r="O42" s="431"/>
      <c r="P42" s="431"/>
      <c r="Q42" s="431"/>
      <c r="R42" s="431"/>
      <c r="S42" s="431"/>
      <c r="T42" s="431"/>
      <c r="U42" s="431"/>
      <c r="V42" s="431"/>
      <c r="W42" s="432"/>
      <c r="X42" s="433"/>
      <c r="Y42" s="433"/>
      <c r="Z42" s="433"/>
      <c r="AA42" s="433"/>
      <c r="AB42" s="433"/>
      <c r="AC42" s="433"/>
      <c r="AD42" s="433"/>
      <c r="AE42" s="434"/>
    </row>
    <row r="43" spans="2:31" ht="45" customHeight="1" x14ac:dyDescent="0.15">
      <c r="B43" s="303">
        <v>30</v>
      </c>
      <c r="C43" s="429"/>
      <c r="D43" s="429"/>
      <c r="E43" s="429"/>
      <c r="F43" s="429"/>
      <c r="G43" s="429"/>
      <c r="H43" s="429"/>
      <c r="I43" s="429"/>
      <c r="J43" s="429"/>
      <c r="K43" s="429"/>
      <c r="L43" s="430"/>
      <c r="M43" s="430"/>
      <c r="N43" s="430"/>
      <c r="O43" s="431"/>
      <c r="P43" s="431"/>
      <c r="Q43" s="431"/>
      <c r="R43" s="431"/>
      <c r="S43" s="431"/>
      <c r="T43" s="431"/>
      <c r="U43" s="431"/>
      <c r="V43" s="431"/>
      <c r="W43" s="432"/>
      <c r="X43" s="433"/>
      <c r="Y43" s="433"/>
      <c r="Z43" s="433"/>
      <c r="AA43" s="433"/>
      <c r="AB43" s="433"/>
      <c r="AC43" s="433"/>
      <c r="AD43" s="433"/>
      <c r="AE43" s="434"/>
    </row>
    <row r="44" spans="2:31" ht="45" customHeight="1" x14ac:dyDescent="0.15">
      <c r="B44" s="303">
        <v>31</v>
      </c>
      <c r="C44" s="429"/>
      <c r="D44" s="429"/>
      <c r="E44" s="429"/>
      <c r="F44" s="429"/>
      <c r="G44" s="429"/>
      <c r="H44" s="429"/>
      <c r="I44" s="429"/>
      <c r="J44" s="429"/>
      <c r="K44" s="429"/>
      <c r="L44" s="430"/>
      <c r="M44" s="430"/>
      <c r="N44" s="430"/>
      <c r="O44" s="431"/>
      <c r="P44" s="431"/>
      <c r="Q44" s="431"/>
      <c r="R44" s="431"/>
      <c r="S44" s="431"/>
      <c r="T44" s="431"/>
      <c r="U44" s="431"/>
      <c r="V44" s="431"/>
      <c r="W44" s="432"/>
      <c r="X44" s="433"/>
      <c r="Y44" s="433"/>
      <c r="Z44" s="433"/>
      <c r="AA44" s="433"/>
      <c r="AB44" s="433"/>
      <c r="AC44" s="433"/>
      <c r="AD44" s="433"/>
      <c r="AE44" s="434"/>
    </row>
    <row r="45" spans="2:31" ht="45" customHeight="1" x14ac:dyDescent="0.15">
      <c r="B45" s="303">
        <v>32</v>
      </c>
      <c r="C45" s="429"/>
      <c r="D45" s="429"/>
      <c r="E45" s="429"/>
      <c r="F45" s="429"/>
      <c r="G45" s="429"/>
      <c r="H45" s="429"/>
      <c r="I45" s="429"/>
      <c r="J45" s="429"/>
      <c r="K45" s="429"/>
      <c r="L45" s="430"/>
      <c r="M45" s="430"/>
      <c r="N45" s="430"/>
      <c r="O45" s="431"/>
      <c r="P45" s="431"/>
      <c r="Q45" s="431"/>
      <c r="R45" s="431"/>
      <c r="S45" s="431"/>
      <c r="T45" s="431"/>
      <c r="U45" s="431"/>
      <c r="V45" s="431"/>
      <c r="W45" s="432"/>
      <c r="X45" s="433"/>
      <c r="Y45" s="433"/>
      <c r="Z45" s="433"/>
      <c r="AA45" s="433"/>
      <c r="AB45" s="433"/>
      <c r="AC45" s="433"/>
      <c r="AD45" s="433"/>
      <c r="AE45" s="434"/>
    </row>
    <row r="46" spans="2:31" ht="45" customHeight="1" x14ac:dyDescent="0.15">
      <c r="B46" s="303">
        <v>33</v>
      </c>
      <c r="C46" s="429"/>
      <c r="D46" s="429"/>
      <c r="E46" s="429"/>
      <c r="F46" s="429"/>
      <c r="G46" s="429"/>
      <c r="H46" s="429"/>
      <c r="I46" s="429"/>
      <c r="J46" s="429"/>
      <c r="K46" s="429"/>
      <c r="L46" s="430"/>
      <c r="M46" s="430"/>
      <c r="N46" s="430"/>
      <c r="O46" s="431"/>
      <c r="P46" s="431"/>
      <c r="Q46" s="431"/>
      <c r="R46" s="431"/>
      <c r="S46" s="431"/>
      <c r="T46" s="431"/>
      <c r="U46" s="431"/>
      <c r="V46" s="431"/>
      <c r="W46" s="432"/>
      <c r="X46" s="433"/>
      <c r="Y46" s="433"/>
      <c r="Z46" s="433"/>
      <c r="AA46" s="433"/>
      <c r="AB46" s="433"/>
      <c r="AC46" s="433"/>
      <c r="AD46" s="433"/>
      <c r="AE46" s="434"/>
    </row>
    <row r="47" spans="2:31" ht="45" customHeight="1" x14ac:dyDescent="0.15">
      <c r="B47" s="303">
        <v>34</v>
      </c>
      <c r="C47" s="429"/>
      <c r="D47" s="429"/>
      <c r="E47" s="429"/>
      <c r="F47" s="429"/>
      <c r="G47" s="429"/>
      <c r="H47" s="429"/>
      <c r="I47" s="429"/>
      <c r="J47" s="429"/>
      <c r="K47" s="429"/>
      <c r="L47" s="430"/>
      <c r="M47" s="430"/>
      <c r="N47" s="430"/>
      <c r="O47" s="431"/>
      <c r="P47" s="431"/>
      <c r="Q47" s="431"/>
      <c r="R47" s="431"/>
      <c r="S47" s="431"/>
      <c r="T47" s="431"/>
      <c r="U47" s="431"/>
      <c r="V47" s="431"/>
      <c r="W47" s="432"/>
      <c r="X47" s="433"/>
      <c r="Y47" s="433"/>
      <c r="Z47" s="433"/>
      <c r="AA47" s="433"/>
      <c r="AB47" s="433"/>
      <c r="AC47" s="433"/>
      <c r="AD47" s="433"/>
      <c r="AE47" s="434"/>
    </row>
  </sheetData>
  <mergeCells count="145">
    <mergeCell ref="C14:K14"/>
    <mergeCell ref="L14:N14"/>
    <mergeCell ref="O14:V14"/>
    <mergeCell ref="W14:AE14"/>
    <mergeCell ref="C15:K15"/>
    <mergeCell ref="L15:N15"/>
    <mergeCell ref="O15:V15"/>
    <mergeCell ref="W15:AE15"/>
    <mergeCell ref="Z2:AE2"/>
    <mergeCell ref="B4:AF4"/>
    <mergeCell ref="B5:AF5"/>
    <mergeCell ref="B6:AF6"/>
    <mergeCell ref="V9:AD9"/>
    <mergeCell ref="C13:K13"/>
    <mergeCell ref="L13:N13"/>
    <mergeCell ref="O13:V13"/>
    <mergeCell ref="W13:AE13"/>
    <mergeCell ref="C18:K18"/>
    <mergeCell ref="L18:N18"/>
    <mergeCell ref="O18:V18"/>
    <mergeCell ref="W18:AE18"/>
    <mergeCell ref="C19:K19"/>
    <mergeCell ref="L19:N19"/>
    <mergeCell ref="O19:V19"/>
    <mergeCell ref="W19:AE19"/>
    <mergeCell ref="C16:K16"/>
    <mergeCell ref="L16:N16"/>
    <mergeCell ref="O16:V16"/>
    <mergeCell ref="W16:AE16"/>
    <mergeCell ref="C17:K17"/>
    <mergeCell ref="L17:N17"/>
    <mergeCell ref="O17:V17"/>
    <mergeCell ref="W17:AE17"/>
    <mergeCell ref="C22:K22"/>
    <mergeCell ref="L22:N22"/>
    <mergeCell ref="O22:V22"/>
    <mergeCell ref="W22:AE22"/>
    <mergeCell ref="C23:K23"/>
    <mergeCell ref="L23:N23"/>
    <mergeCell ref="O23:V23"/>
    <mergeCell ref="W23:AE23"/>
    <mergeCell ref="C20:K20"/>
    <mergeCell ref="L20:N20"/>
    <mergeCell ref="O20:V20"/>
    <mergeCell ref="W20:AE20"/>
    <mergeCell ref="C21:K21"/>
    <mergeCell ref="L21:N21"/>
    <mergeCell ref="O21:V21"/>
    <mergeCell ref="W21:AE21"/>
    <mergeCell ref="C26:K26"/>
    <mergeCell ref="L26:N26"/>
    <mergeCell ref="O26:V26"/>
    <mergeCell ref="W26:AE26"/>
    <mergeCell ref="C27:K27"/>
    <mergeCell ref="L27:N27"/>
    <mergeCell ref="O27:V27"/>
    <mergeCell ref="W27:AE27"/>
    <mergeCell ref="C24:K24"/>
    <mergeCell ref="L24:N24"/>
    <mergeCell ref="O24:V24"/>
    <mergeCell ref="W24:AE24"/>
    <mergeCell ref="C25:K25"/>
    <mergeCell ref="L25:N25"/>
    <mergeCell ref="O25:V25"/>
    <mergeCell ref="W25:AE25"/>
    <mergeCell ref="C30:K30"/>
    <mergeCell ref="L30:N30"/>
    <mergeCell ref="O30:V30"/>
    <mergeCell ref="W30:AE30"/>
    <mergeCell ref="C31:K31"/>
    <mergeCell ref="L31:N31"/>
    <mergeCell ref="O31:V31"/>
    <mergeCell ref="W31:AE31"/>
    <mergeCell ref="C28:K28"/>
    <mergeCell ref="L28:N28"/>
    <mergeCell ref="O28:V28"/>
    <mergeCell ref="W28:AE28"/>
    <mergeCell ref="C29:K29"/>
    <mergeCell ref="L29:N29"/>
    <mergeCell ref="O29:V29"/>
    <mergeCell ref="W29:AE29"/>
    <mergeCell ref="C34:K34"/>
    <mergeCell ref="L34:N34"/>
    <mergeCell ref="O34:V34"/>
    <mergeCell ref="W34:AE34"/>
    <mergeCell ref="C35:K35"/>
    <mergeCell ref="L35:N35"/>
    <mergeCell ref="O35:V35"/>
    <mergeCell ref="W35:AE35"/>
    <mergeCell ref="C32:K32"/>
    <mergeCell ref="L32:N32"/>
    <mergeCell ref="O32:V32"/>
    <mergeCell ref="W32:AE32"/>
    <mergeCell ref="C33:K33"/>
    <mergeCell ref="L33:N33"/>
    <mergeCell ref="O33:V33"/>
    <mergeCell ref="W33:AE33"/>
    <mergeCell ref="C38:K38"/>
    <mergeCell ref="L38:N38"/>
    <mergeCell ref="O38:V38"/>
    <mergeCell ref="W38:AE38"/>
    <mergeCell ref="C39:K39"/>
    <mergeCell ref="L39:N39"/>
    <mergeCell ref="O39:V39"/>
    <mergeCell ref="W39:AE39"/>
    <mergeCell ref="C36:K36"/>
    <mergeCell ref="L36:N36"/>
    <mergeCell ref="O36:V36"/>
    <mergeCell ref="W36:AE36"/>
    <mergeCell ref="C37:K37"/>
    <mergeCell ref="L37:N37"/>
    <mergeCell ref="O37:V37"/>
    <mergeCell ref="W37:AE37"/>
    <mergeCell ref="C42:K42"/>
    <mergeCell ref="L42:N42"/>
    <mergeCell ref="O42:V42"/>
    <mergeCell ref="W42:AE42"/>
    <mergeCell ref="C43:K43"/>
    <mergeCell ref="L43:N43"/>
    <mergeCell ref="O43:V43"/>
    <mergeCell ref="W43:AE43"/>
    <mergeCell ref="C40:K40"/>
    <mergeCell ref="L40:N40"/>
    <mergeCell ref="O40:V40"/>
    <mergeCell ref="W40:AE40"/>
    <mergeCell ref="C41:K41"/>
    <mergeCell ref="L41:N41"/>
    <mergeCell ref="O41:V41"/>
    <mergeCell ref="W41:AE41"/>
    <mergeCell ref="C46:K46"/>
    <mergeCell ref="L46:N46"/>
    <mergeCell ref="O46:V46"/>
    <mergeCell ref="W46:AE46"/>
    <mergeCell ref="C47:K47"/>
    <mergeCell ref="L47:N47"/>
    <mergeCell ref="O47:V47"/>
    <mergeCell ref="W47:AE47"/>
    <mergeCell ref="C44:K44"/>
    <mergeCell ref="L44:N44"/>
    <mergeCell ref="O44:V44"/>
    <mergeCell ref="W44:AE44"/>
    <mergeCell ref="C45:K45"/>
    <mergeCell ref="L45:N45"/>
    <mergeCell ref="O45:V45"/>
    <mergeCell ref="W45:AE45"/>
  </mergeCells>
  <printOptions horizontalCentered="1"/>
  <pageMargins left="0.47244094488188981" right="0.11811023622047245" top="0.47244094488188981" bottom="0.47244094488188981" header="0.31496062992125984" footer="0.31496062992125984"/>
  <pageSetup paperSize="9" scale="76" fitToHeight="0"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55259B-CADF-8E4B-8C91-5C3CC483B7E2}">
  <sheetPr codeName="Sheet24">
    <tabColor rgb="FF92D050"/>
  </sheetPr>
  <dimension ref="A1:AZ1000"/>
  <sheetViews>
    <sheetView zoomScale="141" workbookViewId="0">
      <selection activeCell="O6" sqref="O6:Z17"/>
    </sheetView>
  </sheetViews>
  <sheetFormatPr baseColWidth="10" defaultColWidth="14.5" defaultRowHeight="15" customHeight="1" x14ac:dyDescent="0.2"/>
  <cols>
    <col min="1" max="1" width="1.5" style="90" customWidth="1"/>
    <col min="2" max="13" width="3.5" style="90" customWidth="1"/>
    <col min="14" max="14" width="1.6640625" style="90" customWidth="1"/>
    <col min="15" max="26" width="3.5" style="90" customWidth="1"/>
    <col min="27" max="27" width="1.5" style="90" customWidth="1"/>
    <col min="28" max="39" width="3.5" style="90" customWidth="1"/>
    <col min="40" max="40" width="1.6640625" style="90" customWidth="1"/>
    <col min="41" max="52" width="3.5" style="90" customWidth="1"/>
    <col min="53" max="16384" width="14.5" style="90"/>
  </cols>
  <sheetData>
    <row r="1" spans="1:52" ht="14.25" customHeight="1" x14ac:dyDescent="0.2">
      <c r="A1" s="453" t="s">
        <v>18</v>
      </c>
      <c r="B1" s="428"/>
      <c r="C1" s="428"/>
      <c r="D1" s="428"/>
      <c r="E1" s="428"/>
      <c r="F1" s="428"/>
      <c r="G1" s="428"/>
      <c r="H1" s="428"/>
      <c r="I1" s="428"/>
      <c r="J1" s="428"/>
      <c r="K1" s="428"/>
      <c r="L1" s="428"/>
      <c r="M1" s="428"/>
      <c r="N1" s="428"/>
      <c r="O1" s="428"/>
      <c r="P1" s="428"/>
      <c r="Q1" s="428"/>
      <c r="R1" s="428"/>
      <c r="S1" s="428"/>
      <c r="T1" s="428"/>
      <c r="U1" s="428"/>
      <c r="V1" s="428"/>
      <c r="W1" s="428"/>
      <c r="X1" s="428"/>
      <c r="Y1" s="428"/>
      <c r="Z1" s="428"/>
      <c r="AA1" s="453" t="s">
        <v>18</v>
      </c>
      <c r="AB1" s="428"/>
      <c r="AC1" s="428"/>
      <c r="AD1" s="428"/>
      <c r="AE1" s="428"/>
      <c r="AF1" s="428"/>
      <c r="AG1" s="428"/>
      <c r="AH1" s="428"/>
      <c r="AI1" s="428"/>
      <c r="AJ1" s="428"/>
      <c r="AK1" s="428"/>
      <c r="AL1" s="428"/>
      <c r="AM1" s="428"/>
      <c r="AN1" s="428"/>
      <c r="AO1" s="428"/>
      <c r="AP1" s="428"/>
      <c r="AQ1" s="428"/>
      <c r="AR1" s="428"/>
      <c r="AS1" s="428"/>
      <c r="AT1" s="428"/>
      <c r="AU1" s="428"/>
      <c r="AV1" s="428"/>
      <c r="AW1" s="428"/>
      <c r="AX1" s="428"/>
      <c r="AY1" s="428"/>
      <c r="AZ1" s="428"/>
    </row>
    <row r="2" spans="1:52" ht="16.5" customHeight="1" x14ac:dyDescent="0.2">
      <c r="A2" s="452" t="s">
        <v>471</v>
      </c>
      <c r="B2" s="428"/>
      <c r="C2" s="428"/>
      <c r="D2" s="428"/>
      <c r="E2" s="428"/>
      <c r="F2" s="428"/>
      <c r="G2" s="428"/>
      <c r="H2" s="428"/>
      <c r="I2" s="428"/>
      <c r="J2" s="428"/>
      <c r="K2" s="428"/>
      <c r="L2" s="428"/>
      <c r="M2" s="428"/>
      <c r="N2" s="428"/>
      <c r="O2" s="428"/>
      <c r="P2" s="428"/>
      <c r="Q2" s="428"/>
      <c r="R2" s="428"/>
      <c r="S2" s="428"/>
      <c r="T2" s="428"/>
      <c r="U2" s="428"/>
      <c r="V2" s="428"/>
      <c r="W2" s="428"/>
      <c r="X2" s="428"/>
      <c r="Y2" s="428"/>
      <c r="Z2" s="428"/>
      <c r="AA2" s="452" t="s">
        <v>471</v>
      </c>
      <c r="AB2" s="428"/>
      <c r="AC2" s="428"/>
      <c r="AD2" s="428"/>
      <c r="AE2" s="428"/>
      <c r="AF2" s="428"/>
      <c r="AG2" s="428"/>
      <c r="AH2" s="428"/>
      <c r="AI2" s="428"/>
      <c r="AJ2" s="428"/>
      <c r="AK2" s="428"/>
      <c r="AL2" s="428"/>
      <c r="AM2" s="428"/>
      <c r="AN2" s="428"/>
      <c r="AO2" s="428"/>
      <c r="AP2" s="428"/>
      <c r="AQ2" s="428"/>
      <c r="AR2" s="428"/>
      <c r="AS2" s="428"/>
      <c r="AT2" s="428"/>
      <c r="AU2" s="428"/>
      <c r="AV2" s="428"/>
      <c r="AW2" s="428"/>
      <c r="AX2" s="428"/>
      <c r="AY2" s="428"/>
      <c r="AZ2" s="428"/>
    </row>
    <row r="3" spans="1:52" ht="14.25" customHeight="1" x14ac:dyDescent="0.2">
      <c r="A3" s="453" t="s">
        <v>20</v>
      </c>
      <c r="B3" s="428"/>
      <c r="C3" s="428"/>
      <c r="D3" s="428"/>
      <c r="E3" s="428"/>
      <c r="F3" s="428"/>
      <c r="G3" s="428"/>
      <c r="H3" s="428"/>
      <c r="I3" s="428"/>
      <c r="J3" s="428"/>
      <c r="K3" s="428"/>
      <c r="L3" s="428"/>
      <c r="M3" s="428"/>
      <c r="N3" s="428"/>
      <c r="O3" s="428"/>
      <c r="P3" s="428"/>
      <c r="Q3" s="428"/>
      <c r="R3" s="428"/>
      <c r="S3" s="428"/>
      <c r="T3" s="428"/>
      <c r="U3" s="428"/>
      <c r="V3" s="428"/>
      <c r="W3" s="428"/>
      <c r="X3" s="428"/>
      <c r="Y3" s="428"/>
      <c r="Z3" s="428"/>
      <c r="AA3" s="453" t="s">
        <v>20</v>
      </c>
      <c r="AB3" s="428"/>
      <c r="AC3" s="428"/>
      <c r="AD3" s="428"/>
      <c r="AE3" s="428"/>
      <c r="AF3" s="428"/>
      <c r="AG3" s="428"/>
      <c r="AH3" s="428"/>
      <c r="AI3" s="428"/>
      <c r="AJ3" s="428"/>
      <c r="AK3" s="428"/>
      <c r="AL3" s="428"/>
      <c r="AM3" s="428"/>
      <c r="AN3" s="428"/>
      <c r="AO3" s="428"/>
      <c r="AP3" s="428"/>
      <c r="AQ3" s="428"/>
      <c r="AR3" s="428"/>
      <c r="AS3" s="428"/>
      <c r="AT3" s="428"/>
      <c r="AU3" s="428"/>
      <c r="AV3" s="428"/>
      <c r="AW3" s="428"/>
      <c r="AX3" s="428"/>
      <c r="AY3" s="428"/>
      <c r="AZ3" s="428"/>
    </row>
    <row r="4" spans="1:52" ht="14.25" customHeight="1" x14ac:dyDescent="0.2">
      <c r="A4" s="452" t="s">
        <v>21</v>
      </c>
      <c r="B4" s="428"/>
      <c r="C4" s="428"/>
      <c r="D4" s="428"/>
      <c r="E4" s="428"/>
      <c r="F4" s="428"/>
      <c r="G4" s="428"/>
      <c r="H4" s="428"/>
      <c r="I4" s="428"/>
      <c r="J4" s="428"/>
      <c r="K4" s="428"/>
      <c r="L4" s="428"/>
      <c r="M4" s="428"/>
      <c r="N4" s="428"/>
      <c r="O4" s="428"/>
      <c r="P4" s="428"/>
      <c r="Q4" s="428"/>
      <c r="R4" s="428"/>
      <c r="S4" s="428"/>
      <c r="T4" s="428"/>
      <c r="U4" s="428"/>
      <c r="V4" s="428"/>
      <c r="W4" s="428"/>
      <c r="X4" s="428"/>
      <c r="Y4" s="428"/>
      <c r="Z4" s="428"/>
      <c r="AA4" s="452" t="s">
        <v>21</v>
      </c>
      <c r="AB4" s="428"/>
      <c r="AC4" s="428"/>
      <c r="AD4" s="428"/>
      <c r="AE4" s="428"/>
      <c r="AF4" s="428"/>
      <c r="AG4" s="428"/>
      <c r="AH4" s="428"/>
      <c r="AI4" s="428"/>
      <c r="AJ4" s="428"/>
      <c r="AK4" s="428"/>
      <c r="AL4" s="428"/>
      <c r="AM4" s="428"/>
      <c r="AN4" s="428"/>
      <c r="AO4" s="428"/>
      <c r="AP4" s="428"/>
      <c r="AQ4" s="428"/>
      <c r="AR4" s="428"/>
      <c r="AS4" s="428"/>
      <c r="AT4" s="428"/>
      <c r="AU4" s="428"/>
      <c r="AV4" s="428"/>
      <c r="AW4" s="428"/>
      <c r="AX4" s="428"/>
      <c r="AY4" s="428"/>
      <c r="AZ4" s="428"/>
    </row>
    <row r="5" spans="1:52" ht="14.25" customHeight="1" thickBot="1" x14ac:dyDescent="0.25">
      <c r="A5" s="239"/>
      <c r="B5" s="239"/>
      <c r="C5" s="239"/>
      <c r="D5" s="239"/>
      <c r="E5" s="239"/>
      <c r="F5" s="239"/>
      <c r="G5" s="239"/>
      <c r="H5" s="239"/>
      <c r="I5" s="239"/>
      <c r="J5" s="239"/>
      <c r="K5" s="239"/>
      <c r="L5" s="239"/>
      <c r="M5" s="239"/>
      <c r="N5" s="239"/>
      <c r="O5" s="239"/>
      <c r="P5" s="239"/>
      <c r="Q5" s="239"/>
      <c r="R5" s="239"/>
      <c r="S5" s="239"/>
      <c r="T5" s="239"/>
      <c r="U5" s="239"/>
      <c r="V5" s="239"/>
      <c r="W5" s="239"/>
      <c r="X5" s="239"/>
      <c r="Y5" s="239"/>
      <c r="Z5" s="239"/>
      <c r="AA5" s="239"/>
      <c r="AB5" s="239"/>
      <c r="AC5" s="239"/>
      <c r="AD5" s="239"/>
      <c r="AE5" s="239"/>
      <c r="AF5" s="239"/>
      <c r="AG5" s="239"/>
      <c r="AH5" s="239"/>
      <c r="AI5" s="239"/>
      <c r="AJ5" s="239"/>
      <c r="AK5" s="239"/>
      <c r="AL5" s="239"/>
      <c r="AM5" s="239"/>
      <c r="AN5" s="239"/>
      <c r="AO5" s="239"/>
      <c r="AP5" s="239"/>
      <c r="AQ5" s="239"/>
      <c r="AR5" s="239"/>
      <c r="AS5" s="239"/>
      <c r="AT5" s="239"/>
      <c r="AU5" s="239"/>
      <c r="AV5" s="239"/>
      <c r="AW5" s="239"/>
      <c r="AX5" s="239"/>
      <c r="AY5" s="239"/>
      <c r="AZ5" s="239"/>
    </row>
    <row r="6" spans="1:52" ht="14.25" customHeight="1" thickTop="1" x14ac:dyDescent="0.2">
      <c r="A6" s="239"/>
      <c r="B6" s="445"/>
      <c r="C6" s="442"/>
      <c r="D6" s="442"/>
      <c r="E6" s="442"/>
      <c r="F6" s="442"/>
      <c r="G6" s="442"/>
      <c r="H6" s="442"/>
      <c r="I6" s="442"/>
      <c r="J6" s="442"/>
      <c r="K6" s="442"/>
      <c r="L6" s="442"/>
      <c r="M6" s="444"/>
      <c r="N6" s="241"/>
      <c r="O6" s="451"/>
      <c r="P6" s="442"/>
      <c r="Q6" s="442"/>
      <c r="R6" s="442"/>
      <c r="S6" s="442"/>
      <c r="T6" s="442"/>
      <c r="U6" s="442"/>
      <c r="V6" s="442"/>
      <c r="W6" s="442"/>
      <c r="X6" s="442"/>
      <c r="Y6" s="442"/>
      <c r="Z6" s="444"/>
      <c r="AA6" s="239"/>
      <c r="AB6" s="445"/>
      <c r="AC6" s="442"/>
      <c r="AD6" s="442"/>
      <c r="AE6" s="442"/>
      <c r="AF6" s="442"/>
      <c r="AG6" s="442"/>
      <c r="AH6" s="442"/>
      <c r="AI6" s="442"/>
      <c r="AJ6" s="442"/>
      <c r="AK6" s="442"/>
      <c r="AL6" s="442"/>
      <c r="AM6" s="444"/>
      <c r="AN6" s="241"/>
      <c r="AO6" s="451"/>
      <c r="AP6" s="442"/>
      <c r="AQ6" s="442"/>
      <c r="AR6" s="442"/>
      <c r="AS6" s="442"/>
      <c r="AT6" s="442"/>
      <c r="AU6" s="442"/>
      <c r="AV6" s="442"/>
      <c r="AW6" s="442"/>
      <c r="AX6" s="442"/>
      <c r="AY6" s="442"/>
      <c r="AZ6" s="444"/>
    </row>
    <row r="7" spans="1:52" ht="14.25" customHeight="1" x14ac:dyDescent="0.2">
      <c r="A7" s="239"/>
      <c r="B7" s="446"/>
      <c r="C7" s="428"/>
      <c r="D7" s="428"/>
      <c r="E7" s="428"/>
      <c r="F7" s="428"/>
      <c r="G7" s="428"/>
      <c r="H7" s="428"/>
      <c r="I7" s="428"/>
      <c r="J7" s="428"/>
      <c r="K7" s="428"/>
      <c r="L7" s="428"/>
      <c r="M7" s="447"/>
      <c r="N7" s="241"/>
      <c r="O7" s="446"/>
      <c r="P7" s="428"/>
      <c r="Q7" s="428"/>
      <c r="R7" s="428"/>
      <c r="S7" s="428"/>
      <c r="T7" s="428"/>
      <c r="U7" s="428"/>
      <c r="V7" s="428"/>
      <c r="W7" s="428"/>
      <c r="X7" s="428"/>
      <c r="Y7" s="428"/>
      <c r="Z7" s="447"/>
      <c r="AA7" s="239"/>
      <c r="AB7" s="446"/>
      <c r="AC7" s="428"/>
      <c r="AD7" s="428"/>
      <c r="AE7" s="428"/>
      <c r="AF7" s="428"/>
      <c r="AG7" s="428"/>
      <c r="AH7" s="428"/>
      <c r="AI7" s="428"/>
      <c r="AJ7" s="428"/>
      <c r="AK7" s="428"/>
      <c r="AL7" s="428"/>
      <c r="AM7" s="447"/>
      <c r="AN7" s="241"/>
      <c r="AO7" s="446"/>
      <c r="AP7" s="428"/>
      <c r="AQ7" s="428"/>
      <c r="AR7" s="428"/>
      <c r="AS7" s="428"/>
      <c r="AT7" s="428"/>
      <c r="AU7" s="428"/>
      <c r="AV7" s="428"/>
      <c r="AW7" s="428"/>
      <c r="AX7" s="428"/>
      <c r="AY7" s="428"/>
      <c r="AZ7" s="447"/>
    </row>
    <row r="8" spans="1:52" ht="14.25" customHeight="1" x14ac:dyDescent="0.2">
      <c r="A8" s="239"/>
      <c r="B8" s="446"/>
      <c r="C8" s="428"/>
      <c r="D8" s="428"/>
      <c r="E8" s="428"/>
      <c r="F8" s="428"/>
      <c r="G8" s="428"/>
      <c r="H8" s="428"/>
      <c r="I8" s="428"/>
      <c r="J8" s="428"/>
      <c r="K8" s="428"/>
      <c r="L8" s="428"/>
      <c r="M8" s="447"/>
      <c r="N8" s="241"/>
      <c r="O8" s="446"/>
      <c r="P8" s="428"/>
      <c r="Q8" s="428"/>
      <c r="R8" s="428"/>
      <c r="S8" s="428"/>
      <c r="T8" s="428"/>
      <c r="U8" s="428"/>
      <c r="V8" s="428"/>
      <c r="W8" s="428"/>
      <c r="X8" s="428"/>
      <c r="Y8" s="428"/>
      <c r="Z8" s="447"/>
      <c r="AA8" s="239"/>
      <c r="AB8" s="446"/>
      <c r="AC8" s="428"/>
      <c r="AD8" s="428"/>
      <c r="AE8" s="428"/>
      <c r="AF8" s="428"/>
      <c r="AG8" s="428"/>
      <c r="AH8" s="428"/>
      <c r="AI8" s="428"/>
      <c r="AJ8" s="428"/>
      <c r="AK8" s="428"/>
      <c r="AL8" s="428"/>
      <c r="AM8" s="447"/>
      <c r="AN8" s="241"/>
      <c r="AO8" s="446"/>
      <c r="AP8" s="428"/>
      <c r="AQ8" s="428"/>
      <c r="AR8" s="428"/>
      <c r="AS8" s="428"/>
      <c r="AT8" s="428"/>
      <c r="AU8" s="428"/>
      <c r="AV8" s="428"/>
      <c r="AW8" s="428"/>
      <c r="AX8" s="428"/>
      <c r="AY8" s="428"/>
      <c r="AZ8" s="447"/>
    </row>
    <row r="9" spans="1:52" ht="14.25" customHeight="1" x14ac:dyDescent="0.2">
      <c r="A9" s="239"/>
      <c r="B9" s="446"/>
      <c r="C9" s="428"/>
      <c r="D9" s="428"/>
      <c r="E9" s="428"/>
      <c r="F9" s="428"/>
      <c r="G9" s="428"/>
      <c r="H9" s="428"/>
      <c r="I9" s="428"/>
      <c r="J9" s="428"/>
      <c r="K9" s="428"/>
      <c r="L9" s="428"/>
      <c r="M9" s="447"/>
      <c r="N9" s="241"/>
      <c r="O9" s="446"/>
      <c r="P9" s="428"/>
      <c r="Q9" s="428"/>
      <c r="R9" s="428"/>
      <c r="S9" s="428"/>
      <c r="T9" s="428"/>
      <c r="U9" s="428"/>
      <c r="V9" s="428"/>
      <c r="W9" s="428"/>
      <c r="X9" s="428"/>
      <c r="Y9" s="428"/>
      <c r="Z9" s="447"/>
      <c r="AA9" s="239"/>
      <c r="AB9" s="446"/>
      <c r="AC9" s="428"/>
      <c r="AD9" s="428"/>
      <c r="AE9" s="428"/>
      <c r="AF9" s="428"/>
      <c r="AG9" s="428"/>
      <c r="AH9" s="428"/>
      <c r="AI9" s="428"/>
      <c r="AJ9" s="428"/>
      <c r="AK9" s="428"/>
      <c r="AL9" s="428"/>
      <c r="AM9" s="447"/>
      <c r="AN9" s="241"/>
      <c r="AO9" s="446"/>
      <c r="AP9" s="428"/>
      <c r="AQ9" s="428"/>
      <c r="AR9" s="428"/>
      <c r="AS9" s="428"/>
      <c r="AT9" s="428"/>
      <c r="AU9" s="428"/>
      <c r="AV9" s="428"/>
      <c r="AW9" s="428"/>
      <c r="AX9" s="428"/>
      <c r="AY9" s="428"/>
      <c r="AZ9" s="447"/>
    </row>
    <row r="10" spans="1:52" ht="14.25" customHeight="1" x14ac:dyDescent="0.2">
      <c r="A10" s="239"/>
      <c r="B10" s="446"/>
      <c r="C10" s="428"/>
      <c r="D10" s="428"/>
      <c r="E10" s="428"/>
      <c r="F10" s="428"/>
      <c r="G10" s="428"/>
      <c r="H10" s="428"/>
      <c r="I10" s="428"/>
      <c r="J10" s="428"/>
      <c r="K10" s="428"/>
      <c r="L10" s="428"/>
      <c r="M10" s="447"/>
      <c r="N10" s="241"/>
      <c r="O10" s="446"/>
      <c r="P10" s="428"/>
      <c r="Q10" s="428"/>
      <c r="R10" s="428"/>
      <c r="S10" s="428"/>
      <c r="T10" s="428"/>
      <c r="U10" s="428"/>
      <c r="V10" s="428"/>
      <c r="W10" s="428"/>
      <c r="X10" s="428"/>
      <c r="Y10" s="428"/>
      <c r="Z10" s="447"/>
      <c r="AA10" s="239"/>
      <c r="AB10" s="446"/>
      <c r="AC10" s="428"/>
      <c r="AD10" s="428"/>
      <c r="AE10" s="428"/>
      <c r="AF10" s="428"/>
      <c r="AG10" s="428"/>
      <c r="AH10" s="428"/>
      <c r="AI10" s="428"/>
      <c r="AJ10" s="428"/>
      <c r="AK10" s="428"/>
      <c r="AL10" s="428"/>
      <c r="AM10" s="447"/>
      <c r="AN10" s="241"/>
      <c r="AO10" s="446"/>
      <c r="AP10" s="428"/>
      <c r="AQ10" s="428"/>
      <c r="AR10" s="428"/>
      <c r="AS10" s="428"/>
      <c r="AT10" s="428"/>
      <c r="AU10" s="428"/>
      <c r="AV10" s="428"/>
      <c r="AW10" s="428"/>
      <c r="AX10" s="428"/>
      <c r="AY10" s="428"/>
      <c r="AZ10" s="447"/>
    </row>
    <row r="11" spans="1:52" ht="14.25" customHeight="1" x14ac:dyDescent="0.2">
      <c r="A11" s="239"/>
      <c r="B11" s="446"/>
      <c r="C11" s="428"/>
      <c r="D11" s="428"/>
      <c r="E11" s="428"/>
      <c r="F11" s="428"/>
      <c r="G11" s="428"/>
      <c r="H11" s="428"/>
      <c r="I11" s="428"/>
      <c r="J11" s="428"/>
      <c r="K11" s="428"/>
      <c r="L11" s="428"/>
      <c r="M11" s="447"/>
      <c r="N11" s="241"/>
      <c r="O11" s="446"/>
      <c r="P11" s="428"/>
      <c r="Q11" s="428"/>
      <c r="R11" s="428"/>
      <c r="S11" s="428"/>
      <c r="T11" s="428"/>
      <c r="U11" s="428"/>
      <c r="V11" s="428"/>
      <c r="W11" s="428"/>
      <c r="X11" s="428"/>
      <c r="Y11" s="428"/>
      <c r="Z11" s="447"/>
      <c r="AA11" s="239"/>
      <c r="AB11" s="446"/>
      <c r="AC11" s="428"/>
      <c r="AD11" s="428"/>
      <c r="AE11" s="428"/>
      <c r="AF11" s="428"/>
      <c r="AG11" s="428"/>
      <c r="AH11" s="428"/>
      <c r="AI11" s="428"/>
      <c r="AJ11" s="428"/>
      <c r="AK11" s="428"/>
      <c r="AL11" s="428"/>
      <c r="AM11" s="447"/>
      <c r="AN11" s="241"/>
      <c r="AO11" s="446"/>
      <c r="AP11" s="428"/>
      <c r="AQ11" s="428"/>
      <c r="AR11" s="428"/>
      <c r="AS11" s="428"/>
      <c r="AT11" s="428"/>
      <c r="AU11" s="428"/>
      <c r="AV11" s="428"/>
      <c r="AW11" s="428"/>
      <c r="AX11" s="428"/>
      <c r="AY11" s="428"/>
      <c r="AZ11" s="447"/>
    </row>
    <row r="12" spans="1:52" ht="14.25" customHeight="1" x14ac:dyDescent="0.2">
      <c r="A12" s="239"/>
      <c r="B12" s="446"/>
      <c r="C12" s="428"/>
      <c r="D12" s="428"/>
      <c r="E12" s="428"/>
      <c r="F12" s="428"/>
      <c r="G12" s="428"/>
      <c r="H12" s="428"/>
      <c r="I12" s="428"/>
      <c r="J12" s="428"/>
      <c r="K12" s="428"/>
      <c r="L12" s="428"/>
      <c r="M12" s="447"/>
      <c r="N12" s="241"/>
      <c r="O12" s="446"/>
      <c r="P12" s="428"/>
      <c r="Q12" s="428"/>
      <c r="R12" s="428"/>
      <c r="S12" s="428"/>
      <c r="T12" s="428"/>
      <c r="U12" s="428"/>
      <c r="V12" s="428"/>
      <c r="W12" s="428"/>
      <c r="X12" s="428"/>
      <c r="Y12" s="428"/>
      <c r="Z12" s="447"/>
      <c r="AA12" s="239"/>
      <c r="AB12" s="446"/>
      <c r="AC12" s="428"/>
      <c r="AD12" s="428"/>
      <c r="AE12" s="428"/>
      <c r="AF12" s="428"/>
      <c r="AG12" s="428"/>
      <c r="AH12" s="428"/>
      <c r="AI12" s="428"/>
      <c r="AJ12" s="428"/>
      <c r="AK12" s="428"/>
      <c r="AL12" s="428"/>
      <c r="AM12" s="447"/>
      <c r="AN12" s="241"/>
      <c r="AO12" s="446"/>
      <c r="AP12" s="428"/>
      <c r="AQ12" s="428"/>
      <c r="AR12" s="428"/>
      <c r="AS12" s="428"/>
      <c r="AT12" s="428"/>
      <c r="AU12" s="428"/>
      <c r="AV12" s="428"/>
      <c r="AW12" s="428"/>
      <c r="AX12" s="428"/>
      <c r="AY12" s="428"/>
      <c r="AZ12" s="447"/>
    </row>
    <row r="13" spans="1:52" ht="14.25" customHeight="1" x14ac:dyDescent="0.2">
      <c r="A13" s="239"/>
      <c r="B13" s="446"/>
      <c r="C13" s="428"/>
      <c r="D13" s="428"/>
      <c r="E13" s="428"/>
      <c r="F13" s="428"/>
      <c r="G13" s="428"/>
      <c r="H13" s="428"/>
      <c r="I13" s="428"/>
      <c r="J13" s="428"/>
      <c r="K13" s="428"/>
      <c r="L13" s="428"/>
      <c r="M13" s="447"/>
      <c r="N13" s="241"/>
      <c r="O13" s="446"/>
      <c r="P13" s="428"/>
      <c r="Q13" s="428"/>
      <c r="R13" s="428"/>
      <c r="S13" s="428"/>
      <c r="T13" s="428"/>
      <c r="U13" s="428"/>
      <c r="V13" s="428"/>
      <c r="W13" s="428"/>
      <c r="X13" s="428"/>
      <c r="Y13" s="428"/>
      <c r="Z13" s="447"/>
      <c r="AA13" s="239"/>
      <c r="AB13" s="446"/>
      <c r="AC13" s="428"/>
      <c r="AD13" s="428"/>
      <c r="AE13" s="428"/>
      <c r="AF13" s="428"/>
      <c r="AG13" s="428"/>
      <c r="AH13" s="428"/>
      <c r="AI13" s="428"/>
      <c r="AJ13" s="428"/>
      <c r="AK13" s="428"/>
      <c r="AL13" s="428"/>
      <c r="AM13" s="447"/>
      <c r="AN13" s="241"/>
      <c r="AO13" s="446"/>
      <c r="AP13" s="428"/>
      <c r="AQ13" s="428"/>
      <c r="AR13" s="428"/>
      <c r="AS13" s="428"/>
      <c r="AT13" s="428"/>
      <c r="AU13" s="428"/>
      <c r="AV13" s="428"/>
      <c r="AW13" s="428"/>
      <c r="AX13" s="428"/>
      <c r="AY13" s="428"/>
      <c r="AZ13" s="447"/>
    </row>
    <row r="14" spans="1:52" ht="14.25" customHeight="1" x14ac:dyDescent="0.2">
      <c r="A14" s="239"/>
      <c r="B14" s="446"/>
      <c r="C14" s="428"/>
      <c r="D14" s="428"/>
      <c r="E14" s="428"/>
      <c r="F14" s="428"/>
      <c r="G14" s="428"/>
      <c r="H14" s="428"/>
      <c r="I14" s="428"/>
      <c r="J14" s="428"/>
      <c r="K14" s="428"/>
      <c r="L14" s="428"/>
      <c r="M14" s="447"/>
      <c r="N14" s="241"/>
      <c r="O14" s="446"/>
      <c r="P14" s="428"/>
      <c r="Q14" s="428"/>
      <c r="R14" s="428"/>
      <c r="S14" s="428"/>
      <c r="T14" s="428"/>
      <c r="U14" s="428"/>
      <c r="V14" s="428"/>
      <c r="W14" s="428"/>
      <c r="X14" s="428"/>
      <c r="Y14" s="428"/>
      <c r="Z14" s="447"/>
      <c r="AA14" s="239"/>
      <c r="AB14" s="446"/>
      <c r="AC14" s="428"/>
      <c r="AD14" s="428"/>
      <c r="AE14" s="428"/>
      <c r="AF14" s="428"/>
      <c r="AG14" s="428"/>
      <c r="AH14" s="428"/>
      <c r="AI14" s="428"/>
      <c r="AJ14" s="428"/>
      <c r="AK14" s="428"/>
      <c r="AL14" s="428"/>
      <c r="AM14" s="447"/>
      <c r="AN14" s="241"/>
      <c r="AO14" s="446"/>
      <c r="AP14" s="428"/>
      <c r="AQ14" s="428"/>
      <c r="AR14" s="428"/>
      <c r="AS14" s="428"/>
      <c r="AT14" s="428"/>
      <c r="AU14" s="428"/>
      <c r="AV14" s="428"/>
      <c r="AW14" s="428"/>
      <c r="AX14" s="428"/>
      <c r="AY14" s="428"/>
      <c r="AZ14" s="447"/>
    </row>
    <row r="15" spans="1:52" ht="14.25" customHeight="1" x14ac:dyDescent="0.2">
      <c r="A15" s="239"/>
      <c r="B15" s="446"/>
      <c r="C15" s="428"/>
      <c r="D15" s="428"/>
      <c r="E15" s="428"/>
      <c r="F15" s="428"/>
      <c r="G15" s="428"/>
      <c r="H15" s="428"/>
      <c r="I15" s="428"/>
      <c r="J15" s="428"/>
      <c r="K15" s="428"/>
      <c r="L15" s="428"/>
      <c r="M15" s="447"/>
      <c r="N15" s="241"/>
      <c r="O15" s="446"/>
      <c r="P15" s="428"/>
      <c r="Q15" s="428"/>
      <c r="R15" s="428"/>
      <c r="S15" s="428"/>
      <c r="T15" s="428"/>
      <c r="U15" s="428"/>
      <c r="V15" s="428"/>
      <c r="W15" s="428"/>
      <c r="X15" s="428"/>
      <c r="Y15" s="428"/>
      <c r="Z15" s="447"/>
      <c r="AA15" s="239"/>
      <c r="AB15" s="446"/>
      <c r="AC15" s="428"/>
      <c r="AD15" s="428"/>
      <c r="AE15" s="428"/>
      <c r="AF15" s="428"/>
      <c r="AG15" s="428"/>
      <c r="AH15" s="428"/>
      <c r="AI15" s="428"/>
      <c r="AJ15" s="428"/>
      <c r="AK15" s="428"/>
      <c r="AL15" s="428"/>
      <c r="AM15" s="447"/>
      <c r="AN15" s="241"/>
      <c r="AO15" s="446"/>
      <c r="AP15" s="428"/>
      <c r="AQ15" s="428"/>
      <c r="AR15" s="428"/>
      <c r="AS15" s="428"/>
      <c r="AT15" s="428"/>
      <c r="AU15" s="428"/>
      <c r="AV15" s="428"/>
      <c r="AW15" s="428"/>
      <c r="AX15" s="428"/>
      <c r="AY15" s="428"/>
      <c r="AZ15" s="447"/>
    </row>
    <row r="16" spans="1:52" ht="14.25" customHeight="1" x14ac:dyDescent="0.2">
      <c r="A16" s="239"/>
      <c r="B16" s="446"/>
      <c r="C16" s="428"/>
      <c r="D16" s="428"/>
      <c r="E16" s="428"/>
      <c r="F16" s="428"/>
      <c r="G16" s="428"/>
      <c r="H16" s="428"/>
      <c r="I16" s="428"/>
      <c r="J16" s="428"/>
      <c r="K16" s="428"/>
      <c r="L16" s="428"/>
      <c r="M16" s="447"/>
      <c r="N16" s="241"/>
      <c r="O16" s="446"/>
      <c r="P16" s="428"/>
      <c r="Q16" s="428"/>
      <c r="R16" s="428"/>
      <c r="S16" s="428"/>
      <c r="T16" s="428"/>
      <c r="U16" s="428"/>
      <c r="V16" s="428"/>
      <c r="W16" s="428"/>
      <c r="X16" s="428"/>
      <c r="Y16" s="428"/>
      <c r="Z16" s="447"/>
      <c r="AA16" s="239"/>
      <c r="AB16" s="446"/>
      <c r="AC16" s="428"/>
      <c r="AD16" s="428"/>
      <c r="AE16" s="428"/>
      <c r="AF16" s="428"/>
      <c r="AG16" s="428"/>
      <c r="AH16" s="428"/>
      <c r="AI16" s="428"/>
      <c r="AJ16" s="428"/>
      <c r="AK16" s="428"/>
      <c r="AL16" s="428"/>
      <c r="AM16" s="447"/>
      <c r="AN16" s="241"/>
      <c r="AO16" s="446"/>
      <c r="AP16" s="428"/>
      <c r="AQ16" s="428"/>
      <c r="AR16" s="428"/>
      <c r="AS16" s="428"/>
      <c r="AT16" s="428"/>
      <c r="AU16" s="428"/>
      <c r="AV16" s="428"/>
      <c r="AW16" s="428"/>
      <c r="AX16" s="428"/>
      <c r="AY16" s="428"/>
      <c r="AZ16" s="447"/>
    </row>
    <row r="17" spans="1:52" ht="14.25" customHeight="1" thickBot="1" x14ac:dyDescent="0.25">
      <c r="A17" s="239"/>
      <c r="B17" s="448"/>
      <c r="C17" s="449"/>
      <c r="D17" s="449"/>
      <c r="E17" s="449"/>
      <c r="F17" s="449"/>
      <c r="G17" s="449"/>
      <c r="H17" s="449"/>
      <c r="I17" s="449"/>
      <c r="J17" s="449"/>
      <c r="K17" s="449"/>
      <c r="L17" s="449"/>
      <c r="M17" s="450"/>
      <c r="N17" s="241"/>
      <c r="O17" s="448"/>
      <c r="P17" s="449"/>
      <c r="Q17" s="449"/>
      <c r="R17" s="449"/>
      <c r="S17" s="449"/>
      <c r="T17" s="449"/>
      <c r="U17" s="449"/>
      <c r="V17" s="449"/>
      <c r="W17" s="449"/>
      <c r="X17" s="449"/>
      <c r="Y17" s="449"/>
      <c r="Z17" s="450"/>
      <c r="AA17" s="239"/>
      <c r="AB17" s="448"/>
      <c r="AC17" s="449"/>
      <c r="AD17" s="449"/>
      <c r="AE17" s="449"/>
      <c r="AF17" s="449"/>
      <c r="AG17" s="449"/>
      <c r="AH17" s="449"/>
      <c r="AI17" s="449"/>
      <c r="AJ17" s="449"/>
      <c r="AK17" s="449"/>
      <c r="AL17" s="449"/>
      <c r="AM17" s="450"/>
      <c r="AN17" s="241"/>
      <c r="AO17" s="448"/>
      <c r="AP17" s="449"/>
      <c r="AQ17" s="449"/>
      <c r="AR17" s="449"/>
      <c r="AS17" s="449"/>
      <c r="AT17" s="449"/>
      <c r="AU17" s="449"/>
      <c r="AV17" s="449"/>
      <c r="AW17" s="449"/>
      <c r="AX17" s="449"/>
      <c r="AY17" s="449"/>
      <c r="AZ17" s="450"/>
    </row>
    <row r="18" spans="1:52" ht="14.25" customHeight="1" thickTop="1" x14ac:dyDescent="0.2">
      <c r="A18" s="239"/>
      <c r="B18" s="443" t="s">
        <v>22</v>
      </c>
      <c r="C18" s="442"/>
      <c r="D18" s="442"/>
      <c r="E18" s="442"/>
      <c r="F18" s="442"/>
      <c r="G18" s="442"/>
      <c r="H18" s="442"/>
      <c r="I18" s="442"/>
      <c r="J18" s="442"/>
      <c r="K18" s="442"/>
      <c r="L18" s="442"/>
      <c r="M18" s="444"/>
      <c r="N18" s="241"/>
      <c r="O18" s="242" t="str">
        <f>B18</f>
        <v>…...........................</v>
      </c>
      <c r="P18" s="240"/>
      <c r="Q18" s="240"/>
      <c r="R18" s="240"/>
      <c r="S18" s="240"/>
      <c r="T18" s="240"/>
      <c r="U18" s="240"/>
      <c r="V18" s="240"/>
      <c r="W18" s="240"/>
      <c r="X18" s="240"/>
      <c r="Y18" s="240"/>
      <c r="Z18" s="243"/>
      <c r="AA18" s="239"/>
      <c r="AB18" s="443" t="s">
        <v>22</v>
      </c>
      <c r="AC18" s="442"/>
      <c r="AD18" s="442"/>
      <c r="AE18" s="442"/>
      <c r="AF18" s="442"/>
      <c r="AG18" s="442"/>
      <c r="AH18" s="442"/>
      <c r="AI18" s="442"/>
      <c r="AJ18" s="442"/>
      <c r="AK18" s="442"/>
      <c r="AL18" s="442"/>
      <c r="AM18" s="444"/>
      <c r="AN18" s="241"/>
      <c r="AO18" s="242" t="str">
        <f>AB18</f>
        <v>…...........................</v>
      </c>
      <c r="AP18" s="240"/>
      <c r="AQ18" s="240"/>
      <c r="AR18" s="240"/>
      <c r="AS18" s="240"/>
      <c r="AT18" s="240"/>
      <c r="AU18" s="240"/>
      <c r="AV18" s="240"/>
      <c r="AW18" s="240"/>
      <c r="AX18" s="240"/>
      <c r="AY18" s="240"/>
      <c r="AZ18" s="243"/>
    </row>
    <row r="19" spans="1:52" ht="14.25" customHeight="1" thickBot="1" x14ac:dyDescent="0.25">
      <c r="A19" s="239"/>
      <c r="B19" s="244"/>
      <c r="C19" s="245"/>
      <c r="D19" s="245"/>
      <c r="E19" s="245"/>
      <c r="F19" s="245"/>
      <c r="G19" s="246"/>
      <c r="H19" s="245"/>
      <c r="I19" s="245"/>
      <c r="J19" s="245"/>
      <c r="K19" s="245"/>
      <c r="L19" s="245"/>
      <c r="M19" s="247"/>
      <c r="N19" s="241"/>
      <c r="O19" s="248"/>
      <c r="P19" s="249"/>
      <c r="Q19" s="249"/>
      <c r="R19" s="249"/>
      <c r="S19" s="249"/>
      <c r="T19" s="250"/>
      <c r="U19" s="245"/>
      <c r="V19" s="249"/>
      <c r="W19" s="249"/>
      <c r="X19" s="249"/>
      <c r="Y19" s="249"/>
      <c r="Z19" s="251"/>
      <c r="AA19" s="239"/>
      <c r="AB19" s="244"/>
      <c r="AC19" s="245"/>
      <c r="AD19" s="245"/>
      <c r="AE19" s="245"/>
      <c r="AF19" s="245"/>
      <c r="AG19" s="246"/>
      <c r="AH19" s="245"/>
      <c r="AI19" s="245"/>
      <c r="AJ19" s="245"/>
      <c r="AK19" s="245"/>
      <c r="AL19" s="245"/>
      <c r="AM19" s="247"/>
      <c r="AN19" s="241"/>
      <c r="AO19" s="248"/>
      <c r="AP19" s="249"/>
      <c r="AQ19" s="249"/>
      <c r="AR19" s="249"/>
      <c r="AS19" s="249"/>
      <c r="AT19" s="250"/>
      <c r="AU19" s="245"/>
      <c r="AV19" s="249"/>
      <c r="AW19" s="249"/>
      <c r="AX19" s="249"/>
      <c r="AY19" s="249"/>
      <c r="AZ19" s="251"/>
    </row>
    <row r="20" spans="1:52" ht="14.25" customHeight="1" thickTop="1" thickBot="1" x14ac:dyDescent="0.25">
      <c r="A20" s="239"/>
      <c r="B20" s="239"/>
      <c r="C20" s="239"/>
      <c r="D20" s="239"/>
      <c r="E20" s="239"/>
      <c r="F20" s="239"/>
      <c r="G20" s="239"/>
      <c r="H20" s="239"/>
      <c r="I20" s="239"/>
      <c r="J20" s="239"/>
      <c r="K20" s="239"/>
      <c r="L20" s="239"/>
      <c r="M20" s="239"/>
      <c r="N20" s="239"/>
      <c r="O20" s="239"/>
      <c r="P20" s="239"/>
      <c r="Q20" s="239"/>
      <c r="R20" s="239"/>
      <c r="S20" s="239"/>
      <c r="T20" s="239"/>
      <c r="U20" s="239"/>
      <c r="V20" s="239"/>
      <c r="W20" s="239"/>
      <c r="X20" s="239"/>
      <c r="Y20" s="239"/>
      <c r="Z20" s="239"/>
      <c r="AA20" s="239"/>
      <c r="AB20" s="239"/>
      <c r="AC20" s="239"/>
      <c r="AD20" s="239"/>
      <c r="AE20" s="239"/>
      <c r="AF20" s="239"/>
      <c r="AG20" s="239"/>
      <c r="AH20" s="239"/>
      <c r="AI20" s="239"/>
      <c r="AJ20" s="239"/>
      <c r="AK20" s="239"/>
      <c r="AL20" s="239"/>
      <c r="AM20" s="239"/>
      <c r="AN20" s="239"/>
      <c r="AO20" s="239"/>
      <c r="AP20" s="239"/>
      <c r="AQ20" s="239"/>
      <c r="AR20" s="239"/>
      <c r="AS20" s="239"/>
      <c r="AT20" s="239"/>
      <c r="AU20" s="239"/>
      <c r="AV20" s="239"/>
      <c r="AW20" s="239"/>
      <c r="AX20" s="239"/>
      <c r="AY20" s="239"/>
      <c r="AZ20" s="239"/>
    </row>
    <row r="21" spans="1:52" ht="14.25" customHeight="1" thickTop="1" x14ac:dyDescent="0.2">
      <c r="A21" s="239"/>
      <c r="B21" s="445"/>
      <c r="C21" s="442"/>
      <c r="D21" s="442"/>
      <c r="E21" s="442"/>
      <c r="F21" s="442"/>
      <c r="G21" s="442"/>
      <c r="H21" s="442"/>
      <c r="I21" s="442"/>
      <c r="J21" s="442"/>
      <c r="K21" s="442"/>
      <c r="L21" s="442"/>
      <c r="M21" s="444"/>
      <c r="N21" s="241"/>
      <c r="O21" s="451"/>
      <c r="P21" s="442"/>
      <c r="Q21" s="442"/>
      <c r="R21" s="442"/>
      <c r="S21" s="442"/>
      <c r="T21" s="442"/>
      <c r="U21" s="442"/>
      <c r="V21" s="442"/>
      <c r="W21" s="442"/>
      <c r="X21" s="442"/>
      <c r="Y21" s="442"/>
      <c r="Z21" s="444"/>
      <c r="AA21" s="239"/>
      <c r="AB21" s="445"/>
      <c r="AC21" s="442"/>
      <c r="AD21" s="442"/>
      <c r="AE21" s="442"/>
      <c r="AF21" s="442"/>
      <c r="AG21" s="442"/>
      <c r="AH21" s="442"/>
      <c r="AI21" s="442"/>
      <c r="AJ21" s="442"/>
      <c r="AK21" s="442"/>
      <c r="AL21" s="442"/>
      <c r="AM21" s="444"/>
      <c r="AN21" s="241"/>
      <c r="AO21" s="451"/>
      <c r="AP21" s="442"/>
      <c r="AQ21" s="442"/>
      <c r="AR21" s="442"/>
      <c r="AS21" s="442"/>
      <c r="AT21" s="442"/>
      <c r="AU21" s="442"/>
      <c r="AV21" s="442"/>
      <c r="AW21" s="442"/>
      <c r="AX21" s="442"/>
      <c r="AY21" s="442"/>
      <c r="AZ21" s="444"/>
    </row>
    <row r="22" spans="1:52" ht="14.25" customHeight="1" x14ac:dyDescent="0.2">
      <c r="A22" s="239"/>
      <c r="B22" s="446"/>
      <c r="C22" s="428"/>
      <c r="D22" s="428"/>
      <c r="E22" s="428"/>
      <c r="F22" s="428"/>
      <c r="G22" s="428"/>
      <c r="H22" s="428"/>
      <c r="I22" s="428"/>
      <c r="J22" s="428"/>
      <c r="K22" s="428"/>
      <c r="L22" s="428"/>
      <c r="M22" s="447"/>
      <c r="N22" s="241"/>
      <c r="O22" s="446"/>
      <c r="P22" s="428"/>
      <c r="Q22" s="428"/>
      <c r="R22" s="428"/>
      <c r="S22" s="428"/>
      <c r="T22" s="428"/>
      <c r="U22" s="428"/>
      <c r="V22" s="428"/>
      <c r="W22" s="428"/>
      <c r="X22" s="428"/>
      <c r="Y22" s="428"/>
      <c r="Z22" s="447"/>
      <c r="AA22" s="239"/>
      <c r="AB22" s="446"/>
      <c r="AC22" s="428"/>
      <c r="AD22" s="428"/>
      <c r="AE22" s="428"/>
      <c r="AF22" s="428"/>
      <c r="AG22" s="428"/>
      <c r="AH22" s="428"/>
      <c r="AI22" s="428"/>
      <c r="AJ22" s="428"/>
      <c r="AK22" s="428"/>
      <c r="AL22" s="428"/>
      <c r="AM22" s="447"/>
      <c r="AN22" s="241"/>
      <c r="AO22" s="446"/>
      <c r="AP22" s="428"/>
      <c r="AQ22" s="428"/>
      <c r="AR22" s="428"/>
      <c r="AS22" s="428"/>
      <c r="AT22" s="428"/>
      <c r="AU22" s="428"/>
      <c r="AV22" s="428"/>
      <c r="AW22" s="428"/>
      <c r="AX22" s="428"/>
      <c r="AY22" s="428"/>
      <c r="AZ22" s="447"/>
    </row>
    <row r="23" spans="1:52" ht="14.25" customHeight="1" x14ac:dyDescent="0.2">
      <c r="A23" s="239"/>
      <c r="B23" s="446"/>
      <c r="C23" s="428"/>
      <c r="D23" s="428"/>
      <c r="E23" s="428"/>
      <c r="F23" s="428"/>
      <c r="G23" s="428"/>
      <c r="H23" s="428"/>
      <c r="I23" s="428"/>
      <c r="J23" s="428"/>
      <c r="K23" s="428"/>
      <c r="L23" s="428"/>
      <c r="M23" s="447"/>
      <c r="N23" s="241"/>
      <c r="O23" s="446"/>
      <c r="P23" s="428"/>
      <c r="Q23" s="428"/>
      <c r="R23" s="428"/>
      <c r="S23" s="428"/>
      <c r="T23" s="428"/>
      <c r="U23" s="428"/>
      <c r="V23" s="428"/>
      <c r="W23" s="428"/>
      <c r="X23" s="428"/>
      <c r="Y23" s="428"/>
      <c r="Z23" s="447"/>
      <c r="AA23" s="239"/>
      <c r="AB23" s="446"/>
      <c r="AC23" s="428"/>
      <c r="AD23" s="428"/>
      <c r="AE23" s="428"/>
      <c r="AF23" s="428"/>
      <c r="AG23" s="428"/>
      <c r="AH23" s="428"/>
      <c r="AI23" s="428"/>
      <c r="AJ23" s="428"/>
      <c r="AK23" s="428"/>
      <c r="AL23" s="428"/>
      <c r="AM23" s="447"/>
      <c r="AN23" s="241"/>
      <c r="AO23" s="446"/>
      <c r="AP23" s="428"/>
      <c r="AQ23" s="428"/>
      <c r="AR23" s="428"/>
      <c r="AS23" s="428"/>
      <c r="AT23" s="428"/>
      <c r="AU23" s="428"/>
      <c r="AV23" s="428"/>
      <c r="AW23" s="428"/>
      <c r="AX23" s="428"/>
      <c r="AY23" s="428"/>
      <c r="AZ23" s="447"/>
    </row>
    <row r="24" spans="1:52" ht="14.25" customHeight="1" x14ac:dyDescent="0.2">
      <c r="A24" s="239"/>
      <c r="B24" s="446"/>
      <c r="C24" s="428"/>
      <c r="D24" s="428"/>
      <c r="E24" s="428"/>
      <c r="F24" s="428"/>
      <c r="G24" s="428"/>
      <c r="H24" s="428"/>
      <c r="I24" s="428"/>
      <c r="J24" s="428"/>
      <c r="K24" s="428"/>
      <c r="L24" s="428"/>
      <c r="M24" s="447"/>
      <c r="N24" s="241"/>
      <c r="O24" s="446"/>
      <c r="P24" s="428"/>
      <c r="Q24" s="428"/>
      <c r="R24" s="428"/>
      <c r="S24" s="428"/>
      <c r="T24" s="428"/>
      <c r="U24" s="428"/>
      <c r="V24" s="428"/>
      <c r="W24" s="428"/>
      <c r="X24" s="428"/>
      <c r="Y24" s="428"/>
      <c r="Z24" s="447"/>
      <c r="AA24" s="239"/>
      <c r="AB24" s="446"/>
      <c r="AC24" s="428"/>
      <c r="AD24" s="428"/>
      <c r="AE24" s="428"/>
      <c r="AF24" s="428"/>
      <c r="AG24" s="428"/>
      <c r="AH24" s="428"/>
      <c r="AI24" s="428"/>
      <c r="AJ24" s="428"/>
      <c r="AK24" s="428"/>
      <c r="AL24" s="428"/>
      <c r="AM24" s="447"/>
      <c r="AN24" s="241"/>
      <c r="AO24" s="446"/>
      <c r="AP24" s="428"/>
      <c r="AQ24" s="428"/>
      <c r="AR24" s="428"/>
      <c r="AS24" s="428"/>
      <c r="AT24" s="428"/>
      <c r="AU24" s="428"/>
      <c r="AV24" s="428"/>
      <c r="AW24" s="428"/>
      <c r="AX24" s="428"/>
      <c r="AY24" s="428"/>
      <c r="AZ24" s="447"/>
    </row>
    <row r="25" spans="1:52" ht="14.25" customHeight="1" x14ac:dyDescent="0.2">
      <c r="A25" s="239"/>
      <c r="B25" s="446"/>
      <c r="C25" s="428"/>
      <c r="D25" s="428"/>
      <c r="E25" s="428"/>
      <c r="F25" s="428"/>
      <c r="G25" s="428"/>
      <c r="H25" s="428"/>
      <c r="I25" s="428"/>
      <c r="J25" s="428"/>
      <c r="K25" s="428"/>
      <c r="L25" s="428"/>
      <c r="M25" s="447"/>
      <c r="N25" s="241"/>
      <c r="O25" s="446"/>
      <c r="P25" s="428"/>
      <c r="Q25" s="428"/>
      <c r="R25" s="428"/>
      <c r="S25" s="428"/>
      <c r="T25" s="428"/>
      <c r="U25" s="428"/>
      <c r="V25" s="428"/>
      <c r="W25" s="428"/>
      <c r="X25" s="428"/>
      <c r="Y25" s="428"/>
      <c r="Z25" s="447"/>
      <c r="AA25" s="239"/>
      <c r="AB25" s="446"/>
      <c r="AC25" s="428"/>
      <c r="AD25" s="428"/>
      <c r="AE25" s="428"/>
      <c r="AF25" s="428"/>
      <c r="AG25" s="428"/>
      <c r="AH25" s="428"/>
      <c r="AI25" s="428"/>
      <c r="AJ25" s="428"/>
      <c r="AK25" s="428"/>
      <c r="AL25" s="428"/>
      <c r="AM25" s="447"/>
      <c r="AN25" s="241"/>
      <c r="AO25" s="446"/>
      <c r="AP25" s="428"/>
      <c r="AQ25" s="428"/>
      <c r="AR25" s="428"/>
      <c r="AS25" s="428"/>
      <c r="AT25" s="428"/>
      <c r="AU25" s="428"/>
      <c r="AV25" s="428"/>
      <c r="AW25" s="428"/>
      <c r="AX25" s="428"/>
      <c r="AY25" s="428"/>
      <c r="AZ25" s="447"/>
    </row>
    <row r="26" spans="1:52" ht="14.25" customHeight="1" x14ac:dyDescent="0.2">
      <c r="A26" s="239"/>
      <c r="B26" s="446"/>
      <c r="C26" s="428"/>
      <c r="D26" s="428"/>
      <c r="E26" s="428"/>
      <c r="F26" s="428"/>
      <c r="G26" s="428"/>
      <c r="H26" s="428"/>
      <c r="I26" s="428"/>
      <c r="J26" s="428"/>
      <c r="K26" s="428"/>
      <c r="L26" s="428"/>
      <c r="M26" s="447"/>
      <c r="N26" s="241"/>
      <c r="O26" s="446"/>
      <c r="P26" s="428"/>
      <c r="Q26" s="428"/>
      <c r="R26" s="428"/>
      <c r="S26" s="428"/>
      <c r="T26" s="428"/>
      <c r="U26" s="428"/>
      <c r="V26" s="428"/>
      <c r="W26" s="428"/>
      <c r="X26" s="428"/>
      <c r="Y26" s="428"/>
      <c r="Z26" s="447"/>
      <c r="AA26" s="239"/>
      <c r="AB26" s="446"/>
      <c r="AC26" s="428"/>
      <c r="AD26" s="428"/>
      <c r="AE26" s="428"/>
      <c r="AF26" s="428"/>
      <c r="AG26" s="428"/>
      <c r="AH26" s="428"/>
      <c r="AI26" s="428"/>
      <c r="AJ26" s="428"/>
      <c r="AK26" s="428"/>
      <c r="AL26" s="428"/>
      <c r="AM26" s="447"/>
      <c r="AN26" s="241"/>
      <c r="AO26" s="446"/>
      <c r="AP26" s="428"/>
      <c r="AQ26" s="428"/>
      <c r="AR26" s="428"/>
      <c r="AS26" s="428"/>
      <c r="AT26" s="428"/>
      <c r="AU26" s="428"/>
      <c r="AV26" s="428"/>
      <c r="AW26" s="428"/>
      <c r="AX26" s="428"/>
      <c r="AY26" s="428"/>
      <c r="AZ26" s="447"/>
    </row>
    <row r="27" spans="1:52" ht="14.25" customHeight="1" x14ac:dyDescent="0.2">
      <c r="A27" s="239"/>
      <c r="B27" s="446"/>
      <c r="C27" s="428"/>
      <c r="D27" s="428"/>
      <c r="E27" s="428"/>
      <c r="F27" s="428"/>
      <c r="G27" s="428"/>
      <c r="H27" s="428"/>
      <c r="I27" s="428"/>
      <c r="J27" s="428"/>
      <c r="K27" s="428"/>
      <c r="L27" s="428"/>
      <c r="M27" s="447"/>
      <c r="N27" s="241"/>
      <c r="O27" s="446"/>
      <c r="P27" s="428"/>
      <c r="Q27" s="428"/>
      <c r="R27" s="428"/>
      <c r="S27" s="428"/>
      <c r="T27" s="428"/>
      <c r="U27" s="428"/>
      <c r="V27" s="428"/>
      <c r="W27" s="428"/>
      <c r="X27" s="428"/>
      <c r="Y27" s="428"/>
      <c r="Z27" s="447"/>
      <c r="AA27" s="239"/>
      <c r="AB27" s="446"/>
      <c r="AC27" s="428"/>
      <c r="AD27" s="428"/>
      <c r="AE27" s="428"/>
      <c r="AF27" s="428"/>
      <c r="AG27" s="428"/>
      <c r="AH27" s="428"/>
      <c r="AI27" s="428"/>
      <c r="AJ27" s="428"/>
      <c r="AK27" s="428"/>
      <c r="AL27" s="428"/>
      <c r="AM27" s="447"/>
      <c r="AN27" s="241"/>
      <c r="AO27" s="446"/>
      <c r="AP27" s="428"/>
      <c r="AQ27" s="428"/>
      <c r="AR27" s="428"/>
      <c r="AS27" s="428"/>
      <c r="AT27" s="428"/>
      <c r="AU27" s="428"/>
      <c r="AV27" s="428"/>
      <c r="AW27" s="428"/>
      <c r="AX27" s="428"/>
      <c r="AY27" s="428"/>
      <c r="AZ27" s="447"/>
    </row>
    <row r="28" spans="1:52" ht="14.25" customHeight="1" x14ac:dyDescent="0.2">
      <c r="A28" s="239"/>
      <c r="B28" s="446"/>
      <c r="C28" s="428"/>
      <c r="D28" s="428"/>
      <c r="E28" s="428"/>
      <c r="F28" s="428"/>
      <c r="G28" s="428"/>
      <c r="H28" s="428"/>
      <c r="I28" s="428"/>
      <c r="J28" s="428"/>
      <c r="K28" s="428"/>
      <c r="L28" s="428"/>
      <c r="M28" s="447"/>
      <c r="N28" s="241"/>
      <c r="O28" s="446"/>
      <c r="P28" s="428"/>
      <c r="Q28" s="428"/>
      <c r="R28" s="428"/>
      <c r="S28" s="428"/>
      <c r="T28" s="428"/>
      <c r="U28" s="428"/>
      <c r="V28" s="428"/>
      <c r="W28" s="428"/>
      <c r="X28" s="428"/>
      <c r="Y28" s="428"/>
      <c r="Z28" s="447"/>
      <c r="AA28" s="239"/>
      <c r="AB28" s="446"/>
      <c r="AC28" s="428"/>
      <c r="AD28" s="428"/>
      <c r="AE28" s="428"/>
      <c r="AF28" s="428"/>
      <c r="AG28" s="428"/>
      <c r="AH28" s="428"/>
      <c r="AI28" s="428"/>
      <c r="AJ28" s="428"/>
      <c r="AK28" s="428"/>
      <c r="AL28" s="428"/>
      <c r="AM28" s="447"/>
      <c r="AN28" s="241"/>
      <c r="AO28" s="446"/>
      <c r="AP28" s="428"/>
      <c r="AQ28" s="428"/>
      <c r="AR28" s="428"/>
      <c r="AS28" s="428"/>
      <c r="AT28" s="428"/>
      <c r="AU28" s="428"/>
      <c r="AV28" s="428"/>
      <c r="AW28" s="428"/>
      <c r="AX28" s="428"/>
      <c r="AY28" s="428"/>
      <c r="AZ28" s="447"/>
    </row>
    <row r="29" spans="1:52" ht="14.25" customHeight="1" x14ac:dyDescent="0.2">
      <c r="A29" s="239"/>
      <c r="B29" s="446"/>
      <c r="C29" s="428"/>
      <c r="D29" s="428"/>
      <c r="E29" s="428"/>
      <c r="F29" s="428"/>
      <c r="G29" s="428"/>
      <c r="H29" s="428"/>
      <c r="I29" s="428"/>
      <c r="J29" s="428"/>
      <c r="K29" s="428"/>
      <c r="L29" s="428"/>
      <c r="M29" s="447"/>
      <c r="N29" s="241"/>
      <c r="O29" s="446"/>
      <c r="P29" s="428"/>
      <c r="Q29" s="428"/>
      <c r="R29" s="428"/>
      <c r="S29" s="428"/>
      <c r="T29" s="428"/>
      <c r="U29" s="428"/>
      <c r="V29" s="428"/>
      <c r="W29" s="428"/>
      <c r="X29" s="428"/>
      <c r="Y29" s="428"/>
      <c r="Z29" s="447"/>
      <c r="AA29" s="239"/>
      <c r="AB29" s="446"/>
      <c r="AC29" s="428"/>
      <c r="AD29" s="428"/>
      <c r="AE29" s="428"/>
      <c r="AF29" s="428"/>
      <c r="AG29" s="428"/>
      <c r="AH29" s="428"/>
      <c r="AI29" s="428"/>
      <c r="AJ29" s="428"/>
      <c r="AK29" s="428"/>
      <c r="AL29" s="428"/>
      <c r="AM29" s="447"/>
      <c r="AN29" s="241"/>
      <c r="AO29" s="446"/>
      <c r="AP29" s="428"/>
      <c r="AQ29" s="428"/>
      <c r="AR29" s="428"/>
      <c r="AS29" s="428"/>
      <c r="AT29" s="428"/>
      <c r="AU29" s="428"/>
      <c r="AV29" s="428"/>
      <c r="AW29" s="428"/>
      <c r="AX29" s="428"/>
      <c r="AY29" s="428"/>
      <c r="AZ29" s="447"/>
    </row>
    <row r="30" spans="1:52" ht="14.25" customHeight="1" x14ac:dyDescent="0.2">
      <c r="A30" s="239"/>
      <c r="B30" s="446"/>
      <c r="C30" s="428"/>
      <c r="D30" s="428"/>
      <c r="E30" s="428"/>
      <c r="F30" s="428"/>
      <c r="G30" s="428"/>
      <c r="H30" s="428"/>
      <c r="I30" s="428"/>
      <c r="J30" s="428"/>
      <c r="K30" s="428"/>
      <c r="L30" s="428"/>
      <c r="M30" s="447"/>
      <c r="N30" s="241"/>
      <c r="O30" s="446"/>
      <c r="P30" s="428"/>
      <c r="Q30" s="428"/>
      <c r="R30" s="428"/>
      <c r="S30" s="428"/>
      <c r="T30" s="428"/>
      <c r="U30" s="428"/>
      <c r="V30" s="428"/>
      <c r="W30" s="428"/>
      <c r="X30" s="428"/>
      <c r="Y30" s="428"/>
      <c r="Z30" s="447"/>
      <c r="AA30" s="239"/>
      <c r="AB30" s="446"/>
      <c r="AC30" s="428"/>
      <c r="AD30" s="428"/>
      <c r="AE30" s="428"/>
      <c r="AF30" s="428"/>
      <c r="AG30" s="428"/>
      <c r="AH30" s="428"/>
      <c r="AI30" s="428"/>
      <c r="AJ30" s="428"/>
      <c r="AK30" s="428"/>
      <c r="AL30" s="428"/>
      <c r="AM30" s="447"/>
      <c r="AN30" s="241"/>
      <c r="AO30" s="446"/>
      <c r="AP30" s="428"/>
      <c r="AQ30" s="428"/>
      <c r="AR30" s="428"/>
      <c r="AS30" s="428"/>
      <c r="AT30" s="428"/>
      <c r="AU30" s="428"/>
      <c r="AV30" s="428"/>
      <c r="AW30" s="428"/>
      <c r="AX30" s="428"/>
      <c r="AY30" s="428"/>
      <c r="AZ30" s="447"/>
    </row>
    <row r="31" spans="1:52" ht="14.25" customHeight="1" x14ac:dyDescent="0.2">
      <c r="A31" s="239"/>
      <c r="B31" s="446"/>
      <c r="C31" s="428"/>
      <c r="D31" s="428"/>
      <c r="E31" s="428"/>
      <c r="F31" s="428"/>
      <c r="G31" s="428"/>
      <c r="H31" s="428"/>
      <c r="I31" s="428"/>
      <c r="J31" s="428"/>
      <c r="K31" s="428"/>
      <c r="L31" s="428"/>
      <c r="M31" s="447"/>
      <c r="N31" s="241"/>
      <c r="O31" s="446"/>
      <c r="P31" s="428"/>
      <c r="Q31" s="428"/>
      <c r="R31" s="428"/>
      <c r="S31" s="428"/>
      <c r="T31" s="428"/>
      <c r="U31" s="428"/>
      <c r="V31" s="428"/>
      <c r="W31" s="428"/>
      <c r="X31" s="428"/>
      <c r="Y31" s="428"/>
      <c r="Z31" s="447"/>
      <c r="AA31" s="239"/>
      <c r="AB31" s="446"/>
      <c r="AC31" s="428"/>
      <c r="AD31" s="428"/>
      <c r="AE31" s="428"/>
      <c r="AF31" s="428"/>
      <c r="AG31" s="428"/>
      <c r="AH31" s="428"/>
      <c r="AI31" s="428"/>
      <c r="AJ31" s="428"/>
      <c r="AK31" s="428"/>
      <c r="AL31" s="428"/>
      <c r="AM31" s="447"/>
      <c r="AN31" s="241"/>
      <c r="AO31" s="446"/>
      <c r="AP31" s="428"/>
      <c r="AQ31" s="428"/>
      <c r="AR31" s="428"/>
      <c r="AS31" s="428"/>
      <c r="AT31" s="428"/>
      <c r="AU31" s="428"/>
      <c r="AV31" s="428"/>
      <c r="AW31" s="428"/>
      <c r="AX31" s="428"/>
      <c r="AY31" s="428"/>
      <c r="AZ31" s="447"/>
    </row>
    <row r="32" spans="1:52" ht="14.25" customHeight="1" thickBot="1" x14ac:dyDescent="0.25">
      <c r="A32" s="239"/>
      <c r="B32" s="448"/>
      <c r="C32" s="449"/>
      <c r="D32" s="449"/>
      <c r="E32" s="449"/>
      <c r="F32" s="449"/>
      <c r="G32" s="449"/>
      <c r="H32" s="449"/>
      <c r="I32" s="449"/>
      <c r="J32" s="449"/>
      <c r="K32" s="449"/>
      <c r="L32" s="449"/>
      <c r="M32" s="450"/>
      <c r="N32" s="241"/>
      <c r="O32" s="448"/>
      <c r="P32" s="449"/>
      <c r="Q32" s="449"/>
      <c r="R32" s="449"/>
      <c r="S32" s="449"/>
      <c r="T32" s="449"/>
      <c r="U32" s="449"/>
      <c r="V32" s="449"/>
      <c r="W32" s="449"/>
      <c r="X32" s="449"/>
      <c r="Y32" s="449"/>
      <c r="Z32" s="450"/>
      <c r="AA32" s="239"/>
      <c r="AB32" s="448"/>
      <c r="AC32" s="449"/>
      <c r="AD32" s="449"/>
      <c r="AE32" s="449"/>
      <c r="AF32" s="449"/>
      <c r="AG32" s="449"/>
      <c r="AH32" s="449"/>
      <c r="AI32" s="449"/>
      <c r="AJ32" s="449"/>
      <c r="AK32" s="449"/>
      <c r="AL32" s="449"/>
      <c r="AM32" s="450"/>
      <c r="AN32" s="241"/>
      <c r="AO32" s="448"/>
      <c r="AP32" s="449"/>
      <c r="AQ32" s="449"/>
      <c r="AR32" s="449"/>
      <c r="AS32" s="449"/>
      <c r="AT32" s="449"/>
      <c r="AU32" s="449"/>
      <c r="AV32" s="449"/>
      <c r="AW32" s="449"/>
      <c r="AX32" s="449"/>
      <c r="AY32" s="449"/>
      <c r="AZ32" s="450"/>
    </row>
    <row r="33" spans="1:52" ht="14.25" customHeight="1" thickTop="1" x14ac:dyDescent="0.2">
      <c r="A33" s="239"/>
      <c r="B33" s="443" t="s">
        <v>22</v>
      </c>
      <c r="C33" s="442"/>
      <c r="D33" s="442"/>
      <c r="E33" s="442"/>
      <c r="F33" s="442"/>
      <c r="G33" s="442"/>
      <c r="H33" s="442"/>
      <c r="I33" s="442"/>
      <c r="J33" s="442"/>
      <c r="K33" s="442"/>
      <c r="L33" s="442"/>
      <c r="M33" s="444"/>
      <c r="N33" s="241"/>
      <c r="O33" s="242" t="str">
        <f>B33</f>
        <v>…...........................</v>
      </c>
      <c r="P33" s="240"/>
      <c r="Q33" s="240"/>
      <c r="R33" s="240"/>
      <c r="S33" s="240"/>
      <c r="T33" s="240"/>
      <c r="U33" s="240"/>
      <c r="V33" s="240"/>
      <c r="W33" s="240"/>
      <c r="X33" s="240"/>
      <c r="Y33" s="240"/>
      <c r="Z33" s="243"/>
      <c r="AA33" s="239"/>
      <c r="AB33" s="443" t="s">
        <v>22</v>
      </c>
      <c r="AC33" s="442"/>
      <c r="AD33" s="442"/>
      <c r="AE33" s="442"/>
      <c r="AF33" s="442"/>
      <c r="AG33" s="442"/>
      <c r="AH33" s="442"/>
      <c r="AI33" s="442"/>
      <c r="AJ33" s="442"/>
      <c r="AK33" s="442"/>
      <c r="AL33" s="442"/>
      <c r="AM33" s="444"/>
      <c r="AN33" s="241"/>
      <c r="AO33" s="242" t="str">
        <f>AB33</f>
        <v>…...........................</v>
      </c>
      <c r="AP33" s="240"/>
      <c r="AQ33" s="240"/>
      <c r="AR33" s="240"/>
      <c r="AS33" s="240"/>
      <c r="AT33" s="240"/>
      <c r="AU33" s="240"/>
      <c r="AV33" s="240"/>
      <c r="AW33" s="240"/>
      <c r="AX33" s="240"/>
      <c r="AY33" s="240"/>
      <c r="AZ33" s="243"/>
    </row>
    <row r="34" spans="1:52" ht="14.25" customHeight="1" thickBot="1" x14ac:dyDescent="0.25">
      <c r="A34" s="239"/>
      <c r="B34" s="244"/>
      <c r="C34" s="245"/>
      <c r="D34" s="245"/>
      <c r="E34" s="245"/>
      <c r="F34" s="245"/>
      <c r="G34" s="246"/>
      <c r="H34" s="245"/>
      <c r="I34" s="245"/>
      <c r="J34" s="245"/>
      <c r="K34" s="245"/>
      <c r="L34" s="245"/>
      <c r="M34" s="247"/>
      <c r="N34" s="241"/>
      <c r="O34" s="248"/>
      <c r="P34" s="249"/>
      <c r="Q34" s="249"/>
      <c r="R34" s="249"/>
      <c r="S34" s="249"/>
      <c r="T34" s="250"/>
      <c r="U34" s="245"/>
      <c r="V34" s="249"/>
      <c r="W34" s="249"/>
      <c r="X34" s="249"/>
      <c r="Y34" s="249"/>
      <c r="Z34" s="251"/>
      <c r="AA34" s="239"/>
      <c r="AB34" s="244"/>
      <c r="AC34" s="245"/>
      <c r="AD34" s="245"/>
      <c r="AE34" s="245"/>
      <c r="AF34" s="245"/>
      <c r="AG34" s="246"/>
      <c r="AH34" s="245"/>
      <c r="AI34" s="245"/>
      <c r="AJ34" s="245"/>
      <c r="AK34" s="245"/>
      <c r="AL34" s="245"/>
      <c r="AM34" s="247"/>
      <c r="AN34" s="241"/>
      <c r="AO34" s="248"/>
      <c r="AP34" s="249"/>
      <c r="AQ34" s="249"/>
      <c r="AR34" s="249"/>
      <c r="AS34" s="249"/>
      <c r="AT34" s="250"/>
      <c r="AU34" s="245"/>
      <c r="AV34" s="249"/>
      <c r="AW34" s="249"/>
      <c r="AX34" s="249"/>
      <c r="AY34" s="249"/>
      <c r="AZ34" s="251"/>
    </row>
    <row r="35" spans="1:52" ht="14.25" customHeight="1" thickTop="1" thickBot="1" x14ac:dyDescent="0.25">
      <c r="A35" s="239"/>
      <c r="B35" s="239"/>
      <c r="C35" s="239"/>
      <c r="D35" s="239"/>
      <c r="E35" s="239"/>
      <c r="F35" s="239"/>
      <c r="G35" s="239"/>
      <c r="H35" s="239"/>
      <c r="I35" s="239"/>
      <c r="J35" s="239"/>
      <c r="K35" s="239"/>
      <c r="L35" s="239"/>
      <c r="M35" s="239"/>
      <c r="N35" s="239"/>
      <c r="O35" s="239"/>
      <c r="P35" s="239"/>
      <c r="Q35" s="239"/>
      <c r="R35" s="239"/>
      <c r="S35" s="239"/>
      <c r="T35" s="239"/>
      <c r="U35" s="239"/>
      <c r="V35" s="239"/>
      <c r="W35" s="239"/>
      <c r="X35" s="239"/>
      <c r="Y35" s="239"/>
      <c r="Z35" s="239"/>
      <c r="AA35" s="239"/>
      <c r="AB35" s="239"/>
      <c r="AC35" s="239"/>
      <c r="AD35" s="239"/>
      <c r="AE35" s="239"/>
      <c r="AF35" s="239"/>
      <c r="AG35" s="239"/>
      <c r="AH35" s="239"/>
      <c r="AI35" s="239"/>
      <c r="AJ35" s="239"/>
      <c r="AK35" s="239"/>
      <c r="AL35" s="239"/>
      <c r="AM35" s="239"/>
      <c r="AN35" s="239"/>
      <c r="AO35" s="239"/>
      <c r="AP35" s="239"/>
      <c r="AQ35" s="239"/>
      <c r="AR35" s="239"/>
      <c r="AS35" s="239"/>
      <c r="AT35" s="239"/>
      <c r="AU35" s="239"/>
      <c r="AV35" s="239"/>
      <c r="AW35" s="239"/>
      <c r="AX35" s="239"/>
      <c r="AY35" s="239"/>
      <c r="AZ35" s="239"/>
    </row>
    <row r="36" spans="1:52" ht="14.25" customHeight="1" thickTop="1" x14ac:dyDescent="0.2">
      <c r="A36" s="239"/>
      <c r="B36" s="445"/>
      <c r="C36" s="442"/>
      <c r="D36" s="442"/>
      <c r="E36" s="442"/>
      <c r="F36" s="442"/>
      <c r="G36" s="442"/>
      <c r="H36" s="442"/>
      <c r="I36" s="442"/>
      <c r="J36" s="442"/>
      <c r="K36" s="442"/>
      <c r="L36" s="442"/>
      <c r="M36" s="444"/>
      <c r="N36" s="241"/>
      <c r="O36" s="451"/>
      <c r="P36" s="442"/>
      <c r="Q36" s="442"/>
      <c r="R36" s="442"/>
      <c r="S36" s="442"/>
      <c r="T36" s="442"/>
      <c r="U36" s="442"/>
      <c r="V36" s="442"/>
      <c r="W36" s="442"/>
      <c r="X36" s="442"/>
      <c r="Y36" s="442"/>
      <c r="Z36" s="444"/>
      <c r="AA36" s="239"/>
      <c r="AB36" s="445"/>
      <c r="AC36" s="442"/>
      <c r="AD36" s="442"/>
      <c r="AE36" s="442"/>
      <c r="AF36" s="442"/>
      <c r="AG36" s="442"/>
      <c r="AH36" s="442"/>
      <c r="AI36" s="442"/>
      <c r="AJ36" s="442"/>
      <c r="AK36" s="442"/>
      <c r="AL36" s="442"/>
      <c r="AM36" s="444"/>
      <c r="AN36" s="241"/>
      <c r="AO36" s="451"/>
      <c r="AP36" s="442"/>
      <c r="AQ36" s="442"/>
      <c r="AR36" s="442"/>
      <c r="AS36" s="442"/>
      <c r="AT36" s="442"/>
      <c r="AU36" s="442"/>
      <c r="AV36" s="442"/>
      <c r="AW36" s="442"/>
      <c r="AX36" s="442"/>
      <c r="AY36" s="442"/>
      <c r="AZ36" s="444"/>
    </row>
    <row r="37" spans="1:52" ht="14.25" customHeight="1" x14ac:dyDescent="0.2">
      <c r="A37" s="239"/>
      <c r="B37" s="446"/>
      <c r="C37" s="428"/>
      <c r="D37" s="428"/>
      <c r="E37" s="428"/>
      <c r="F37" s="428"/>
      <c r="G37" s="428"/>
      <c r="H37" s="428"/>
      <c r="I37" s="428"/>
      <c r="J37" s="428"/>
      <c r="K37" s="428"/>
      <c r="L37" s="428"/>
      <c r="M37" s="447"/>
      <c r="N37" s="241"/>
      <c r="O37" s="446"/>
      <c r="P37" s="428"/>
      <c r="Q37" s="428"/>
      <c r="R37" s="428"/>
      <c r="S37" s="428"/>
      <c r="T37" s="428"/>
      <c r="U37" s="428"/>
      <c r="V37" s="428"/>
      <c r="W37" s="428"/>
      <c r="X37" s="428"/>
      <c r="Y37" s="428"/>
      <c r="Z37" s="447"/>
      <c r="AA37" s="239"/>
      <c r="AB37" s="446"/>
      <c r="AC37" s="428"/>
      <c r="AD37" s="428"/>
      <c r="AE37" s="428"/>
      <c r="AF37" s="428"/>
      <c r="AG37" s="428"/>
      <c r="AH37" s="428"/>
      <c r="AI37" s="428"/>
      <c r="AJ37" s="428"/>
      <c r="AK37" s="428"/>
      <c r="AL37" s="428"/>
      <c r="AM37" s="447"/>
      <c r="AN37" s="241"/>
      <c r="AO37" s="446"/>
      <c r="AP37" s="428"/>
      <c r="AQ37" s="428"/>
      <c r="AR37" s="428"/>
      <c r="AS37" s="428"/>
      <c r="AT37" s="428"/>
      <c r="AU37" s="428"/>
      <c r="AV37" s="428"/>
      <c r="AW37" s="428"/>
      <c r="AX37" s="428"/>
      <c r="AY37" s="428"/>
      <c r="AZ37" s="447"/>
    </row>
    <row r="38" spans="1:52" ht="14.25" customHeight="1" x14ac:dyDescent="0.2">
      <c r="A38" s="239"/>
      <c r="B38" s="446"/>
      <c r="C38" s="428"/>
      <c r="D38" s="428"/>
      <c r="E38" s="428"/>
      <c r="F38" s="428"/>
      <c r="G38" s="428"/>
      <c r="H38" s="428"/>
      <c r="I38" s="428"/>
      <c r="J38" s="428"/>
      <c r="K38" s="428"/>
      <c r="L38" s="428"/>
      <c r="M38" s="447"/>
      <c r="N38" s="241"/>
      <c r="O38" s="446"/>
      <c r="P38" s="428"/>
      <c r="Q38" s="428"/>
      <c r="R38" s="428"/>
      <c r="S38" s="428"/>
      <c r="T38" s="428"/>
      <c r="U38" s="428"/>
      <c r="V38" s="428"/>
      <c r="W38" s="428"/>
      <c r="X38" s="428"/>
      <c r="Y38" s="428"/>
      <c r="Z38" s="447"/>
      <c r="AA38" s="239"/>
      <c r="AB38" s="446"/>
      <c r="AC38" s="428"/>
      <c r="AD38" s="428"/>
      <c r="AE38" s="428"/>
      <c r="AF38" s="428"/>
      <c r="AG38" s="428"/>
      <c r="AH38" s="428"/>
      <c r="AI38" s="428"/>
      <c r="AJ38" s="428"/>
      <c r="AK38" s="428"/>
      <c r="AL38" s="428"/>
      <c r="AM38" s="447"/>
      <c r="AN38" s="241"/>
      <c r="AO38" s="446"/>
      <c r="AP38" s="428"/>
      <c r="AQ38" s="428"/>
      <c r="AR38" s="428"/>
      <c r="AS38" s="428"/>
      <c r="AT38" s="428"/>
      <c r="AU38" s="428"/>
      <c r="AV38" s="428"/>
      <c r="AW38" s="428"/>
      <c r="AX38" s="428"/>
      <c r="AY38" s="428"/>
      <c r="AZ38" s="447"/>
    </row>
    <row r="39" spans="1:52" ht="14.25" customHeight="1" x14ac:dyDescent="0.2">
      <c r="A39" s="239"/>
      <c r="B39" s="446"/>
      <c r="C39" s="428"/>
      <c r="D39" s="428"/>
      <c r="E39" s="428"/>
      <c r="F39" s="428"/>
      <c r="G39" s="428"/>
      <c r="H39" s="428"/>
      <c r="I39" s="428"/>
      <c r="J39" s="428"/>
      <c r="K39" s="428"/>
      <c r="L39" s="428"/>
      <c r="M39" s="447"/>
      <c r="N39" s="241"/>
      <c r="O39" s="446"/>
      <c r="P39" s="428"/>
      <c r="Q39" s="428"/>
      <c r="R39" s="428"/>
      <c r="S39" s="428"/>
      <c r="T39" s="428"/>
      <c r="U39" s="428"/>
      <c r="V39" s="428"/>
      <c r="W39" s="428"/>
      <c r="X39" s="428"/>
      <c r="Y39" s="428"/>
      <c r="Z39" s="447"/>
      <c r="AA39" s="239"/>
      <c r="AB39" s="446"/>
      <c r="AC39" s="428"/>
      <c r="AD39" s="428"/>
      <c r="AE39" s="428"/>
      <c r="AF39" s="428"/>
      <c r="AG39" s="428"/>
      <c r="AH39" s="428"/>
      <c r="AI39" s="428"/>
      <c r="AJ39" s="428"/>
      <c r="AK39" s="428"/>
      <c r="AL39" s="428"/>
      <c r="AM39" s="447"/>
      <c r="AN39" s="241"/>
      <c r="AO39" s="446"/>
      <c r="AP39" s="428"/>
      <c r="AQ39" s="428"/>
      <c r="AR39" s="428"/>
      <c r="AS39" s="428"/>
      <c r="AT39" s="428"/>
      <c r="AU39" s="428"/>
      <c r="AV39" s="428"/>
      <c r="AW39" s="428"/>
      <c r="AX39" s="428"/>
      <c r="AY39" s="428"/>
      <c r="AZ39" s="447"/>
    </row>
    <row r="40" spans="1:52" ht="14.25" customHeight="1" x14ac:dyDescent="0.2">
      <c r="A40" s="239"/>
      <c r="B40" s="446"/>
      <c r="C40" s="428"/>
      <c r="D40" s="428"/>
      <c r="E40" s="428"/>
      <c r="F40" s="428"/>
      <c r="G40" s="428"/>
      <c r="H40" s="428"/>
      <c r="I40" s="428"/>
      <c r="J40" s="428"/>
      <c r="K40" s="428"/>
      <c r="L40" s="428"/>
      <c r="M40" s="447"/>
      <c r="N40" s="241"/>
      <c r="O40" s="446"/>
      <c r="P40" s="428"/>
      <c r="Q40" s="428"/>
      <c r="R40" s="428"/>
      <c r="S40" s="428"/>
      <c r="T40" s="428"/>
      <c r="U40" s="428"/>
      <c r="V40" s="428"/>
      <c r="W40" s="428"/>
      <c r="X40" s="428"/>
      <c r="Y40" s="428"/>
      <c r="Z40" s="447"/>
      <c r="AA40" s="239"/>
      <c r="AB40" s="446"/>
      <c r="AC40" s="428"/>
      <c r="AD40" s="428"/>
      <c r="AE40" s="428"/>
      <c r="AF40" s="428"/>
      <c r="AG40" s="428"/>
      <c r="AH40" s="428"/>
      <c r="AI40" s="428"/>
      <c r="AJ40" s="428"/>
      <c r="AK40" s="428"/>
      <c r="AL40" s="428"/>
      <c r="AM40" s="447"/>
      <c r="AN40" s="241"/>
      <c r="AO40" s="446"/>
      <c r="AP40" s="428"/>
      <c r="AQ40" s="428"/>
      <c r="AR40" s="428"/>
      <c r="AS40" s="428"/>
      <c r="AT40" s="428"/>
      <c r="AU40" s="428"/>
      <c r="AV40" s="428"/>
      <c r="AW40" s="428"/>
      <c r="AX40" s="428"/>
      <c r="AY40" s="428"/>
      <c r="AZ40" s="447"/>
    </row>
    <row r="41" spans="1:52" ht="14.25" customHeight="1" x14ac:dyDescent="0.2">
      <c r="A41" s="239"/>
      <c r="B41" s="446"/>
      <c r="C41" s="428"/>
      <c r="D41" s="428"/>
      <c r="E41" s="428"/>
      <c r="F41" s="428"/>
      <c r="G41" s="428"/>
      <c r="H41" s="428"/>
      <c r="I41" s="428"/>
      <c r="J41" s="428"/>
      <c r="K41" s="428"/>
      <c r="L41" s="428"/>
      <c r="M41" s="447"/>
      <c r="N41" s="241"/>
      <c r="O41" s="446"/>
      <c r="P41" s="428"/>
      <c r="Q41" s="428"/>
      <c r="R41" s="428"/>
      <c r="S41" s="428"/>
      <c r="T41" s="428"/>
      <c r="U41" s="428"/>
      <c r="V41" s="428"/>
      <c r="W41" s="428"/>
      <c r="X41" s="428"/>
      <c r="Y41" s="428"/>
      <c r="Z41" s="447"/>
      <c r="AA41" s="239"/>
      <c r="AB41" s="446"/>
      <c r="AC41" s="428"/>
      <c r="AD41" s="428"/>
      <c r="AE41" s="428"/>
      <c r="AF41" s="428"/>
      <c r="AG41" s="428"/>
      <c r="AH41" s="428"/>
      <c r="AI41" s="428"/>
      <c r="AJ41" s="428"/>
      <c r="AK41" s="428"/>
      <c r="AL41" s="428"/>
      <c r="AM41" s="447"/>
      <c r="AN41" s="241"/>
      <c r="AO41" s="446"/>
      <c r="AP41" s="428"/>
      <c r="AQ41" s="428"/>
      <c r="AR41" s="428"/>
      <c r="AS41" s="428"/>
      <c r="AT41" s="428"/>
      <c r="AU41" s="428"/>
      <c r="AV41" s="428"/>
      <c r="AW41" s="428"/>
      <c r="AX41" s="428"/>
      <c r="AY41" s="428"/>
      <c r="AZ41" s="447"/>
    </row>
    <row r="42" spans="1:52" ht="14.25" customHeight="1" x14ac:dyDescent="0.2">
      <c r="A42" s="239"/>
      <c r="B42" s="446"/>
      <c r="C42" s="428"/>
      <c r="D42" s="428"/>
      <c r="E42" s="428"/>
      <c r="F42" s="428"/>
      <c r="G42" s="428"/>
      <c r="H42" s="428"/>
      <c r="I42" s="428"/>
      <c r="J42" s="428"/>
      <c r="K42" s="428"/>
      <c r="L42" s="428"/>
      <c r="M42" s="447"/>
      <c r="N42" s="241"/>
      <c r="O42" s="446"/>
      <c r="P42" s="428"/>
      <c r="Q42" s="428"/>
      <c r="R42" s="428"/>
      <c r="S42" s="428"/>
      <c r="T42" s="428"/>
      <c r="U42" s="428"/>
      <c r="V42" s="428"/>
      <c r="W42" s="428"/>
      <c r="X42" s="428"/>
      <c r="Y42" s="428"/>
      <c r="Z42" s="447"/>
      <c r="AA42" s="239"/>
      <c r="AB42" s="446"/>
      <c r="AC42" s="428"/>
      <c r="AD42" s="428"/>
      <c r="AE42" s="428"/>
      <c r="AF42" s="428"/>
      <c r="AG42" s="428"/>
      <c r="AH42" s="428"/>
      <c r="AI42" s="428"/>
      <c r="AJ42" s="428"/>
      <c r="AK42" s="428"/>
      <c r="AL42" s="428"/>
      <c r="AM42" s="447"/>
      <c r="AN42" s="241"/>
      <c r="AO42" s="446"/>
      <c r="AP42" s="428"/>
      <c r="AQ42" s="428"/>
      <c r="AR42" s="428"/>
      <c r="AS42" s="428"/>
      <c r="AT42" s="428"/>
      <c r="AU42" s="428"/>
      <c r="AV42" s="428"/>
      <c r="AW42" s="428"/>
      <c r="AX42" s="428"/>
      <c r="AY42" s="428"/>
      <c r="AZ42" s="447"/>
    </row>
    <row r="43" spans="1:52" ht="14.25" customHeight="1" x14ac:dyDescent="0.2">
      <c r="A43" s="239"/>
      <c r="B43" s="446"/>
      <c r="C43" s="428"/>
      <c r="D43" s="428"/>
      <c r="E43" s="428"/>
      <c r="F43" s="428"/>
      <c r="G43" s="428"/>
      <c r="H43" s="428"/>
      <c r="I43" s="428"/>
      <c r="J43" s="428"/>
      <c r="K43" s="428"/>
      <c r="L43" s="428"/>
      <c r="M43" s="447"/>
      <c r="N43" s="241"/>
      <c r="O43" s="446"/>
      <c r="P43" s="428"/>
      <c r="Q43" s="428"/>
      <c r="R43" s="428"/>
      <c r="S43" s="428"/>
      <c r="T43" s="428"/>
      <c r="U43" s="428"/>
      <c r="V43" s="428"/>
      <c r="W43" s="428"/>
      <c r="X43" s="428"/>
      <c r="Y43" s="428"/>
      <c r="Z43" s="447"/>
      <c r="AA43" s="239"/>
      <c r="AB43" s="446"/>
      <c r="AC43" s="428"/>
      <c r="AD43" s="428"/>
      <c r="AE43" s="428"/>
      <c r="AF43" s="428"/>
      <c r="AG43" s="428"/>
      <c r="AH43" s="428"/>
      <c r="AI43" s="428"/>
      <c r="AJ43" s="428"/>
      <c r="AK43" s="428"/>
      <c r="AL43" s="428"/>
      <c r="AM43" s="447"/>
      <c r="AN43" s="241"/>
      <c r="AO43" s="446"/>
      <c r="AP43" s="428"/>
      <c r="AQ43" s="428"/>
      <c r="AR43" s="428"/>
      <c r="AS43" s="428"/>
      <c r="AT43" s="428"/>
      <c r="AU43" s="428"/>
      <c r="AV43" s="428"/>
      <c r="AW43" s="428"/>
      <c r="AX43" s="428"/>
      <c r="AY43" s="428"/>
      <c r="AZ43" s="447"/>
    </row>
    <row r="44" spans="1:52" ht="14.25" customHeight="1" x14ac:dyDescent="0.2">
      <c r="A44" s="239"/>
      <c r="B44" s="446"/>
      <c r="C44" s="428"/>
      <c r="D44" s="428"/>
      <c r="E44" s="428"/>
      <c r="F44" s="428"/>
      <c r="G44" s="428"/>
      <c r="H44" s="428"/>
      <c r="I44" s="428"/>
      <c r="J44" s="428"/>
      <c r="K44" s="428"/>
      <c r="L44" s="428"/>
      <c r="M44" s="447"/>
      <c r="N44" s="241"/>
      <c r="O44" s="446"/>
      <c r="P44" s="428"/>
      <c r="Q44" s="428"/>
      <c r="R44" s="428"/>
      <c r="S44" s="428"/>
      <c r="T44" s="428"/>
      <c r="U44" s="428"/>
      <c r="V44" s="428"/>
      <c r="W44" s="428"/>
      <c r="X44" s="428"/>
      <c r="Y44" s="428"/>
      <c r="Z44" s="447"/>
      <c r="AA44" s="239"/>
      <c r="AB44" s="446"/>
      <c r="AC44" s="428"/>
      <c r="AD44" s="428"/>
      <c r="AE44" s="428"/>
      <c r="AF44" s="428"/>
      <c r="AG44" s="428"/>
      <c r="AH44" s="428"/>
      <c r="AI44" s="428"/>
      <c r="AJ44" s="428"/>
      <c r="AK44" s="428"/>
      <c r="AL44" s="428"/>
      <c r="AM44" s="447"/>
      <c r="AN44" s="241"/>
      <c r="AO44" s="446"/>
      <c r="AP44" s="428"/>
      <c r="AQ44" s="428"/>
      <c r="AR44" s="428"/>
      <c r="AS44" s="428"/>
      <c r="AT44" s="428"/>
      <c r="AU44" s="428"/>
      <c r="AV44" s="428"/>
      <c r="AW44" s="428"/>
      <c r="AX44" s="428"/>
      <c r="AY44" s="428"/>
      <c r="AZ44" s="447"/>
    </row>
    <row r="45" spans="1:52" ht="14.25" customHeight="1" x14ac:dyDescent="0.2">
      <c r="A45" s="239"/>
      <c r="B45" s="446"/>
      <c r="C45" s="428"/>
      <c r="D45" s="428"/>
      <c r="E45" s="428"/>
      <c r="F45" s="428"/>
      <c r="G45" s="428"/>
      <c r="H45" s="428"/>
      <c r="I45" s="428"/>
      <c r="J45" s="428"/>
      <c r="K45" s="428"/>
      <c r="L45" s="428"/>
      <c r="M45" s="447"/>
      <c r="N45" s="241"/>
      <c r="O45" s="446"/>
      <c r="P45" s="428"/>
      <c r="Q45" s="428"/>
      <c r="R45" s="428"/>
      <c r="S45" s="428"/>
      <c r="T45" s="428"/>
      <c r="U45" s="428"/>
      <c r="V45" s="428"/>
      <c r="W45" s="428"/>
      <c r="X45" s="428"/>
      <c r="Y45" s="428"/>
      <c r="Z45" s="447"/>
      <c r="AA45" s="239"/>
      <c r="AB45" s="446"/>
      <c r="AC45" s="428"/>
      <c r="AD45" s="428"/>
      <c r="AE45" s="428"/>
      <c r="AF45" s="428"/>
      <c r="AG45" s="428"/>
      <c r="AH45" s="428"/>
      <c r="AI45" s="428"/>
      <c r="AJ45" s="428"/>
      <c r="AK45" s="428"/>
      <c r="AL45" s="428"/>
      <c r="AM45" s="447"/>
      <c r="AN45" s="241"/>
      <c r="AO45" s="446"/>
      <c r="AP45" s="428"/>
      <c r="AQ45" s="428"/>
      <c r="AR45" s="428"/>
      <c r="AS45" s="428"/>
      <c r="AT45" s="428"/>
      <c r="AU45" s="428"/>
      <c r="AV45" s="428"/>
      <c r="AW45" s="428"/>
      <c r="AX45" s="428"/>
      <c r="AY45" s="428"/>
      <c r="AZ45" s="447"/>
    </row>
    <row r="46" spans="1:52" ht="14.25" customHeight="1" x14ac:dyDescent="0.2">
      <c r="A46" s="239"/>
      <c r="B46" s="446"/>
      <c r="C46" s="428"/>
      <c r="D46" s="428"/>
      <c r="E46" s="428"/>
      <c r="F46" s="428"/>
      <c r="G46" s="428"/>
      <c r="H46" s="428"/>
      <c r="I46" s="428"/>
      <c r="J46" s="428"/>
      <c r="K46" s="428"/>
      <c r="L46" s="428"/>
      <c r="M46" s="447"/>
      <c r="N46" s="241"/>
      <c r="O46" s="446"/>
      <c r="P46" s="428"/>
      <c r="Q46" s="428"/>
      <c r="R46" s="428"/>
      <c r="S46" s="428"/>
      <c r="T46" s="428"/>
      <c r="U46" s="428"/>
      <c r="V46" s="428"/>
      <c r="W46" s="428"/>
      <c r="X46" s="428"/>
      <c r="Y46" s="428"/>
      <c r="Z46" s="447"/>
      <c r="AA46" s="239"/>
      <c r="AB46" s="446"/>
      <c r="AC46" s="428"/>
      <c r="AD46" s="428"/>
      <c r="AE46" s="428"/>
      <c r="AF46" s="428"/>
      <c r="AG46" s="428"/>
      <c r="AH46" s="428"/>
      <c r="AI46" s="428"/>
      <c r="AJ46" s="428"/>
      <c r="AK46" s="428"/>
      <c r="AL46" s="428"/>
      <c r="AM46" s="447"/>
      <c r="AN46" s="241"/>
      <c r="AO46" s="446"/>
      <c r="AP46" s="428"/>
      <c r="AQ46" s="428"/>
      <c r="AR46" s="428"/>
      <c r="AS46" s="428"/>
      <c r="AT46" s="428"/>
      <c r="AU46" s="428"/>
      <c r="AV46" s="428"/>
      <c r="AW46" s="428"/>
      <c r="AX46" s="428"/>
      <c r="AY46" s="428"/>
      <c r="AZ46" s="447"/>
    </row>
    <row r="47" spans="1:52" ht="14.25" customHeight="1" thickBot="1" x14ac:dyDescent="0.25">
      <c r="A47" s="239"/>
      <c r="B47" s="448"/>
      <c r="C47" s="449"/>
      <c r="D47" s="449"/>
      <c r="E47" s="449"/>
      <c r="F47" s="449"/>
      <c r="G47" s="449"/>
      <c r="H47" s="449"/>
      <c r="I47" s="449"/>
      <c r="J47" s="449"/>
      <c r="K47" s="449"/>
      <c r="L47" s="449"/>
      <c r="M47" s="450"/>
      <c r="N47" s="241"/>
      <c r="O47" s="448"/>
      <c r="P47" s="449"/>
      <c r="Q47" s="449"/>
      <c r="R47" s="449"/>
      <c r="S47" s="449"/>
      <c r="T47" s="449"/>
      <c r="U47" s="449"/>
      <c r="V47" s="449"/>
      <c r="W47" s="449"/>
      <c r="X47" s="449"/>
      <c r="Y47" s="449"/>
      <c r="Z47" s="450"/>
      <c r="AA47" s="239"/>
      <c r="AB47" s="448"/>
      <c r="AC47" s="449"/>
      <c r="AD47" s="449"/>
      <c r="AE47" s="449"/>
      <c r="AF47" s="449"/>
      <c r="AG47" s="449"/>
      <c r="AH47" s="449"/>
      <c r="AI47" s="449"/>
      <c r="AJ47" s="449"/>
      <c r="AK47" s="449"/>
      <c r="AL47" s="449"/>
      <c r="AM47" s="450"/>
      <c r="AN47" s="241"/>
      <c r="AO47" s="448"/>
      <c r="AP47" s="449"/>
      <c r="AQ47" s="449"/>
      <c r="AR47" s="449"/>
      <c r="AS47" s="449"/>
      <c r="AT47" s="449"/>
      <c r="AU47" s="449"/>
      <c r="AV47" s="449"/>
      <c r="AW47" s="449"/>
      <c r="AX47" s="449"/>
      <c r="AY47" s="449"/>
      <c r="AZ47" s="450"/>
    </row>
    <row r="48" spans="1:52" ht="14.25" customHeight="1" thickTop="1" x14ac:dyDescent="0.2">
      <c r="A48" s="239"/>
      <c r="B48" s="441" t="s">
        <v>22</v>
      </c>
      <c r="C48" s="442"/>
      <c r="D48" s="442"/>
      <c r="E48" s="442"/>
      <c r="F48" s="442"/>
      <c r="G48" s="442"/>
      <c r="H48" s="442"/>
      <c r="I48" s="442"/>
      <c r="J48" s="442"/>
      <c r="K48" s="442"/>
      <c r="L48" s="442"/>
      <c r="M48" s="442"/>
      <c r="N48" s="239"/>
      <c r="O48" s="252" t="str">
        <f>B48</f>
        <v>…...........................</v>
      </c>
      <c r="P48" s="252"/>
      <c r="Q48" s="252"/>
      <c r="R48" s="252"/>
      <c r="S48" s="252"/>
      <c r="T48" s="252"/>
      <c r="U48" s="252"/>
      <c r="V48" s="252"/>
      <c r="W48" s="252"/>
      <c r="X48" s="252"/>
      <c r="Y48" s="252"/>
      <c r="Z48" s="253"/>
      <c r="AA48" s="239"/>
      <c r="AB48" s="441" t="s">
        <v>22</v>
      </c>
      <c r="AC48" s="442"/>
      <c r="AD48" s="442"/>
      <c r="AE48" s="442"/>
      <c r="AF48" s="442"/>
      <c r="AG48" s="442"/>
      <c r="AH48" s="442"/>
      <c r="AI48" s="442"/>
      <c r="AJ48" s="442"/>
      <c r="AK48" s="442"/>
      <c r="AL48" s="442"/>
      <c r="AM48" s="442"/>
      <c r="AN48" s="239"/>
      <c r="AO48" s="252" t="str">
        <f>AB48</f>
        <v>…...........................</v>
      </c>
      <c r="AP48" s="252"/>
      <c r="AQ48" s="252"/>
      <c r="AR48" s="252"/>
      <c r="AS48" s="252"/>
      <c r="AT48" s="252"/>
      <c r="AU48" s="252"/>
      <c r="AV48" s="252"/>
      <c r="AW48" s="252"/>
      <c r="AX48" s="252"/>
      <c r="AY48" s="252"/>
      <c r="AZ48" s="253"/>
    </row>
    <row r="49" ht="14.25" customHeight="1" x14ac:dyDescent="0.2"/>
    <row r="50" ht="14.25" customHeight="1" x14ac:dyDescent="0.2"/>
    <row r="51" ht="14.25" customHeight="1" x14ac:dyDescent="0.2"/>
    <row r="52" ht="14.25" customHeight="1" x14ac:dyDescent="0.2"/>
    <row r="53" ht="14.25" customHeight="1" x14ac:dyDescent="0.2"/>
    <row r="54" ht="14.25" customHeight="1" x14ac:dyDescent="0.2"/>
    <row r="55" ht="14.25" customHeight="1" x14ac:dyDescent="0.2"/>
    <row r="56" ht="14.25" customHeight="1" x14ac:dyDescent="0.2"/>
    <row r="57" ht="14.25" customHeight="1" x14ac:dyDescent="0.2"/>
    <row r="58" ht="14.25" customHeight="1" x14ac:dyDescent="0.2"/>
    <row r="59" ht="14.25" customHeight="1" x14ac:dyDescent="0.2"/>
    <row r="60" ht="14.25" customHeight="1" x14ac:dyDescent="0.2"/>
    <row r="61" ht="14.25" customHeight="1" x14ac:dyDescent="0.2"/>
    <row r="62" ht="14.25" customHeight="1" x14ac:dyDescent="0.2"/>
    <row r="63" ht="14.25" customHeight="1" x14ac:dyDescent="0.2"/>
    <row r="64" ht="14.25" customHeight="1" x14ac:dyDescent="0.2"/>
    <row r="65" ht="14.25" customHeight="1" x14ac:dyDescent="0.2"/>
    <row r="66" ht="14.25" customHeight="1" x14ac:dyDescent="0.2"/>
    <row r="67" ht="14.25" customHeight="1" x14ac:dyDescent="0.2"/>
    <row r="68" ht="14.25" customHeight="1" x14ac:dyDescent="0.2"/>
    <row r="69" ht="14.25" customHeight="1" x14ac:dyDescent="0.2"/>
    <row r="70" ht="14.25" customHeight="1" x14ac:dyDescent="0.2"/>
    <row r="71" ht="14.25" customHeight="1" x14ac:dyDescent="0.2"/>
    <row r="72" ht="14.25" customHeight="1" x14ac:dyDescent="0.2"/>
    <row r="73" ht="14.25" customHeight="1" x14ac:dyDescent="0.2"/>
    <row r="74" ht="14.25" customHeight="1" x14ac:dyDescent="0.2"/>
    <row r="75" ht="14.25" customHeight="1" x14ac:dyDescent="0.2"/>
    <row r="76" ht="14.25" customHeight="1" x14ac:dyDescent="0.2"/>
    <row r="77" ht="14.25" customHeight="1" x14ac:dyDescent="0.2"/>
    <row r="78" ht="14.25" customHeight="1" x14ac:dyDescent="0.2"/>
    <row r="79" ht="14.25" customHeight="1" x14ac:dyDescent="0.2"/>
    <row r="80" ht="14.25" customHeight="1" x14ac:dyDescent="0.2"/>
    <row r="81" ht="14.25" customHeight="1" x14ac:dyDescent="0.2"/>
    <row r="82" ht="14.25" customHeight="1" x14ac:dyDescent="0.2"/>
    <row r="83" ht="14.25" customHeight="1" x14ac:dyDescent="0.2"/>
    <row r="84" ht="14.25" customHeight="1" x14ac:dyDescent="0.2"/>
    <row r="85" ht="14.25" customHeight="1" x14ac:dyDescent="0.2"/>
    <row r="86" ht="14.25" customHeight="1" x14ac:dyDescent="0.2"/>
    <row r="87" ht="14.25" customHeight="1" x14ac:dyDescent="0.2"/>
    <row r="88" ht="14.25" customHeight="1" x14ac:dyDescent="0.2"/>
    <row r="89" ht="14.25" customHeight="1" x14ac:dyDescent="0.2"/>
    <row r="90" ht="14.25" customHeight="1" x14ac:dyDescent="0.2"/>
    <row r="91" ht="14.25" customHeight="1" x14ac:dyDescent="0.2"/>
    <row r="92" ht="14.25" customHeight="1" x14ac:dyDescent="0.2"/>
    <row r="93" ht="14.25" customHeight="1" x14ac:dyDescent="0.2"/>
    <row r="94" ht="14.25" customHeight="1" x14ac:dyDescent="0.2"/>
    <row r="95" ht="14.25" customHeight="1" x14ac:dyDescent="0.2"/>
    <row r="96" ht="14.25" customHeight="1" x14ac:dyDescent="0.2"/>
    <row r="97" ht="14.25" customHeight="1" x14ac:dyDescent="0.2"/>
    <row r="98" ht="14.25" customHeight="1" x14ac:dyDescent="0.2"/>
    <row r="99" ht="14.25" customHeight="1" x14ac:dyDescent="0.2"/>
    <row r="100" ht="14.25" customHeight="1" x14ac:dyDescent="0.2"/>
    <row r="101" ht="14.25" customHeight="1" x14ac:dyDescent="0.2"/>
    <row r="102" ht="14.25" customHeight="1" x14ac:dyDescent="0.2"/>
    <row r="103" ht="14.25" customHeight="1" x14ac:dyDescent="0.2"/>
    <row r="104" ht="14.25" customHeight="1" x14ac:dyDescent="0.2"/>
    <row r="105" ht="14.25" customHeight="1" x14ac:dyDescent="0.2"/>
    <row r="106" ht="14.25" customHeight="1" x14ac:dyDescent="0.2"/>
    <row r="107" ht="14.25" customHeight="1" x14ac:dyDescent="0.2"/>
    <row r="108" ht="14.25" customHeight="1" x14ac:dyDescent="0.2"/>
    <row r="109" ht="14.25" customHeight="1" x14ac:dyDescent="0.2"/>
    <row r="110" ht="14.25" customHeight="1" x14ac:dyDescent="0.2"/>
    <row r="111" ht="14.25" customHeight="1" x14ac:dyDescent="0.2"/>
    <row r="112" ht="14.25" customHeight="1" x14ac:dyDescent="0.2"/>
    <row r="113" ht="14.25" customHeight="1" x14ac:dyDescent="0.2"/>
    <row r="114" ht="14.25" customHeight="1" x14ac:dyDescent="0.2"/>
    <row r="115" ht="14.25" customHeight="1" x14ac:dyDescent="0.2"/>
    <row r="116" ht="14.25" customHeight="1" x14ac:dyDescent="0.2"/>
    <row r="117" ht="14.25" customHeight="1" x14ac:dyDescent="0.2"/>
    <row r="118" ht="14.25" customHeight="1" x14ac:dyDescent="0.2"/>
    <row r="119" ht="14.25" customHeight="1" x14ac:dyDescent="0.2"/>
    <row r="120" ht="14.25" customHeight="1" x14ac:dyDescent="0.2"/>
    <row r="121" ht="14.25" customHeight="1" x14ac:dyDescent="0.2"/>
    <row r="122" ht="14.25" customHeight="1" x14ac:dyDescent="0.2"/>
    <row r="123" ht="14.25" customHeight="1" x14ac:dyDescent="0.2"/>
    <row r="124" ht="14.25" customHeight="1" x14ac:dyDescent="0.2"/>
    <row r="125" ht="14.25" customHeight="1" x14ac:dyDescent="0.2"/>
    <row r="126" ht="14.25" customHeight="1" x14ac:dyDescent="0.2"/>
    <row r="127" ht="14.25" customHeight="1" x14ac:dyDescent="0.2"/>
    <row r="128" ht="14.25" customHeight="1" x14ac:dyDescent="0.2"/>
    <row r="129" ht="14.25" customHeight="1" x14ac:dyDescent="0.2"/>
    <row r="130" ht="14.25" customHeight="1" x14ac:dyDescent="0.2"/>
    <row r="131" ht="14.25" customHeight="1" x14ac:dyDescent="0.2"/>
    <row r="132" ht="14.25" customHeight="1" x14ac:dyDescent="0.2"/>
    <row r="133" ht="14.25" customHeight="1" x14ac:dyDescent="0.2"/>
    <row r="134" ht="14.25" customHeight="1" x14ac:dyDescent="0.2"/>
    <row r="135" ht="14.25" customHeight="1" x14ac:dyDescent="0.2"/>
    <row r="136" ht="14.25" customHeight="1" x14ac:dyDescent="0.2"/>
    <row r="137" ht="14.25" customHeight="1" x14ac:dyDescent="0.2"/>
    <row r="138" ht="14.25" customHeight="1" x14ac:dyDescent="0.2"/>
    <row r="139" ht="14.25" customHeight="1" x14ac:dyDescent="0.2"/>
    <row r="140" ht="14.25" customHeight="1" x14ac:dyDescent="0.2"/>
    <row r="141" ht="14.25" customHeight="1" x14ac:dyDescent="0.2"/>
    <row r="142" ht="14.25" customHeight="1" x14ac:dyDescent="0.2"/>
    <row r="143" ht="14.25" customHeight="1" x14ac:dyDescent="0.2"/>
    <row r="144" ht="14.25" customHeight="1" x14ac:dyDescent="0.2"/>
    <row r="145" ht="14.25" customHeight="1" x14ac:dyDescent="0.2"/>
    <row r="146" ht="14.25" customHeight="1" x14ac:dyDescent="0.2"/>
    <row r="147" ht="14.25" customHeight="1" x14ac:dyDescent="0.2"/>
    <row r="148" ht="14.25" customHeight="1" x14ac:dyDescent="0.2"/>
    <row r="149" ht="14.25" customHeight="1" x14ac:dyDescent="0.2"/>
    <row r="150" ht="14.25" customHeight="1" x14ac:dyDescent="0.2"/>
    <row r="151" ht="14.25" customHeight="1" x14ac:dyDescent="0.2"/>
    <row r="152" ht="14.25" customHeight="1" x14ac:dyDescent="0.2"/>
    <row r="153" ht="14.25" customHeight="1" x14ac:dyDescent="0.2"/>
    <row r="154" ht="14.25" customHeight="1" x14ac:dyDescent="0.2"/>
    <row r="155" ht="14.25" customHeight="1" x14ac:dyDescent="0.2"/>
    <row r="156" ht="14.25" customHeight="1" x14ac:dyDescent="0.2"/>
    <row r="157" ht="14.25" customHeight="1" x14ac:dyDescent="0.2"/>
    <row r="158" ht="14.25" customHeight="1" x14ac:dyDescent="0.2"/>
    <row r="159" ht="14.25" customHeight="1" x14ac:dyDescent="0.2"/>
    <row r="160" ht="14.25" customHeight="1" x14ac:dyDescent="0.2"/>
    <row r="161" ht="14.25" customHeight="1" x14ac:dyDescent="0.2"/>
    <row r="162" ht="14.25" customHeight="1" x14ac:dyDescent="0.2"/>
    <row r="163" ht="14.25" customHeight="1" x14ac:dyDescent="0.2"/>
    <row r="164" ht="14.25" customHeight="1" x14ac:dyDescent="0.2"/>
    <row r="165" ht="14.25" customHeight="1" x14ac:dyDescent="0.2"/>
    <row r="166" ht="14.25" customHeight="1" x14ac:dyDescent="0.2"/>
    <row r="167" ht="14.25" customHeight="1" x14ac:dyDescent="0.2"/>
    <row r="168" ht="14.25" customHeight="1" x14ac:dyDescent="0.2"/>
    <row r="169" ht="14.25" customHeight="1" x14ac:dyDescent="0.2"/>
    <row r="170" ht="14.25" customHeight="1" x14ac:dyDescent="0.2"/>
    <row r="171" ht="14.25" customHeight="1" x14ac:dyDescent="0.2"/>
    <row r="172" ht="14.25" customHeight="1" x14ac:dyDescent="0.2"/>
    <row r="173" ht="14.25" customHeight="1" x14ac:dyDescent="0.2"/>
    <row r="174" ht="14.25" customHeight="1" x14ac:dyDescent="0.2"/>
    <row r="175" ht="14.25" customHeight="1" x14ac:dyDescent="0.2"/>
    <row r="176" ht="14.25" customHeight="1" x14ac:dyDescent="0.2"/>
    <row r="177" ht="14.25" customHeight="1" x14ac:dyDescent="0.2"/>
    <row r="178" ht="14.25" customHeight="1" x14ac:dyDescent="0.2"/>
    <row r="179" ht="14.25" customHeight="1" x14ac:dyDescent="0.2"/>
    <row r="180" ht="14.25" customHeight="1" x14ac:dyDescent="0.2"/>
    <row r="181" ht="14.25" customHeight="1" x14ac:dyDescent="0.2"/>
    <row r="182" ht="14.25" customHeight="1" x14ac:dyDescent="0.2"/>
    <row r="183" ht="14.25" customHeight="1" x14ac:dyDescent="0.2"/>
    <row r="184" ht="14.25" customHeight="1" x14ac:dyDescent="0.2"/>
    <row r="185" ht="14.25" customHeight="1" x14ac:dyDescent="0.2"/>
    <row r="186" ht="14.25" customHeight="1" x14ac:dyDescent="0.2"/>
    <row r="187" ht="14.25" customHeight="1" x14ac:dyDescent="0.2"/>
    <row r="188" ht="14.25" customHeight="1" x14ac:dyDescent="0.2"/>
    <row r="189" ht="14.25" customHeight="1" x14ac:dyDescent="0.2"/>
    <row r="190" ht="14.25" customHeight="1" x14ac:dyDescent="0.2"/>
    <row r="191" ht="14.25" customHeight="1" x14ac:dyDescent="0.2"/>
    <row r="192" ht="14.25" customHeight="1" x14ac:dyDescent="0.2"/>
    <row r="193" ht="14.25" customHeight="1" x14ac:dyDescent="0.2"/>
    <row r="194" ht="14.25" customHeight="1" x14ac:dyDescent="0.2"/>
    <row r="195" ht="14.25" customHeight="1" x14ac:dyDescent="0.2"/>
    <row r="196" ht="14.25" customHeight="1" x14ac:dyDescent="0.2"/>
    <row r="197" ht="14.25" customHeight="1" x14ac:dyDescent="0.2"/>
    <row r="198" ht="14.25" customHeight="1" x14ac:dyDescent="0.2"/>
    <row r="199" ht="14.25" customHeight="1" x14ac:dyDescent="0.2"/>
    <row r="200" ht="14.25" customHeight="1" x14ac:dyDescent="0.2"/>
    <row r="201" ht="14.25" customHeight="1" x14ac:dyDescent="0.2"/>
    <row r="202" ht="14.25" customHeight="1" x14ac:dyDescent="0.2"/>
    <row r="203" ht="14.25" customHeight="1" x14ac:dyDescent="0.2"/>
    <row r="204" ht="14.25" customHeight="1" x14ac:dyDescent="0.2"/>
    <row r="205" ht="14.25" customHeight="1" x14ac:dyDescent="0.2"/>
    <row r="206" ht="14.25" customHeight="1" x14ac:dyDescent="0.2"/>
    <row r="207" ht="14.25" customHeight="1" x14ac:dyDescent="0.2"/>
    <row r="208" ht="14.25" customHeight="1" x14ac:dyDescent="0.2"/>
    <row r="209" ht="14.25" customHeight="1" x14ac:dyDescent="0.2"/>
    <row r="210" ht="14.25" customHeight="1" x14ac:dyDescent="0.2"/>
    <row r="211" ht="14.25" customHeight="1" x14ac:dyDescent="0.2"/>
    <row r="212" ht="14.25" customHeight="1" x14ac:dyDescent="0.2"/>
    <row r="213" ht="14.25" customHeight="1" x14ac:dyDescent="0.2"/>
    <row r="214" ht="14.25" customHeight="1" x14ac:dyDescent="0.2"/>
    <row r="215" ht="14.25" customHeight="1" x14ac:dyDescent="0.2"/>
    <row r="216" ht="14.25" customHeight="1" x14ac:dyDescent="0.2"/>
    <row r="217" ht="14.25" customHeight="1" x14ac:dyDescent="0.2"/>
    <row r="218" ht="14.25" customHeight="1" x14ac:dyDescent="0.2"/>
    <row r="219" ht="14.25" customHeight="1" x14ac:dyDescent="0.2"/>
    <row r="220" ht="14.25" customHeight="1" x14ac:dyDescent="0.2"/>
    <row r="221" ht="14.25" customHeight="1" x14ac:dyDescent="0.2"/>
    <row r="222" ht="14.25" customHeight="1" x14ac:dyDescent="0.2"/>
    <row r="223" ht="14.25" customHeight="1" x14ac:dyDescent="0.2"/>
    <row r="224" ht="14.25" customHeight="1" x14ac:dyDescent="0.2"/>
    <row r="225" ht="14.25" customHeight="1" x14ac:dyDescent="0.2"/>
    <row r="226" ht="14.25" customHeight="1" x14ac:dyDescent="0.2"/>
    <row r="227" ht="14.25" customHeight="1" x14ac:dyDescent="0.2"/>
    <row r="228" ht="14.25" customHeight="1" x14ac:dyDescent="0.2"/>
    <row r="229" ht="14.25" customHeight="1" x14ac:dyDescent="0.2"/>
    <row r="230" ht="14.25" customHeight="1" x14ac:dyDescent="0.2"/>
    <row r="231" ht="14.25" customHeight="1" x14ac:dyDescent="0.2"/>
    <row r="232" ht="14.25" customHeight="1" x14ac:dyDescent="0.2"/>
    <row r="233" ht="14.25" customHeight="1" x14ac:dyDescent="0.2"/>
    <row r="234" ht="14.25" customHeight="1" x14ac:dyDescent="0.2"/>
    <row r="235" ht="14.25" customHeight="1" x14ac:dyDescent="0.2"/>
    <row r="236" ht="14.25" customHeight="1" x14ac:dyDescent="0.2"/>
    <row r="237" ht="14.25" customHeight="1" x14ac:dyDescent="0.2"/>
    <row r="238" ht="14.25" customHeight="1" x14ac:dyDescent="0.2"/>
    <row r="239" ht="14.25" customHeight="1" x14ac:dyDescent="0.2"/>
    <row r="240" ht="14.25" customHeight="1" x14ac:dyDescent="0.2"/>
    <row r="241" ht="14.25" customHeight="1" x14ac:dyDescent="0.2"/>
    <row r="242" ht="14.25" customHeight="1" x14ac:dyDescent="0.2"/>
    <row r="243" ht="14.25" customHeight="1" x14ac:dyDescent="0.2"/>
    <row r="244" ht="14.25" customHeight="1" x14ac:dyDescent="0.2"/>
    <row r="245" ht="14.25" customHeight="1" x14ac:dyDescent="0.2"/>
    <row r="246" ht="14.25" customHeight="1" x14ac:dyDescent="0.2"/>
    <row r="247" ht="14.25" customHeight="1" x14ac:dyDescent="0.2"/>
    <row r="248" ht="14.25" customHeight="1" x14ac:dyDescent="0.2"/>
    <row r="249" ht="14.25" customHeight="1" x14ac:dyDescent="0.2"/>
    <row r="250" ht="14.25" customHeight="1" x14ac:dyDescent="0.2"/>
    <row r="251" ht="14.25" customHeight="1" x14ac:dyDescent="0.2"/>
    <row r="252" ht="14.25" customHeight="1" x14ac:dyDescent="0.2"/>
    <row r="253" ht="14.25" customHeight="1" x14ac:dyDescent="0.2"/>
    <row r="254" ht="14.25" customHeight="1" x14ac:dyDescent="0.2"/>
    <row r="255" ht="14.25" customHeight="1" x14ac:dyDescent="0.2"/>
    <row r="256" ht="14.25" customHeight="1" x14ac:dyDescent="0.2"/>
    <row r="257" ht="14.25" customHeight="1" x14ac:dyDescent="0.2"/>
    <row r="258" ht="14.25" customHeight="1" x14ac:dyDescent="0.2"/>
    <row r="259" ht="14.25" customHeight="1" x14ac:dyDescent="0.2"/>
    <row r="260" ht="14.25" customHeight="1" x14ac:dyDescent="0.2"/>
    <row r="261" ht="14.25" customHeight="1" x14ac:dyDescent="0.2"/>
    <row r="262" ht="14.25" customHeight="1" x14ac:dyDescent="0.2"/>
    <row r="263" ht="14.25" customHeight="1" x14ac:dyDescent="0.2"/>
    <row r="264" ht="14.25" customHeight="1" x14ac:dyDescent="0.2"/>
    <row r="265" ht="14.25" customHeight="1" x14ac:dyDescent="0.2"/>
    <row r="266" ht="14.25" customHeight="1" x14ac:dyDescent="0.2"/>
    <row r="267" ht="14.25" customHeight="1" x14ac:dyDescent="0.2"/>
    <row r="268" ht="14.25" customHeight="1" x14ac:dyDescent="0.2"/>
    <row r="269" ht="14.25" customHeight="1" x14ac:dyDescent="0.2"/>
    <row r="270" ht="14.25" customHeight="1" x14ac:dyDescent="0.2"/>
    <row r="271" ht="14.25" customHeight="1" x14ac:dyDescent="0.2"/>
    <row r="272" ht="14.25" customHeight="1" x14ac:dyDescent="0.2"/>
    <row r="273" ht="14.25" customHeight="1" x14ac:dyDescent="0.2"/>
    <row r="274" ht="14.25" customHeight="1" x14ac:dyDescent="0.2"/>
    <row r="275" ht="14.25" customHeight="1" x14ac:dyDescent="0.2"/>
    <row r="276" ht="14.25" customHeight="1" x14ac:dyDescent="0.2"/>
    <row r="277" ht="14.25" customHeight="1" x14ac:dyDescent="0.2"/>
    <row r="278" ht="14.25" customHeight="1" x14ac:dyDescent="0.2"/>
    <row r="279" ht="14.25" customHeight="1" x14ac:dyDescent="0.2"/>
    <row r="280" ht="14.25" customHeight="1" x14ac:dyDescent="0.2"/>
    <row r="281" ht="14.25" customHeight="1" x14ac:dyDescent="0.2"/>
    <row r="282" ht="14.25" customHeight="1" x14ac:dyDescent="0.2"/>
    <row r="283" ht="14.25" customHeight="1" x14ac:dyDescent="0.2"/>
    <row r="284" ht="14.25" customHeight="1" x14ac:dyDescent="0.2"/>
    <row r="285" ht="14.25" customHeight="1" x14ac:dyDescent="0.2"/>
    <row r="286" ht="14.25" customHeight="1" x14ac:dyDescent="0.2"/>
    <row r="287" ht="14.25" customHeight="1" x14ac:dyDescent="0.2"/>
    <row r="288" ht="14.25" customHeight="1" x14ac:dyDescent="0.2"/>
    <row r="289" ht="14.25" customHeight="1" x14ac:dyDescent="0.2"/>
    <row r="290" ht="14.25" customHeight="1" x14ac:dyDescent="0.2"/>
    <row r="291" ht="14.25" customHeight="1" x14ac:dyDescent="0.2"/>
    <row r="292" ht="14.25" customHeight="1" x14ac:dyDescent="0.2"/>
    <row r="293" ht="14.25" customHeight="1" x14ac:dyDescent="0.2"/>
    <row r="294" ht="14.25" customHeight="1" x14ac:dyDescent="0.2"/>
    <row r="295" ht="14.25" customHeight="1" x14ac:dyDescent="0.2"/>
    <row r="296" ht="14.25" customHeight="1" x14ac:dyDescent="0.2"/>
    <row r="297" ht="14.25" customHeight="1" x14ac:dyDescent="0.2"/>
    <row r="298" ht="14.25" customHeight="1" x14ac:dyDescent="0.2"/>
    <row r="299" ht="14.25" customHeight="1" x14ac:dyDescent="0.2"/>
    <row r="300" ht="14.25" customHeight="1" x14ac:dyDescent="0.2"/>
    <row r="301" ht="14.25" customHeight="1" x14ac:dyDescent="0.2"/>
    <row r="302" ht="14.25" customHeight="1" x14ac:dyDescent="0.2"/>
    <row r="303" ht="14.25" customHeight="1" x14ac:dyDescent="0.2"/>
    <row r="304" ht="14.25" customHeight="1" x14ac:dyDescent="0.2"/>
    <row r="305" ht="14.25" customHeight="1" x14ac:dyDescent="0.2"/>
    <row r="306" ht="14.25" customHeight="1" x14ac:dyDescent="0.2"/>
    <row r="307" ht="14.25" customHeight="1" x14ac:dyDescent="0.2"/>
    <row r="308" ht="14.25" customHeight="1" x14ac:dyDescent="0.2"/>
    <row r="309" ht="14.25" customHeight="1" x14ac:dyDescent="0.2"/>
    <row r="310" ht="14.25" customHeight="1" x14ac:dyDescent="0.2"/>
    <row r="311" ht="14.25" customHeight="1" x14ac:dyDescent="0.2"/>
    <row r="312" ht="14.25" customHeight="1" x14ac:dyDescent="0.2"/>
    <row r="313" ht="14.25" customHeight="1" x14ac:dyDescent="0.2"/>
    <row r="314" ht="14.25" customHeight="1" x14ac:dyDescent="0.2"/>
    <row r="315" ht="14.25" customHeight="1" x14ac:dyDescent="0.2"/>
    <row r="316" ht="14.25" customHeight="1" x14ac:dyDescent="0.2"/>
    <row r="317" ht="14.25" customHeight="1" x14ac:dyDescent="0.2"/>
    <row r="318" ht="14.25" customHeight="1" x14ac:dyDescent="0.2"/>
    <row r="319" ht="14.25" customHeight="1" x14ac:dyDescent="0.2"/>
    <row r="320" ht="14.25" customHeight="1" x14ac:dyDescent="0.2"/>
    <row r="321" ht="14.25" customHeight="1" x14ac:dyDescent="0.2"/>
    <row r="322" ht="14.25" customHeight="1" x14ac:dyDescent="0.2"/>
    <row r="323" ht="14.25" customHeight="1" x14ac:dyDescent="0.2"/>
    <row r="324" ht="14.25" customHeight="1" x14ac:dyDescent="0.2"/>
    <row r="325" ht="14.25" customHeight="1" x14ac:dyDescent="0.2"/>
    <row r="326" ht="14.25" customHeight="1" x14ac:dyDescent="0.2"/>
    <row r="327" ht="14.25" customHeight="1" x14ac:dyDescent="0.2"/>
    <row r="328" ht="14.25" customHeight="1" x14ac:dyDescent="0.2"/>
    <row r="329" ht="14.25" customHeight="1" x14ac:dyDescent="0.2"/>
    <row r="330" ht="14.25" customHeight="1" x14ac:dyDescent="0.2"/>
    <row r="331" ht="14.25" customHeight="1" x14ac:dyDescent="0.2"/>
    <row r="332" ht="14.25" customHeight="1" x14ac:dyDescent="0.2"/>
    <row r="333" ht="14.25" customHeight="1" x14ac:dyDescent="0.2"/>
    <row r="334" ht="14.25" customHeight="1" x14ac:dyDescent="0.2"/>
    <row r="335" ht="14.25" customHeight="1" x14ac:dyDescent="0.2"/>
    <row r="336" ht="14.25" customHeight="1" x14ac:dyDescent="0.2"/>
    <row r="337" ht="14.25" customHeight="1" x14ac:dyDescent="0.2"/>
    <row r="338" ht="14.25" customHeight="1" x14ac:dyDescent="0.2"/>
    <row r="339" ht="14.25" customHeight="1" x14ac:dyDescent="0.2"/>
    <row r="340" ht="14.25" customHeight="1" x14ac:dyDescent="0.2"/>
    <row r="341" ht="14.25" customHeight="1" x14ac:dyDescent="0.2"/>
    <row r="342" ht="14.25" customHeight="1" x14ac:dyDescent="0.2"/>
    <row r="343" ht="14.25" customHeight="1" x14ac:dyDescent="0.2"/>
    <row r="344" ht="14.25" customHeight="1" x14ac:dyDescent="0.2"/>
    <row r="345" ht="14.25" customHeight="1" x14ac:dyDescent="0.2"/>
    <row r="346" ht="14.25" customHeight="1" x14ac:dyDescent="0.2"/>
    <row r="347" ht="14.25" customHeight="1" x14ac:dyDescent="0.2"/>
    <row r="348" ht="14.25" customHeight="1" x14ac:dyDescent="0.2"/>
    <row r="349" ht="14.25" customHeight="1" x14ac:dyDescent="0.2"/>
    <row r="350" ht="14.25" customHeight="1" x14ac:dyDescent="0.2"/>
    <row r="351" ht="14.25" customHeight="1" x14ac:dyDescent="0.2"/>
    <row r="352" ht="14.25" customHeight="1" x14ac:dyDescent="0.2"/>
    <row r="353" ht="14.25" customHeight="1" x14ac:dyDescent="0.2"/>
    <row r="354" ht="14.25" customHeight="1" x14ac:dyDescent="0.2"/>
    <row r="355" ht="14.25" customHeight="1" x14ac:dyDescent="0.2"/>
    <row r="356" ht="14.25" customHeight="1" x14ac:dyDescent="0.2"/>
    <row r="357" ht="14.25" customHeight="1" x14ac:dyDescent="0.2"/>
    <row r="358" ht="14.25" customHeight="1" x14ac:dyDescent="0.2"/>
    <row r="359" ht="14.25" customHeight="1" x14ac:dyDescent="0.2"/>
    <row r="360" ht="14.25" customHeight="1" x14ac:dyDescent="0.2"/>
    <row r="361" ht="14.25" customHeight="1" x14ac:dyDescent="0.2"/>
    <row r="362" ht="14.25" customHeight="1" x14ac:dyDescent="0.2"/>
    <row r="363" ht="14.25" customHeight="1" x14ac:dyDescent="0.2"/>
    <row r="364" ht="14.25" customHeight="1" x14ac:dyDescent="0.2"/>
    <row r="365" ht="14.25" customHeight="1" x14ac:dyDescent="0.2"/>
    <row r="366" ht="14.25" customHeight="1" x14ac:dyDescent="0.2"/>
    <row r="367" ht="14.25" customHeight="1" x14ac:dyDescent="0.2"/>
    <row r="368" ht="14.25" customHeight="1" x14ac:dyDescent="0.2"/>
    <row r="369" ht="14.25" customHeight="1" x14ac:dyDescent="0.2"/>
    <row r="370" ht="14.25" customHeight="1" x14ac:dyDescent="0.2"/>
    <row r="371" ht="14.25" customHeight="1" x14ac:dyDescent="0.2"/>
    <row r="372" ht="14.25" customHeight="1" x14ac:dyDescent="0.2"/>
    <row r="373" ht="14.25" customHeight="1" x14ac:dyDescent="0.2"/>
    <row r="374" ht="14.25" customHeight="1" x14ac:dyDescent="0.2"/>
    <row r="375" ht="14.25" customHeight="1" x14ac:dyDescent="0.2"/>
    <row r="376" ht="14.25" customHeight="1" x14ac:dyDescent="0.2"/>
    <row r="377" ht="14.25" customHeight="1" x14ac:dyDescent="0.2"/>
    <row r="378" ht="14.25" customHeight="1" x14ac:dyDescent="0.2"/>
    <row r="379" ht="14.25" customHeight="1" x14ac:dyDescent="0.2"/>
    <row r="380" ht="14.25" customHeight="1" x14ac:dyDescent="0.2"/>
    <row r="381" ht="14.25" customHeight="1" x14ac:dyDescent="0.2"/>
    <row r="382" ht="14.25" customHeight="1" x14ac:dyDescent="0.2"/>
    <row r="383" ht="14.25" customHeight="1" x14ac:dyDescent="0.2"/>
    <row r="384" ht="14.25" customHeight="1" x14ac:dyDescent="0.2"/>
    <row r="385" ht="14.25" customHeight="1" x14ac:dyDescent="0.2"/>
    <row r="386" ht="14.25" customHeight="1" x14ac:dyDescent="0.2"/>
    <row r="387" ht="14.25" customHeight="1" x14ac:dyDescent="0.2"/>
    <row r="388" ht="14.25" customHeight="1" x14ac:dyDescent="0.2"/>
    <row r="389" ht="14.25" customHeight="1" x14ac:dyDescent="0.2"/>
    <row r="390" ht="14.25" customHeight="1" x14ac:dyDescent="0.2"/>
    <row r="391" ht="14.25" customHeight="1" x14ac:dyDescent="0.2"/>
    <row r="392" ht="14.25" customHeight="1" x14ac:dyDescent="0.2"/>
    <row r="393" ht="14.25" customHeight="1" x14ac:dyDescent="0.2"/>
    <row r="394" ht="14.25" customHeight="1" x14ac:dyDescent="0.2"/>
    <row r="395" ht="14.25" customHeight="1" x14ac:dyDescent="0.2"/>
    <row r="396" ht="14.25" customHeight="1" x14ac:dyDescent="0.2"/>
    <row r="397" ht="14.25" customHeight="1" x14ac:dyDescent="0.2"/>
    <row r="398" ht="14.25" customHeight="1" x14ac:dyDescent="0.2"/>
    <row r="399" ht="14.25" customHeight="1" x14ac:dyDescent="0.2"/>
    <row r="400" ht="14.25" customHeight="1" x14ac:dyDescent="0.2"/>
    <row r="401" ht="14.25" customHeight="1" x14ac:dyDescent="0.2"/>
    <row r="402" ht="14.25" customHeight="1" x14ac:dyDescent="0.2"/>
    <row r="403" ht="14.25" customHeight="1" x14ac:dyDescent="0.2"/>
    <row r="404" ht="14.25" customHeight="1" x14ac:dyDescent="0.2"/>
    <row r="405" ht="14.25" customHeight="1" x14ac:dyDescent="0.2"/>
    <row r="406" ht="14.25" customHeight="1" x14ac:dyDescent="0.2"/>
    <row r="407" ht="14.25" customHeight="1" x14ac:dyDescent="0.2"/>
    <row r="408" ht="14.25" customHeight="1" x14ac:dyDescent="0.2"/>
    <row r="409" ht="14.25" customHeight="1" x14ac:dyDescent="0.2"/>
    <row r="410" ht="14.25" customHeight="1" x14ac:dyDescent="0.2"/>
    <row r="411" ht="14.25" customHeight="1" x14ac:dyDescent="0.2"/>
    <row r="412" ht="14.25" customHeight="1" x14ac:dyDescent="0.2"/>
    <row r="413" ht="14.25" customHeight="1" x14ac:dyDescent="0.2"/>
    <row r="414" ht="14.25" customHeight="1" x14ac:dyDescent="0.2"/>
    <row r="415" ht="14.25" customHeight="1" x14ac:dyDescent="0.2"/>
    <row r="416" ht="14.25" customHeight="1" x14ac:dyDescent="0.2"/>
    <row r="417" ht="14.25" customHeight="1" x14ac:dyDescent="0.2"/>
    <row r="418" ht="14.25" customHeight="1" x14ac:dyDescent="0.2"/>
    <row r="419" ht="14.25" customHeight="1" x14ac:dyDescent="0.2"/>
    <row r="420" ht="14.25" customHeight="1" x14ac:dyDescent="0.2"/>
    <row r="421" ht="14.25" customHeight="1" x14ac:dyDescent="0.2"/>
    <row r="422" ht="14.25" customHeight="1" x14ac:dyDescent="0.2"/>
    <row r="423" ht="14.25" customHeight="1" x14ac:dyDescent="0.2"/>
    <row r="424" ht="14.25" customHeight="1" x14ac:dyDescent="0.2"/>
    <row r="425" ht="14.25" customHeight="1" x14ac:dyDescent="0.2"/>
    <row r="426" ht="14.25" customHeight="1" x14ac:dyDescent="0.2"/>
    <row r="427" ht="14.25" customHeight="1" x14ac:dyDescent="0.2"/>
    <row r="428" ht="14.25" customHeight="1" x14ac:dyDescent="0.2"/>
    <row r="429" ht="14.25" customHeight="1" x14ac:dyDescent="0.2"/>
    <row r="430" ht="14.25" customHeight="1" x14ac:dyDescent="0.2"/>
    <row r="431" ht="14.25" customHeight="1" x14ac:dyDescent="0.2"/>
    <row r="432" ht="14.25" customHeight="1" x14ac:dyDescent="0.2"/>
    <row r="433" ht="14.25" customHeight="1" x14ac:dyDescent="0.2"/>
    <row r="434" ht="14.25" customHeight="1" x14ac:dyDescent="0.2"/>
    <row r="435" ht="14.25" customHeight="1" x14ac:dyDescent="0.2"/>
    <row r="436" ht="14.25" customHeight="1" x14ac:dyDescent="0.2"/>
    <row r="437" ht="14.25" customHeight="1" x14ac:dyDescent="0.2"/>
    <row r="438" ht="14.25" customHeight="1" x14ac:dyDescent="0.2"/>
    <row r="439" ht="14.25" customHeight="1" x14ac:dyDescent="0.2"/>
    <row r="440" ht="14.25" customHeight="1" x14ac:dyDescent="0.2"/>
    <row r="441" ht="14.25" customHeight="1" x14ac:dyDescent="0.2"/>
    <row r="442" ht="14.25" customHeight="1" x14ac:dyDescent="0.2"/>
    <row r="443" ht="14.25" customHeight="1" x14ac:dyDescent="0.2"/>
    <row r="444" ht="14.25" customHeight="1" x14ac:dyDescent="0.2"/>
    <row r="445" ht="14.25" customHeight="1" x14ac:dyDescent="0.2"/>
    <row r="446" ht="14.25" customHeight="1" x14ac:dyDescent="0.2"/>
    <row r="447" ht="14.25" customHeight="1" x14ac:dyDescent="0.2"/>
    <row r="448" ht="14.25" customHeight="1" x14ac:dyDescent="0.2"/>
    <row r="449" ht="14.25" customHeight="1" x14ac:dyDescent="0.2"/>
    <row r="450" ht="14.25" customHeight="1" x14ac:dyDescent="0.2"/>
    <row r="451" ht="14.25" customHeight="1" x14ac:dyDescent="0.2"/>
    <row r="452" ht="14.25" customHeight="1" x14ac:dyDescent="0.2"/>
    <row r="453" ht="14.25" customHeight="1" x14ac:dyDescent="0.2"/>
    <row r="454" ht="14.25" customHeight="1" x14ac:dyDescent="0.2"/>
    <row r="455" ht="14.25" customHeight="1" x14ac:dyDescent="0.2"/>
    <row r="456" ht="14.25" customHeight="1" x14ac:dyDescent="0.2"/>
    <row r="457" ht="14.25" customHeight="1" x14ac:dyDescent="0.2"/>
    <row r="458" ht="14.25" customHeight="1" x14ac:dyDescent="0.2"/>
    <row r="459" ht="14.25" customHeight="1" x14ac:dyDescent="0.2"/>
    <row r="460" ht="14.25" customHeight="1" x14ac:dyDescent="0.2"/>
    <row r="461" ht="14.25" customHeight="1" x14ac:dyDescent="0.2"/>
    <row r="462" ht="14.25" customHeight="1" x14ac:dyDescent="0.2"/>
    <row r="463" ht="14.25" customHeight="1" x14ac:dyDescent="0.2"/>
    <row r="464" ht="14.25" customHeight="1" x14ac:dyDescent="0.2"/>
    <row r="465" ht="14.25" customHeight="1" x14ac:dyDescent="0.2"/>
    <row r="466" ht="14.25" customHeight="1" x14ac:dyDescent="0.2"/>
    <row r="467" ht="14.25" customHeight="1" x14ac:dyDescent="0.2"/>
    <row r="468" ht="14.25" customHeight="1" x14ac:dyDescent="0.2"/>
    <row r="469" ht="14.25" customHeight="1" x14ac:dyDescent="0.2"/>
    <row r="470" ht="14.25" customHeight="1" x14ac:dyDescent="0.2"/>
    <row r="471" ht="14.25" customHeight="1" x14ac:dyDescent="0.2"/>
    <row r="472" ht="14.25" customHeight="1" x14ac:dyDescent="0.2"/>
    <row r="473" ht="14.25" customHeight="1" x14ac:dyDescent="0.2"/>
    <row r="474" ht="14.25" customHeight="1" x14ac:dyDescent="0.2"/>
    <row r="475" ht="14.25" customHeight="1" x14ac:dyDescent="0.2"/>
    <row r="476" ht="14.25" customHeight="1" x14ac:dyDescent="0.2"/>
    <row r="477" ht="14.25" customHeight="1" x14ac:dyDescent="0.2"/>
    <row r="478" ht="14.25" customHeight="1" x14ac:dyDescent="0.2"/>
    <row r="479" ht="14.25" customHeight="1" x14ac:dyDescent="0.2"/>
    <row r="480" ht="14.25" customHeight="1" x14ac:dyDescent="0.2"/>
    <row r="481" ht="14.25" customHeight="1" x14ac:dyDescent="0.2"/>
    <row r="482" ht="14.25" customHeight="1" x14ac:dyDescent="0.2"/>
    <row r="483" ht="14.25" customHeight="1" x14ac:dyDescent="0.2"/>
    <row r="484" ht="14.25" customHeight="1" x14ac:dyDescent="0.2"/>
    <row r="485" ht="14.25" customHeight="1" x14ac:dyDescent="0.2"/>
    <row r="486" ht="14.25" customHeight="1" x14ac:dyDescent="0.2"/>
    <row r="487" ht="14.25" customHeight="1" x14ac:dyDescent="0.2"/>
    <row r="488" ht="14.25" customHeight="1" x14ac:dyDescent="0.2"/>
    <row r="489" ht="14.25" customHeight="1" x14ac:dyDescent="0.2"/>
    <row r="490" ht="14.25" customHeight="1" x14ac:dyDescent="0.2"/>
    <row r="491" ht="14.25" customHeight="1" x14ac:dyDescent="0.2"/>
    <row r="492" ht="14.25" customHeight="1" x14ac:dyDescent="0.2"/>
    <row r="493" ht="14.25" customHeight="1" x14ac:dyDescent="0.2"/>
    <row r="494" ht="14.25" customHeight="1" x14ac:dyDescent="0.2"/>
    <row r="495" ht="14.25" customHeight="1" x14ac:dyDescent="0.2"/>
    <row r="496" ht="14.25" customHeight="1" x14ac:dyDescent="0.2"/>
    <row r="497" ht="14.25" customHeight="1" x14ac:dyDescent="0.2"/>
    <row r="498" ht="14.25" customHeight="1" x14ac:dyDescent="0.2"/>
    <row r="499" ht="14.25" customHeight="1" x14ac:dyDescent="0.2"/>
    <row r="500" ht="14.25" customHeight="1" x14ac:dyDescent="0.2"/>
    <row r="501" ht="14.25" customHeight="1" x14ac:dyDescent="0.2"/>
    <row r="502" ht="14.25" customHeight="1" x14ac:dyDescent="0.2"/>
    <row r="503" ht="14.25" customHeight="1" x14ac:dyDescent="0.2"/>
    <row r="504" ht="14.25" customHeight="1" x14ac:dyDescent="0.2"/>
    <row r="505" ht="14.25" customHeight="1" x14ac:dyDescent="0.2"/>
    <row r="506" ht="14.25" customHeight="1" x14ac:dyDescent="0.2"/>
    <row r="507" ht="14.25" customHeight="1" x14ac:dyDescent="0.2"/>
    <row r="508" ht="14.25" customHeight="1" x14ac:dyDescent="0.2"/>
    <row r="509" ht="14.25" customHeight="1" x14ac:dyDescent="0.2"/>
    <row r="510" ht="14.25" customHeight="1" x14ac:dyDescent="0.2"/>
    <row r="511" ht="14.25" customHeight="1" x14ac:dyDescent="0.2"/>
    <row r="512" ht="14.25" customHeight="1" x14ac:dyDescent="0.2"/>
    <row r="513" ht="14.25" customHeight="1" x14ac:dyDescent="0.2"/>
    <row r="514" ht="14.25" customHeight="1" x14ac:dyDescent="0.2"/>
    <row r="515" ht="14.25" customHeight="1" x14ac:dyDescent="0.2"/>
    <row r="516" ht="14.25" customHeight="1" x14ac:dyDescent="0.2"/>
    <row r="517" ht="14.25" customHeight="1" x14ac:dyDescent="0.2"/>
    <row r="518" ht="14.25" customHeight="1" x14ac:dyDescent="0.2"/>
    <row r="519" ht="14.25" customHeight="1" x14ac:dyDescent="0.2"/>
    <row r="520" ht="14.25" customHeight="1" x14ac:dyDescent="0.2"/>
    <row r="521" ht="14.25" customHeight="1" x14ac:dyDescent="0.2"/>
    <row r="522" ht="14.25" customHeight="1" x14ac:dyDescent="0.2"/>
    <row r="523" ht="14.25" customHeight="1" x14ac:dyDescent="0.2"/>
    <row r="524" ht="14.25" customHeight="1" x14ac:dyDescent="0.2"/>
    <row r="525" ht="14.25" customHeight="1" x14ac:dyDescent="0.2"/>
    <row r="526" ht="14.25" customHeight="1" x14ac:dyDescent="0.2"/>
    <row r="527" ht="14.25" customHeight="1" x14ac:dyDescent="0.2"/>
    <row r="528" ht="14.25" customHeight="1" x14ac:dyDescent="0.2"/>
    <row r="529" ht="14.25" customHeight="1" x14ac:dyDescent="0.2"/>
    <row r="530" ht="14.25" customHeight="1" x14ac:dyDescent="0.2"/>
    <row r="531" ht="14.25" customHeight="1" x14ac:dyDescent="0.2"/>
    <row r="532" ht="14.25" customHeight="1" x14ac:dyDescent="0.2"/>
    <row r="533" ht="14.25" customHeight="1" x14ac:dyDescent="0.2"/>
    <row r="534" ht="14.25" customHeight="1" x14ac:dyDescent="0.2"/>
    <row r="535" ht="14.25" customHeight="1" x14ac:dyDescent="0.2"/>
    <row r="536" ht="14.25" customHeight="1" x14ac:dyDescent="0.2"/>
    <row r="537" ht="14.25" customHeight="1" x14ac:dyDescent="0.2"/>
    <row r="538" ht="14.25" customHeight="1" x14ac:dyDescent="0.2"/>
    <row r="539" ht="14.25" customHeight="1" x14ac:dyDescent="0.2"/>
    <row r="540" ht="14.25" customHeight="1" x14ac:dyDescent="0.2"/>
    <row r="541" ht="14.25" customHeight="1" x14ac:dyDescent="0.2"/>
    <row r="542" ht="14.25" customHeight="1" x14ac:dyDescent="0.2"/>
    <row r="543" ht="14.25" customHeight="1" x14ac:dyDescent="0.2"/>
    <row r="544" ht="14.25" customHeight="1" x14ac:dyDescent="0.2"/>
    <row r="545" ht="14.25" customHeight="1" x14ac:dyDescent="0.2"/>
    <row r="546" ht="14.25" customHeight="1" x14ac:dyDescent="0.2"/>
    <row r="547" ht="14.25" customHeight="1" x14ac:dyDescent="0.2"/>
    <row r="548" ht="14.25" customHeight="1" x14ac:dyDescent="0.2"/>
    <row r="549" ht="14.25" customHeight="1" x14ac:dyDescent="0.2"/>
    <row r="550" ht="14.25" customHeight="1" x14ac:dyDescent="0.2"/>
    <row r="551" ht="14.25" customHeight="1" x14ac:dyDescent="0.2"/>
    <row r="552" ht="14.25" customHeight="1" x14ac:dyDescent="0.2"/>
    <row r="553" ht="14.25" customHeight="1" x14ac:dyDescent="0.2"/>
    <row r="554" ht="14.25" customHeight="1" x14ac:dyDescent="0.2"/>
    <row r="555" ht="14.25" customHeight="1" x14ac:dyDescent="0.2"/>
    <row r="556" ht="14.25" customHeight="1" x14ac:dyDescent="0.2"/>
    <row r="557" ht="14.25" customHeight="1" x14ac:dyDescent="0.2"/>
    <row r="558" ht="14.25" customHeight="1" x14ac:dyDescent="0.2"/>
    <row r="559" ht="14.25" customHeight="1" x14ac:dyDescent="0.2"/>
    <row r="560" ht="14.25" customHeight="1" x14ac:dyDescent="0.2"/>
    <row r="561" ht="14.25" customHeight="1" x14ac:dyDescent="0.2"/>
    <row r="562" ht="14.25" customHeight="1" x14ac:dyDescent="0.2"/>
    <row r="563" ht="14.25" customHeight="1" x14ac:dyDescent="0.2"/>
    <row r="564" ht="14.25" customHeight="1" x14ac:dyDescent="0.2"/>
    <row r="565" ht="14.25" customHeight="1" x14ac:dyDescent="0.2"/>
    <row r="566" ht="14.25" customHeight="1" x14ac:dyDescent="0.2"/>
    <row r="567" ht="14.25" customHeight="1" x14ac:dyDescent="0.2"/>
    <row r="568" ht="14.25" customHeight="1" x14ac:dyDescent="0.2"/>
    <row r="569" ht="14.25" customHeight="1" x14ac:dyDescent="0.2"/>
    <row r="570" ht="14.25" customHeight="1" x14ac:dyDescent="0.2"/>
    <row r="571" ht="14.25" customHeight="1" x14ac:dyDescent="0.2"/>
    <row r="572" ht="14.25" customHeight="1" x14ac:dyDescent="0.2"/>
    <row r="573" ht="14.25" customHeight="1" x14ac:dyDescent="0.2"/>
    <row r="574" ht="14.25" customHeight="1" x14ac:dyDescent="0.2"/>
    <row r="575" ht="14.25" customHeight="1" x14ac:dyDescent="0.2"/>
    <row r="576" ht="14.25" customHeight="1" x14ac:dyDescent="0.2"/>
    <row r="577" ht="14.25" customHeight="1" x14ac:dyDescent="0.2"/>
    <row r="578" ht="14.25" customHeight="1" x14ac:dyDescent="0.2"/>
    <row r="579" ht="14.25" customHeight="1" x14ac:dyDescent="0.2"/>
    <row r="580" ht="14.25" customHeight="1" x14ac:dyDescent="0.2"/>
    <row r="581" ht="14.25" customHeight="1" x14ac:dyDescent="0.2"/>
    <row r="582" ht="14.25" customHeight="1" x14ac:dyDescent="0.2"/>
    <row r="583" ht="14.25" customHeight="1" x14ac:dyDescent="0.2"/>
    <row r="584" ht="14.25" customHeight="1" x14ac:dyDescent="0.2"/>
    <row r="585" ht="14.25" customHeight="1" x14ac:dyDescent="0.2"/>
    <row r="586" ht="14.25" customHeight="1" x14ac:dyDescent="0.2"/>
    <row r="587" ht="14.25" customHeight="1" x14ac:dyDescent="0.2"/>
    <row r="588" ht="14.25" customHeight="1" x14ac:dyDescent="0.2"/>
    <row r="589" ht="14.25" customHeight="1" x14ac:dyDescent="0.2"/>
    <row r="590" ht="14.25" customHeight="1" x14ac:dyDescent="0.2"/>
    <row r="591" ht="14.25" customHeight="1" x14ac:dyDescent="0.2"/>
    <row r="592" ht="14.25" customHeight="1" x14ac:dyDescent="0.2"/>
    <row r="593" ht="14.25" customHeight="1" x14ac:dyDescent="0.2"/>
    <row r="594" ht="14.25" customHeight="1" x14ac:dyDescent="0.2"/>
    <row r="595" ht="14.25" customHeight="1" x14ac:dyDescent="0.2"/>
    <row r="596" ht="14.25" customHeight="1" x14ac:dyDescent="0.2"/>
    <row r="597" ht="14.25" customHeight="1" x14ac:dyDescent="0.2"/>
    <row r="598" ht="14.25" customHeight="1" x14ac:dyDescent="0.2"/>
    <row r="599" ht="14.25" customHeight="1" x14ac:dyDescent="0.2"/>
    <row r="600" ht="14.25" customHeight="1" x14ac:dyDescent="0.2"/>
    <row r="601" ht="14.25" customHeight="1" x14ac:dyDescent="0.2"/>
    <row r="602" ht="14.25" customHeight="1" x14ac:dyDescent="0.2"/>
    <row r="603" ht="14.25" customHeight="1" x14ac:dyDescent="0.2"/>
    <row r="604" ht="14.25" customHeight="1" x14ac:dyDescent="0.2"/>
    <row r="605" ht="14.25" customHeight="1" x14ac:dyDescent="0.2"/>
    <row r="606" ht="14.25" customHeight="1" x14ac:dyDescent="0.2"/>
    <row r="607" ht="14.25" customHeight="1" x14ac:dyDescent="0.2"/>
    <row r="608" ht="14.25" customHeight="1" x14ac:dyDescent="0.2"/>
    <row r="609" ht="14.25" customHeight="1" x14ac:dyDescent="0.2"/>
    <row r="610" ht="14.25" customHeight="1" x14ac:dyDescent="0.2"/>
    <row r="611" ht="14.25" customHeight="1" x14ac:dyDescent="0.2"/>
    <row r="612" ht="14.25" customHeight="1" x14ac:dyDescent="0.2"/>
    <row r="613" ht="14.25" customHeight="1" x14ac:dyDescent="0.2"/>
    <row r="614" ht="14.25" customHeight="1" x14ac:dyDescent="0.2"/>
    <row r="615" ht="14.25" customHeight="1" x14ac:dyDescent="0.2"/>
    <row r="616" ht="14.25" customHeight="1" x14ac:dyDescent="0.2"/>
    <row r="617" ht="14.25" customHeight="1" x14ac:dyDescent="0.2"/>
    <row r="618" ht="14.25" customHeight="1" x14ac:dyDescent="0.2"/>
    <row r="619" ht="14.25" customHeight="1" x14ac:dyDescent="0.2"/>
    <row r="620" ht="14.25" customHeight="1" x14ac:dyDescent="0.2"/>
    <row r="621" ht="14.25" customHeight="1" x14ac:dyDescent="0.2"/>
    <row r="622" ht="14.25" customHeight="1" x14ac:dyDescent="0.2"/>
    <row r="623" ht="14.25" customHeight="1" x14ac:dyDescent="0.2"/>
    <row r="624" ht="14.25" customHeight="1" x14ac:dyDescent="0.2"/>
    <row r="625" ht="14.25" customHeight="1" x14ac:dyDescent="0.2"/>
    <row r="626" ht="14.25" customHeight="1" x14ac:dyDescent="0.2"/>
    <row r="627" ht="14.25" customHeight="1" x14ac:dyDescent="0.2"/>
    <row r="628" ht="14.25" customHeight="1" x14ac:dyDescent="0.2"/>
    <row r="629" ht="14.25" customHeight="1" x14ac:dyDescent="0.2"/>
    <row r="630" ht="14.25" customHeight="1" x14ac:dyDescent="0.2"/>
    <row r="631" ht="14.25" customHeight="1" x14ac:dyDescent="0.2"/>
    <row r="632" ht="14.25" customHeight="1" x14ac:dyDescent="0.2"/>
    <row r="633" ht="14.25" customHeight="1" x14ac:dyDescent="0.2"/>
    <row r="634" ht="14.25" customHeight="1" x14ac:dyDescent="0.2"/>
    <row r="635" ht="14.25" customHeight="1" x14ac:dyDescent="0.2"/>
    <row r="636" ht="14.25" customHeight="1" x14ac:dyDescent="0.2"/>
    <row r="637" ht="14.25" customHeight="1" x14ac:dyDescent="0.2"/>
    <row r="638" ht="14.25" customHeight="1" x14ac:dyDescent="0.2"/>
    <row r="639" ht="14.25" customHeight="1" x14ac:dyDescent="0.2"/>
    <row r="640" ht="14.25" customHeight="1" x14ac:dyDescent="0.2"/>
    <row r="641" ht="14.25" customHeight="1" x14ac:dyDescent="0.2"/>
    <row r="642" ht="14.25" customHeight="1" x14ac:dyDescent="0.2"/>
    <row r="643" ht="14.25" customHeight="1" x14ac:dyDescent="0.2"/>
    <row r="644" ht="14.25" customHeight="1" x14ac:dyDescent="0.2"/>
    <row r="645" ht="14.25" customHeight="1" x14ac:dyDescent="0.2"/>
    <row r="646" ht="14.25" customHeight="1" x14ac:dyDescent="0.2"/>
    <row r="647" ht="14.25" customHeight="1" x14ac:dyDescent="0.2"/>
    <row r="648" ht="14.25" customHeight="1" x14ac:dyDescent="0.2"/>
    <row r="649" ht="14.25" customHeight="1" x14ac:dyDescent="0.2"/>
    <row r="650" ht="14.25" customHeight="1" x14ac:dyDescent="0.2"/>
    <row r="651" ht="14.25" customHeight="1" x14ac:dyDescent="0.2"/>
    <row r="652" ht="14.25" customHeight="1" x14ac:dyDescent="0.2"/>
    <row r="653" ht="14.25" customHeight="1" x14ac:dyDescent="0.2"/>
    <row r="654" ht="14.25" customHeight="1" x14ac:dyDescent="0.2"/>
    <row r="655" ht="14.25" customHeight="1" x14ac:dyDescent="0.2"/>
    <row r="656" ht="14.25" customHeight="1" x14ac:dyDescent="0.2"/>
    <row r="657" ht="14.25" customHeight="1" x14ac:dyDescent="0.2"/>
    <row r="658" ht="14.25" customHeight="1" x14ac:dyDescent="0.2"/>
    <row r="659" ht="14.25" customHeight="1" x14ac:dyDescent="0.2"/>
    <row r="660" ht="14.25" customHeight="1" x14ac:dyDescent="0.2"/>
    <row r="661" ht="14.25" customHeight="1" x14ac:dyDescent="0.2"/>
    <row r="662" ht="14.25" customHeight="1" x14ac:dyDescent="0.2"/>
    <row r="663" ht="14.25" customHeight="1" x14ac:dyDescent="0.2"/>
    <row r="664" ht="14.25" customHeight="1" x14ac:dyDescent="0.2"/>
    <row r="665" ht="14.25" customHeight="1" x14ac:dyDescent="0.2"/>
    <row r="666" ht="14.25" customHeight="1" x14ac:dyDescent="0.2"/>
    <row r="667" ht="14.25" customHeight="1" x14ac:dyDescent="0.2"/>
    <row r="668" ht="14.25" customHeight="1" x14ac:dyDescent="0.2"/>
    <row r="669" ht="14.25" customHeight="1" x14ac:dyDescent="0.2"/>
    <row r="670" ht="14.25" customHeight="1" x14ac:dyDescent="0.2"/>
    <row r="671" ht="14.25" customHeight="1" x14ac:dyDescent="0.2"/>
    <row r="672" ht="14.25" customHeight="1" x14ac:dyDescent="0.2"/>
    <row r="673" ht="14.25" customHeight="1" x14ac:dyDescent="0.2"/>
    <row r="674" ht="14.25" customHeight="1" x14ac:dyDescent="0.2"/>
    <row r="675" ht="14.25" customHeight="1" x14ac:dyDescent="0.2"/>
    <row r="676" ht="14.25" customHeight="1" x14ac:dyDescent="0.2"/>
    <row r="677" ht="14.25" customHeight="1" x14ac:dyDescent="0.2"/>
    <row r="678" ht="14.25" customHeight="1" x14ac:dyDescent="0.2"/>
    <row r="679" ht="14.25" customHeight="1" x14ac:dyDescent="0.2"/>
    <row r="680" ht="14.25" customHeight="1" x14ac:dyDescent="0.2"/>
    <row r="681" ht="14.25" customHeight="1" x14ac:dyDescent="0.2"/>
    <row r="682" ht="14.25" customHeight="1" x14ac:dyDescent="0.2"/>
    <row r="683" ht="14.25" customHeight="1" x14ac:dyDescent="0.2"/>
    <row r="684" ht="14.25" customHeight="1" x14ac:dyDescent="0.2"/>
    <row r="685" ht="14.25" customHeight="1" x14ac:dyDescent="0.2"/>
    <row r="686" ht="14.25" customHeight="1" x14ac:dyDescent="0.2"/>
    <row r="687" ht="14.25" customHeight="1" x14ac:dyDescent="0.2"/>
    <row r="688" ht="14.25" customHeight="1" x14ac:dyDescent="0.2"/>
    <row r="689" ht="14.25" customHeight="1" x14ac:dyDescent="0.2"/>
    <row r="690" ht="14.25" customHeight="1" x14ac:dyDescent="0.2"/>
    <row r="691" ht="14.25" customHeight="1" x14ac:dyDescent="0.2"/>
    <row r="692" ht="14.25" customHeight="1" x14ac:dyDescent="0.2"/>
    <row r="693" ht="14.25" customHeight="1" x14ac:dyDescent="0.2"/>
    <row r="694" ht="14.25" customHeight="1" x14ac:dyDescent="0.2"/>
    <row r="695" ht="14.25" customHeight="1" x14ac:dyDescent="0.2"/>
    <row r="696" ht="14.25" customHeight="1" x14ac:dyDescent="0.2"/>
    <row r="697" ht="14.25" customHeight="1" x14ac:dyDescent="0.2"/>
    <row r="698" ht="14.25" customHeight="1" x14ac:dyDescent="0.2"/>
    <row r="699" ht="14.25" customHeight="1" x14ac:dyDescent="0.2"/>
    <row r="700" ht="14.25" customHeight="1" x14ac:dyDescent="0.2"/>
    <row r="701" ht="14.25" customHeight="1" x14ac:dyDescent="0.2"/>
    <row r="702" ht="14.25" customHeight="1" x14ac:dyDescent="0.2"/>
    <row r="703" ht="14.25" customHeight="1" x14ac:dyDescent="0.2"/>
    <row r="704" ht="14.25" customHeight="1" x14ac:dyDescent="0.2"/>
    <row r="705" ht="14.25" customHeight="1" x14ac:dyDescent="0.2"/>
    <row r="706" ht="14.25" customHeight="1" x14ac:dyDescent="0.2"/>
    <row r="707" ht="14.25" customHeight="1" x14ac:dyDescent="0.2"/>
    <row r="708" ht="14.25" customHeight="1" x14ac:dyDescent="0.2"/>
    <row r="709" ht="14.25" customHeight="1" x14ac:dyDescent="0.2"/>
    <row r="710" ht="14.25" customHeight="1" x14ac:dyDescent="0.2"/>
    <row r="711" ht="14.25" customHeight="1" x14ac:dyDescent="0.2"/>
    <row r="712" ht="14.25" customHeight="1" x14ac:dyDescent="0.2"/>
    <row r="713" ht="14.25" customHeight="1" x14ac:dyDescent="0.2"/>
    <row r="714" ht="14.25" customHeight="1" x14ac:dyDescent="0.2"/>
    <row r="715" ht="14.25" customHeight="1" x14ac:dyDescent="0.2"/>
    <row r="716" ht="14.25" customHeight="1" x14ac:dyDescent="0.2"/>
    <row r="717" ht="14.25" customHeight="1" x14ac:dyDescent="0.2"/>
    <row r="718" ht="14.25" customHeight="1" x14ac:dyDescent="0.2"/>
    <row r="719" ht="14.25" customHeight="1" x14ac:dyDescent="0.2"/>
    <row r="720" ht="14.25" customHeight="1" x14ac:dyDescent="0.2"/>
    <row r="721" ht="14.25" customHeight="1" x14ac:dyDescent="0.2"/>
    <row r="722" ht="14.25" customHeight="1" x14ac:dyDescent="0.2"/>
    <row r="723" ht="14.25" customHeight="1" x14ac:dyDescent="0.2"/>
    <row r="724" ht="14.25" customHeight="1" x14ac:dyDescent="0.2"/>
    <row r="725" ht="14.25" customHeight="1" x14ac:dyDescent="0.2"/>
    <row r="726" ht="14.25" customHeight="1" x14ac:dyDescent="0.2"/>
    <row r="727" ht="14.25" customHeight="1" x14ac:dyDescent="0.2"/>
    <row r="728" ht="14.25" customHeight="1" x14ac:dyDescent="0.2"/>
    <row r="729" ht="14.25" customHeight="1" x14ac:dyDescent="0.2"/>
    <row r="730" ht="14.25" customHeight="1" x14ac:dyDescent="0.2"/>
    <row r="731" ht="14.25" customHeight="1" x14ac:dyDescent="0.2"/>
    <row r="732" ht="14.25" customHeight="1" x14ac:dyDescent="0.2"/>
    <row r="733" ht="14.25" customHeight="1" x14ac:dyDescent="0.2"/>
    <row r="734" ht="14.25" customHeight="1" x14ac:dyDescent="0.2"/>
    <row r="735" ht="14.25" customHeight="1" x14ac:dyDescent="0.2"/>
    <row r="736" ht="14.25" customHeight="1" x14ac:dyDescent="0.2"/>
    <row r="737" ht="14.25" customHeight="1" x14ac:dyDescent="0.2"/>
    <row r="738" ht="14.25" customHeight="1" x14ac:dyDescent="0.2"/>
    <row r="739" ht="14.25" customHeight="1" x14ac:dyDescent="0.2"/>
    <row r="740" ht="14.25" customHeight="1" x14ac:dyDescent="0.2"/>
    <row r="741" ht="14.25" customHeight="1" x14ac:dyDescent="0.2"/>
    <row r="742" ht="14.25" customHeight="1" x14ac:dyDescent="0.2"/>
    <row r="743" ht="14.25" customHeight="1" x14ac:dyDescent="0.2"/>
    <row r="744" ht="14.25" customHeight="1" x14ac:dyDescent="0.2"/>
    <row r="745" ht="14.25" customHeight="1" x14ac:dyDescent="0.2"/>
    <row r="746" ht="14.25" customHeight="1" x14ac:dyDescent="0.2"/>
    <row r="747" ht="14.25" customHeight="1" x14ac:dyDescent="0.2"/>
    <row r="748" ht="14.25" customHeight="1" x14ac:dyDescent="0.2"/>
    <row r="749" ht="14.25" customHeight="1" x14ac:dyDescent="0.2"/>
    <row r="750" ht="14.25" customHeight="1" x14ac:dyDescent="0.2"/>
    <row r="751" ht="14.25" customHeight="1" x14ac:dyDescent="0.2"/>
    <row r="752" ht="14.25" customHeight="1" x14ac:dyDescent="0.2"/>
    <row r="753" ht="14.25" customHeight="1" x14ac:dyDescent="0.2"/>
    <row r="754" ht="14.25" customHeight="1" x14ac:dyDescent="0.2"/>
    <row r="755" ht="14.25" customHeight="1" x14ac:dyDescent="0.2"/>
    <row r="756" ht="14.25" customHeight="1" x14ac:dyDescent="0.2"/>
    <row r="757" ht="14.25" customHeight="1" x14ac:dyDescent="0.2"/>
    <row r="758" ht="14.25" customHeight="1" x14ac:dyDescent="0.2"/>
    <row r="759" ht="14.25" customHeight="1" x14ac:dyDescent="0.2"/>
    <row r="760" ht="14.25" customHeight="1" x14ac:dyDescent="0.2"/>
    <row r="761" ht="14.25" customHeight="1" x14ac:dyDescent="0.2"/>
    <row r="762" ht="14.25" customHeight="1" x14ac:dyDescent="0.2"/>
    <row r="763" ht="14.25" customHeight="1" x14ac:dyDescent="0.2"/>
    <row r="764" ht="14.25" customHeight="1" x14ac:dyDescent="0.2"/>
    <row r="765" ht="14.25" customHeight="1" x14ac:dyDescent="0.2"/>
    <row r="766" ht="14.25" customHeight="1" x14ac:dyDescent="0.2"/>
    <row r="767" ht="14.25" customHeight="1" x14ac:dyDescent="0.2"/>
    <row r="768" ht="14.25" customHeight="1" x14ac:dyDescent="0.2"/>
    <row r="769" ht="14.25" customHeight="1" x14ac:dyDescent="0.2"/>
    <row r="770" ht="14.25" customHeight="1" x14ac:dyDescent="0.2"/>
    <row r="771" ht="14.25" customHeight="1" x14ac:dyDescent="0.2"/>
    <row r="772" ht="14.25" customHeight="1" x14ac:dyDescent="0.2"/>
    <row r="773" ht="14.25" customHeight="1" x14ac:dyDescent="0.2"/>
    <row r="774" ht="14.25" customHeight="1" x14ac:dyDescent="0.2"/>
    <row r="775" ht="14.25" customHeight="1" x14ac:dyDescent="0.2"/>
    <row r="776" ht="14.25" customHeight="1" x14ac:dyDescent="0.2"/>
    <row r="777" ht="14.25" customHeight="1" x14ac:dyDescent="0.2"/>
    <row r="778" ht="14.25" customHeight="1" x14ac:dyDescent="0.2"/>
    <row r="779" ht="14.25" customHeight="1" x14ac:dyDescent="0.2"/>
    <row r="780" ht="14.25" customHeight="1" x14ac:dyDescent="0.2"/>
    <row r="781" ht="14.25" customHeight="1" x14ac:dyDescent="0.2"/>
    <row r="782" ht="14.25" customHeight="1" x14ac:dyDescent="0.2"/>
    <row r="783" ht="14.25" customHeight="1" x14ac:dyDescent="0.2"/>
    <row r="784" ht="14.25" customHeight="1" x14ac:dyDescent="0.2"/>
    <row r="785" ht="14.25" customHeight="1" x14ac:dyDescent="0.2"/>
    <row r="786" ht="14.25" customHeight="1" x14ac:dyDescent="0.2"/>
    <row r="787" ht="14.25" customHeight="1" x14ac:dyDescent="0.2"/>
    <row r="788" ht="14.25" customHeight="1" x14ac:dyDescent="0.2"/>
    <row r="789" ht="14.25" customHeight="1" x14ac:dyDescent="0.2"/>
    <row r="790" ht="14.25" customHeight="1" x14ac:dyDescent="0.2"/>
    <row r="791" ht="14.25" customHeight="1" x14ac:dyDescent="0.2"/>
    <row r="792" ht="14.25" customHeight="1" x14ac:dyDescent="0.2"/>
    <row r="793" ht="14.25" customHeight="1" x14ac:dyDescent="0.2"/>
    <row r="794" ht="14.25" customHeight="1" x14ac:dyDescent="0.2"/>
    <row r="795" ht="14.25" customHeight="1" x14ac:dyDescent="0.2"/>
    <row r="796" ht="14.25" customHeight="1" x14ac:dyDescent="0.2"/>
    <row r="797" ht="14.25" customHeight="1" x14ac:dyDescent="0.2"/>
    <row r="798" ht="14.25" customHeight="1" x14ac:dyDescent="0.2"/>
    <row r="799" ht="14.25" customHeight="1" x14ac:dyDescent="0.2"/>
    <row r="800" ht="14.25" customHeight="1" x14ac:dyDescent="0.2"/>
    <row r="801" ht="14.25" customHeight="1" x14ac:dyDescent="0.2"/>
    <row r="802" ht="14.25" customHeight="1" x14ac:dyDescent="0.2"/>
    <row r="803" ht="14.25" customHeight="1" x14ac:dyDescent="0.2"/>
    <row r="804" ht="14.25" customHeight="1" x14ac:dyDescent="0.2"/>
    <row r="805" ht="14.25" customHeight="1" x14ac:dyDescent="0.2"/>
    <row r="806" ht="14.25" customHeight="1" x14ac:dyDescent="0.2"/>
    <row r="807" ht="14.25" customHeight="1" x14ac:dyDescent="0.2"/>
    <row r="808" ht="14.25" customHeight="1" x14ac:dyDescent="0.2"/>
    <row r="809" ht="14.25" customHeight="1" x14ac:dyDescent="0.2"/>
    <row r="810" ht="14.25" customHeight="1" x14ac:dyDescent="0.2"/>
    <row r="811" ht="14.25" customHeight="1" x14ac:dyDescent="0.2"/>
    <row r="812" ht="14.25" customHeight="1" x14ac:dyDescent="0.2"/>
    <row r="813" ht="14.25" customHeight="1" x14ac:dyDescent="0.2"/>
    <row r="814" ht="14.25" customHeight="1" x14ac:dyDescent="0.2"/>
    <row r="815" ht="14.25" customHeight="1" x14ac:dyDescent="0.2"/>
    <row r="816" ht="14.25" customHeight="1" x14ac:dyDescent="0.2"/>
    <row r="817" ht="14.25" customHeight="1" x14ac:dyDescent="0.2"/>
    <row r="818" ht="14.25" customHeight="1" x14ac:dyDescent="0.2"/>
    <row r="819" ht="14.25" customHeight="1" x14ac:dyDescent="0.2"/>
    <row r="820" ht="14.25" customHeight="1" x14ac:dyDescent="0.2"/>
    <row r="821" ht="14.25" customHeight="1" x14ac:dyDescent="0.2"/>
    <row r="822" ht="14.25" customHeight="1" x14ac:dyDescent="0.2"/>
    <row r="823" ht="14.25" customHeight="1" x14ac:dyDescent="0.2"/>
    <row r="824" ht="14.25" customHeight="1" x14ac:dyDescent="0.2"/>
    <row r="825" ht="14.25" customHeight="1" x14ac:dyDescent="0.2"/>
    <row r="826" ht="14.25" customHeight="1" x14ac:dyDescent="0.2"/>
    <row r="827" ht="14.25" customHeight="1" x14ac:dyDescent="0.2"/>
    <row r="828" ht="14.25" customHeight="1" x14ac:dyDescent="0.2"/>
    <row r="829" ht="14.25" customHeight="1" x14ac:dyDescent="0.2"/>
    <row r="830" ht="14.25" customHeight="1" x14ac:dyDescent="0.2"/>
    <row r="831" ht="14.25" customHeight="1" x14ac:dyDescent="0.2"/>
    <row r="832" ht="14.25" customHeight="1" x14ac:dyDescent="0.2"/>
    <row r="833" ht="14.25" customHeight="1" x14ac:dyDescent="0.2"/>
    <row r="834" ht="14.25" customHeight="1" x14ac:dyDescent="0.2"/>
    <row r="835" ht="14.25" customHeight="1" x14ac:dyDescent="0.2"/>
    <row r="836" ht="14.25" customHeight="1" x14ac:dyDescent="0.2"/>
    <row r="837" ht="14.25" customHeight="1" x14ac:dyDescent="0.2"/>
    <row r="838" ht="14.25" customHeight="1" x14ac:dyDescent="0.2"/>
    <row r="839" ht="14.25" customHeight="1" x14ac:dyDescent="0.2"/>
    <row r="840" ht="14.25" customHeight="1" x14ac:dyDescent="0.2"/>
    <row r="841" ht="14.25" customHeight="1" x14ac:dyDescent="0.2"/>
    <row r="842" ht="14.25" customHeight="1" x14ac:dyDescent="0.2"/>
    <row r="843" ht="14.25" customHeight="1" x14ac:dyDescent="0.2"/>
    <row r="844" ht="14.25" customHeight="1" x14ac:dyDescent="0.2"/>
    <row r="845" ht="14.25" customHeight="1" x14ac:dyDescent="0.2"/>
    <row r="846" ht="14.25" customHeight="1" x14ac:dyDescent="0.2"/>
    <row r="847" ht="14.25" customHeight="1" x14ac:dyDescent="0.2"/>
    <row r="848" ht="14.25" customHeight="1" x14ac:dyDescent="0.2"/>
    <row r="849" ht="14.25" customHeight="1" x14ac:dyDescent="0.2"/>
    <row r="850" ht="14.25" customHeight="1" x14ac:dyDescent="0.2"/>
    <row r="851" ht="14.25" customHeight="1" x14ac:dyDescent="0.2"/>
    <row r="852" ht="14.25" customHeight="1" x14ac:dyDescent="0.2"/>
    <row r="853" ht="14.25" customHeight="1" x14ac:dyDescent="0.2"/>
    <row r="854" ht="14.25" customHeight="1" x14ac:dyDescent="0.2"/>
    <row r="855" ht="14.25" customHeight="1" x14ac:dyDescent="0.2"/>
    <row r="856" ht="14.25" customHeight="1" x14ac:dyDescent="0.2"/>
    <row r="857" ht="14.25" customHeight="1" x14ac:dyDescent="0.2"/>
    <row r="858" ht="14.25" customHeight="1" x14ac:dyDescent="0.2"/>
    <row r="859" ht="14.25" customHeight="1" x14ac:dyDescent="0.2"/>
    <row r="860" ht="14.25" customHeight="1" x14ac:dyDescent="0.2"/>
    <row r="861" ht="14.25" customHeight="1" x14ac:dyDescent="0.2"/>
    <row r="862" ht="14.25" customHeight="1" x14ac:dyDescent="0.2"/>
    <row r="863" ht="14.25" customHeight="1" x14ac:dyDescent="0.2"/>
    <row r="864" ht="14.25" customHeight="1" x14ac:dyDescent="0.2"/>
    <row r="865" ht="14.25" customHeight="1" x14ac:dyDescent="0.2"/>
    <row r="866" ht="14.25" customHeight="1" x14ac:dyDescent="0.2"/>
    <row r="867" ht="14.25" customHeight="1" x14ac:dyDescent="0.2"/>
    <row r="868" ht="14.25" customHeight="1" x14ac:dyDescent="0.2"/>
    <row r="869" ht="14.25" customHeight="1" x14ac:dyDescent="0.2"/>
    <row r="870" ht="14.25" customHeight="1" x14ac:dyDescent="0.2"/>
    <row r="871" ht="14.25" customHeight="1" x14ac:dyDescent="0.2"/>
    <row r="872" ht="14.25" customHeight="1" x14ac:dyDescent="0.2"/>
    <row r="873" ht="14.25" customHeight="1" x14ac:dyDescent="0.2"/>
    <row r="874" ht="14.25" customHeight="1" x14ac:dyDescent="0.2"/>
    <row r="875" ht="14.25" customHeight="1" x14ac:dyDescent="0.2"/>
    <row r="876" ht="14.25" customHeight="1" x14ac:dyDescent="0.2"/>
    <row r="877" ht="14.25" customHeight="1" x14ac:dyDescent="0.2"/>
    <row r="878" ht="14.25" customHeight="1" x14ac:dyDescent="0.2"/>
    <row r="879" ht="14.25" customHeight="1" x14ac:dyDescent="0.2"/>
    <row r="880" ht="14.25" customHeight="1" x14ac:dyDescent="0.2"/>
    <row r="881" ht="14.25" customHeight="1" x14ac:dyDescent="0.2"/>
    <row r="882" ht="14.25" customHeight="1" x14ac:dyDescent="0.2"/>
    <row r="883" ht="14.25" customHeight="1" x14ac:dyDescent="0.2"/>
    <row r="884" ht="14.25" customHeight="1" x14ac:dyDescent="0.2"/>
    <row r="885" ht="14.25" customHeight="1" x14ac:dyDescent="0.2"/>
    <row r="886" ht="14.25" customHeight="1" x14ac:dyDescent="0.2"/>
    <row r="887" ht="14.25" customHeight="1" x14ac:dyDescent="0.2"/>
    <row r="888" ht="14.25" customHeight="1" x14ac:dyDescent="0.2"/>
    <row r="889" ht="14.25" customHeight="1" x14ac:dyDescent="0.2"/>
    <row r="890" ht="14.25" customHeight="1" x14ac:dyDescent="0.2"/>
    <row r="891" ht="14.25" customHeight="1" x14ac:dyDescent="0.2"/>
    <row r="892" ht="14.25" customHeight="1" x14ac:dyDescent="0.2"/>
    <row r="893" ht="14.25" customHeight="1" x14ac:dyDescent="0.2"/>
    <row r="894" ht="14.25" customHeight="1" x14ac:dyDescent="0.2"/>
    <row r="895" ht="14.25" customHeight="1" x14ac:dyDescent="0.2"/>
    <row r="896" ht="14.25" customHeight="1" x14ac:dyDescent="0.2"/>
    <row r="897" ht="14.25" customHeight="1" x14ac:dyDescent="0.2"/>
    <row r="898" ht="14.25" customHeight="1" x14ac:dyDescent="0.2"/>
    <row r="899" ht="14.25" customHeight="1" x14ac:dyDescent="0.2"/>
    <row r="900" ht="14.25" customHeight="1" x14ac:dyDescent="0.2"/>
    <row r="901" ht="14.25" customHeight="1" x14ac:dyDescent="0.2"/>
    <row r="902" ht="14.25" customHeight="1" x14ac:dyDescent="0.2"/>
    <row r="903" ht="14.25" customHeight="1" x14ac:dyDescent="0.2"/>
    <row r="904" ht="14.25" customHeight="1" x14ac:dyDescent="0.2"/>
    <row r="905" ht="14.25" customHeight="1" x14ac:dyDescent="0.2"/>
    <row r="906" ht="14.25" customHeight="1" x14ac:dyDescent="0.2"/>
    <row r="907" ht="14.25" customHeight="1" x14ac:dyDescent="0.2"/>
    <row r="908" ht="14.25" customHeight="1" x14ac:dyDescent="0.2"/>
    <row r="909" ht="14.25" customHeight="1" x14ac:dyDescent="0.2"/>
    <row r="910" ht="14.25" customHeight="1" x14ac:dyDescent="0.2"/>
    <row r="911" ht="14.25" customHeight="1" x14ac:dyDescent="0.2"/>
    <row r="912" ht="14.25" customHeight="1" x14ac:dyDescent="0.2"/>
    <row r="913" ht="14.25" customHeight="1" x14ac:dyDescent="0.2"/>
    <row r="914" ht="14.25" customHeight="1" x14ac:dyDescent="0.2"/>
    <row r="915" ht="14.25" customHeight="1" x14ac:dyDescent="0.2"/>
    <row r="916" ht="14.25" customHeight="1" x14ac:dyDescent="0.2"/>
    <row r="917" ht="14.25" customHeight="1" x14ac:dyDescent="0.2"/>
    <row r="918" ht="14.25" customHeight="1" x14ac:dyDescent="0.2"/>
    <row r="919" ht="14.25" customHeight="1" x14ac:dyDescent="0.2"/>
    <row r="920" ht="14.25" customHeight="1" x14ac:dyDescent="0.2"/>
    <row r="921" ht="14.25" customHeight="1" x14ac:dyDescent="0.2"/>
    <row r="922" ht="14.25" customHeight="1" x14ac:dyDescent="0.2"/>
    <row r="923" ht="14.25" customHeight="1" x14ac:dyDescent="0.2"/>
    <row r="924" ht="14.25" customHeight="1" x14ac:dyDescent="0.2"/>
    <row r="925" ht="14.25" customHeight="1" x14ac:dyDescent="0.2"/>
    <row r="926" ht="14.25" customHeight="1" x14ac:dyDescent="0.2"/>
    <row r="927" ht="14.25" customHeight="1" x14ac:dyDescent="0.2"/>
    <row r="928" ht="14.25" customHeight="1" x14ac:dyDescent="0.2"/>
    <row r="929" ht="14.25" customHeight="1" x14ac:dyDescent="0.2"/>
    <row r="930" ht="14.25" customHeight="1" x14ac:dyDescent="0.2"/>
    <row r="931" ht="14.25" customHeight="1" x14ac:dyDescent="0.2"/>
    <row r="932" ht="14.25" customHeight="1" x14ac:dyDescent="0.2"/>
    <row r="933" ht="14.25" customHeight="1" x14ac:dyDescent="0.2"/>
    <row r="934" ht="14.25" customHeight="1" x14ac:dyDescent="0.2"/>
    <row r="935" ht="14.25" customHeight="1" x14ac:dyDescent="0.2"/>
    <row r="936" ht="14.25" customHeight="1" x14ac:dyDescent="0.2"/>
    <row r="937" ht="14.25" customHeight="1" x14ac:dyDescent="0.2"/>
    <row r="938" ht="14.25" customHeight="1" x14ac:dyDescent="0.2"/>
    <row r="939" ht="14.25" customHeight="1" x14ac:dyDescent="0.2"/>
    <row r="940" ht="14.25" customHeight="1" x14ac:dyDescent="0.2"/>
    <row r="941" ht="14.25" customHeight="1" x14ac:dyDescent="0.2"/>
    <row r="942" ht="14.25" customHeight="1" x14ac:dyDescent="0.2"/>
    <row r="943" ht="14.25" customHeight="1" x14ac:dyDescent="0.2"/>
    <row r="944" ht="14.25" customHeight="1" x14ac:dyDescent="0.2"/>
    <row r="945" ht="14.25" customHeight="1" x14ac:dyDescent="0.2"/>
    <row r="946" ht="14.25" customHeight="1" x14ac:dyDescent="0.2"/>
    <row r="947" ht="14.25" customHeight="1" x14ac:dyDescent="0.2"/>
    <row r="948" ht="14.25" customHeight="1" x14ac:dyDescent="0.2"/>
    <row r="949" ht="14.25" customHeight="1" x14ac:dyDescent="0.2"/>
    <row r="950" ht="14.25" customHeight="1" x14ac:dyDescent="0.2"/>
    <row r="951" ht="14.25" customHeight="1" x14ac:dyDescent="0.2"/>
    <row r="952" ht="14.25" customHeight="1" x14ac:dyDescent="0.2"/>
    <row r="953" ht="14.25" customHeight="1" x14ac:dyDescent="0.2"/>
    <row r="954" ht="14.25" customHeight="1" x14ac:dyDescent="0.2"/>
    <row r="955" ht="14.25" customHeight="1" x14ac:dyDescent="0.2"/>
    <row r="956" ht="14.25" customHeight="1" x14ac:dyDescent="0.2"/>
    <row r="957" ht="14.25" customHeight="1" x14ac:dyDescent="0.2"/>
    <row r="958" ht="14.25" customHeight="1" x14ac:dyDescent="0.2"/>
    <row r="959" ht="14.25" customHeight="1" x14ac:dyDescent="0.2"/>
    <row r="960" ht="14.25" customHeight="1" x14ac:dyDescent="0.2"/>
    <row r="961" ht="14.25" customHeight="1" x14ac:dyDescent="0.2"/>
    <row r="962" ht="14.25" customHeight="1" x14ac:dyDescent="0.2"/>
    <row r="963" ht="14.25" customHeight="1" x14ac:dyDescent="0.2"/>
    <row r="964" ht="14.25" customHeight="1" x14ac:dyDescent="0.2"/>
    <row r="965" ht="14.25" customHeight="1" x14ac:dyDescent="0.2"/>
    <row r="966" ht="14.25" customHeight="1" x14ac:dyDescent="0.2"/>
    <row r="967" ht="14.25" customHeight="1" x14ac:dyDescent="0.2"/>
    <row r="968" ht="14.25" customHeight="1" x14ac:dyDescent="0.2"/>
    <row r="969" ht="14.25" customHeight="1" x14ac:dyDescent="0.2"/>
    <row r="970" ht="14.25" customHeight="1" x14ac:dyDescent="0.2"/>
    <row r="971" ht="14.25" customHeight="1" x14ac:dyDescent="0.2"/>
    <row r="972" ht="14.25" customHeight="1" x14ac:dyDescent="0.2"/>
    <row r="973" ht="14.25" customHeight="1" x14ac:dyDescent="0.2"/>
    <row r="974" ht="14.25" customHeight="1" x14ac:dyDescent="0.2"/>
    <row r="975" ht="14.25" customHeight="1" x14ac:dyDescent="0.2"/>
    <row r="976" ht="14.25" customHeight="1" x14ac:dyDescent="0.2"/>
    <row r="977" ht="14.25" customHeight="1" x14ac:dyDescent="0.2"/>
    <row r="978" ht="14.25" customHeight="1" x14ac:dyDescent="0.2"/>
    <row r="979" ht="14.25" customHeight="1" x14ac:dyDescent="0.2"/>
    <row r="980" ht="14.25" customHeight="1" x14ac:dyDescent="0.2"/>
    <row r="981" ht="14.25" customHeight="1" x14ac:dyDescent="0.2"/>
    <row r="982" ht="14.25" customHeight="1" x14ac:dyDescent="0.2"/>
    <row r="983" ht="14.25" customHeight="1" x14ac:dyDescent="0.2"/>
    <row r="984" ht="14.25" customHeight="1" x14ac:dyDescent="0.2"/>
    <row r="985" ht="14.25" customHeight="1" x14ac:dyDescent="0.2"/>
    <row r="986" ht="14.25" customHeight="1" x14ac:dyDescent="0.2"/>
    <row r="987" ht="14.25" customHeight="1" x14ac:dyDescent="0.2"/>
    <row r="988" ht="14.25" customHeight="1" x14ac:dyDescent="0.2"/>
    <row r="989" ht="14.25" customHeight="1" x14ac:dyDescent="0.2"/>
    <row r="990" ht="14.25" customHeight="1" x14ac:dyDescent="0.2"/>
    <row r="991" ht="14.25" customHeight="1" x14ac:dyDescent="0.2"/>
    <row r="992" ht="14.25" customHeight="1" x14ac:dyDescent="0.2"/>
    <row r="993" ht="14.25" customHeight="1" x14ac:dyDescent="0.2"/>
    <row r="994" ht="14.25" customHeight="1" x14ac:dyDescent="0.2"/>
    <row r="995" ht="14.25" customHeight="1" x14ac:dyDescent="0.2"/>
    <row r="996" ht="14.25" customHeight="1" x14ac:dyDescent="0.2"/>
    <row r="997" ht="14.25" customHeight="1" x14ac:dyDescent="0.2"/>
    <row r="998" ht="14.25" customHeight="1" x14ac:dyDescent="0.2"/>
    <row r="999" ht="14.25" customHeight="1" x14ac:dyDescent="0.2"/>
    <row r="1000" ht="14.25" customHeight="1" x14ac:dyDescent="0.2"/>
  </sheetData>
  <mergeCells count="26">
    <mergeCell ref="A1:Z1"/>
    <mergeCell ref="AA1:AZ1"/>
    <mergeCell ref="A2:Z2"/>
    <mergeCell ref="AA2:AZ2"/>
    <mergeCell ref="A3:Z3"/>
    <mergeCell ref="AA3:AZ3"/>
    <mergeCell ref="A4:Z4"/>
    <mergeCell ref="AA4:AZ4"/>
    <mergeCell ref="B6:M17"/>
    <mergeCell ref="O6:Z17"/>
    <mergeCell ref="AB6:AM17"/>
    <mergeCell ref="AO6:AZ17"/>
    <mergeCell ref="AO36:AZ47"/>
    <mergeCell ref="B18:M18"/>
    <mergeCell ref="AB18:AM18"/>
    <mergeCell ref="B21:M32"/>
    <mergeCell ref="O21:Z32"/>
    <mergeCell ref="AB21:AM32"/>
    <mergeCell ref="AO21:AZ32"/>
    <mergeCell ref="B48:M48"/>
    <mergeCell ref="AB48:AM48"/>
    <mergeCell ref="B33:M33"/>
    <mergeCell ref="AB33:AM33"/>
    <mergeCell ref="B36:M47"/>
    <mergeCell ref="O36:Z47"/>
    <mergeCell ref="AB36:AM47"/>
  </mergeCells>
  <pageMargins left="0.7" right="0.7" top="0.75" bottom="0.75" header="0" footer="0"/>
  <pageSetup orientation="portrait"/>
  <colBreaks count="1" manualBreakCount="1">
    <brk id="26" man="1"/>
  </col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92D050"/>
    <outlinePr summaryBelow="0" summaryRight="0"/>
  </sheetPr>
  <dimension ref="A1:AB1020"/>
  <sheetViews>
    <sheetView tabSelected="1" view="pageBreakPreview" topLeftCell="A33" zoomScale="82" zoomScaleNormal="100" workbookViewId="0">
      <selection activeCell="F82" sqref="F82"/>
    </sheetView>
  </sheetViews>
  <sheetFormatPr baseColWidth="10" defaultColWidth="14.5" defaultRowHeight="15" customHeight="1" x14ac:dyDescent="0.15"/>
  <cols>
    <col min="1" max="1" width="8.5" style="39" customWidth="1"/>
    <col min="2" max="2" width="12.5" style="39" customWidth="1"/>
    <col min="3" max="3" width="2.33203125" style="39" customWidth="1"/>
    <col min="4" max="4" width="24.6640625" style="39" customWidth="1"/>
    <col min="5" max="7" width="14.5" style="39" customWidth="1"/>
    <col min="8" max="16384" width="14.5" style="39"/>
  </cols>
  <sheetData>
    <row r="1" spans="1:8" ht="14" x14ac:dyDescent="0.15">
      <c r="H1" s="157" t="s">
        <v>99</v>
      </c>
    </row>
    <row r="2" spans="1:8" ht="14" x14ac:dyDescent="0.15">
      <c r="H2" s="157" t="s">
        <v>100</v>
      </c>
    </row>
    <row r="3" spans="1:8" ht="6" customHeight="1" x14ac:dyDescent="0.15"/>
    <row r="4" spans="1:8" ht="14" x14ac:dyDescent="0.15">
      <c r="A4" s="458" t="s">
        <v>100</v>
      </c>
      <c r="B4" s="367"/>
      <c r="C4" s="367"/>
      <c r="D4" s="367"/>
      <c r="E4" s="367"/>
      <c r="F4" s="367"/>
      <c r="G4" s="367"/>
      <c r="H4" s="367"/>
    </row>
    <row r="5" spans="1:8" ht="14" x14ac:dyDescent="0.15">
      <c r="A5" s="458" t="s">
        <v>101</v>
      </c>
      <c r="B5" s="367"/>
      <c r="C5" s="367"/>
      <c r="D5" s="367"/>
      <c r="E5" s="367"/>
      <c r="F5" s="367"/>
      <c r="G5" s="367"/>
      <c r="H5" s="367"/>
    </row>
    <row r="6" spans="1:8" ht="14" x14ac:dyDescent="0.15">
      <c r="A6" s="458" t="s">
        <v>20</v>
      </c>
      <c r="B6" s="367"/>
      <c r="C6" s="367"/>
      <c r="D6" s="367"/>
      <c r="E6" s="367"/>
      <c r="F6" s="367"/>
      <c r="G6" s="367"/>
      <c r="H6" s="367"/>
    </row>
    <row r="7" spans="1:8" ht="14" x14ac:dyDescent="0.15">
      <c r="A7" s="39" t="s">
        <v>419</v>
      </c>
      <c r="C7" s="39" t="s">
        <v>102</v>
      </c>
      <c r="D7" s="39" t="str">
        <f>[73]Base_02!$C$27</f>
        <v>Mawar Berduri</v>
      </c>
    </row>
    <row r="8" spans="1:8" ht="14" x14ac:dyDescent="0.15">
      <c r="A8" s="39" t="str">
        <f>[73]Base_01!$B2</f>
        <v>Kelurahan</v>
      </c>
      <c r="C8" s="39" t="s">
        <v>102</v>
      </c>
      <c r="D8" s="39" t="str">
        <f>[73]Base_01!$C2</f>
        <v>Klasabi</v>
      </c>
    </row>
    <row r="9" spans="1:8" ht="14" x14ac:dyDescent="0.15">
      <c r="A9" s="39" t="str">
        <f>[73]Base_01!$B3</f>
        <v>Distrik</v>
      </c>
      <c r="C9" s="39" t="s">
        <v>102</v>
      </c>
      <c r="D9" s="39" t="str">
        <f>[73]Base_01!$C3</f>
        <v>Sorong Manoi</v>
      </c>
    </row>
    <row r="10" spans="1:8" ht="14" x14ac:dyDescent="0.15">
      <c r="A10" s="39" t="str">
        <f>[73]Base_01!$B4</f>
        <v>Kota</v>
      </c>
      <c r="C10" s="39" t="s">
        <v>102</v>
      </c>
      <c r="D10" s="39" t="str">
        <f>[73]Base_01!$C4</f>
        <v>Sorong</v>
      </c>
    </row>
    <row r="11" spans="1:8" ht="14" x14ac:dyDescent="0.15">
      <c r="A11" s="39" t="s">
        <v>104</v>
      </c>
      <c r="C11" s="39" t="s">
        <v>102</v>
      </c>
      <c r="D11" s="39" t="str">
        <f>[73]Base_01!$C5</f>
        <v>Papua Barat Daya</v>
      </c>
    </row>
    <row r="12" spans="1:8" ht="14" x14ac:dyDescent="0.15">
      <c r="A12" s="39" t="s">
        <v>105</v>
      </c>
      <c r="C12" s="39" t="s">
        <v>102</v>
      </c>
      <c r="D12" s="48">
        <f>Base!B16</f>
        <v>17</v>
      </c>
    </row>
    <row r="13" spans="1:8" ht="14" x14ac:dyDescent="0.15">
      <c r="A13" s="39" t="s">
        <v>106</v>
      </c>
      <c r="C13" s="39" t="s">
        <v>102</v>
      </c>
      <c r="D13" s="158">
        <f>Base!B18</f>
        <v>595000000</v>
      </c>
    </row>
    <row r="14" spans="1:8" ht="14" x14ac:dyDescent="0.15">
      <c r="A14" s="39" t="s">
        <v>107</v>
      </c>
      <c r="C14" s="39" t="s">
        <v>102</v>
      </c>
    </row>
    <row r="15" spans="1:8" ht="5.25" customHeight="1" x14ac:dyDescent="0.15"/>
    <row r="16" spans="1:8" ht="32.25" customHeight="1" x14ac:dyDescent="0.15">
      <c r="A16" s="41" t="s">
        <v>14</v>
      </c>
      <c r="B16" s="459" t="s">
        <v>108</v>
      </c>
      <c r="C16" s="460"/>
      <c r="D16" s="373"/>
      <c r="E16" s="41" t="s">
        <v>34</v>
      </c>
      <c r="F16" s="41" t="s">
        <v>35</v>
      </c>
      <c r="G16" s="41" t="s">
        <v>109</v>
      </c>
      <c r="H16" s="41" t="s">
        <v>110</v>
      </c>
    </row>
    <row r="17" spans="1:28" ht="16.5" customHeight="1" x14ac:dyDescent="0.15">
      <c r="A17" s="42" t="str">
        <f>IF(B17&lt;&gt;"",ROW()-16,"")</f>
        <v/>
      </c>
      <c r="B17" s="454"/>
      <c r="C17" s="455"/>
      <c r="D17" s="456"/>
      <c r="E17" s="43"/>
      <c r="F17" s="44"/>
      <c r="G17" s="45"/>
      <c r="H17" s="306">
        <f>E17*G17</f>
        <v>0</v>
      </c>
      <c r="I17" s="46"/>
      <c r="J17" s="46"/>
      <c r="K17" s="46"/>
      <c r="L17" s="46"/>
      <c r="M17" s="46"/>
      <c r="N17" s="46"/>
      <c r="O17" s="46"/>
      <c r="P17" s="46"/>
      <c r="Q17" s="46"/>
      <c r="R17" s="46"/>
      <c r="S17" s="46"/>
      <c r="T17" s="46"/>
      <c r="U17" s="46"/>
      <c r="V17" s="46"/>
      <c r="W17" s="46"/>
      <c r="X17" s="46"/>
      <c r="Y17" s="46"/>
      <c r="Z17" s="46"/>
      <c r="AA17" s="46"/>
      <c r="AB17" s="46"/>
    </row>
    <row r="18" spans="1:28" ht="16.5" customHeight="1" x14ac:dyDescent="0.15">
      <c r="A18" s="42" t="str">
        <f t="shared" ref="A18:A56" si="0">IF(B18&lt;&gt;"",ROW()-16,"")</f>
        <v/>
      </c>
      <c r="B18" s="454"/>
      <c r="C18" s="455"/>
      <c r="D18" s="456"/>
      <c r="E18" s="43"/>
      <c r="F18" s="44"/>
      <c r="G18" s="45"/>
      <c r="H18" s="306">
        <f t="shared" ref="H18:H56" si="1">E18*G18</f>
        <v>0</v>
      </c>
      <c r="I18" s="46"/>
      <c r="J18" s="46"/>
      <c r="K18" s="46"/>
      <c r="L18" s="46"/>
      <c r="M18" s="46"/>
      <c r="N18" s="46"/>
      <c r="O18" s="46"/>
      <c r="P18" s="46"/>
      <c r="Q18" s="46"/>
      <c r="R18" s="46"/>
      <c r="S18" s="46"/>
      <c r="T18" s="46"/>
      <c r="U18" s="46"/>
      <c r="V18" s="46"/>
      <c r="W18" s="46"/>
      <c r="X18" s="46"/>
      <c r="Y18" s="46"/>
      <c r="Z18" s="46"/>
      <c r="AA18" s="46"/>
      <c r="AB18" s="46"/>
    </row>
    <row r="19" spans="1:28" ht="16.5" customHeight="1" x14ac:dyDescent="0.15">
      <c r="A19" s="42" t="str">
        <f t="shared" si="0"/>
        <v/>
      </c>
      <c r="B19" s="454"/>
      <c r="C19" s="455"/>
      <c r="D19" s="456"/>
      <c r="E19" s="43"/>
      <c r="F19" s="44"/>
      <c r="G19" s="45"/>
      <c r="H19" s="306">
        <f t="shared" si="1"/>
        <v>0</v>
      </c>
      <c r="I19" s="46"/>
      <c r="J19" s="46"/>
      <c r="K19" s="46"/>
      <c r="L19" s="46"/>
      <c r="M19" s="46"/>
      <c r="N19" s="46"/>
      <c r="O19" s="46"/>
      <c r="P19" s="46"/>
      <c r="Q19" s="46"/>
      <c r="R19" s="46"/>
      <c r="S19" s="46"/>
      <c r="T19" s="46"/>
      <c r="U19" s="46"/>
      <c r="V19" s="46"/>
      <c r="W19" s="46"/>
      <c r="X19" s="46"/>
      <c r="Y19" s="46"/>
      <c r="Z19" s="46"/>
      <c r="AA19" s="46"/>
      <c r="AB19" s="46"/>
    </row>
    <row r="20" spans="1:28" ht="16.5" customHeight="1" x14ac:dyDescent="0.15">
      <c r="A20" s="42" t="str">
        <f t="shared" si="0"/>
        <v/>
      </c>
      <c r="B20" s="454"/>
      <c r="C20" s="455"/>
      <c r="D20" s="456"/>
      <c r="E20" s="43"/>
      <c r="F20" s="44"/>
      <c r="G20" s="45"/>
      <c r="H20" s="306">
        <f t="shared" si="1"/>
        <v>0</v>
      </c>
      <c r="I20" s="46"/>
      <c r="J20" s="46"/>
      <c r="K20" s="46"/>
      <c r="L20" s="46"/>
      <c r="M20" s="46"/>
      <c r="N20" s="46"/>
      <c r="O20" s="46"/>
      <c r="P20" s="46"/>
      <c r="Q20" s="46"/>
      <c r="R20" s="46"/>
      <c r="S20" s="46"/>
      <c r="T20" s="46"/>
      <c r="U20" s="46"/>
      <c r="V20" s="46"/>
      <c r="W20" s="46"/>
      <c r="X20" s="46"/>
      <c r="Y20" s="46"/>
      <c r="Z20" s="46"/>
      <c r="AA20" s="46"/>
      <c r="AB20" s="46"/>
    </row>
    <row r="21" spans="1:28" ht="16.5" customHeight="1" x14ac:dyDescent="0.15">
      <c r="A21" s="42" t="str">
        <f t="shared" si="0"/>
        <v/>
      </c>
      <c r="B21" s="454"/>
      <c r="C21" s="455"/>
      <c r="D21" s="456"/>
      <c r="E21" s="43"/>
      <c r="F21" s="44"/>
      <c r="G21" s="45"/>
      <c r="H21" s="306">
        <f t="shared" si="1"/>
        <v>0</v>
      </c>
      <c r="I21" s="46"/>
      <c r="J21" s="46"/>
      <c r="K21" s="46"/>
      <c r="L21" s="46"/>
      <c r="M21" s="46"/>
      <c r="N21" s="46"/>
      <c r="O21" s="46"/>
      <c r="P21" s="46"/>
      <c r="Q21" s="46"/>
      <c r="R21" s="46"/>
      <c r="S21" s="46"/>
      <c r="T21" s="46"/>
      <c r="U21" s="46"/>
      <c r="V21" s="46"/>
      <c r="W21" s="46"/>
      <c r="X21" s="46"/>
      <c r="Y21" s="46"/>
      <c r="Z21" s="46"/>
      <c r="AA21" s="46"/>
      <c r="AB21" s="46"/>
    </row>
    <row r="22" spans="1:28" ht="16.5" customHeight="1" x14ac:dyDescent="0.15">
      <c r="A22" s="42" t="str">
        <f t="shared" si="0"/>
        <v/>
      </c>
      <c r="B22" s="454"/>
      <c r="C22" s="455"/>
      <c r="D22" s="456"/>
      <c r="E22" s="43"/>
      <c r="F22" s="44"/>
      <c r="G22" s="45"/>
      <c r="H22" s="306">
        <f t="shared" si="1"/>
        <v>0</v>
      </c>
      <c r="I22" s="46"/>
      <c r="J22" s="46"/>
      <c r="K22" s="46"/>
      <c r="L22" s="46"/>
      <c r="M22" s="46"/>
      <c r="N22" s="46"/>
      <c r="O22" s="46"/>
      <c r="P22" s="46"/>
      <c r="Q22" s="46"/>
      <c r="R22" s="46"/>
      <c r="S22" s="46"/>
      <c r="T22" s="46"/>
      <c r="U22" s="46"/>
      <c r="V22" s="46"/>
      <c r="W22" s="46"/>
      <c r="X22" s="46"/>
      <c r="Y22" s="46"/>
      <c r="Z22" s="46"/>
      <c r="AA22" s="46"/>
      <c r="AB22" s="46"/>
    </row>
    <row r="23" spans="1:28" ht="16.5" customHeight="1" x14ac:dyDescent="0.15">
      <c r="A23" s="42" t="str">
        <f t="shared" si="0"/>
        <v/>
      </c>
      <c r="B23" s="454"/>
      <c r="C23" s="455"/>
      <c r="D23" s="456"/>
      <c r="E23" s="43"/>
      <c r="F23" s="44"/>
      <c r="G23" s="45"/>
      <c r="H23" s="306">
        <f t="shared" si="1"/>
        <v>0</v>
      </c>
      <c r="I23" s="46"/>
      <c r="J23" s="46"/>
      <c r="K23" s="46"/>
      <c r="L23" s="46"/>
      <c r="M23" s="46"/>
      <c r="N23" s="46"/>
      <c r="O23" s="46"/>
      <c r="P23" s="46"/>
      <c r="Q23" s="46"/>
      <c r="R23" s="46"/>
      <c r="S23" s="46"/>
      <c r="T23" s="46"/>
      <c r="U23" s="46"/>
      <c r="V23" s="46"/>
      <c r="W23" s="46"/>
      <c r="X23" s="46"/>
      <c r="Y23" s="46"/>
      <c r="Z23" s="46"/>
      <c r="AA23" s="46"/>
      <c r="AB23" s="46"/>
    </row>
    <row r="24" spans="1:28" ht="16.5" customHeight="1" x14ac:dyDescent="0.15">
      <c r="A24" s="42" t="str">
        <f t="shared" si="0"/>
        <v/>
      </c>
      <c r="B24" s="454"/>
      <c r="C24" s="455"/>
      <c r="D24" s="456"/>
      <c r="E24" s="43"/>
      <c r="F24" s="44"/>
      <c r="G24" s="45"/>
      <c r="H24" s="306">
        <f t="shared" si="1"/>
        <v>0</v>
      </c>
      <c r="I24" s="46"/>
      <c r="J24" s="46"/>
      <c r="K24" s="46"/>
      <c r="L24" s="46"/>
      <c r="M24" s="46"/>
      <c r="N24" s="46"/>
      <c r="O24" s="46"/>
      <c r="P24" s="46"/>
      <c r="Q24" s="46"/>
      <c r="R24" s="46"/>
      <c r="S24" s="46"/>
      <c r="T24" s="46"/>
      <c r="U24" s="46"/>
      <c r="V24" s="46"/>
      <c r="W24" s="46"/>
      <c r="X24" s="46"/>
      <c r="Y24" s="46"/>
      <c r="Z24" s="46"/>
      <c r="AA24" s="46"/>
      <c r="AB24" s="46"/>
    </row>
    <row r="25" spans="1:28" ht="16.5" customHeight="1" x14ac:dyDescent="0.15">
      <c r="A25" s="42" t="str">
        <f t="shared" si="0"/>
        <v/>
      </c>
      <c r="B25" s="454"/>
      <c r="C25" s="455"/>
      <c r="D25" s="456"/>
      <c r="E25" s="43"/>
      <c r="F25" s="44"/>
      <c r="G25" s="45"/>
      <c r="H25" s="306">
        <f t="shared" si="1"/>
        <v>0</v>
      </c>
      <c r="I25" s="46"/>
      <c r="J25" s="46"/>
      <c r="K25" s="46"/>
      <c r="L25" s="46"/>
      <c r="M25" s="46"/>
      <c r="N25" s="46"/>
      <c r="O25" s="46"/>
      <c r="P25" s="46"/>
      <c r="Q25" s="46"/>
      <c r="R25" s="46"/>
      <c r="S25" s="46"/>
      <c r="T25" s="46"/>
      <c r="U25" s="46"/>
      <c r="V25" s="46"/>
      <c r="W25" s="46"/>
      <c r="X25" s="46"/>
      <c r="Y25" s="46"/>
      <c r="Z25" s="46"/>
      <c r="AA25" s="46"/>
      <c r="AB25" s="46"/>
    </row>
    <row r="26" spans="1:28" ht="16.5" customHeight="1" x14ac:dyDescent="0.15">
      <c r="A26" s="42" t="str">
        <f t="shared" si="0"/>
        <v/>
      </c>
      <c r="B26" s="454"/>
      <c r="C26" s="455"/>
      <c r="D26" s="456"/>
      <c r="E26" s="43"/>
      <c r="F26" s="44"/>
      <c r="G26" s="45"/>
      <c r="H26" s="306">
        <f t="shared" si="1"/>
        <v>0</v>
      </c>
      <c r="I26" s="46"/>
      <c r="J26" s="46"/>
      <c r="K26" s="46"/>
      <c r="L26" s="46"/>
      <c r="M26" s="46"/>
      <c r="N26" s="46"/>
      <c r="O26" s="46"/>
      <c r="P26" s="46"/>
      <c r="Q26" s="46"/>
      <c r="R26" s="46"/>
      <c r="S26" s="46"/>
      <c r="T26" s="46"/>
      <c r="U26" s="46"/>
      <c r="V26" s="46"/>
      <c r="W26" s="46"/>
      <c r="X26" s="46"/>
      <c r="Y26" s="46"/>
      <c r="Z26" s="46"/>
      <c r="AA26" s="46"/>
      <c r="AB26" s="46"/>
    </row>
    <row r="27" spans="1:28" ht="16.5" customHeight="1" x14ac:dyDescent="0.15">
      <c r="A27" s="42" t="str">
        <f t="shared" si="0"/>
        <v/>
      </c>
      <c r="B27" s="454"/>
      <c r="C27" s="455"/>
      <c r="D27" s="456"/>
      <c r="E27" s="43"/>
      <c r="F27" s="44"/>
      <c r="G27" s="45"/>
      <c r="H27" s="306">
        <f t="shared" si="1"/>
        <v>0</v>
      </c>
      <c r="I27" s="46"/>
      <c r="J27" s="46"/>
      <c r="K27" s="46"/>
      <c r="L27" s="46"/>
      <c r="M27" s="46"/>
      <c r="N27" s="46"/>
      <c r="O27" s="46"/>
      <c r="P27" s="46"/>
      <c r="Q27" s="46"/>
      <c r="R27" s="46"/>
      <c r="S27" s="46"/>
      <c r="T27" s="46"/>
      <c r="U27" s="46"/>
      <c r="V27" s="46"/>
      <c r="W27" s="46"/>
      <c r="X27" s="46"/>
      <c r="Y27" s="46"/>
      <c r="Z27" s="46"/>
      <c r="AA27" s="46"/>
      <c r="AB27" s="46"/>
    </row>
    <row r="28" spans="1:28" ht="16.5" customHeight="1" x14ac:dyDescent="0.15">
      <c r="A28" s="42" t="str">
        <f t="shared" si="0"/>
        <v/>
      </c>
      <c r="B28" s="454"/>
      <c r="C28" s="455"/>
      <c r="D28" s="456"/>
      <c r="E28" s="43"/>
      <c r="F28" s="44"/>
      <c r="G28" s="45"/>
      <c r="H28" s="306">
        <f t="shared" si="1"/>
        <v>0</v>
      </c>
      <c r="I28" s="46"/>
      <c r="J28" s="46"/>
      <c r="K28" s="46"/>
      <c r="L28" s="46"/>
      <c r="M28" s="46"/>
      <c r="N28" s="46"/>
      <c r="O28" s="46"/>
      <c r="P28" s="46"/>
      <c r="Q28" s="46"/>
      <c r="R28" s="46"/>
      <c r="S28" s="46"/>
      <c r="T28" s="46"/>
      <c r="U28" s="46"/>
      <c r="V28" s="46"/>
      <c r="W28" s="46"/>
      <c r="X28" s="46"/>
      <c r="Y28" s="46"/>
      <c r="Z28" s="46"/>
      <c r="AA28" s="46"/>
      <c r="AB28" s="46"/>
    </row>
    <row r="29" spans="1:28" ht="16.5" customHeight="1" x14ac:dyDescent="0.15">
      <c r="A29" s="42" t="str">
        <f t="shared" si="0"/>
        <v/>
      </c>
      <c r="B29" s="454"/>
      <c r="C29" s="455"/>
      <c r="D29" s="456"/>
      <c r="E29" s="43"/>
      <c r="F29" s="44"/>
      <c r="G29" s="45"/>
      <c r="H29" s="306">
        <f t="shared" si="1"/>
        <v>0</v>
      </c>
      <c r="I29" s="46"/>
      <c r="J29" s="46"/>
      <c r="K29" s="46"/>
      <c r="L29" s="46"/>
      <c r="M29" s="46"/>
      <c r="N29" s="46"/>
      <c r="O29" s="46"/>
      <c r="P29" s="46"/>
      <c r="Q29" s="46"/>
      <c r="R29" s="46"/>
      <c r="S29" s="46"/>
      <c r="T29" s="46"/>
      <c r="U29" s="46"/>
      <c r="V29" s="46"/>
      <c r="W29" s="46"/>
      <c r="X29" s="46"/>
      <c r="Y29" s="46"/>
      <c r="Z29" s="46"/>
      <c r="AA29" s="46"/>
      <c r="AB29" s="46"/>
    </row>
    <row r="30" spans="1:28" ht="16.5" customHeight="1" x14ac:dyDescent="0.15">
      <c r="A30" s="42" t="str">
        <f t="shared" si="0"/>
        <v/>
      </c>
      <c r="B30" s="454"/>
      <c r="C30" s="455"/>
      <c r="D30" s="456"/>
      <c r="E30" s="43"/>
      <c r="F30" s="44"/>
      <c r="G30" s="45"/>
      <c r="H30" s="306">
        <f t="shared" si="1"/>
        <v>0</v>
      </c>
      <c r="I30" s="46"/>
      <c r="J30" s="46"/>
      <c r="K30" s="46"/>
      <c r="L30" s="46"/>
      <c r="M30" s="46"/>
      <c r="N30" s="46"/>
      <c r="O30" s="46"/>
      <c r="P30" s="46"/>
      <c r="Q30" s="46"/>
      <c r="R30" s="46"/>
      <c r="S30" s="46"/>
      <c r="T30" s="46"/>
      <c r="U30" s="46"/>
      <c r="V30" s="46"/>
      <c r="W30" s="46"/>
      <c r="X30" s="46"/>
      <c r="Y30" s="46"/>
      <c r="Z30" s="46"/>
      <c r="AA30" s="46"/>
      <c r="AB30" s="46"/>
    </row>
    <row r="31" spans="1:28" ht="16.5" customHeight="1" x14ac:dyDescent="0.15">
      <c r="A31" s="42" t="str">
        <f t="shared" si="0"/>
        <v/>
      </c>
      <c r="B31" s="454"/>
      <c r="C31" s="455"/>
      <c r="D31" s="456"/>
      <c r="E31" s="43"/>
      <c r="F31" s="44"/>
      <c r="G31" s="45"/>
      <c r="H31" s="306">
        <f t="shared" si="1"/>
        <v>0</v>
      </c>
      <c r="I31" s="46"/>
      <c r="J31" s="46"/>
      <c r="K31" s="46"/>
      <c r="L31" s="46"/>
      <c r="M31" s="46"/>
      <c r="N31" s="46"/>
      <c r="O31" s="46"/>
      <c r="P31" s="46"/>
      <c r="Q31" s="46"/>
      <c r="R31" s="46"/>
      <c r="S31" s="46"/>
      <c r="T31" s="46"/>
      <c r="U31" s="46"/>
      <c r="V31" s="46"/>
      <c r="W31" s="46"/>
      <c r="X31" s="46"/>
      <c r="Y31" s="46"/>
      <c r="Z31" s="46"/>
      <c r="AA31" s="46"/>
      <c r="AB31" s="46"/>
    </row>
    <row r="32" spans="1:28" ht="16.5" customHeight="1" x14ac:dyDescent="0.15">
      <c r="A32" s="42" t="str">
        <f t="shared" si="0"/>
        <v/>
      </c>
      <c r="B32" s="454"/>
      <c r="C32" s="455"/>
      <c r="D32" s="456"/>
      <c r="E32" s="43"/>
      <c r="F32" s="44"/>
      <c r="G32" s="45"/>
      <c r="H32" s="306">
        <f t="shared" si="1"/>
        <v>0</v>
      </c>
      <c r="I32" s="46"/>
      <c r="J32" s="46"/>
      <c r="K32" s="46"/>
      <c r="L32" s="46"/>
      <c r="M32" s="46"/>
      <c r="N32" s="46"/>
      <c r="O32" s="46"/>
      <c r="P32" s="46"/>
      <c r="Q32" s="46"/>
      <c r="R32" s="46"/>
      <c r="S32" s="46"/>
      <c r="T32" s="46"/>
      <c r="U32" s="46"/>
      <c r="V32" s="46"/>
      <c r="W32" s="46"/>
      <c r="X32" s="46"/>
      <c r="Y32" s="46"/>
      <c r="Z32" s="46"/>
      <c r="AA32" s="46"/>
      <c r="AB32" s="46"/>
    </row>
    <row r="33" spans="1:28" ht="16.5" customHeight="1" x14ac:dyDescent="0.15">
      <c r="A33" s="42" t="str">
        <f t="shared" si="0"/>
        <v/>
      </c>
      <c r="B33" s="454"/>
      <c r="C33" s="455"/>
      <c r="D33" s="456"/>
      <c r="E33" s="43"/>
      <c r="F33" s="44"/>
      <c r="G33" s="45"/>
      <c r="H33" s="306">
        <f t="shared" si="1"/>
        <v>0</v>
      </c>
      <c r="I33" s="46"/>
      <c r="J33" s="46"/>
      <c r="K33" s="46"/>
      <c r="L33" s="46"/>
      <c r="M33" s="46"/>
      <c r="N33" s="46"/>
      <c r="O33" s="46"/>
      <c r="P33" s="46"/>
      <c r="Q33" s="46"/>
      <c r="R33" s="46"/>
      <c r="S33" s="46"/>
      <c r="T33" s="46"/>
      <c r="U33" s="46"/>
      <c r="V33" s="46"/>
      <c r="W33" s="46"/>
      <c r="X33" s="46"/>
      <c r="Y33" s="46"/>
      <c r="Z33" s="46"/>
      <c r="AA33" s="46"/>
      <c r="AB33" s="46"/>
    </row>
    <row r="34" spans="1:28" ht="16.5" customHeight="1" x14ac:dyDescent="0.15">
      <c r="A34" s="42" t="str">
        <f t="shared" si="0"/>
        <v/>
      </c>
      <c r="B34" s="454"/>
      <c r="C34" s="455"/>
      <c r="D34" s="456"/>
      <c r="E34" s="43"/>
      <c r="F34" s="44"/>
      <c r="G34" s="45"/>
      <c r="H34" s="306">
        <f t="shared" si="1"/>
        <v>0</v>
      </c>
      <c r="I34" s="46"/>
      <c r="J34" s="46"/>
      <c r="K34" s="46"/>
      <c r="L34" s="46"/>
      <c r="M34" s="46"/>
      <c r="N34" s="46"/>
      <c r="O34" s="46"/>
      <c r="P34" s="46"/>
      <c r="Q34" s="46"/>
      <c r="R34" s="46"/>
      <c r="S34" s="46"/>
      <c r="T34" s="46"/>
      <c r="U34" s="46"/>
      <c r="V34" s="46"/>
      <c r="W34" s="46"/>
      <c r="X34" s="46"/>
      <c r="Y34" s="46"/>
      <c r="Z34" s="46"/>
      <c r="AA34" s="46"/>
      <c r="AB34" s="46"/>
    </row>
    <row r="35" spans="1:28" ht="16.5" customHeight="1" x14ac:dyDescent="0.15">
      <c r="A35" s="42" t="str">
        <f t="shared" si="0"/>
        <v/>
      </c>
      <c r="B35" s="454"/>
      <c r="C35" s="455"/>
      <c r="D35" s="456"/>
      <c r="E35" s="43"/>
      <c r="F35" s="44"/>
      <c r="G35" s="45"/>
      <c r="H35" s="306">
        <f t="shared" si="1"/>
        <v>0</v>
      </c>
      <c r="I35" s="46"/>
      <c r="J35" s="46"/>
      <c r="K35" s="46"/>
      <c r="L35" s="46"/>
      <c r="M35" s="46"/>
      <c r="N35" s="46"/>
      <c r="O35" s="46"/>
      <c r="P35" s="46"/>
      <c r="Q35" s="46"/>
      <c r="R35" s="46"/>
      <c r="S35" s="46"/>
      <c r="T35" s="46"/>
      <c r="U35" s="46"/>
      <c r="V35" s="46"/>
      <c r="W35" s="46"/>
      <c r="X35" s="46"/>
      <c r="Y35" s="46"/>
      <c r="Z35" s="46"/>
      <c r="AA35" s="46"/>
      <c r="AB35" s="46"/>
    </row>
    <row r="36" spans="1:28" ht="16.5" customHeight="1" x14ac:dyDescent="0.15">
      <c r="A36" s="42" t="str">
        <f t="shared" si="0"/>
        <v/>
      </c>
      <c r="B36" s="454"/>
      <c r="C36" s="455"/>
      <c r="D36" s="456"/>
      <c r="E36" s="202"/>
      <c r="F36" s="203"/>
      <c r="G36" s="204"/>
      <c r="H36" s="306">
        <f t="shared" si="1"/>
        <v>0</v>
      </c>
      <c r="I36" s="46"/>
      <c r="J36" s="46"/>
      <c r="K36" s="46"/>
      <c r="L36" s="46"/>
      <c r="M36" s="46"/>
      <c r="N36" s="46"/>
      <c r="O36" s="46"/>
      <c r="P36" s="46"/>
      <c r="Q36" s="46"/>
      <c r="R36" s="46"/>
      <c r="S36" s="46"/>
      <c r="T36" s="46"/>
      <c r="U36" s="46"/>
      <c r="V36" s="46"/>
      <c r="W36" s="46"/>
      <c r="X36" s="46"/>
      <c r="Y36" s="46"/>
      <c r="Z36" s="46"/>
      <c r="AA36" s="46"/>
      <c r="AB36" s="46"/>
    </row>
    <row r="37" spans="1:28" ht="16.5" customHeight="1" x14ac:dyDescent="0.15">
      <c r="A37" s="42" t="str">
        <f t="shared" si="0"/>
        <v/>
      </c>
      <c r="B37" s="454"/>
      <c r="C37" s="455"/>
      <c r="D37" s="456"/>
      <c r="E37" s="205"/>
      <c r="F37" s="206"/>
      <c r="G37" s="207"/>
      <c r="H37" s="306">
        <f t="shared" si="1"/>
        <v>0</v>
      </c>
      <c r="I37" s="46"/>
      <c r="J37" s="46"/>
      <c r="K37" s="46"/>
      <c r="L37" s="46"/>
      <c r="M37" s="46"/>
      <c r="N37" s="46"/>
      <c r="O37" s="46"/>
      <c r="P37" s="46"/>
      <c r="Q37" s="46"/>
      <c r="R37" s="46"/>
      <c r="S37" s="46"/>
      <c r="T37" s="46"/>
      <c r="U37" s="46"/>
      <c r="V37" s="46"/>
      <c r="W37" s="46"/>
      <c r="X37" s="46"/>
      <c r="Y37" s="46"/>
      <c r="Z37" s="46"/>
      <c r="AA37" s="46"/>
      <c r="AB37" s="46"/>
    </row>
    <row r="38" spans="1:28" ht="16.5" customHeight="1" x14ac:dyDescent="0.15">
      <c r="A38" s="42" t="str">
        <f t="shared" si="0"/>
        <v/>
      </c>
      <c r="B38" s="454"/>
      <c r="C38" s="455"/>
      <c r="D38" s="456"/>
      <c r="E38" s="205"/>
      <c r="F38" s="206"/>
      <c r="G38" s="207"/>
      <c r="H38" s="306">
        <f t="shared" si="1"/>
        <v>0</v>
      </c>
      <c r="I38" s="46"/>
      <c r="J38" s="46"/>
      <c r="K38" s="46"/>
      <c r="L38" s="46"/>
      <c r="M38" s="46"/>
      <c r="N38" s="46"/>
      <c r="O38" s="46"/>
      <c r="P38" s="46"/>
      <c r="Q38" s="46"/>
      <c r="R38" s="46"/>
      <c r="S38" s="46"/>
      <c r="T38" s="46"/>
      <c r="U38" s="46"/>
      <c r="V38" s="46"/>
      <c r="W38" s="46"/>
      <c r="X38" s="46"/>
      <c r="Y38" s="46"/>
      <c r="Z38" s="46"/>
      <c r="AA38" s="46"/>
      <c r="AB38" s="46"/>
    </row>
    <row r="39" spans="1:28" ht="16.5" customHeight="1" x14ac:dyDescent="0.15">
      <c r="A39" s="42" t="str">
        <f t="shared" si="0"/>
        <v/>
      </c>
      <c r="B39" s="454"/>
      <c r="C39" s="455"/>
      <c r="D39" s="456"/>
      <c r="E39" s="205"/>
      <c r="F39" s="206"/>
      <c r="G39" s="207"/>
      <c r="H39" s="306">
        <f t="shared" si="1"/>
        <v>0</v>
      </c>
      <c r="I39" s="46"/>
      <c r="J39" s="46"/>
      <c r="K39" s="46"/>
      <c r="L39" s="46"/>
      <c r="M39" s="46"/>
      <c r="N39" s="46"/>
      <c r="O39" s="46"/>
      <c r="P39" s="46"/>
      <c r="Q39" s="46"/>
      <c r="R39" s="46"/>
      <c r="S39" s="46"/>
      <c r="T39" s="46"/>
      <c r="U39" s="46"/>
      <c r="V39" s="46"/>
      <c r="W39" s="46"/>
      <c r="X39" s="46"/>
      <c r="Y39" s="46"/>
      <c r="Z39" s="46"/>
      <c r="AA39" s="46"/>
      <c r="AB39" s="46"/>
    </row>
    <row r="40" spans="1:28" ht="16.5" customHeight="1" x14ac:dyDescent="0.15">
      <c r="A40" s="42" t="str">
        <f t="shared" si="0"/>
        <v/>
      </c>
      <c r="B40" s="454"/>
      <c r="C40" s="455"/>
      <c r="D40" s="456"/>
      <c r="E40" s="205"/>
      <c r="F40" s="206"/>
      <c r="G40" s="207"/>
      <c r="H40" s="306">
        <f t="shared" si="1"/>
        <v>0</v>
      </c>
      <c r="I40" s="46"/>
      <c r="J40" s="46"/>
      <c r="K40" s="46"/>
      <c r="L40" s="46"/>
      <c r="M40" s="46"/>
      <c r="N40" s="46"/>
      <c r="O40" s="46"/>
      <c r="P40" s="46"/>
      <c r="Q40" s="46"/>
      <c r="R40" s="46"/>
      <c r="S40" s="46"/>
      <c r="T40" s="46"/>
      <c r="U40" s="46"/>
      <c r="V40" s="46"/>
      <c r="W40" s="46"/>
      <c r="X40" s="46"/>
      <c r="Y40" s="46"/>
      <c r="Z40" s="46"/>
      <c r="AA40" s="46"/>
      <c r="AB40" s="46"/>
    </row>
    <row r="41" spans="1:28" ht="16.5" customHeight="1" x14ac:dyDescent="0.15">
      <c r="A41" s="42" t="str">
        <f t="shared" si="0"/>
        <v/>
      </c>
      <c r="B41" s="454"/>
      <c r="C41" s="455"/>
      <c r="D41" s="456"/>
      <c r="E41" s="205"/>
      <c r="F41" s="206"/>
      <c r="G41" s="207"/>
      <c r="H41" s="306">
        <f t="shared" si="1"/>
        <v>0</v>
      </c>
      <c r="I41" s="46"/>
      <c r="J41" s="46"/>
      <c r="K41" s="46"/>
      <c r="L41" s="46"/>
      <c r="M41" s="46"/>
      <c r="N41" s="46"/>
      <c r="O41" s="46"/>
      <c r="P41" s="46"/>
      <c r="Q41" s="46"/>
      <c r="R41" s="46"/>
      <c r="S41" s="46"/>
      <c r="T41" s="46"/>
      <c r="U41" s="46"/>
      <c r="V41" s="46"/>
      <c r="W41" s="46"/>
      <c r="X41" s="46"/>
      <c r="Y41" s="46"/>
      <c r="Z41" s="46"/>
      <c r="AA41" s="46"/>
      <c r="AB41" s="46"/>
    </row>
    <row r="42" spans="1:28" ht="16.5" customHeight="1" x14ac:dyDescent="0.15">
      <c r="A42" s="42" t="str">
        <f t="shared" si="0"/>
        <v/>
      </c>
      <c r="B42" s="454"/>
      <c r="C42" s="455"/>
      <c r="D42" s="456"/>
      <c r="E42" s="205"/>
      <c r="F42" s="206"/>
      <c r="G42" s="207"/>
      <c r="H42" s="306">
        <f t="shared" si="1"/>
        <v>0</v>
      </c>
      <c r="I42" s="46"/>
      <c r="J42" s="46"/>
      <c r="K42" s="46"/>
      <c r="L42" s="46"/>
      <c r="M42" s="46"/>
      <c r="N42" s="46"/>
      <c r="O42" s="46"/>
      <c r="P42" s="46"/>
      <c r="Q42" s="46"/>
      <c r="R42" s="46"/>
      <c r="S42" s="46"/>
      <c r="T42" s="46"/>
      <c r="U42" s="46"/>
      <c r="V42" s="46"/>
      <c r="W42" s="46"/>
      <c r="X42" s="46"/>
      <c r="Y42" s="46"/>
      <c r="Z42" s="46"/>
      <c r="AA42" s="46"/>
      <c r="AB42" s="46"/>
    </row>
    <row r="43" spans="1:28" ht="16.5" customHeight="1" x14ac:dyDescent="0.15">
      <c r="A43" s="42" t="str">
        <f t="shared" si="0"/>
        <v/>
      </c>
      <c r="B43" s="454"/>
      <c r="C43" s="455"/>
      <c r="D43" s="456"/>
      <c r="E43" s="205"/>
      <c r="F43" s="206"/>
      <c r="G43" s="207"/>
      <c r="H43" s="306">
        <f t="shared" si="1"/>
        <v>0</v>
      </c>
      <c r="I43" s="46"/>
      <c r="J43" s="46"/>
      <c r="K43" s="46"/>
      <c r="L43" s="46"/>
      <c r="M43" s="46"/>
      <c r="N43" s="46"/>
      <c r="O43" s="46"/>
      <c r="P43" s="46"/>
      <c r="Q43" s="46"/>
      <c r="R43" s="46"/>
      <c r="S43" s="46"/>
      <c r="T43" s="46"/>
      <c r="U43" s="46"/>
      <c r="V43" s="46"/>
      <c r="W43" s="46"/>
      <c r="X43" s="46"/>
      <c r="Y43" s="46"/>
      <c r="Z43" s="46"/>
      <c r="AA43" s="46"/>
      <c r="AB43" s="46"/>
    </row>
    <row r="44" spans="1:28" ht="16.5" customHeight="1" x14ac:dyDescent="0.15">
      <c r="A44" s="42" t="str">
        <f t="shared" si="0"/>
        <v/>
      </c>
      <c r="B44" s="454"/>
      <c r="C44" s="455"/>
      <c r="D44" s="456"/>
      <c r="E44" s="205"/>
      <c r="F44" s="206"/>
      <c r="G44" s="207"/>
      <c r="H44" s="306">
        <f t="shared" si="1"/>
        <v>0</v>
      </c>
      <c r="I44" s="46"/>
      <c r="J44" s="46"/>
      <c r="K44" s="46"/>
      <c r="L44" s="46"/>
      <c r="M44" s="46"/>
      <c r="N44" s="46"/>
      <c r="O44" s="46"/>
      <c r="P44" s="46"/>
      <c r="Q44" s="46"/>
      <c r="R44" s="46"/>
      <c r="S44" s="46"/>
      <c r="T44" s="46"/>
      <c r="U44" s="46"/>
      <c r="V44" s="46"/>
      <c r="W44" s="46"/>
      <c r="X44" s="46"/>
      <c r="Y44" s="46"/>
      <c r="Z44" s="46"/>
      <c r="AA44" s="46"/>
      <c r="AB44" s="46"/>
    </row>
    <row r="45" spans="1:28" ht="16.5" customHeight="1" x14ac:dyDescent="0.15">
      <c r="A45" s="42" t="str">
        <f t="shared" si="0"/>
        <v/>
      </c>
      <c r="B45" s="454"/>
      <c r="C45" s="455"/>
      <c r="D45" s="456"/>
      <c r="E45" s="205"/>
      <c r="F45" s="206"/>
      <c r="G45" s="207"/>
      <c r="H45" s="306">
        <f t="shared" si="1"/>
        <v>0</v>
      </c>
      <c r="I45" s="46"/>
      <c r="J45" s="46"/>
      <c r="K45" s="46"/>
      <c r="L45" s="46"/>
      <c r="M45" s="46"/>
      <c r="N45" s="46"/>
      <c r="O45" s="46"/>
      <c r="P45" s="46"/>
      <c r="Q45" s="46"/>
      <c r="R45" s="46"/>
      <c r="S45" s="46"/>
      <c r="T45" s="46"/>
      <c r="U45" s="46"/>
      <c r="V45" s="46"/>
      <c r="W45" s="46"/>
      <c r="X45" s="46"/>
      <c r="Y45" s="46"/>
      <c r="Z45" s="46"/>
      <c r="AA45" s="46"/>
      <c r="AB45" s="46"/>
    </row>
    <row r="46" spans="1:28" ht="16.5" customHeight="1" x14ac:dyDescent="0.15">
      <c r="A46" s="42" t="str">
        <f t="shared" si="0"/>
        <v/>
      </c>
      <c r="B46" s="454"/>
      <c r="C46" s="455"/>
      <c r="D46" s="456"/>
      <c r="E46" s="205"/>
      <c r="F46" s="206"/>
      <c r="G46" s="207"/>
      <c r="H46" s="306">
        <f t="shared" si="1"/>
        <v>0</v>
      </c>
      <c r="I46" s="46"/>
      <c r="J46" s="46"/>
      <c r="K46" s="46"/>
      <c r="L46" s="46"/>
      <c r="M46" s="46"/>
      <c r="N46" s="46"/>
      <c r="O46" s="46"/>
      <c r="P46" s="46"/>
      <c r="Q46" s="46"/>
      <c r="R46" s="46"/>
      <c r="S46" s="46"/>
      <c r="T46" s="46"/>
      <c r="U46" s="46"/>
      <c r="V46" s="46"/>
      <c r="W46" s="46"/>
      <c r="X46" s="46"/>
      <c r="Y46" s="46"/>
      <c r="Z46" s="46"/>
      <c r="AA46" s="46"/>
      <c r="AB46" s="46"/>
    </row>
    <row r="47" spans="1:28" ht="16.5" customHeight="1" x14ac:dyDescent="0.15">
      <c r="A47" s="42" t="str">
        <f t="shared" si="0"/>
        <v/>
      </c>
      <c r="B47" s="454"/>
      <c r="C47" s="455"/>
      <c r="D47" s="456"/>
      <c r="E47" s="205"/>
      <c r="F47" s="206"/>
      <c r="G47" s="207"/>
      <c r="H47" s="306">
        <f t="shared" si="1"/>
        <v>0</v>
      </c>
      <c r="I47" s="46"/>
      <c r="J47" s="46"/>
      <c r="K47" s="46"/>
      <c r="L47" s="46"/>
      <c r="M47" s="46"/>
      <c r="N47" s="46"/>
      <c r="O47" s="46"/>
      <c r="P47" s="46"/>
      <c r="Q47" s="46"/>
      <c r="R47" s="46"/>
      <c r="S47" s="46"/>
      <c r="T47" s="46"/>
      <c r="U47" s="46"/>
      <c r="V47" s="46"/>
      <c r="W47" s="46"/>
      <c r="X47" s="46"/>
      <c r="Y47" s="46"/>
      <c r="Z47" s="46"/>
      <c r="AA47" s="46"/>
      <c r="AB47" s="46"/>
    </row>
    <row r="48" spans="1:28" ht="16.5" customHeight="1" x14ac:dyDescent="0.15">
      <c r="A48" s="42" t="str">
        <f t="shared" si="0"/>
        <v/>
      </c>
      <c r="B48" s="454"/>
      <c r="C48" s="455"/>
      <c r="D48" s="456"/>
      <c r="E48" s="205"/>
      <c r="F48" s="206"/>
      <c r="G48" s="207"/>
      <c r="H48" s="306">
        <f t="shared" si="1"/>
        <v>0</v>
      </c>
      <c r="I48" s="46"/>
      <c r="J48" s="46"/>
      <c r="K48" s="46"/>
      <c r="L48" s="46"/>
      <c r="M48" s="46"/>
      <c r="N48" s="46"/>
      <c r="O48" s="46"/>
      <c r="P48" s="46"/>
      <c r="Q48" s="46"/>
      <c r="R48" s="46"/>
      <c r="S48" s="46"/>
      <c r="T48" s="46"/>
      <c r="U48" s="46"/>
      <c r="V48" s="46"/>
      <c r="W48" s="46"/>
      <c r="X48" s="46"/>
      <c r="Y48" s="46"/>
      <c r="Z48" s="46"/>
      <c r="AA48" s="46"/>
      <c r="AB48" s="46"/>
    </row>
    <row r="49" spans="1:28" ht="16.5" customHeight="1" x14ac:dyDescent="0.15">
      <c r="A49" s="42" t="str">
        <f t="shared" si="0"/>
        <v/>
      </c>
      <c r="B49" s="454"/>
      <c r="C49" s="455"/>
      <c r="D49" s="456"/>
      <c r="E49" s="205"/>
      <c r="F49" s="206"/>
      <c r="G49" s="207"/>
      <c r="H49" s="306">
        <f t="shared" si="1"/>
        <v>0</v>
      </c>
      <c r="I49" s="46"/>
      <c r="J49" s="46"/>
      <c r="K49" s="46"/>
      <c r="L49" s="46"/>
      <c r="M49" s="46"/>
      <c r="N49" s="46"/>
      <c r="O49" s="46"/>
      <c r="P49" s="46"/>
      <c r="Q49" s="46"/>
      <c r="R49" s="46"/>
      <c r="S49" s="46"/>
      <c r="T49" s="46"/>
      <c r="U49" s="46"/>
      <c r="V49" s="46"/>
      <c r="W49" s="46"/>
      <c r="X49" s="46"/>
      <c r="Y49" s="46"/>
      <c r="Z49" s="46"/>
      <c r="AA49" s="46"/>
      <c r="AB49" s="46"/>
    </row>
    <row r="50" spans="1:28" ht="16.5" customHeight="1" x14ac:dyDescent="0.15">
      <c r="A50" s="42" t="str">
        <f t="shared" si="0"/>
        <v/>
      </c>
      <c r="B50" s="454"/>
      <c r="C50" s="455"/>
      <c r="D50" s="456"/>
      <c r="E50" s="205"/>
      <c r="F50" s="206"/>
      <c r="G50" s="207"/>
      <c r="H50" s="306">
        <f t="shared" si="1"/>
        <v>0</v>
      </c>
      <c r="I50" s="46"/>
      <c r="J50" s="46"/>
      <c r="K50" s="46"/>
      <c r="L50" s="46"/>
      <c r="M50" s="46"/>
      <c r="N50" s="46"/>
      <c r="O50" s="46"/>
      <c r="P50" s="46"/>
      <c r="Q50" s="46"/>
      <c r="R50" s="46"/>
      <c r="S50" s="46"/>
      <c r="T50" s="46"/>
      <c r="U50" s="46"/>
      <c r="V50" s="46"/>
      <c r="W50" s="46"/>
      <c r="X50" s="46"/>
      <c r="Y50" s="46"/>
      <c r="Z50" s="46"/>
      <c r="AA50" s="46"/>
      <c r="AB50" s="46"/>
    </row>
    <row r="51" spans="1:28" ht="16.5" customHeight="1" x14ac:dyDescent="0.15">
      <c r="A51" s="42" t="str">
        <f t="shared" si="0"/>
        <v/>
      </c>
      <c r="B51" s="454"/>
      <c r="C51" s="455"/>
      <c r="D51" s="456"/>
      <c r="E51" s="205"/>
      <c r="F51" s="206"/>
      <c r="G51" s="207"/>
      <c r="H51" s="306">
        <f t="shared" si="1"/>
        <v>0</v>
      </c>
      <c r="I51" s="46"/>
      <c r="J51" s="46"/>
      <c r="K51" s="46"/>
      <c r="L51" s="46"/>
      <c r="M51" s="46"/>
      <c r="N51" s="46"/>
      <c r="O51" s="46"/>
      <c r="P51" s="46"/>
      <c r="Q51" s="46"/>
      <c r="R51" s="46"/>
      <c r="S51" s="46"/>
      <c r="T51" s="46"/>
      <c r="U51" s="46"/>
      <c r="V51" s="46"/>
      <c r="W51" s="46"/>
      <c r="X51" s="46"/>
      <c r="Y51" s="46"/>
      <c r="Z51" s="46"/>
      <c r="AA51" s="46"/>
      <c r="AB51" s="46"/>
    </row>
    <row r="52" spans="1:28" ht="16.5" customHeight="1" x14ac:dyDescent="0.15">
      <c r="A52" s="42" t="str">
        <f t="shared" si="0"/>
        <v/>
      </c>
      <c r="B52" s="454"/>
      <c r="C52" s="455"/>
      <c r="D52" s="456"/>
      <c r="E52" s="205"/>
      <c r="F52" s="206"/>
      <c r="G52" s="207"/>
      <c r="H52" s="306">
        <f t="shared" si="1"/>
        <v>0</v>
      </c>
      <c r="I52" s="46"/>
      <c r="J52" s="46"/>
      <c r="K52" s="46"/>
      <c r="L52" s="46"/>
      <c r="M52" s="46"/>
      <c r="N52" s="46"/>
      <c r="O52" s="46"/>
      <c r="P52" s="46"/>
      <c r="Q52" s="46"/>
      <c r="R52" s="46"/>
      <c r="S52" s="46"/>
      <c r="T52" s="46"/>
      <c r="U52" s="46"/>
      <c r="V52" s="46"/>
      <c r="W52" s="46"/>
      <c r="X52" s="46"/>
      <c r="Y52" s="46"/>
      <c r="Z52" s="46"/>
      <c r="AA52" s="46"/>
      <c r="AB52" s="46"/>
    </row>
    <row r="53" spans="1:28" ht="16.5" customHeight="1" x14ac:dyDescent="0.15">
      <c r="A53" s="42" t="str">
        <f t="shared" si="0"/>
        <v/>
      </c>
      <c r="B53" s="454"/>
      <c r="C53" s="455"/>
      <c r="D53" s="456"/>
      <c r="E53" s="205"/>
      <c r="F53" s="206"/>
      <c r="G53" s="207"/>
      <c r="H53" s="306">
        <f t="shared" si="1"/>
        <v>0</v>
      </c>
      <c r="I53" s="46"/>
      <c r="J53" s="46"/>
      <c r="K53" s="46"/>
      <c r="L53" s="46"/>
      <c r="M53" s="46"/>
      <c r="N53" s="46"/>
      <c r="O53" s="46"/>
      <c r="P53" s="46"/>
      <c r="Q53" s="46"/>
      <c r="R53" s="46"/>
      <c r="S53" s="46"/>
      <c r="T53" s="46"/>
      <c r="U53" s="46"/>
      <c r="V53" s="46"/>
      <c r="W53" s="46"/>
      <c r="X53" s="46"/>
      <c r="Y53" s="46"/>
      <c r="Z53" s="46"/>
      <c r="AA53" s="46"/>
      <c r="AB53" s="46"/>
    </row>
    <row r="54" spans="1:28" ht="16.5" customHeight="1" x14ac:dyDescent="0.15">
      <c r="A54" s="42" t="str">
        <f t="shared" si="0"/>
        <v/>
      </c>
      <c r="B54" s="454"/>
      <c r="C54" s="455"/>
      <c r="D54" s="456"/>
      <c r="E54" s="205"/>
      <c r="F54" s="206"/>
      <c r="G54" s="207"/>
      <c r="H54" s="306">
        <f t="shared" si="1"/>
        <v>0</v>
      </c>
      <c r="I54" s="46"/>
      <c r="J54" s="46"/>
      <c r="K54" s="46"/>
      <c r="L54" s="46"/>
      <c r="M54" s="46"/>
      <c r="N54" s="46"/>
      <c r="O54" s="46"/>
      <c r="P54" s="46"/>
      <c r="Q54" s="46"/>
      <c r="R54" s="46"/>
      <c r="S54" s="46"/>
      <c r="T54" s="46"/>
      <c r="U54" s="46"/>
      <c r="V54" s="46"/>
      <c r="W54" s="46"/>
      <c r="X54" s="46"/>
      <c r="Y54" s="46"/>
      <c r="Z54" s="46"/>
      <c r="AA54" s="46"/>
      <c r="AB54" s="46"/>
    </row>
    <row r="55" spans="1:28" ht="16.5" customHeight="1" x14ac:dyDescent="0.15">
      <c r="A55" s="42" t="str">
        <f t="shared" si="0"/>
        <v/>
      </c>
      <c r="B55" s="454"/>
      <c r="C55" s="455"/>
      <c r="D55" s="456"/>
      <c r="E55" s="205"/>
      <c r="F55" s="206"/>
      <c r="G55" s="207"/>
      <c r="H55" s="306">
        <f t="shared" si="1"/>
        <v>0</v>
      </c>
      <c r="I55" s="46"/>
      <c r="J55" s="46"/>
      <c r="K55" s="46"/>
      <c r="L55" s="46"/>
      <c r="M55" s="46"/>
      <c r="N55" s="46"/>
      <c r="O55" s="46"/>
      <c r="P55" s="46"/>
      <c r="Q55" s="46"/>
      <c r="R55" s="46"/>
      <c r="S55" s="46"/>
      <c r="T55" s="46"/>
      <c r="U55" s="46"/>
      <c r="V55" s="46"/>
      <c r="W55" s="46"/>
      <c r="X55" s="46"/>
      <c r="Y55" s="46"/>
      <c r="Z55" s="46"/>
      <c r="AA55" s="46"/>
      <c r="AB55" s="46"/>
    </row>
    <row r="56" spans="1:28" ht="16.5" customHeight="1" x14ac:dyDescent="0.15">
      <c r="A56" s="42" t="str">
        <f t="shared" si="0"/>
        <v/>
      </c>
      <c r="B56" s="454"/>
      <c r="C56" s="455"/>
      <c r="D56" s="456"/>
      <c r="E56" s="205"/>
      <c r="F56" s="206"/>
      <c r="G56" s="207"/>
      <c r="H56" s="306">
        <f t="shared" si="1"/>
        <v>0</v>
      </c>
      <c r="I56" s="46"/>
      <c r="J56" s="46"/>
      <c r="K56" s="46"/>
      <c r="L56" s="46"/>
      <c r="M56" s="46"/>
      <c r="N56" s="46"/>
      <c r="O56" s="46"/>
      <c r="P56" s="46"/>
      <c r="Q56" s="46"/>
      <c r="R56" s="46"/>
      <c r="S56" s="46"/>
      <c r="T56" s="46"/>
      <c r="U56" s="46"/>
      <c r="V56" s="46"/>
      <c r="W56" s="46"/>
      <c r="X56" s="46"/>
      <c r="Y56" s="46"/>
      <c r="Z56" s="46"/>
      <c r="AA56" s="46"/>
      <c r="AB56" s="46"/>
    </row>
    <row r="57" spans="1:28" ht="15.75" customHeight="1" x14ac:dyDescent="0.15">
      <c r="A57" s="47"/>
      <c r="B57" s="461" t="s">
        <v>111</v>
      </c>
      <c r="C57" s="462"/>
      <c r="D57" s="463"/>
      <c r="E57" s="463"/>
      <c r="F57" s="463"/>
      <c r="G57" s="464"/>
      <c r="H57" s="307">
        <f>SUM(H17:H36)</f>
        <v>0</v>
      </c>
    </row>
    <row r="58" spans="1:28" ht="9" customHeight="1" x14ac:dyDescent="0.15"/>
    <row r="59" spans="1:28" ht="15.75" customHeight="1" x14ac:dyDescent="0.15">
      <c r="F59" s="146" t="str">
        <f>[73]Base_01!$C$4&amp;","</f>
        <v>Sorong,</v>
      </c>
      <c r="G59" s="39" t="s">
        <v>418</v>
      </c>
      <c r="H59" s="48">
        <v>2026</v>
      </c>
    </row>
    <row r="60" spans="1:28" ht="9" customHeight="1" x14ac:dyDescent="0.15"/>
    <row r="61" spans="1:28" ht="15.75" customHeight="1" x14ac:dyDescent="0.15">
      <c r="B61" s="49" t="s">
        <v>112</v>
      </c>
      <c r="C61" s="49"/>
      <c r="E61" s="457" t="s">
        <v>113</v>
      </c>
      <c r="F61" s="367"/>
      <c r="G61" s="367"/>
      <c r="H61" s="367"/>
      <c r="I61" s="49"/>
    </row>
    <row r="62" spans="1:28" ht="15.75" customHeight="1" x14ac:dyDescent="0.15">
      <c r="B62" s="49" t="s">
        <v>114</v>
      </c>
      <c r="C62" s="49"/>
      <c r="E62" s="457" t="str">
        <f>"Ketua KCPB "&amp;D7</f>
        <v>Ketua KCPB Mawar Berduri</v>
      </c>
      <c r="F62" s="367"/>
      <c r="G62" s="367"/>
      <c r="H62" s="367"/>
    </row>
    <row r="63" spans="1:28" ht="15.75" customHeight="1" x14ac:dyDescent="0.15">
      <c r="B63" s="49"/>
      <c r="C63" s="49"/>
      <c r="E63" s="49"/>
      <c r="G63" s="49"/>
      <c r="H63" s="49"/>
    </row>
    <row r="64" spans="1:28" ht="15.75" customHeight="1" x14ac:dyDescent="0.15">
      <c r="B64" s="49"/>
      <c r="C64" s="49"/>
      <c r="E64" s="49"/>
      <c r="G64" s="49"/>
      <c r="H64" s="49"/>
    </row>
    <row r="65" spans="2:8" ht="15.75" customHeight="1" x14ac:dyDescent="0.15">
      <c r="B65" s="49"/>
      <c r="C65" s="49"/>
      <c r="E65" s="49"/>
      <c r="G65" s="49"/>
      <c r="H65" s="49"/>
    </row>
    <row r="66" spans="2:8" ht="15.75" customHeight="1" x14ac:dyDescent="0.15">
      <c r="B66" s="49" t="str">
        <f>[73]Base_01!$C$34</f>
        <v>…...............         …...............</v>
      </c>
      <c r="C66" s="49"/>
      <c r="E66" s="457" t="str">
        <f>[73]Base_02!$C$28</f>
        <v>Andi</v>
      </c>
      <c r="F66" s="367"/>
      <c r="G66" s="367"/>
      <c r="H66" s="367"/>
    </row>
    <row r="67" spans="2:8" ht="9" customHeight="1" x14ac:dyDescent="0.15">
      <c r="B67" s="49"/>
      <c r="C67" s="49"/>
    </row>
    <row r="68" spans="2:8" ht="15.75" customHeight="1" x14ac:dyDescent="0.15">
      <c r="B68" s="49" t="s">
        <v>115</v>
      </c>
      <c r="C68" s="49"/>
      <c r="E68" s="457" t="s">
        <v>115</v>
      </c>
      <c r="F68" s="367"/>
      <c r="G68" s="367"/>
      <c r="H68" s="367"/>
    </row>
    <row r="69" spans="2:8" ht="15.75" customHeight="1" x14ac:dyDescent="0.15">
      <c r="B69" s="49" t="s">
        <v>116</v>
      </c>
      <c r="C69" s="49"/>
      <c r="E69" s="457" t="str">
        <f>[73]Base_01!$F$29&amp;" "&amp;[73]Base_01!$C$4</f>
        <v>Koordinator Kota Sorong</v>
      </c>
      <c r="F69" s="367"/>
      <c r="G69" s="367"/>
      <c r="H69" s="367"/>
    </row>
    <row r="70" spans="2:8" ht="15.75" customHeight="1" x14ac:dyDescent="0.15">
      <c r="B70" s="49"/>
      <c r="C70" s="49"/>
      <c r="E70" s="457"/>
      <c r="F70" s="367"/>
      <c r="G70" s="367"/>
      <c r="H70" s="367"/>
    </row>
    <row r="71" spans="2:8" ht="15.75" customHeight="1" x14ac:dyDescent="0.15">
      <c r="B71" s="49"/>
      <c r="C71" s="49"/>
      <c r="G71" s="49"/>
      <c r="H71" s="49"/>
    </row>
    <row r="72" spans="2:8" ht="15.75" customHeight="1" x14ac:dyDescent="0.15">
      <c r="B72" s="49"/>
      <c r="C72" s="49"/>
      <c r="G72" s="49"/>
      <c r="H72" s="49"/>
    </row>
    <row r="73" spans="2:8" ht="15.75" customHeight="1" x14ac:dyDescent="0.15">
      <c r="B73" s="49"/>
      <c r="C73" s="49"/>
      <c r="G73" s="49"/>
      <c r="H73" s="49"/>
    </row>
    <row r="74" spans="2:8" ht="15.75" customHeight="1" x14ac:dyDescent="0.15">
      <c r="B74" s="49" t="str">
        <f>[73]Base_01!$G$19</f>
        <v>M. Fachrul Bachmid, S.T.</v>
      </c>
      <c r="C74" s="49"/>
      <c r="E74" s="457" t="str">
        <f>[73]Base_01!$C$31</f>
        <v>AfrIandi Yudhistira, S.T.</v>
      </c>
      <c r="F74" s="367"/>
      <c r="G74" s="367"/>
      <c r="H74" s="367"/>
    </row>
    <row r="75" spans="2:8" ht="15.75" customHeight="1" x14ac:dyDescent="0.15"/>
    <row r="76" spans="2:8" ht="15.75" customHeight="1" x14ac:dyDescent="0.15"/>
    <row r="77" spans="2:8" ht="15.75" customHeight="1" x14ac:dyDescent="0.15"/>
    <row r="78" spans="2:8" ht="15.75" customHeight="1" x14ac:dyDescent="0.15"/>
    <row r="79" spans="2:8" ht="15.75" customHeight="1" x14ac:dyDescent="0.15"/>
    <row r="80" spans="2:8" ht="15.75" customHeight="1" x14ac:dyDescent="0.15"/>
    <row r="81" ht="15.75" customHeight="1" x14ac:dyDescent="0.15"/>
    <row r="82" ht="15.75" customHeight="1" x14ac:dyDescent="0.15"/>
    <row r="83" ht="15.75" customHeight="1" x14ac:dyDescent="0.15"/>
    <row r="84" ht="15.75" customHeight="1" x14ac:dyDescent="0.15"/>
    <row r="85" ht="15.75" customHeight="1" x14ac:dyDescent="0.15"/>
    <row r="86" ht="15.75" customHeight="1" x14ac:dyDescent="0.15"/>
    <row r="87" ht="15.75" customHeight="1" x14ac:dyDescent="0.15"/>
    <row r="88" ht="15.75" customHeight="1" x14ac:dyDescent="0.15"/>
    <row r="89" ht="15.75" customHeight="1" x14ac:dyDescent="0.15"/>
    <row r="90" ht="15.75" customHeight="1" x14ac:dyDescent="0.15"/>
    <row r="91" ht="15.75" customHeight="1" x14ac:dyDescent="0.15"/>
    <row r="92" ht="15.75" customHeight="1" x14ac:dyDescent="0.15"/>
    <row r="93" ht="15.75" customHeight="1" x14ac:dyDescent="0.15"/>
    <row r="94" ht="15.75" customHeight="1" x14ac:dyDescent="0.15"/>
    <row r="95" ht="15.75" customHeight="1" x14ac:dyDescent="0.15"/>
    <row r="96" ht="15.75" customHeight="1" x14ac:dyDescent="0.15"/>
    <row r="97" ht="15.75" customHeight="1" x14ac:dyDescent="0.15"/>
    <row r="98" ht="15.75" customHeight="1" x14ac:dyDescent="0.15"/>
    <row r="99" ht="15.75" customHeight="1" x14ac:dyDescent="0.15"/>
    <row r="100" ht="15.75" customHeight="1" x14ac:dyDescent="0.15"/>
    <row r="101" ht="15.75" customHeight="1" x14ac:dyDescent="0.15"/>
    <row r="102" ht="15.75" customHeight="1" x14ac:dyDescent="0.15"/>
    <row r="103" ht="15.75" customHeight="1" x14ac:dyDescent="0.15"/>
    <row r="104" ht="15.75" customHeight="1" x14ac:dyDescent="0.15"/>
    <row r="105" ht="15.75" customHeight="1" x14ac:dyDescent="0.15"/>
    <row r="106" ht="15.75" customHeight="1" x14ac:dyDescent="0.15"/>
    <row r="107" ht="15.75" customHeight="1" x14ac:dyDescent="0.15"/>
    <row r="108" ht="15.75" customHeight="1" x14ac:dyDescent="0.15"/>
    <row r="109" ht="15.75" customHeight="1" x14ac:dyDescent="0.15"/>
    <row r="110" ht="15.75" customHeight="1" x14ac:dyDescent="0.15"/>
    <row r="111" ht="15.75" customHeight="1" x14ac:dyDescent="0.15"/>
    <row r="112" ht="15.75" customHeight="1" x14ac:dyDescent="0.15"/>
    <row r="113" ht="15.75" customHeight="1" x14ac:dyDescent="0.15"/>
    <row r="114" ht="15.75" customHeight="1" x14ac:dyDescent="0.15"/>
    <row r="115" ht="15.75" customHeight="1" x14ac:dyDescent="0.15"/>
    <row r="116" ht="15.75" customHeight="1" x14ac:dyDescent="0.15"/>
    <row r="117" ht="15.75" customHeight="1" x14ac:dyDescent="0.15"/>
    <row r="118" ht="15.75" customHeight="1" x14ac:dyDescent="0.15"/>
    <row r="119" ht="15.75" customHeight="1" x14ac:dyDescent="0.15"/>
    <row r="120" ht="15.75" customHeight="1" x14ac:dyDescent="0.15"/>
    <row r="121" ht="15.75" customHeight="1" x14ac:dyDescent="0.15"/>
    <row r="122" ht="15.75" customHeight="1" x14ac:dyDescent="0.15"/>
    <row r="123" ht="15.75" customHeight="1" x14ac:dyDescent="0.15"/>
    <row r="124" ht="15.75" customHeight="1" x14ac:dyDescent="0.15"/>
    <row r="125" ht="15.75" customHeight="1" x14ac:dyDescent="0.15"/>
    <row r="126" ht="15.75" customHeight="1" x14ac:dyDescent="0.15"/>
    <row r="127" ht="15.75" customHeight="1" x14ac:dyDescent="0.15"/>
    <row r="128" ht="15.75" customHeight="1" x14ac:dyDescent="0.15"/>
    <row r="129" ht="15.75" customHeight="1" x14ac:dyDescent="0.15"/>
    <row r="130" ht="15.75" customHeight="1" x14ac:dyDescent="0.15"/>
    <row r="131" ht="15.75" customHeight="1" x14ac:dyDescent="0.15"/>
    <row r="132" ht="15.75" customHeight="1" x14ac:dyDescent="0.15"/>
    <row r="133" ht="15.75" customHeight="1" x14ac:dyDescent="0.15"/>
    <row r="134" ht="15.75" customHeight="1" x14ac:dyDescent="0.15"/>
    <row r="135" ht="15.75" customHeight="1" x14ac:dyDescent="0.15"/>
    <row r="136" ht="15.75" customHeight="1" x14ac:dyDescent="0.15"/>
    <row r="137" ht="15.75" customHeight="1" x14ac:dyDescent="0.15"/>
    <row r="138" ht="15.75" customHeight="1" x14ac:dyDescent="0.15"/>
    <row r="139" ht="15.75" customHeight="1" x14ac:dyDescent="0.15"/>
    <row r="140" ht="15.75" customHeight="1" x14ac:dyDescent="0.15"/>
    <row r="141" ht="15.75" customHeight="1" x14ac:dyDescent="0.15"/>
    <row r="142" ht="15.75" customHeight="1" x14ac:dyDescent="0.15"/>
    <row r="143" ht="15.75" customHeight="1" x14ac:dyDescent="0.15"/>
    <row r="144" ht="15.75" customHeight="1" x14ac:dyDescent="0.15"/>
    <row r="145" ht="15.75" customHeight="1" x14ac:dyDescent="0.15"/>
    <row r="146" ht="15.75" customHeight="1" x14ac:dyDescent="0.15"/>
    <row r="147" ht="15.75" customHeight="1" x14ac:dyDescent="0.15"/>
    <row r="148" ht="15.75" customHeight="1" x14ac:dyDescent="0.15"/>
    <row r="149" ht="15.75" customHeight="1" x14ac:dyDescent="0.15"/>
    <row r="150" ht="15.75" customHeight="1" x14ac:dyDescent="0.15"/>
    <row r="151" ht="15.75" customHeight="1" x14ac:dyDescent="0.15"/>
    <row r="152" ht="15.75" customHeight="1" x14ac:dyDescent="0.15"/>
    <row r="153" ht="15.75" customHeight="1" x14ac:dyDescent="0.15"/>
    <row r="154" ht="15.75" customHeight="1" x14ac:dyDescent="0.15"/>
    <row r="155" ht="15.75" customHeight="1" x14ac:dyDescent="0.15"/>
    <row r="156" ht="15.75" customHeight="1" x14ac:dyDescent="0.15"/>
    <row r="157" ht="15.75" customHeight="1" x14ac:dyDescent="0.15"/>
    <row r="158" ht="15.75" customHeight="1" x14ac:dyDescent="0.15"/>
    <row r="159" ht="15.75" customHeight="1" x14ac:dyDescent="0.15"/>
    <row r="160" ht="15.75" customHeight="1" x14ac:dyDescent="0.15"/>
    <row r="161" ht="15.75" customHeight="1" x14ac:dyDescent="0.15"/>
    <row r="162" ht="15.75" customHeight="1" x14ac:dyDescent="0.15"/>
    <row r="163" ht="15.75" customHeight="1" x14ac:dyDescent="0.15"/>
    <row r="164" ht="15.75" customHeight="1" x14ac:dyDescent="0.15"/>
    <row r="165" ht="15.75" customHeight="1" x14ac:dyDescent="0.15"/>
    <row r="166" ht="15.75" customHeight="1" x14ac:dyDescent="0.15"/>
    <row r="167" ht="15.75" customHeight="1" x14ac:dyDescent="0.15"/>
    <row r="168" ht="15.75" customHeight="1" x14ac:dyDescent="0.15"/>
    <row r="169" ht="15.75" customHeight="1" x14ac:dyDescent="0.15"/>
    <row r="170" ht="15.75" customHeight="1" x14ac:dyDescent="0.15"/>
    <row r="171" ht="15.75" customHeight="1" x14ac:dyDescent="0.15"/>
    <row r="172" ht="15.75" customHeight="1" x14ac:dyDescent="0.15"/>
    <row r="173" ht="15.75" customHeight="1" x14ac:dyDescent="0.15"/>
    <row r="174" ht="15.75" customHeight="1" x14ac:dyDescent="0.15"/>
    <row r="175" ht="15.75" customHeight="1" x14ac:dyDescent="0.15"/>
    <row r="176" ht="15.75" customHeight="1" x14ac:dyDescent="0.15"/>
    <row r="177" ht="15.75" customHeight="1" x14ac:dyDescent="0.15"/>
    <row r="178" ht="15.75" customHeight="1" x14ac:dyDescent="0.15"/>
    <row r="179" ht="15.75" customHeight="1" x14ac:dyDescent="0.15"/>
    <row r="180" ht="15.75" customHeight="1" x14ac:dyDescent="0.15"/>
    <row r="181" ht="15.75" customHeight="1" x14ac:dyDescent="0.15"/>
    <row r="182" ht="15.75" customHeight="1" x14ac:dyDescent="0.15"/>
    <row r="183" ht="15.75" customHeight="1" x14ac:dyDescent="0.15"/>
    <row r="184" ht="15.75" customHeight="1" x14ac:dyDescent="0.15"/>
    <row r="185" ht="15.75" customHeight="1" x14ac:dyDescent="0.15"/>
    <row r="186" ht="15.75" customHeight="1" x14ac:dyDescent="0.15"/>
    <row r="187" ht="15.75" customHeight="1" x14ac:dyDescent="0.15"/>
    <row r="188" ht="15.75" customHeight="1" x14ac:dyDescent="0.15"/>
    <row r="189" ht="15.75" customHeight="1" x14ac:dyDescent="0.15"/>
    <row r="190" ht="15.75" customHeight="1" x14ac:dyDescent="0.15"/>
    <row r="191" ht="15.75" customHeight="1" x14ac:dyDescent="0.15"/>
    <row r="192" ht="15.75" customHeight="1" x14ac:dyDescent="0.15"/>
    <row r="193" ht="15.75" customHeight="1" x14ac:dyDescent="0.15"/>
    <row r="194" ht="15.75" customHeight="1" x14ac:dyDescent="0.15"/>
    <row r="195" ht="15.75" customHeight="1" x14ac:dyDescent="0.15"/>
    <row r="196" ht="15.75" customHeight="1" x14ac:dyDescent="0.15"/>
    <row r="197" ht="15.75" customHeight="1" x14ac:dyDescent="0.15"/>
    <row r="198" ht="15.75" customHeight="1" x14ac:dyDescent="0.15"/>
    <row r="199" ht="15.75" customHeight="1" x14ac:dyDescent="0.15"/>
    <row r="200" ht="15.75" customHeight="1" x14ac:dyDescent="0.15"/>
    <row r="201" ht="15.75" customHeight="1" x14ac:dyDescent="0.15"/>
    <row r="202" ht="15.75" customHeight="1" x14ac:dyDescent="0.15"/>
    <row r="203" ht="15.75" customHeight="1" x14ac:dyDescent="0.15"/>
    <row r="204" ht="15.75" customHeight="1" x14ac:dyDescent="0.15"/>
    <row r="205" ht="15.75" customHeight="1" x14ac:dyDescent="0.15"/>
    <row r="206" ht="15.75" customHeight="1" x14ac:dyDescent="0.15"/>
    <row r="207" ht="15.75" customHeight="1" x14ac:dyDescent="0.15"/>
    <row r="208" ht="15.75" customHeight="1" x14ac:dyDescent="0.15"/>
    <row r="209" ht="15.75" customHeight="1" x14ac:dyDescent="0.15"/>
    <row r="210" ht="15.75" customHeight="1" x14ac:dyDescent="0.15"/>
    <row r="211" ht="15.75" customHeight="1" x14ac:dyDescent="0.15"/>
    <row r="212" ht="15.75" customHeight="1" x14ac:dyDescent="0.15"/>
    <row r="213" ht="15.75" customHeight="1" x14ac:dyDescent="0.15"/>
    <row r="214" ht="15.75" customHeight="1" x14ac:dyDescent="0.15"/>
    <row r="215" ht="15.75" customHeight="1" x14ac:dyDescent="0.15"/>
    <row r="216" ht="15.75" customHeight="1" x14ac:dyDescent="0.15"/>
    <row r="217" ht="15.75" customHeight="1" x14ac:dyDescent="0.15"/>
    <row r="218" ht="15.75" customHeight="1" x14ac:dyDescent="0.15"/>
    <row r="219" ht="15.75" customHeight="1" x14ac:dyDescent="0.15"/>
    <row r="220" ht="15.75" customHeight="1" x14ac:dyDescent="0.15"/>
    <row r="221" ht="15.75" customHeight="1" x14ac:dyDescent="0.15"/>
    <row r="222" ht="15.75" customHeight="1" x14ac:dyDescent="0.15"/>
    <row r="223" ht="15.75" customHeight="1" x14ac:dyDescent="0.15"/>
    <row r="224" ht="15.75" customHeight="1" x14ac:dyDescent="0.15"/>
    <row r="225" ht="15.75" customHeight="1" x14ac:dyDescent="0.15"/>
    <row r="226" ht="15.75" customHeight="1" x14ac:dyDescent="0.15"/>
    <row r="227" ht="15.75" customHeight="1" x14ac:dyDescent="0.15"/>
    <row r="228" ht="15.75" customHeight="1" x14ac:dyDescent="0.15"/>
    <row r="229" ht="15.75" customHeight="1" x14ac:dyDescent="0.15"/>
    <row r="230" ht="15.75" customHeight="1" x14ac:dyDescent="0.15"/>
    <row r="231" ht="15.75" customHeight="1" x14ac:dyDescent="0.15"/>
    <row r="232" ht="15.75" customHeight="1" x14ac:dyDescent="0.15"/>
    <row r="233" ht="15.75" customHeight="1" x14ac:dyDescent="0.15"/>
    <row r="234" ht="15.75" customHeight="1" x14ac:dyDescent="0.15"/>
    <row r="235" ht="15.75" customHeight="1" x14ac:dyDescent="0.15"/>
    <row r="236" ht="15.75" customHeight="1" x14ac:dyDescent="0.15"/>
    <row r="237" ht="15.75" customHeight="1" x14ac:dyDescent="0.15"/>
    <row r="238" ht="15.75" customHeight="1" x14ac:dyDescent="0.15"/>
    <row r="239" ht="15.75" customHeight="1" x14ac:dyDescent="0.15"/>
    <row r="240" ht="15.75" customHeight="1" x14ac:dyDescent="0.15"/>
    <row r="241" ht="15.75" customHeight="1" x14ac:dyDescent="0.15"/>
    <row r="242" ht="15.75" customHeight="1" x14ac:dyDescent="0.15"/>
    <row r="243" ht="15.75" customHeight="1" x14ac:dyDescent="0.15"/>
    <row r="244" ht="15.75" customHeight="1" x14ac:dyDescent="0.15"/>
    <row r="245" ht="15.75" customHeight="1" x14ac:dyDescent="0.15"/>
    <row r="246" ht="15.75" customHeight="1" x14ac:dyDescent="0.15"/>
    <row r="247" ht="15.75" customHeight="1" x14ac:dyDescent="0.15"/>
    <row r="248" ht="15.75" customHeight="1" x14ac:dyDescent="0.15"/>
    <row r="249" ht="15.75" customHeight="1" x14ac:dyDescent="0.15"/>
    <row r="250" ht="15.75" customHeight="1" x14ac:dyDescent="0.15"/>
    <row r="251" ht="15.75" customHeight="1" x14ac:dyDescent="0.15"/>
    <row r="252" ht="15.75" customHeight="1" x14ac:dyDescent="0.15"/>
    <row r="253" ht="15.75" customHeight="1" x14ac:dyDescent="0.15"/>
    <row r="254" ht="15.75" customHeight="1" x14ac:dyDescent="0.15"/>
    <row r="255" ht="15.75" customHeight="1" x14ac:dyDescent="0.15"/>
    <row r="256" ht="15.75" customHeight="1" x14ac:dyDescent="0.15"/>
    <row r="257" ht="15.75" customHeight="1" x14ac:dyDescent="0.15"/>
    <row r="258" ht="15.75" customHeight="1" x14ac:dyDescent="0.15"/>
    <row r="259" ht="15.75" customHeight="1" x14ac:dyDescent="0.15"/>
    <row r="260" ht="15.75" customHeight="1" x14ac:dyDescent="0.15"/>
    <row r="261" ht="15.75" customHeight="1" x14ac:dyDescent="0.15"/>
    <row r="262" ht="15.75" customHeight="1" x14ac:dyDescent="0.15"/>
    <row r="263" ht="15.75" customHeight="1" x14ac:dyDescent="0.15"/>
    <row r="264" ht="15.75" customHeight="1" x14ac:dyDescent="0.15"/>
    <row r="265" ht="15.75" customHeight="1" x14ac:dyDescent="0.15"/>
    <row r="266" ht="15.75" customHeight="1" x14ac:dyDescent="0.15"/>
    <row r="267" ht="15.75" customHeight="1" x14ac:dyDescent="0.15"/>
    <row r="268" ht="15.75" customHeight="1" x14ac:dyDescent="0.15"/>
    <row r="269" ht="15.75" customHeight="1" x14ac:dyDescent="0.15"/>
    <row r="270" ht="15.75" customHeight="1" x14ac:dyDescent="0.15"/>
    <row r="271" ht="15.75" customHeight="1" x14ac:dyDescent="0.15"/>
    <row r="272" ht="15.75" customHeight="1" x14ac:dyDescent="0.15"/>
    <row r="273" ht="15.75" customHeight="1" x14ac:dyDescent="0.15"/>
    <row r="274" ht="15.75" customHeight="1" x14ac:dyDescent="0.15"/>
    <row r="275" ht="15.75" customHeight="1" x14ac:dyDescent="0.15"/>
    <row r="276" ht="15.75" customHeight="1" x14ac:dyDescent="0.15"/>
    <row r="277" ht="15.75" customHeight="1" x14ac:dyDescent="0.15"/>
    <row r="278" ht="15.75" customHeight="1" x14ac:dyDescent="0.15"/>
    <row r="279" ht="15.75" customHeight="1" x14ac:dyDescent="0.15"/>
    <row r="280" ht="15.75" customHeight="1" x14ac:dyDescent="0.15"/>
    <row r="281" ht="15.75" customHeight="1" x14ac:dyDescent="0.15"/>
    <row r="282" ht="15.75" customHeight="1" x14ac:dyDescent="0.15"/>
    <row r="283" ht="15.75" customHeight="1" x14ac:dyDescent="0.15"/>
    <row r="284" ht="15.75" customHeight="1" x14ac:dyDescent="0.15"/>
    <row r="285" ht="15.75" customHeight="1" x14ac:dyDescent="0.15"/>
    <row r="286" ht="15.75" customHeight="1" x14ac:dyDescent="0.15"/>
    <row r="287" ht="15.75" customHeight="1" x14ac:dyDescent="0.15"/>
    <row r="288" ht="15.75" customHeight="1" x14ac:dyDescent="0.15"/>
    <row r="289" ht="15.75" customHeight="1" x14ac:dyDescent="0.15"/>
    <row r="290" ht="15.75" customHeight="1" x14ac:dyDescent="0.15"/>
    <row r="291" ht="15.75" customHeight="1" x14ac:dyDescent="0.15"/>
    <row r="292" ht="15.75" customHeight="1" x14ac:dyDescent="0.15"/>
    <row r="293" ht="15.75" customHeight="1" x14ac:dyDescent="0.15"/>
    <row r="294" ht="15.75" customHeight="1" x14ac:dyDescent="0.15"/>
    <row r="295" ht="15.75" customHeight="1" x14ac:dyDescent="0.15"/>
    <row r="296" ht="15.75" customHeight="1" x14ac:dyDescent="0.15"/>
    <row r="297" ht="15.75" customHeight="1" x14ac:dyDescent="0.15"/>
    <row r="298" ht="15.75" customHeight="1" x14ac:dyDescent="0.15"/>
    <row r="299" ht="15.75" customHeight="1" x14ac:dyDescent="0.15"/>
    <row r="300" ht="15.75" customHeight="1" x14ac:dyDescent="0.15"/>
    <row r="301" ht="15.75" customHeight="1" x14ac:dyDescent="0.15"/>
    <row r="302" ht="15.75" customHeight="1" x14ac:dyDescent="0.15"/>
    <row r="303" ht="15.75" customHeight="1" x14ac:dyDescent="0.15"/>
    <row r="304" ht="15.75" customHeight="1" x14ac:dyDescent="0.15"/>
    <row r="305" ht="15.75" customHeight="1" x14ac:dyDescent="0.15"/>
    <row r="306" ht="15.75" customHeight="1" x14ac:dyDescent="0.15"/>
    <row r="307" ht="15.75" customHeight="1" x14ac:dyDescent="0.15"/>
    <row r="308" ht="15.75" customHeight="1" x14ac:dyDescent="0.15"/>
    <row r="309" ht="15.75" customHeight="1" x14ac:dyDescent="0.15"/>
    <row r="310" ht="15.75" customHeight="1" x14ac:dyDescent="0.15"/>
    <row r="311" ht="15.75" customHeight="1" x14ac:dyDescent="0.15"/>
    <row r="312" ht="15.75" customHeight="1" x14ac:dyDescent="0.15"/>
    <row r="313" ht="15.75" customHeight="1" x14ac:dyDescent="0.15"/>
    <row r="314" ht="15.75" customHeight="1" x14ac:dyDescent="0.15"/>
    <row r="315" ht="15.75" customHeight="1" x14ac:dyDescent="0.15"/>
    <row r="316" ht="15.75" customHeight="1" x14ac:dyDescent="0.15"/>
    <row r="317" ht="15.75" customHeight="1" x14ac:dyDescent="0.15"/>
    <row r="318" ht="15.75" customHeight="1" x14ac:dyDescent="0.15"/>
    <row r="319" ht="15.75" customHeight="1" x14ac:dyDescent="0.15"/>
    <row r="320" ht="15.75" customHeight="1" x14ac:dyDescent="0.15"/>
    <row r="321" ht="15.75" customHeight="1" x14ac:dyDescent="0.15"/>
    <row r="322" ht="15.75" customHeight="1" x14ac:dyDescent="0.15"/>
    <row r="323" ht="15.75" customHeight="1" x14ac:dyDescent="0.15"/>
    <row r="324" ht="15.75" customHeight="1" x14ac:dyDescent="0.15"/>
    <row r="325" ht="15.75" customHeight="1" x14ac:dyDescent="0.15"/>
    <row r="326" ht="15.75" customHeight="1" x14ac:dyDescent="0.15"/>
    <row r="327" ht="15.75" customHeight="1" x14ac:dyDescent="0.15"/>
    <row r="328" ht="15.75" customHeight="1" x14ac:dyDescent="0.15"/>
    <row r="329" ht="15.75" customHeight="1" x14ac:dyDescent="0.15"/>
    <row r="330" ht="15.75" customHeight="1" x14ac:dyDescent="0.15"/>
    <row r="331" ht="15.75" customHeight="1" x14ac:dyDescent="0.15"/>
    <row r="332" ht="15.75" customHeight="1" x14ac:dyDescent="0.15"/>
    <row r="333" ht="15.75" customHeight="1" x14ac:dyDescent="0.15"/>
    <row r="334" ht="15.75" customHeight="1" x14ac:dyDescent="0.15"/>
    <row r="335" ht="15.75" customHeight="1" x14ac:dyDescent="0.15"/>
    <row r="336" ht="15.75" customHeight="1" x14ac:dyDescent="0.15"/>
    <row r="337" ht="15.75" customHeight="1" x14ac:dyDescent="0.15"/>
    <row r="338" ht="15.75" customHeight="1" x14ac:dyDescent="0.15"/>
    <row r="339" ht="15.75" customHeight="1" x14ac:dyDescent="0.15"/>
    <row r="340" ht="15.75" customHeight="1" x14ac:dyDescent="0.15"/>
    <row r="341" ht="15.75" customHeight="1" x14ac:dyDescent="0.15"/>
    <row r="342" ht="15.75" customHeight="1" x14ac:dyDescent="0.15"/>
    <row r="343" ht="15.75" customHeight="1" x14ac:dyDescent="0.15"/>
    <row r="344" ht="15.75" customHeight="1" x14ac:dyDescent="0.15"/>
    <row r="345" ht="15.75" customHeight="1" x14ac:dyDescent="0.15"/>
    <row r="346" ht="15.75" customHeight="1" x14ac:dyDescent="0.15"/>
    <row r="347" ht="15.75" customHeight="1" x14ac:dyDescent="0.15"/>
    <row r="348" ht="15.75" customHeight="1" x14ac:dyDescent="0.15"/>
    <row r="349" ht="15.75" customHeight="1" x14ac:dyDescent="0.15"/>
    <row r="350" ht="15.75" customHeight="1" x14ac:dyDescent="0.15"/>
    <row r="351" ht="15.75" customHeight="1" x14ac:dyDescent="0.15"/>
    <row r="352" ht="15.75" customHeight="1" x14ac:dyDescent="0.15"/>
    <row r="353" ht="15.75" customHeight="1" x14ac:dyDescent="0.15"/>
    <row r="354" ht="15.75" customHeight="1" x14ac:dyDescent="0.15"/>
    <row r="355" ht="15.75" customHeight="1" x14ac:dyDescent="0.15"/>
    <row r="356" ht="15.75" customHeight="1" x14ac:dyDescent="0.15"/>
    <row r="357" ht="15.75" customHeight="1" x14ac:dyDescent="0.15"/>
    <row r="358" ht="15.75" customHeight="1" x14ac:dyDescent="0.15"/>
    <row r="359" ht="15.75" customHeight="1" x14ac:dyDescent="0.15"/>
    <row r="360" ht="15.75" customHeight="1" x14ac:dyDescent="0.15"/>
    <row r="361" ht="15.75" customHeight="1" x14ac:dyDescent="0.15"/>
    <row r="362" ht="15.75" customHeight="1" x14ac:dyDescent="0.15"/>
    <row r="363" ht="15.75" customHeight="1" x14ac:dyDescent="0.15"/>
    <row r="364" ht="15.75" customHeight="1" x14ac:dyDescent="0.15"/>
    <row r="365" ht="15.75" customHeight="1" x14ac:dyDescent="0.15"/>
    <row r="366" ht="15.75" customHeight="1" x14ac:dyDescent="0.15"/>
    <row r="367" ht="15.75" customHeight="1" x14ac:dyDescent="0.15"/>
    <row r="368" ht="15.75" customHeight="1" x14ac:dyDescent="0.15"/>
    <row r="369" ht="15.75" customHeight="1" x14ac:dyDescent="0.15"/>
    <row r="370" ht="15.75" customHeight="1" x14ac:dyDescent="0.15"/>
    <row r="371" ht="15.75" customHeight="1" x14ac:dyDescent="0.15"/>
    <row r="372" ht="15.75" customHeight="1" x14ac:dyDescent="0.15"/>
    <row r="373" ht="15.75" customHeight="1" x14ac:dyDescent="0.15"/>
    <row r="374" ht="15.75" customHeight="1" x14ac:dyDescent="0.15"/>
    <row r="375" ht="15.75" customHeight="1" x14ac:dyDescent="0.15"/>
    <row r="376" ht="15.75" customHeight="1" x14ac:dyDescent="0.15"/>
    <row r="377" ht="15.75" customHeight="1" x14ac:dyDescent="0.15"/>
    <row r="378" ht="15.75" customHeight="1" x14ac:dyDescent="0.15"/>
    <row r="379" ht="15.75" customHeight="1" x14ac:dyDescent="0.15"/>
    <row r="380" ht="15.75" customHeight="1" x14ac:dyDescent="0.15"/>
    <row r="381" ht="15.75" customHeight="1" x14ac:dyDescent="0.15"/>
    <row r="382" ht="15.75" customHeight="1" x14ac:dyDescent="0.15"/>
    <row r="383" ht="15.75" customHeight="1" x14ac:dyDescent="0.15"/>
    <row r="384" ht="15.75" customHeight="1" x14ac:dyDescent="0.15"/>
    <row r="385" ht="15.75" customHeight="1" x14ac:dyDescent="0.15"/>
    <row r="386" ht="15.75" customHeight="1" x14ac:dyDescent="0.15"/>
    <row r="387" ht="15.75" customHeight="1" x14ac:dyDescent="0.15"/>
    <row r="388" ht="15.75" customHeight="1" x14ac:dyDescent="0.15"/>
    <row r="389" ht="15.75" customHeight="1" x14ac:dyDescent="0.15"/>
    <row r="390" ht="15.75" customHeight="1" x14ac:dyDescent="0.15"/>
    <row r="391" ht="15.75" customHeight="1" x14ac:dyDescent="0.15"/>
    <row r="392" ht="15.75" customHeight="1" x14ac:dyDescent="0.15"/>
    <row r="393" ht="15.75" customHeight="1" x14ac:dyDescent="0.15"/>
    <row r="394" ht="15.75" customHeight="1" x14ac:dyDescent="0.15"/>
    <row r="395" ht="15.75" customHeight="1" x14ac:dyDescent="0.15"/>
    <row r="396" ht="15.75" customHeight="1" x14ac:dyDescent="0.15"/>
    <row r="397" ht="15.75" customHeight="1" x14ac:dyDescent="0.15"/>
    <row r="398" ht="15.75" customHeight="1" x14ac:dyDescent="0.15"/>
    <row r="399" ht="15.75" customHeight="1" x14ac:dyDescent="0.15"/>
    <row r="400" ht="15.75" customHeight="1" x14ac:dyDescent="0.15"/>
    <row r="401" ht="15.75" customHeight="1" x14ac:dyDescent="0.15"/>
    <row r="402" ht="15.75" customHeight="1" x14ac:dyDescent="0.15"/>
    <row r="403" ht="15.75" customHeight="1" x14ac:dyDescent="0.15"/>
    <row r="404" ht="15.75" customHeight="1" x14ac:dyDescent="0.15"/>
    <row r="405" ht="15.75" customHeight="1" x14ac:dyDescent="0.15"/>
    <row r="406" ht="15.75" customHeight="1" x14ac:dyDescent="0.15"/>
    <row r="407" ht="15.75" customHeight="1" x14ac:dyDescent="0.15"/>
    <row r="408" ht="15.75" customHeight="1" x14ac:dyDescent="0.15"/>
    <row r="409" ht="15.75" customHeight="1" x14ac:dyDescent="0.15"/>
    <row r="410" ht="15.75" customHeight="1" x14ac:dyDescent="0.15"/>
    <row r="411" ht="15.75" customHeight="1" x14ac:dyDescent="0.15"/>
    <row r="412" ht="15.75" customHeight="1" x14ac:dyDescent="0.15"/>
    <row r="413" ht="15.75" customHeight="1" x14ac:dyDescent="0.15"/>
    <row r="414" ht="15.75" customHeight="1" x14ac:dyDescent="0.15"/>
    <row r="415" ht="15.75" customHeight="1" x14ac:dyDescent="0.15"/>
    <row r="416" ht="15.75" customHeight="1" x14ac:dyDescent="0.15"/>
    <row r="417" ht="15.75" customHeight="1" x14ac:dyDescent="0.15"/>
    <row r="418" ht="15.75" customHeight="1" x14ac:dyDescent="0.15"/>
    <row r="419" ht="15.75" customHeight="1" x14ac:dyDescent="0.15"/>
    <row r="420" ht="15.75" customHeight="1" x14ac:dyDescent="0.15"/>
    <row r="421" ht="15.75" customHeight="1" x14ac:dyDescent="0.15"/>
    <row r="422" ht="15.75" customHeight="1" x14ac:dyDescent="0.15"/>
    <row r="423" ht="15.75" customHeight="1" x14ac:dyDescent="0.15"/>
    <row r="424" ht="15.75" customHeight="1" x14ac:dyDescent="0.15"/>
    <row r="425" ht="15.75" customHeight="1" x14ac:dyDescent="0.15"/>
    <row r="426" ht="15.75" customHeight="1" x14ac:dyDescent="0.15"/>
    <row r="427" ht="15.75" customHeight="1" x14ac:dyDescent="0.15"/>
    <row r="428" ht="15.75" customHeight="1" x14ac:dyDescent="0.15"/>
    <row r="429" ht="15.75" customHeight="1" x14ac:dyDescent="0.15"/>
    <row r="430" ht="15.75" customHeight="1" x14ac:dyDescent="0.15"/>
    <row r="431" ht="15.75" customHeight="1" x14ac:dyDescent="0.15"/>
    <row r="432" ht="15.75" customHeight="1" x14ac:dyDescent="0.15"/>
    <row r="433" ht="15.75" customHeight="1" x14ac:dyDescent="0.15"/>
    <row r="434" ht="15.75" customHeight="1" x14ac:dyDescent="0.15"/>
    <row r="435" ht="15.75" customHeight="1" x14ac:dyDescent="0.15"/>
    <row r="436" ht="15.75" customHeight="1" x14ac:dyDescent="0.15"/>
    <row r="437" ht="15.75" customHeight="1" x14ac:dyDescent="0.15"/>
    <row r="438" ht="15.75" customHeight="1" x14ac:dyDescent="0.15"/>
    <row r="439" ht="15.75" customHeight="1" x14ac:dyDescent="0.15"/>
    <row r="440" ht="15.75" customHeight="1" x14ac:dyDescent="0.15"/>
    <row r="441" ht="15.75" customHeight="1" x14ac:dyDescent="0.15"/>
    <row r="442" ht="15.75" customHeight="1" x14ac:dyDescent="0.15"/>
    <row r="443" ht="15.75" customHeight="1" x14ac:dyDescent="0.15"/>
    <row r="444" ht="15.75" customHeight="1" x14ac:dyDescent="0.15"/>
    <row r="445" ht="15.75" customHeight="1" x14ac:dyDescent="0.15"/>
    <row r="446" ht="15.75" customHeight="1" x14ac:dyDescent="0.15"/>
    <row r="447" ht="15.75" customHeight="1" x14ac:dyDescent="0.15"/>
    <row r="448" ht="15.75" customHeight="1" x14ac:dyDescent="0.15"/>
    <row r="449" ht="15.75" customHeight="1" x14ac:dyDescent="0.15"/>
    <row r="450" ht="15.75" customHeight="1" x14ac:dyDescent="0.15"/>
    <row r="451" ht="15.75" customHeight="1" x14ac:dyDescent="0.15"/>
    <row r="452" ht="15.75" customHeight="1" x14ac:dyDescent="0.15"/>
    <row r="453" ht="15.75" customHeight="1" x14ac:dyDescent="0.15"/>
    <row r="454" ht="15.75" customHeight="1" x14ac:dyDescent="0.15"/>
    <row r="455" ht="15.75" customHeight="1" x14ac:dyDescent="0.15"/>
    <row r="456" ht="15.75" customHeight="1" x14ac:dyDescent="0.15"/>
    <row r="457" ht="15.75" customHeight="1" x14ac:dyDescent="0.15"/>
    <row r="458" ht="15.75" customHeight="1" x14ac:dyDescent="0.15"/>
    <row r="459" ht="15.75" customHeight="1" x14ac:dyDescent="0.15"/>
    <row r="460" ht="15.75" customHeight="1" x14ac:dyDescent="0.15"/>
    <row r="461" ht="15.75" customHeight="1" x14ac:dyDescent="0.15"/>
    <row r="462" ht="15.75" customHeight="1" x14ac:dyDescent="0.15"/>
    <row r="463" ht="15.75" customHeight="1" x14ac:dyDescent="0.15"/>
    <row r="464" ht="15.75" customHeight="1" x14ac:dyDescent="0.15"/>
    <row r="465" ht="15.75" customHeight="1" x14ac:dyDescent="0.15"/>
    <row r="466" ht="15.75" customHeight="1" x14ac:dyDescent="0.15"/>
    <row r="467" ht="15.75" customHeight="1" x14ac:dyDescent="0.15"/>
    <row r="468" ht="15.75" customHeight="1" x14ac:dyDescent="0.15"/>
    <row r="469" ht="15.75" customHeight="1" x14ac:dyDescent="0.15"/>
    <row r="470" ht="15.75" customHeight="1" x14ac:dyDescent="0.15"/>
    <row r="471" ht="15.75" customHeight="1" x14ac:dyDescent="0.15"/>
    <row r="472" ht="15.75" customHeight="1" x14ac:dyDescent="0.15"/>
    <row r="473" ht="15.75" customHeight="1" x14ac:dyDescent="0.15"/>
    <row r="474" ht="15.75" customHeight="1" x14ac:dyDescent="0.15"/>
    <row r="475" ht="15.75" customHeight="1" x14ac:dyDescent="0.15"/>
    <row r="476" ht="15.75" customHeight="1" x14ac:dyDescent="0.15"/>
    <row r="477" ht="15.75" customHeight="1" x14ac:dyDescent="0.15"/>
    <row r="478" ht="15.75" customHeight="1" x14ac:dyDescent="0.15"/>
    <row r="479" ht="15.75" customHeight="1" x14ac:dyDescent="0.15"/>
    <row r="480" ht="15.75" customHeight="1" x14ac:dyDescent="0.15"/>
    <row r="481" ht="15.75" customHeight="1" x14ac:dyDescent="0.15"/>
    <row r="482" ht="15.75" customHeight="1" x14ac:dyDescent="0.15"/>
    <row r="483" ht="15.75" customHeight="1" x14ac:dyDescent="0.15"/>
    <row r="484" ht="15.75" customHeight="1" x14ac:dyDescent="0.15"/>
    <row r="485" ht="15.75" customHeight="1" x14ac:dyDescent="0.15"/>
    <row r="486" ht="15.75" customHeight="1" x14ac:dyDescent="0.15"/>
    <row r="487" ht="15.75" customHeight="1" x14ac:dyDescent="0.15"/>
    <row r="488" ht="15.75" customHeight="1" x14ac:dyDescent="0.15"/>
    <row r="489" ht="15.75" customHeight="1" x14ac:dyDescent="0.15"/>
    <row r="490" ht="15.75" customHeight="1" x14ac:dyDescent="0.15"/>
    <row r="491" ht="15.75" customHeight="1" x14ac:dyDescent="0.15"/>
    <row r="492" ht="15.75" customHeight="1" x14ac:dyDescent="0.15"/>
    <row r="493" ht="15.75" customHeight="1" x14ac:dyDescent="0.15"/>
    <row r="494" ht="15.75" customHeight="1" x14ac:dyDescent="0.15"/>
    <row r="495" ht="15.75" customHeight="1" x14ac:dyDescent="0.15"/>
    <row r="496" ht="15.75" customHeight="1" x14ac:dyDescent="0.15"/>
    <row r="497" ht="15.75" customHeight="1" x14ac:dyDescent="0.15"/>
    <row r="498" ht="15.75" customHeight="1" x14ac:dyDescent="0.15"/>
    <row r="499" ht="15.75" customHeight="1" x14ac:dyDescent="0.15"/>
    <row r="500" ht="15.75" customHeight="1" x14ac:dyDescent="0.15"/>
    <row r="501" ht="15.75" customHeight="1" x14ac:dyDescent="0.15"/>
    <row r="502" ht="15.75" customHeight="1" x14ac:dyDescent="0.15"/>
    <row r="503" ht="15.75" customHeight="1" x14ac:dyDescent="0.15"/>
    <row r="504" ht="15.75" customHeight="1" x14ac:dyDescent="0.15"/>
    <row r="505" ht="15.75" customHeight="1" x14ac:dyDescent="0.15"/>
    <row r="506" ht="15.75" customHeight="1" x14ac:dyDescent="0.15"/>
    <row r="507" ht="15.75" customHeight="1" x14ac:dyDescent="0.15"/>
    <row r="508" ht="15.75" customHeight="1" x14ac:dyDescent="0.15"/>
    <row r="509" ht="15.75" customHeight="1" x14ac:dyDescent="0.15"/>
    <row r="510" ht="15.75" customHeight="1" x14ac:dyDescent="0.15"/>
    <row r="511" ht="15.75" customHeight="1" x14ac:dyDescent="0.15"/>
    <row r="512" ht="15.75" customHeight="1" x14ac:dyDescent="0.15"/>
    <row r="513" ht="15.75" customHeight="1" x14ac:dyDescent="0.15"/>
    <row r="514" ht="15.75" customHeight="1" x14ac:dyDescent="0.15"/>
    <row r="515" ht="15.75" customHeight="1" x14ac:dyDescent="0.15"/>
    <row r="516" ht="15.75" customHeight="1" x14ac:dyDescent="0.15"/>
    <row r="517" ht="15.75" customHeight="1" x14ac:dyDescent="0.15"/>
    <row r="518" ht="15.75" customHeight="1" x14ac:dyDescent="0.15"/>
    <row r="519" ht="15.75" customHeight="1" x14ac:dyDescent="0.15"/>
    <row r="520" ht="15.75" customHeight="1" x14ac:dyDescent="0.15"/>
    <row r="521" ht="15.75" customHeight="1" x14ac:dyDescent="0.15"/>
    <row r="522" ht="15.75" customHeight="1" x14ac:dyDescent="0.15"/>
    <row r="523" ht="15.75" customHeight="1" x14ac:dyDescent="0.15"/>
    <row r="524" ht="15.75" customHeight="1" x14ac:dyDescent="0.15"/>
    <row r="525" ht="15.75" customHeight="1" x14ac:dyDescent="0.15"/>
    <row r="526" ht="15.75" customHeight="1" x14ac:dyDescent="0.15"/>
    <row r="527" ht="15.75" customHeight="1" x14ac:dyDescent="0.15"/>
    <row r="528" ht="15.75" customHeight="1" x14ac:dyDescent="0.15"/>
    <row r="529" ht="15.75" customHeight="1" x14ac:dyDescent="0.15"/>
    <row r="530" ht="15.75" customHeight="1" x14ac:dyDescent="0.15"/>
    <row r="531" ht="15.75" customHeight="1" x14ac:dyDescent="0.15"/>
    <row r="532" ht="15.75" customHeight="1" x14ac:dyDescent="0.15"/>
    <row r="533" ht="15.75" customHeight="1" x14ac:dyDescent="0.15"/>
    <row r="534" ht="15.75" customHeight="1" x14ac:dyDescent="0.15"/>
    <row r="535" ht="15.75" customHeight="1" x14ac:dyDescent="0.15"/>
    <row r="536" ht="15.75" customHeight="1" x14ac:dyDescent="0.15"/>
    <row r="537" ht="15.75" customHeight="1" x14ac:dyDescent="0.15"/>
    <row r="538" ht="15.75" customHeight="1" x14ac:dyDescent="0.15"/>
    <row r="539" ht="15.75" customHeight="1" x14ac:dyDescent="0.15"/>
    <row r="540" ht="15.75" customHeight="1" x14ac:dyDescent="0.15"/>
    <row r="541" ht="15.75" customHeight="1" x14ac:dyDescent="0.15"/>
    <row r="542" ht="15.75" customHeight="1" x14ac:dyDescent="0.15"/>
    <row r="543" ht="15.75" customHeight="1" x14ac:dyDescent="0.15"/>
    <row r="544" ht="15.75" customHeight="1" x14ac:dyDescent="0.15"/>
    <row r="545" ht="15.75" customHeight="1" x14ac:dyDescent="0.15"/>
    <row r="546" ht="15.75" customHeight="1" x14ac:dyDescent="0.15"/>
    <row r="547" ht="15.75" customHeight="1" x14ac:dyDescent="0.15"/>
    <row r="548" ht="15.75" customHeight="1" x14ac:dyDescent="0.15"/>
    <row r="549" ht="15.75" customHeight="1" x14ac:dyDescent="0.15"/>
    <row r="550" ht="15.75" customHeight="1" x14ac:dyDescent="0.15"/>
    <row r="551" ht="15.75" customHeight="1" x14ac:dyDescent="0.15"/>
    <row r="552" ht="15.75" customHeight="1" x14ac:dyDescent="0.15"/>
    <row r="553" ht="15.75" customHeight="1" x14ac:dyDescent="0.15"/>
    <row r="554" ht="15.75" customHeight="1" x14ac:dyDescent="0.15"/>
    <row r="555" ht="15.75" customHeight="1" x14ac:dyDescent="0.15"/>
    <row r="556" ht="15.75" customHeight="1" x14ac:dyDescent="0.15"/>
    <row r="557" ht="15.75" customHeight="1" x14ac:dyDescent="0.15"/>
    <row r="558" ht="15.75" customHeight="1" x14ac:dyDescent="0.15"/>
    <row r="559" ht="15.75" customHeight="1" x14ac:dyDescent="0.15"/>
    <row r="560" ht="15.75" customHeight="1" x14ac:dyDescent="0.15"/>
    <row r="561" ht="15.75" customHeight="1" x14ac:dyDescent="0.15"/>
    <row r="562" ht="15.75" customHeight="1" x14ac:dyDescent="0.15"/>
    <row r="563" ht="15.75" customHeight="1" x14ac:dyDescent="0.15"/>
    <row r="564" ht="15.75" customHeight="1" x14ac:dyDescent="0.15"/>
    <row r="565" ht="15.75" customHeight="1" x14ac:dyDescent="0.15"/>
    <row r="566" ht="15.75" customHeight="1" x14ac:dyDescent="0.15"/>
    <row r="567" ht="15.75" customHeight="1" x14ac:dyDescent="0.15"/>
    <row r="568" ht="15.75" customHeight="1" x14ac:dyDescent="0.15"/>
    <row r="569" ht="15.75" customHeight="1" x14ac:dyDescent="0.15"/>
    <row r="570" ht="15.75" customHeight="1" x14ac:dyDescent="0.15"/>
    <row r="571" ht="15.75" customHeight="1" x14ac:dyDescent="0.15"/>
    <row r="572" ht="15.75" customHeight="1" x14ac:dyDescent="0.15"/>
    <row r="573" ht="15.75" customHeight="1" x14ac:dyDescent="0.15"/>
    <row r="574" ht="15.75" customHeight="1" x14ac:dyDescent="0.15"/>
    <row r="575" ht="15.75" customHeight="1" x14ac:dyDescent="0.15"/>
    <row r="576" ht="15.75" customHeight="1" x14ac:dyDescent="0.15"/>
    <row r="577" ht="15.75" customHeight="1" x14ac:dyDescent="0.15"/>
    <row r="578" ht="15.75" customHeight="1" x14ac:dyDescent="0.15"/>
    <row r="579" ht="15.75" customHeight="1" x14ac:dyDescent="0.15"/>
    <row r="580" ht="15.75" customHeight="1" x14ac:dyDescent="0.15"/>
    <row r="581" ht="15.75" customHeight="1" x14ac:dyDescent="0.15"/>
    <row r="582" ht="15.75" customHeight="1" x14ac:dyDescent="0.15"/>
    <row r="583" ht="15.75" customHeight="1" x14ac:dyDescent="0.15"/>
    <row r="584" ht="15.75" customHeight="1" x14ac:dyDescent="0.15"/>
    <row r="585" ht="15.75" customHeight="1" x14ac:dyDescent="0.15"/>
    <row r="586" ht="15.75" customHeight="1" x14ac:dyDescent="0.15"/>
    <row r="587" ht="15.75" customHeight="1" x14ac:dyDescent="0.15"/>
    <row r="588" ht="15.75" customHeight="1" x14ac:dyDescent="0.15"/>
    <row r="589" ht="15.75" customHeight="1" x14ac:dyDescent="0.15"/>
    <row r="590" ht="15.75" customHeight="1" x14ac:dyDescent="0.15"/>
    <row r="591" ht="15.75" customHeight="1" x14ac:dyDescent="0.15"/>
    <row r="592" ht="15.75" customHeight="1" x14ac:dyDescent="0.15"/>
    <row r="593" ht="15.75" customHeight="1" x14ac:dyDescent="0.15"/>
    <row r="594" ht="15.75" customHeight="1" x14ac:dyDescent="0.15"/>
    <row r="595" ht="15.75" customHeight="1" x14ac:dyDescent="0.15"/>
    <row r="596" ht="15.75" customHeight="1" x14ac:dyDescent="0.15"/>
    <row r="597" ht="15.75" customHeight="1" x14ac:dyDescent="0.15"/>
    <row r="598" ht="15.75" customHeight="1" x14ac:dyDescent="0.15"/>
    <row r="599" ht="15.75" customHeight="1" x14ac:dyDescent="0.15"/>
    <row r="600" ht="15.75" customHeight="1" x14ac:dyDescent="0.15"/>
    <row r="601" ht="15.75" customHeight="1" x14ac:dyDescent="0.15"/>
    <row r="602" ht="15.75" customHeight="1" x14ac:dyDescent="0.15"/>
    <row r="603" ht="15.75" customHeight="1" x14ac:dyDescent="0.15"/>
    <row r="604" ht="15.75" customHeight="1" x14ac:dyDescent="0.15"/>
    <row r="605" ht="15.75" customHeight="1" x14ac:dyDescent="0.15"/>
    <row r="606" ht="15.75" customHeight="1" x14ac:dyDescent="0.15"/>
    <row r="607" ht="15.75" customHeight="1" x14ac:dyDescent="0.15"/>
    <row r="608" ht="15.75" customHeight="1" x14ac:dyDescent="0.15"/>
    <row r="609" ht="15.75" customHeight="1" x14ac:dyDescent="0.15"/>
    <row r="610" ht="15.75" customHeight="1" x14ac:dyDescent="0.15"/>
    <row r="611" ht="15.75" customHeight="1" x14ac:dyDescent="0.15"/>
    <row r="612" ht="15.75" customHeight="1" x14ac:dyDescent="0.15"/>
    <row r="613" ht="15.75" customHeight="1" x14ac:dyDescent="0.15"/>
    <row r="614" ht="15.75" customHeight="1" x14ac:dyDescent="0.15"/>
    <row r="615" ht="15.75" customHeight="1" x14ac:dyDescent="0.15"/>
    <row r="616" ht="15.75" customHeight="1" x14ac:dyDescent="0.15"/>
    <row r="617" ht="15.75" customHeight="1" x14ac:dyDescent="0.15"/>
    <row r="618" ht="15.75" customHeight="1" x14ac:dyDescent="0.15"/>
    <row r="619" ht="15.75" customHeight="1" x14ac:dyDescent="0.15"/>
    <row r="620" ht="15.75" customHeight="1" x14ac:dyDescent="0.15"/>
    <row r="621" ht="15.75" customHeight="1" x14ac:dyDescent="0.15"/>
    <row r="622" ht="15.75" customHeight="1" x14ac:dyDescent="0.15"/>
    <row r="623" ht="15.75" customHeight="1" x14ac:dyDescent="0.15"/>
    <row r="624" ht="15.75" customHeight="1" x14ac:dyDescent="0.15"/>
    <row r="625" ht="15.75" customHeight="1" x14ac:dyDescent="0.15"/>
    <row r="626" ht="15.75" customHeight="1" x14ac:dyDescent="0.15"/>
    <row r="627" ht="15.75" customHeight="1" x14ac:dyDescent="0.15"/>
    <row r="628" ht="15.75" customHeight="1" x14ac:dyDescent="0.15"/>
    <row r="629" ht="15.75" customHeight="1" x14ac:dyDescent="0.15"/>
    <row r="630" ht="15.75" customHeight="1" x14ac:dyDescent="0.15"/>
    <row r="631" ht="15.75" customHeight="1" x14ac:dyDescent="0.15"/>
    <row r="632" ht="15.75" customHeight="1" x14ac:dyDescent="0.15"/>
    <row r="633" ht="15.75" customHeight="1" x14ac:dyDescent="0.15"/>
    <row r="634" ht="15.75" customHeight="1" x14ac:dyDescent="0.15"/>
    <row r="635" ht="15.75" customHeight="1" x14ac:dyDescent="0.15"/>
    <row r="636" ht="15.75" customHeight="1" x14ac:dyDescent="0.15"/>
    <row r="637" ht="15.75" customHeight="1" x14ac:dyDescent="0.15"/>
    <row r="638" ht="15.75" customHeight="1" x14ac:dyDescent="0.15"/>
    <row r="639" ht="15.75" customHeight="1" x14ac:dyDescent="0.15"/>
    <row r="640" ht="15.75" customHeight="1" x14ac:dyDescent="0.15"/>
    <row r="641" ht="15.75" customHeight="1" x14ac:dyDescent="0.15"/>
    <row r="642" ht="15.75" customHeight="1" x14ac:dyDescent="0.15"/>
    <row r="643" ht="15.75" customHeight="1" x14ac:dyDescent="0.15"/>
    <row r="644" ht="15.75" customHeight="1" x14ac:dyDescent="0.15"/>
    <row r="645" ht="15.75" customHeight="1" x14ac:dyDescent="0.15"/>
    <row r="646" ht="15.75" customHeight="1" x14ac:dyDescent="0.15"/>
    <row r="647" ht="15.75" customHeight="1" x14ac:dyDescent="0.15"/>
    <row r="648" ht="15.75" customHeight="1" x14ac:dyDescent="0.15"/>
    <row r="649" ht="15.75" customHeight="1" x14ac:dyDescent="0.15"/>
    <row r="650" ht="15.75" customHeight="1" x14ac:dyDescent="0.15"/>
    <row r="651" ht="15.75" customHeight="1" x14ac:dyDescent="0.15"/>
    <row r="652" ht="15.75" customHeight="1" x14ac:dyDescent="0.15"/>
    <row r="653" ht="15.75" customHeight="1" x14ac:dyDescent="0.15"/>
    <row r="654" ht="15.75" customHeight="1" x14ac:dyDescent="0.15"/>
    <row r="655" ht="15.75" customHeight="1" x14ac:dyDescent="0.15"/>
    <row r="656" ht="15.75" customHeight="1" x14ac:dyDescent="0.15"/>
    <row r="657" ht="15.75" customHeight="1" x14ac:dyDescent="0.15"/>
    <row r="658" ht="15.75" customHeight="1" x14ac:dyDescent="0.15"/>
    <row r="659" ht="15.75" customHeight="1" x14ac:dyDescent="0.15"/>
    <row r="660" ht="15.75" customHeight="1" x14ac:dyDescent="0.15"/>
    <row r="661" ht="15.75" customHeight="1" x14ac:dyDescent="0.15"/>
    <row r="662" ht="15.75" customHeight="1" x14ac:dyDescent="0.15"/>
    <row r="663" ht="15.75" customHeight="1" x14ac:dyDescent="0.15"/>
    <row r="664" ht="15.75" customHeight="1" x14ac:dyDescent="0.15"/>
    <row r="665" ht="15.75" customHeight="1" x14ac:dyDescent="0.15"/>
    <row r="666" ht="15.75" customHeight="1" x14ac:dyDescent="0.15"/>
    <row r="667" ht="15.75" customHeight="1" x14ac:dyDescent="0.15"/>
    <row r="668" ht="15.75" customHeight="1" x14ac:dyDescent="0.15"/>
    <row r="669" ht="15.75" customHeight="1" x14ac:dyDescent="0.15"/>
    <row r="670" ht="15.75" customHeight="1" x14ac:dyDescent="0.15"/>
    <row r="671" ht="15.75" customHeight="1" x14ac:dyDescent="0.15"/>
    <row r="672" ht="15.75" customHeight="1" x14ac:dyDescent="0.15"/>
    <row r="673" ht="15.75" customHeight="1" x14ac:dyDescent="0.15"/>
    <row r="674" ht="15.75" customHeight="1" x14ac:dyDescent="0.15"/>
    <row r="675" ht="15.75" customHeight="1" x14ac:dyDescent="0.15"/>
    <row r="676" ht="15.75" customHeight="1" x14ac:dyDescent="0.15"/>
    <row r="677" ht="15.75" customHeight="1" x14ac:dyDescent="0.15"/>
    <row r="678" ht="15.75" customHeight="1" x14ac:dyDescent="0.15"/>
    <row r="679" ht="15.75" customHeight="1" x14ac:dyDescent="0.15"/>
    <row r="680" ht="15.75" customHeight="1" x14ac:dyDescent="0.15"/>
    <row r="681" ht="15.75" customHeight="1" x14ac:dyDescent="0.15"/>
    <row r="682" ht="15.75" customHeight="1" x14ac:dyDescent="0.15"/>
    <row r="683" ht="15.75" customHeight="1" x14ac:dyDescent="0.15"/>
    <row r="684" ht="15.75" customHeight="1" x14ac:dyDescent="0.15"/>
    <row r="685" ht="15.75" customHeight="1" x14ac:dyDescent="0.15"/>
    <row r="686" ht="15.75" customHeight="1" x14ac:dyDescent="0.15"/>
    <row r="687" ht="15.75" customHeight="1" x14ac:dyDescent="0.15"/>
    <row r="688" ht="15.75" customHeight="1" x14ac:dyDescent="0.15"/>
    <row r="689" ht="15.75" customHeight="1" x14ac:dyDescent="0.15"/>
    <row r="690" ht="15.75" customHeight="1" x14ac:dyDescent="0.15"/>
    <row r="691" ht="15.75" customHeight="1" x14ac:dyDescent="0.15"/>
    <row r="692" ht="15.75" customHeight="1" x14ac:dyDescent="0.15"/>
    <row r="693" ht="15.75" customHeight="1" x14ac:dyDescent="0.15"/>
    <row r="694" ht="15.75" customHeight="1" x14ac:dyDescent="0.15"/>
    <row r="695" ht="15.75" customHeight="1" x14ac:dyDescent="0.15"/>
    <row r="696" ht="15.75" customHeight="1" x14ac:dyDescent="0.15"/>
    <row r="697" ht="15.75" customHeight="1" x14ac:dyDescent="0.15"/>
    <row r="698" ht="15.75" customHeight="1" x14ac:dyDescent="0.15"/>
    <row r="699" ht="15.75" customHeight="1" x14ac:dyDescent="0.15"/>
    <row r="700" ht="15.75" customHeight="1" x14ac:dyDescent="0.15"/>
    <row r="701" ht="15.75" customHeight="1" x14ac:dyDescent="0.15"/>
    <row r="702" ht="15.75" customHeight="1" x14ac:dyDescent="0.15"/>
    <row r="703" ht="15.75" customHeight="1" x14ac:dyDescent="0.15"/>
    <row r="704" ht="15.75" customHeight="1" x14ac:dyDescent="0.15"/>
    <row r="705" ht="15.75" customHeight="1" x14ac:dyDescent="0.15"/>
    <row r="706" ht="15.75" customHeight="1" x14ac:dyDescent="0.15"/>
    <row r="707" ht="15.75" customHeight="1" x14ac:dyDescent="0.15"/>
    <row r="708" ht="15.75" customHeight="1" x14ac:dyDescent="0.15"/>
    <row r="709" ht="15.75" customHeight="1" x14ac:dyDescent="0.15"/>
    <row r="710" ht="15.75" customHeight="1" x14ac:dyDescent="0.15"/>
    <row r="711" ht="15.75" customHeight="1" x14ac:dyDescent="0.15"/>
    <row r="712" ht="15.75" customHeight="1" x14ac:dyDescent="0.15"/>
    <row r="713" ht="15.75" customHeight="1" x14ac:dyDescent="0.15"/>
    <row r="714" ht="15.75" customHeight="1" x14ac:dyDescent="0.15"/>
    <row r="715" ht="15.75" customHeight="1" x14ac:dyDescent="0.15"/>
    <row r="716" ht="15.75" customHeight="1" x14ac:dyDescent="0.15"/>
    <row r="717" ht="15.75" customHeight="1" x14ac:dyDescent="0.15"/>
    <row r="718" ht="15.75" customHeight="1" x14ac:dyDescent="0.15"/>
    <row r="719" ht="15.75" customHeight="1" x14ac:dyDescent="0.15"/>
    <row r="720" ht="15.75" customHeight="1" x14ac:dyDescent="0.15"/>
    <row r="721" ht="15.75" customHeight="1" x14ac:dyDescent="0.15"/>
    <row r="722" ht="15.75" customHeight="1" x14ac:dyDescent="0.15"/>
    <row r="723" ht="15.75" customHeight="1" x14ac:dyDescent="0.15"/>
    <row r="724" ht="15.75" customHeight="1" x14ac:dyDescent="0.15"/>
    <row r="725" ht="15.75" customHeight="1" x14ac:dyDescent="0.15"/>
    <row r="726" ht="15.75" customHeight="1" x14ac:dyDescent="0.15"/>
    <row r="727" ht="15.75" customHeight="1" x14ac:dyDescent="0.15"/>
    <row r="728" ht="15.75" customHeight="1" x14ac:dyDescent="0.15"/>
    <row r="729" ht="15.75" customHeight="1" x14ac:dyDescent="0.15"/>
    <row r="730" ht="15.75" customHeight="1" x14ac:dyDescent="0.15"/>
    <row r="731" ht="15.75" customHeight="1" x14ac:dyDescent="0.15"/>
    <row r="732" ht="15.75" customHeight="1" x14ac:dyDescent="0.15"/>
    <row r="733" ht="15.75" customHeight="1" x14ac:dyDescent="0.15"/>
    <row r="734" ht="15.75" customHeight="1" x14ac:dyDescent="0.15"/>
    <row r="735" ht="15.75" customHeight="1" x14ac:dyDescent="0.15"/>
    <row r="736" ht="15.75" customHeight="1" x14ac:dyDescent="0.15"/>
    <row r="737" ht="15.75" customHeight="1" x14ac:dyDescent="0.15"/>
    <row r="738" ht="15.75" customHeight="1" x14ac:dyDescent="0.15"/>
    <row r="739" ht="15.75" customHeight="1" x14ac:dyDescent="0.15"/>
    <row r="740" ht="15.75" customHeight="1" x14ac:dyDescent="0.15"/>
    <row r="741" ht="15.75" customHeight="1" x14ac:dyDescent="0.15"/>
    <row r="742" ht="15.75" customHeight="1" x14ac:dyDescent="0.15"/>
    <row r="743" ht="15.75" customHeight="1" x14ac:dyDescent="0.15"/>
    <row r="744" ht="15.75" customHeight="1" x14ac:dyDescent="0.15"/>
    <row r="745" ht="15.75" customHeight="1" x14ac:dyDescent="0.15"/>
    <row r="746" ht="15.75" customHeight="1" x14ac:dyDescent="0.15"/>
    <row r="747" ht="15.75" customHeight="1" x14ac:dyDescent="0.15"/>
    <row r="748" ht="15.75" customHeight="1" x14ac:dyDescent="0.15"/>
    <row r="749" ht="15.75" customHeight="1" x14ac:dyDescent="0.15"/>
    <row r="750" ht="15.75" customHeight="1" x14ac:dyDescent="0.15"/>
    <row r="751" ht="15.75" customHeight="1" x14ac:dyDescent="0.15"/>
    <row r="752" ht="15.75" customHeight="1" x14ac:dyDescent="0.15"/>
    <row r="753" ht="15.75" customHeight="1" x14ac:dyDescent="0.15"/>
    <row r="754" ht="15.75" customHeight="1" x14ac:dyDescent="0.15"/>
    <row r="755" ht="15.75" customHeight="1" x14ac:dyDescent="0.15"/>
    <row r="756" ht="15.75" customHeight="1" x14ac:dyDescent="0.15"/>
    <row r="757" ht="15.75" customHeight="1" x14ac:dyDescent="0.15"/>
    <row r="758" ht="15.75" customHeight="1" x14ac:dyDescent="0.15"/>
    <row r="759" ht="15.75" customHeight="1" x14ac:dyDescent="0.15"/>
    <row r="760" ht="15.75" customHeight="1" x14ac:dyDescent="0.15"/>
    <row r="761" ht="15.75" customHeight="1" x14ac:dyDescent="0.15"/>
    <row r="762" ht="15.75" customHeight="1" x14ac:dyDescent="0.15"/>
    <row r="763" ht="15.75" customHeight="1" x14ac:dyDescent="0.15"/>
    <row r="764" ht="15.75" customHeight="1" x14ac:dyDescent="0.15"/>
    <row r="765" ht="15.75" customHeight="1" x14ac:dyDescent="0.15"/>
    <row r="766" ht="15.75" customHeight="1" x14ac:dyDescent="0.15"/>
    <row r="767" ht="15.75" customHeight="1" x14ac:dyDescent="0.15"/>
    <row r="768" ht="15.75" customHeight="1" x14ac:dyDescent="0.15"/>
    <row r="769" ht="15.75" customHeight="1" x14ac:dyDescent="0.15"/>
    <row r="770" ht="15.75" customHeight="1" x14ac:dyDescent="0.15"/>
    <row r="771" ht="15.75" customHeight="1" x14ac:dyDescent="0.15"/>
    <row r="772" ht="15.75" customHeight="1" x14ac:dyDescent="0.15"/>
    <row r="773" ht="15.75" customHeight="1" x14ac:dyDescent="0.15"/>
    <row r="774" ht="15.75" customHeight="1" x14ac:dyDescent="0.15"/>
    <row r="775" ht="15.75" customHeight="1" x14ac:dyDescent="0.15"/>
    <row r="776" ht="15.75" customHeight="1" x14ac:dyDescent="0.15"/>
    <row r="777" ht="15.75" customHeight="1" x14ac:dyDescent="0.15"/>
    <row r="778" ht="15.75" customHeight="1" x14ac:dyDescent="0.15"/>
    <row r="779" ht="15.75" customHeight="1" x14ac:dyDescent="0.15"/>
    <row r="780" ht="15.75" customHeight="1" x14ac:dyDescent="0.15"/>
    <row r="781" ht="15.75" customHeight="1" x14ac:dyDescent="0.15"/>
    <row r="782" ht="15.75" customHeight="1" x14ac:dyDescent="0.15"/>
    <row r="783" ht="15.75" customHeight="1" x14ac:dyDescent="0.15"/>
    <row r="784" ht="15.75" customHeight="1" x14ac:dyDescent="0.15"/>
    <row r="785" ht="15.75" customHeight="1" x14ac:dyDescent="0.15"/>
    <row r="786" ht="15.75" customHeight="1" x14ac:dyDescent="0.15"/>
    <row r="787" ht="15.75" customHeight="1" x14ac:dyDescent="0.15"/>
    <row r="788" ht="15.75" customHeight="1" x14ac:dyDescent="0.15"/>
    <row r="789" ht="15.75" customHeight="1" x14ac:dyDescent="0.15"/>
    <row r="790" ht="15.75" customHeight="1" x14ac:dyDescent="0.15"/>
    <row r="791" ht="15.75" customHeight="1" x14ac:dyDescent="0.15"/>
    <row r="792" ht="15.75" customHeight="1" x14ac:dyDescent="0.15"/>
    <row r="793" ht="15.75" customHeight="1" x14ac:dyDescent="0.15"/>
    <row r="794" ht="15.75" customHeight="1" x14ac:dyDescent="0.15"/>
    <row r="795" ht="15.75" customHeight="1" x14ac:dyDescent="0.15"/>
    <row r="796" ht="15.75" customHeight="1" x14ac:dyDescent="0.15"/>
    <row r="797" ht="15.75" customHeight="1" x14ac:dyDescent="0.15"/>
    <row r="798" ht="15.75" customHeight="1" x14ac:dyDescent="0.15"/>
    <row r="799" ht="15.75" customHeight="1" x14ac:dyDescent="0.15"/>
    <row r="800" ht="15.75" customHeight="1" x14ac:dyDescent="0.15"/>
    <row r="801" ht="15.75" customHeight="1" x14ac:dyDescent="0.15"/>
    <row r="802" ht="15.75" customHeight="1" x14ac:dyDescent="0.15"/>
    <row r="803" ht="15.75" customHeight="1" x14ac:dyDescent="0.15"/>
    <row r="804" ht="15.75" customHeight="1" x14ac:dyDescent="0.15"/>
    <row r="805" ht="15.75" customHeight="1" x14ac:dyDescent="0.15"/>
    <row r="806" ht="15.75" customHeight="1" x14ac:dyDescent="0.15"/>
    <row r="807" ht="15.75" customHeight="1" x14ac:dyDescent="0.15"/>
    <row r="808" ht="15.75" customHeight="1" x14ac:dyDescent="0.15"/>
    <row r="809" ht="15.75" customHeight="1" x14ac:dyDescent="0.15"/>
    <row r="810" ht="15.75" customHeight="1" x14ac:dyDescent="0.15"/>
    <row r="811" ht="15.75" customHeight="1" x14ac:dyDescent="0.15"/>
    <row r="812" ht="15.75" customHeight="1" x14ac:dyDescent="0.15"/>
    <row r="813" ht="15.75" customHeight="1" x14ac:dyDescent="0.15"/>
    <row r="814" ht="15.75" customHeight="1" x14ac:dyDescent="0.15"/>
    <row r="815" ht="15.75" customHeight="1" x14ac:dyDescent="0.15"/>
    <row r="816" ht="15.75" customHeight="1" x14ac:dyDescent="0.15"/>
    <row r="817" ht="15.75" customHeight="1" x14ac:dyDescent="0.15"/>
    <row r="818" ht="15.75" customHeight="1" x14ac:dyDescent="0.15"/>
    <row r="819" ht="15.75" customHeight="1" x14ac:dyDescent="0.15"/>
    <row r="820" ht="15.75" customHeight="1" x14ac:dyDescent="0.15"/>
    <row r="821" ht="15.75" customHeight="1" x14ac:dyDescent="0.15"/>
    <row r="822" ht="15.75" customHeight="1" x14ac:dyDescent="0.15"/>
    <row r="823" ht="15.75" customHeight="1" x14ac:dyDescent="0.15"/>
    <row r="824" ht="15.75" customHeight="1" x14ac:dyDescent="0.15"/>
    <row r="825" ht="15.75" customHeight="1" x14ac:dyDescent="0.15"/>
    <row r="826" ht="15.75" customHeight="1" x14ac:dyDescent="0.15"/>
    <row r="827" ht="15.75" customHeight="1" x14ac:dyDescent="0.15"/>
    <row r="828" ht="15.75" customHeight="1" x14ac:dyDescent="0.15"/>
    <row r="829" ht="15.75" customHeight="1" x14ac:dyDescent="0.15"/>
    <row r="830" ht="15.75" customHeight="1" x14ac:dyDescent="0.15"/>
    <row r="831" ht="15.75" customHeight="1" x14ac:dyDescent="0.15"/>
    <row r="832" ht="15.75" customHeight="1" x14ac:dyDescent="0.15"/>
    <row r="833" ht="15.75" customHeight="1" x14ac:dyDescent="0.15"/>
    <row r="834" ht="15.75" customHeight="1" x14ac:dyDescent="0.15"/>
    <row r="835" ht="15.75" customHeight="1" x14ac:dyDescent="0.15"/>
    <row r="836" ht="15.75" customHeight="1" x14ac:dyDescent="0.15"/>
    <row r="837" ht="15.75" customHeight="1" x14ac:dyDescent="0.15"/>
    <row r="838" ht="15.75" customHeight="1" x14ac:dyDescent="0.15"/>
    <row r="839" ht="15.75" customHeight="1" x14ac:dyDescent="0.15"/>
    <row r="840" ht="15.75" customHeight="1" x14ac:dyDescent="0.15"/>
    <row r="841" ht="15.75" customHeight="1" x14ac:dyDescent="0.15"/>
    <row r="842" ht="15.75" customHeight="1" x14ac:dyDescent="0.15"/>
    <row r="843" ht="15.75" customHeight="1" x14ac:dyDescent="0.15"/>
    <row r="844" ht="15.75" customHeight="1" x14ac:dyDescent="0.15"/>
    <row r="845" ht="15.75" customHeight="1" x14ac:dyDescent="0.15"/>
    <row r="846" ht="15.75" customHeight="1" x14ac:dyDescent="0.15"/>
    <row r="847" ht="15.75" customHeight="1" x14ac:dyDescent="0.15"/>
    <row r="848" ht="15.75" customHeight="1" x14ac:dyDescent="0.15"/>
    <row r="849" ht="15.75" customHeight="1" x14ac:dyDescent="0.15"/>
    <row r="850" ht="15.75" customHeight="1" x14ac:dyDescent="0.15"/>
    <row r="851" ht="15.75" customHeight="1" x14ac:dyDescent="0.15"/>
    <row r="852" ht="15.75" customHeight="1" x14ac:dyDescent="0.15"/>
    <row r="853" ht="15.75" customHeight="1" x14ac:dyDescent="0.15"/>
    <row r="854" ht="15.75" customHeight="1" x14ac:dyDescent="0.15"/>
    <row r="855" ht="15.75" customHeight="1" x14ac:dyDescent="0.15"/>
    <row r="856" ht="15.75" customHeight="1" x14ac:dyDescent="0.15"/>
    <row r="857" ht="15.75" customHeight="1" x14ac:dyDescent="0.15"/>
    <row r="858" ht="15.75" customHeight="1" x14ac:dyDescent="0.15"/>
    <row r="859" ht="15.75" customHeight="1" x14ac:dyDescent="0.15"/>
    <row r="860" ht="15.75" customHeight="1" x14ac:dyDescent="0.15"/>
    <row r="861" ht="15.75" customHeight="1" x14ac:dyDescent="0.15"/>
    <row r="862" ht="15.75" customHeight="1" x14ac:dyDescent="0.15"/>
    <row r="863" ht="15.75" customHeight="1" x14ac:dyDescent="0.15"/>
    <row r="864" ht="15.75" customHeight="1" x14ac:dyDescent="0.15"/>
    <row r="865" ht="15.75" customHeight="1" x14ac:dyDescent="0.15"/>
    <row r="866" ht="15.75" customHeight="1" x14ac:dyDescent="0.15"/>
    <row r="867" ht="15.75" customHeight="1" x14ac:dyDescent="0.15"/>
    <row r="868" ht="15.75" customHeight="1" x14ac:dyDescent="0.15"/>
    <row r="869" ht="15.75" customHeight="1" x14ac:dyDescent="0.15"/>
    <row r="870" ht="15.75" customHeight="1" x14ac:dyDescent="0.15"/>
    <row r="871" ht="15.75" customHeight="1" x14ac:dyDescent="0.15"/>
    <row r="872" ht="15.75" customHeight="1" x14ac:dyDescent="0.15"/>
    <row r="873" ht="15.75" customHeight="1" x14ac:dyDescent="0.15"/>
    <row r="874" ht="15.75" customHeight="1" x14ac:dyDescent="0.15"/>
    <row r="875" ht="15.75" customHeight="1" x14ac:dyDescent="0.15"/>
    <row r="876" ht="15.75" customHeight="1" x14ac:dyDescent="0.15"/>
    <row r="877" ht="15.75" customHeight="1" x14ac:dyDescent="0.15"/>
    <row r="878" ht="15.75" customHeight="1" x14ac:dyDescent="0.15"/>
    <row r="879" ht="15.75" customHeight="1" x14ac:dyDescent="0.15"/>
    <row r="880" ht="15.75" customHeight="1" x14ac:dyDescent="0.15"/>
    <row r="881" ht="15.75" customHeight="1" x14ac:dyDescent="0.15"/>
    <row r="882" ht="15.75" customHeight="1" x14ac:dyDescent="0.15"/>
    <row r="883" ht="15.75" customHeight="1" x14ac:dyDescent="0.15"/>
    <row r="884" ht="15.75" customHeight="1" x14ac:dyDescent="0.15"/>
    <row r="885" ht="15.75" customHeight="1" x14ac:dyDescent="0.15"/>
    <row r="886" ht="15.75" customHeight="1" x14ac:dyDescent="0.15"/>
    <row r="887" ht="15.75" customHeight="1" x14ac:dyDescent="0.15"/>
    <row r="888" ht="15.75" customHeight="1" x14ac:dyDescent="0.15"/>
    <row r="889" ht="15.75" customHeight="1" x14ac:dyDescent="0.15"/>
    <row r="890" ht="15.75" customHeight="1" x14ac:dyDescent="0.15"/>
    <row r="891" ht="15.75" customHeight="1" x14ac:dyDescent="0.15"/>
    <row r="892" ht="15.75" customHeight="1" x14ac:dyDescent="0.15"/>
    <row r="893" ht="15.75" customHeight="1" x14ac:dyDescent="0.15"/>
    <row r="894" ht="15.75" customHeight="1" x14ac:dyDescent="0.15"/>
    <row r="895" ht="15.75" customHeight="1" x14ac:dyDescent="0.15"/>
    <row r="896" ht="15.75" customHeight="1" x14ac:dyDescent="0.15"/>
    <row r="897" ht="15.75" customHeight="1" x14ac:dyDescent="0.15"/>
    <row r="898" ht="15.75" customHeight="1" x14ac:dyDescent="0.15"/>
    <row r="899" ht="15.75" customHeight="1" x14ac:dyDescent="0.15"/>
    <row r="900" ht="15.75" customHeight="1" x14ac:dyDescent="0.15"/>
    <row r="901" ht="15.75" customHeight="1" x14ac:dyDescent="0.15"/>
    <row r="902" ht="15.75" customHeight="1" x14ac:dyDescent="0.15"/>
    <row r="903" ht="15.75" customHeight="1" x14ac:dyDescent="0.15"/>
    <row r="904" ht="15.75" customHeight="1" x14ac:dyDescent="0.15"/>
    <row r="905" ht="15.75" customHeight="1" x14ac:dyDescent="0.15"/>
    <row r="906" ht="15.75" customHeight="1" x14ac:dyDescent="0.15"/>
    <row r="907" ht="15.75" customHeight="1" x14ac:dyDescent="0.15"/>
    <row r="908" ht="15.75" customHeight="1" x14ac:dyDescent="0.15"/>
    <row r="909" ht="15.75" customHeight="1" x14ac:dyDescent="0.15"/>
    <row r="910" ht="15.75" customHeight="1" x14ac:dyDescent="0.15"/>
    <row r="911" ht="15.75" customHeight="1" x14ac:dyDescent="0.15"/>
    <row r="912" ht="15.75" customHeight="1" x14ac:dyDescent="0.15"/>
    <row r="913" ht="15.75" customHeight="1" x14ac:dyDescent="0.15"/>
    <row r="914" ht="15.75" customHeight="1" x14ac:dyDescent="0.15"/>
    <row r="915" ht="15.75" customHeight="1" x14ac:dyDescent="0.15"/>
    <row r="916" ht="15.75" customHeight="1" x14ac:dyDescent="0.15"/>
    <row r="917" ht="15.75" customHeight="1" x14ac:dyDescent="0.15"/>
    <row r="918" ht="15.75" customHeight="1" x14ac:dyDescent="0.15"/>
    <row r="919" ht="15.75" customHeight="1" x14ac:dyDescent="0.15"/>
    <row r="920" ht="15.75" customHeight="1" x14ac:dyDescent="0.15"/>
    <row r="921" ht="15.75" customHeight="1" x14ac:dyDescent="0.15"/>
    <row r="922" ht="15.75" customHeight="1" x14ac:dyDescent="0.15"/>
    <row r="923" ht="15.75" customHeight="1" x14ac:dyDescent="0.15"/>
    <row r="924" ht="15.75" customHeight="1" x14ac:dyDescent="0.15"/>
    <row r="925" ht="15.75" customHeight="1" x14ac:dyDescent="0.15"/>
    <row r="926" ht="15.75" customHeight="1" x14ac:dyDescent="0.15"/>
    <row r="927" ht="15.75" customHeight="1" x14ac:dyDescent="0.15"/>
    <row r="928" ht="15.75" customHeight="1" x14ac:dyDescent="0.15"/>
    <row r="929" ht="15.75" customHeight="1" x14ac:dyDescent="0.15"/>
    <row r="930" ht="15.75" customHeight="1" x14ac:dyDescent="0.15"/>
    <row r="931" ht="15.75" customHeight="1" x14ac:dyDescent="0.15"/>
    <row r="932" ht="15.75" customHeight="1" x14ac:dyDescent="0.15"/>
    <row r="933" ht="15.75" customHeight="1" x14ac:dyDescent="0.15"/>
    <row r="934" ht="15.75" customHeight="1" x14ac:dyDescent="0.15"/>
    <row r="935" ht="15.75" customHeight="1" x14ac:dyDescent="0.15"/>
    <row r="936" ht="15.75" customHeight="1" x14ac:dyDescent="0.15"/>
    <row r="937" ht="15.75" customHeight="1" x14ac:dyDescent="0.15"/>
    <row r="938" ht="15.75" customHeight="1" x14ac:dyDescent="0.15"/>
    <row r="939" ht="15.75" customHeight="1" x14ac:dyDescent="0.15"/>
    <row r="940" ht="15.75" customHeight="1" x14ac:dyDescent="0.15"/>
    <row r="941" ht="15.75" customHeight="1" x14ac:dyDescent="0.15"/>
    <row r="942" ht="15.75" customHeight="1" x14ac:dyDescent="0.15"/>
    <row r="943" ht="15.75" customHeight="1" x14ac:dyDescent="0.15"/>
    <row r="944" ht="15.75" customHeight="1" x14ac:dyDescent="0.15"/>
    <row r="945" ht="15.75" customHeight="1" x14ac:dyDescent="0.15"/>
    <row r="946" ht="15.75" customHeight="1" x14ac:dyDescent="0.15"/>
    <row r="947" ht="15.75" customHeight="1" x14ac:dyDescent="0.15"/>
    <row r="948" ht="15.75" customHeight="1" x14ac:dyDescent="0.15"/>
    <row r="949" ht="15.75" customHeight="1" x14ac:dyDescent="0.15"/>
    <row r="950" ht="15.75" customHeight="1" x14ac:dyDescent="0.15"/>
    <row r="951" ht="15.75" customHeight="1" x14ac:dyDescent="0.15"/>
    <row r="952" ht="15.75" customHeight="1" x14ac:dyDescent="0.15"/>
    <row r="953" ht="15.75" customHeight="1" x14ac:dyDescent="0.15"/>
    <row r="954" ht="15.75" customHeight="1" x14ac:dyDescent="0.15"/>
    <row r="955" ht="15.75" customHeight="1" x14ac:dyDescent="0.15"/>
    <row r="956" ht="15.75" customHeight="1" x14ac:dyDescent="0.15"/>
    <row r="957" ht="15.75" customHeight="1" x14ac:dyDescent="0.15"/>
    <row r="958" ht="15.75" customHeight="1" x14ac:dyDescent="0.15"/>
    <row r="959" ht="15.75" customHeight="1" x14ac:dyDescent="0.15"/>
    <row r="960" ht="15.75" customHeight="1" x14ac:dyDescent="0.15"/>
    <row r="961" ht="15.75" customHeight="1" x14ac:dyDescent="0.15"/>
    <row r="962" ht="15.75" customHeight="1" x14ac:dyDescent="0.15"/>
    <row r="963" ht="15.75" customHeight="1" x14ac:dyDescent="0.15"/>
    <row r="964" ht="15.75" customHeight="1" x14ac:dyDescent="0.15"/>
    <row r="965" ht="15.75" customHeight="1" x14ac:dyDescent="0.15"/>
    <row r="966" ht="15.75" customHeight="1" x14ac:dyDescent="0.15"/>
    <row r="967" ht="15.75" customHeight="1" x14ac:dyDescent="0.15"/>
    <row r="968" ht="15.75" customHeight="1" x14ac:dyDescent="0.15"/>
    <row r="969" ht="15.75" customHeight="1" x14ac:dyDescent="0.15"/>
    <row r="970" ht="15.75" customHeight="1" x14ac:dyDescent="0.15"/>
    <row r="971" ht="15.75" customHeight="1" x14ac:dyDescent="0.15"/>
    <row r="972" ht="15.75" customHeight="1" x14ac:dyDescent="0.15"/>
    <row r="973" ht="15.75" customHeight="1" x14ac:dyDescent="0.15"/>
    <row r="974" ht="15.75" customHeight="1" x14ac:dyDescent="0.15"/>
    <row r="975" ht="15.75" customHeight="1" x14ac:dyDescent="0.15"/>
    <row r="976" ht="15.75" customHeight="1" x14ac:dyDescent="0.15"/>
    <row r="977" ht="15.75" customHeight="1" x14ac:dyDescent="0.15"/>
    <row r="978" ht="15.75" customHeight="1" x14ac:dyDescent="0.15"/>
    <row r="979" ht="15.75" customHeight="1" x14ac:dyDescent="0.15"/>
    <row r="980" ht="15.75" customHeight="1" x14ac:dyDescent="0.15"/>
    <row r="981" ht="15.75" customHeight="1" x14ac:dyDescent="0.15"/>
    <row r="982" ht="15.75" customHeight="1" x14ac:dyDescent="0.15"/>
    <row r="983" ht="15.75" customHeight="1" x14ac:dyDescent="0.15"/>
    <row r="984" ht="15.75" customHeight="1" x14ac:dyDescent="0.15"/>
    <row r="985" ht="15.75" customHeight="1" x14ac:dyDescent="0.15"/>
    <row r="986" ht="15.75" customHeight="1" x14ac:dyDescent="0.15"/>
    <row r="987" ht="15.75" customHeight="1" x14ac:dyDescent="0.15"/>
    <row r="988" ht="15.75" customHeight="1" x14ac:dyDescent="0.15"/>
    <row r="989" ht="15.75" customHeight="1" x14ac:dyDescent="0.15"/>
    <row r="990" ht="15.75" customHeight="1" x14ac:dyDescent="0.15"/>
    <row r="991" ht="15.75" customHeight="1" x14ac:dyDescent="0.15"/>
    <row r="992" ht="15.75" customHeight="1" x14ac:dyDescent="0.15"/>
    <row r="993" ht="15.75" customHeight="1" x14ac:dyDescent="0.15"/>
    <row r="994" ht="15.75" customHeight="1" x14ac:dyDescent="0.15"/>
    <row r="995" ht="15.75" customHeight="1" x14ac:dyDescent="0.15"/>
    <row r="996" ht="15.75" customHeight="1" x14ac:dyDescent="0.15"/>
    <row r="997" ht="15.75" customHeight="1" x14ac:dyDescent="0.15"/>
    <row r="998" ht="15.75" customHeight="1" x14ac:dyDescent="0.15"/>
    <row r="999" ht="15.75" customHeight="1" x14ac:dyDescent="0.15"/>
    <row r="1000" ht="15.75" customHeight="1" x14ac:dyDescent="0.15"/>
    <row r="1001" ht="15.75" customHeight="1" x14ac:dyDescent="0.15"/>
    <row r="1002" ht="15.75" customHeight="1" x14ac:dyDescent="0.15"/>
    <row r="1003" ht="15.75" customHeight="1" x14ac:dyDescent="0.15"/>
    <row r="1004" ht="15.75" customHeight="1" x14ac:dyDescent="0.15"/>
    <row r="1005" ht="15.75" customHeight="1" x14ac:dyDescent="0.15"/>
    <row r="1006" ht="15.75" customHeight="1" x14ac:dyDescent="0.15"/>
    <row r="1007" ht="15.75" customHeight="1" x14ac:dyDescent="0.15"/>
    <row r="1008" ht="15.75" customHeight="1" x14ac:dyDescent="0.15"/>
    <row r="1009" ht="15.75" customHeight="1" x14ac:dyDescent="0.15"/>
    <row r="1010" ht="15.75" customHeight="1" x14ac:dyDescent="0.15"/>
    <row r="1011" ht="15.75" customHeight="1" x14ac:dyDescent="0.15"/>
    <row r="1012" ht="15.75" customHeight="1" x14ac:dyDescent="0.15"/>
    <row r="1013" ht="15.75" customHeight="1" x14ac:dyDescent="0.15"/>
    <row r="1014" ht="15.75" customHeight="1" x14ac:dyDescent="0.15"/>
    <row r="1015" ht="15.75" customHeight="1" x14ac:dyDescent="0.15"/>
    <row r="1016" ht="15.75" customHeight="1" x14ac:dyDescent="0.15"/>
    <row r="1017" ht="15.75" customHeight="1" x14ac:dyDescent="0.15"/>
    <row r="1018" ht="15.75" customHeight="1" x14ac:dyDescent="0.15"/>
    <row r="1019" ht="15.75" customHeight="1" x14ac:dyDescent="0.15"/>
    <row r="1020" ht="15.75" customHeight="1" x14ac:dyDescent="0.15"/>
  </sheetData>
  <mergeCells count="52">
    <mergeCell ref="E66:H66"/>
    <mergeCell ref="E68:H68"/>
    <mergeCell ref="E69:H69"/>
    <mergeCell ref="E70:H70"/>
    <mergeCell ref="E74:H74"/>
    <mergeCell ref="E61:H61"/>
    <mergeCell ref="E62:H62"/>
    <mergeCell ref="A4:H4"/>
    <mergeCell ref="A5:H5"/>
    <mergeCell ref="A6:H6"/>
    <mergeCell ref="B16:D16"/>
    <mergeCell ref="B57:G57"/>
    <mergeCell ref="B17:D17"/>
    <mergeCell ref="B18:D18"/>
    <mergeCell ref="B19:D19"/>
    <mergeCell ref="B20:D20"/>
    <mergeCell ref="B21:D21"/>
    <mergeCell ref="B22:D22"/>
    <mergeCell ref="B23:D23"/>
    <mergeCell ref="B24:D24"/>
    <mergeCell ref="B25:D25"/>
    <mergeCell ref="B26:D26"/>
    <mergeCell ref="B27:D27"/>
    <mergeCell ref="B28:D28"/>
    <mergeCell ref="B29:D29"/>
    <mergeCell ref="B30:D30"/>
    <mergeCell ref="B31:D31"/>
    <mergeCell ref="B32:D32"/>
    <mergeCell ref="B33:D33"/>
    <mergeCell ref="B34:D34"/>
    <mergeCell ref="B35:D35"/>
    <mergeCell ref="B36:D36"/>
    <mergeCell ref="B37:D37"/>
    <mergeCell ref="B38:D38"/>
    <mergeCell ref="B39:D39"/>
    <mergeCell ref="B40:D40"/>
    <mergeCell ref="B41:D41"/>
    <mergeCell ref="B42:D42"/>
    <mergeCell ref="B43:D43"/>
    <mergeCell ref="B44:D44"/>
    <mergeCell ref="B45:D45"/>
    <mergeCell ref="B46:D46"/>
    <mergeCell ref="B47:D47"/>
    <mergeCell ref="B48:D48"/>
    <mergeCell ref="B49:D49"/>
    <mergeCell ref="B50:D50"/>
    <mergeCell ref="B56:D56"/>
    <mergeCell ref="B51:D51"/>
    <mergeCell ref="B52:D52"/>
    <mergeCell ref="B53:D53"/>
    <mergeCell ref="B54:D54"/>
    <mergeCell ref="B55:D55"/>
  </mergeCells>
  <pageMargins left="0.7" right="0.7" top="0.75" bottom="0.75" header="0" footer="0"/>
  <pageSetup scale="80" orientation="portrait"/>
  <rowBreaks count="1" manualBreakCount="1">
    <brk id="52" max="16383" man="1"/>
  </rowBreak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92D050"/>
  </sheetPr>
  <dimension ref="A1:Z1014"/>
  <sheetViews>
    <sheetView view="pageBreakPreview" topLeftCell="A38" zoomScaleNormal="110" workbookViewId="0">
      <selection activeCell="S18" sqref="S18"/>
    </sheetView>
  </sheetViews>
  <sheetFormatPr baseColWidth="10" defaultColWidth="14.5" defaultRowHeight="15" customHeight="1" x14ac:dyDescent="0.15"/>
  <cols>
    <col min="1" max="1" width="6.5" style="39" customWidth="1"/>
    <col min="2" max="2" width="44.33203125" style="39" customWidth="1"/>
    <col min="3" max="3" width="3.1640625" style="39" customWidth="1"/>
    <col min="4" max="4" width="5.5" style="39" customWidth="1"/>
    <col min="5" max="5" width="17.6640625" style="39" customWidth="1"/>
    <col min="6" max="6" width="12.83203125" style="39" customWidth="1"/>
    <col min="7" max="14" width="15.5" style="39" customWidth="1"/>
    <col min="15" max="15" width="9.1640625" style="39" customWidth="1"/>
    <col min="16" max="16" width="27.5" style="39" hidden="1" customWidth="1"/>
    <col min="17" max="17" width="2.83203125" style="39" hidden="1" customWidth="1"/>
    <col min="18" max="18" width="39" style="39" hidden="1" customWidth="1"/>
    <col min="19" max="19" width="17.6640625" style="39" customWidth="1"/>
    <col min="20" max="20" width="1.83203125" style="39" bestFit="1" customWidth="1"/>
    <col min="21" max="21" width="21.33203125" style="39" customWidth="1"/>
    <col min="22" max="26" width="9.1640625" style="39" customWidth="1"/>
    <col min="27" max="16384" width="14.5" style="39"/>
  </cols>
  <sheetData>
    <row r="1" spans="1:26" ht="15" customHeight="1" x14ac:dyDescent="0.15">
      <c r="N1" s="167" t="s">
        <v>117</v>
      </c>
    </row>
    <row r="2" spans="1:26" ht="15" customHeight="1" x14ac:dyDescent="0.15">
      <c r="N2" s="167" t="s">
        <v>118</v>
      </c>
    </row>
    <row r="3" spans="1:26" ht="15" customHeight="1" x14ac:dyDescent="0.15">
      <c r="N3" s="167"/>
    </row>
    <row r="4" spans="1:26" ht="22.5" customHeight="1" x14ac:dyDescent="0.15">
      <c r="A4" s="484" t="s">
        <v>119</v>
      </c>
      <c r="B4" s="485"/>
      <c r="C4" s="485"/>
      <c r="D4" s="485"/>
      <c r="E4" s="485"/>
      <c r="F4" s="485"/>
      <c r="G4" s="485"/>
      <c r="H4" s="485"/>
      <c r="I4" s="485"/>
      <c r="J4" s="485"/>
      <c r="K4" s="485"/>
      <c r="L4" s="485"/>
      <c r="M4" s="485"/>
      <c r="N4" s="485"/>
      <c r="O4" s="168"/>
      <c r="P4" s="168"/>
      <c r="Q4" s="168"/>
      <c r="S4" s="131"/>
      <c r="T4" s="131"/>
      <c r="U4" s="131"/>
      <c r="V4" s="131"/>
      <c r="W4" s="131"/>
      <c r="X4" s="131"/>
      <c r="Y4" s="131"/>
      <c r="Z4" s="131"/>
    </row>
    <row r="5" spans="1:26" ht="22.5" customHeight="1" x14ac:dyDescent="0.15">
      <c r="A5" s="486" t="s">
        <v>420</v>
      </c>
      <c r="B5" s="485"/>
      <c r="C5" s="485"/>
      <c r="D5" s="485"/>
      <c r="E5" s="485"/>
      <c r="F5" s="485"/>
      <c r="G5" s="485"/>
      <c r="H5" s="485"/>
      <c r="I5" s="485"/>
      <c r="J5" s="485"/>
      <c r="K5" s="485"/>
      <c r="L5" s="485"/>
      <c r="M5" s="485"/>
      <c r="N5" s="485"/>
      <c r="O5" s="168"/>
      <c r="P5" s="168"/>
      <c r="Q5" s="168"/>
      <c r="S5" s="131"/>
      <c r="T5" s="131"/>
      <c r="U5" s="131"/>
      <c r="V5" s="131"/>
      <c r="W5" s="131"/>
      <c r="X5" s="131"/>
      <c r="Y5" s="131"/>
      <c r="Z5" s="131"/>
    </row>
    <row r="6" spans="1:26" ht="45" customHeight="1" x14ac:dyDescent="0.15">
      <c r="A6" s="487" t="str">
        <f>"Berdasarkan hasil rekapitulasi kebutuhan bahan bangunan dan memperhatikan Keputusan "&amp;P6&amp;R6&amp;" Nomor "&amp;U8&amp;", Tanggal "&amp;U9&amp;" tentang "&amp;U10&amp;" dan memperhatikan Penetapan Perkiraan Standar Satuan Harga Bahan Bangunan Kegiatan BSPS Tahun 2026 "&amp;B10&amp;" "&amp;D10&amp;", Provinsi "&amp;D11&amp;", telah dilakukan survei harga bahan bangunan oleh:"</f>
        <v>Berdasarkan hasil rekapitulasi kebutuhan bahan bangunan dan memperhatikan Keputusan Walikota Sorong Nomor …........................., Tanggal …......................... tentang …......................... dan memperhatikan Penetapan Perkiraan Standar Satuan Harga Bahan Bangunan Kegiatan BSPS Tahun 2026 Kota Sorong, Provinsi Papua Barat Daya, telah dilakukan survei harga bahan bangunan oleh:</v>
      </c>
      <c r="B6" s="488"/>
      <c r="C6" s="488"/>
      <c r="D6" s="488"/>
      <c r="E6" s="488"/>
      <c r="F6" s="488"/>
      <c r="G6" s="488"/>
      <c r="H6" s="488"/>
      <c r="I6" s="488"/>
      <c r="J6" s="488"/>
      <c r="K6" s="488"/>
      <c r="L6" s="488"/>
      <c r="M6" s="488"/>
      <c r="N6" s="488"/>
      <c r="O6" s="168"/>
      <c r="P6" s="168" t="str">
        <f>IF([73]Base_01!$B$4="kota","Walikota ","Bupati ")</f>
        <v xml:space="preserve">Walikota </v>
      </c>
      <c r="Q6" s="168"/>
      <c r="R6" s="39" t="str">
        <f>'Total II-15'!D10</f>
        <v>Sorong</v>
      </c>
    </row>
    <row r="7" spans="1:26" ht="15" customHeight="1" x14ac:dyDescent="0.15">
      <c r="A7" s="131"/>
      <c r="B7" s="129" t="str">
        <f>'Total II-15'!A7</f>
        <v>Nama KCPB</v>
      </c>
      <c r="C7" s="201" t="s">
        <v>102</v>
      </c>
      <c r="D7" s="468" t="str">
        <f>'Total II-15'!D7</f>
        <v>Mawar Berduri</v>
      </c>
      <c r="E7" s="468"/>
      <c r="F7" s="468"/>
      <c r="G7" s="468"/>
      <c r="H7" s="468"/>
      <c r="I7" s="468"/>
      <c r="J7" s="468"/>
      <c r="K7" s="468"/>
      <c r="L7" s="468"/>
      <c r="M7" s="468"/>
      <c r="N7" s="468"/>
      <c r="O7" s="170"/>
      <c r="S7" s="466" t="s">
        <v>426</v>
      </c>
      <c r="T7" s="466"/>
      <c r="U7" s="466"/>
    </row>
    <row r="8" spans="1:26" ht="15" customHeight="1" x14ac:dyDescent="0.15">
      <c r="A8" s="131"/>
      <c r="B8" s="129" t="str">
        <f>'Total II-15'!A8</f>
        <v>Kelurahan</v>
      </c>
      <c r="C8" s="201" t="s">
        <v>102</v>
      </c>
      <c r="D8" s="468" t="str">
        <f>'Total II-15'!D8</f>
        <v>Klasabi</v>
      </c>
      <c r="E8" s="468"/>
      <c r="F8" s="468"/>
      <c r="G8" s="468"/>
      <c r="H8" s="468"/>
      <c r="I8" s="468"/>
      <c r="J8" s="468"/>
      <c r="K8" s="468"/>
      <c r="L8" s="468"/>
      <c r="M8" s="468"/>
      <c r="N8" s="468"/>
      <c r="O8" s="131"/>
      <c r="P8" s="131"/>
      <c r="Q8" s="131"/>
      <c r="R8" s="131"/>
      <c r="S8" s="39" t="s">
        <v>423</v>
      </c>
      <c r="T8" s="39" t="s">
        <v>102</v>
      </c>
      <c r="U8" s="39" t="s">
        <v>427</v>
      </c>
      <c r="V8" s="131"/>
      <c r="W8" s="131"/>
      <c r="X8" s="131"/>
      <c r="Y8" s="131"/>
      <c r="Z8" s="131"/>
    </row>
    <row r="9" spans="1:26" ht="15" customHeight="1" x14ac:dyDescent="0.15">
      <c r="A9" s="131"/>
      <c r="B9" s="129" t="str">
        <f>'Total II-15'!A9</f>
        <v>Distrik</v>
      </c>
      <c r="C9" s="201" t="s">
        <v>102</v>
      </c>
      <c r="D9" s="468" t="str">
        <f>'Total II-15'!D9</f>
        <v>Sorong Manoi</v>
      </c>
      <c r="E9" s="468"/>
      <c r="F9" s="468"/>
      <c r="G9" s="468"/>
      <c r="H9" s="468"/>
      <c r="I9" s="468"/>
      <c r="J9" s="468"/>
      <c r="K9" s="468"/>
      <c r="L9" s="468"/>
      <c r="M9" s="468"/>
      <c r="N9" s="468"/>
      <c r="O9" s="131"/>
      <c r="P9" s="131"/>
      <c r="Q9" s="131"/>
      <c r="R9" s="131"/>
      <c r="S9" s="131" t="s">
        <v>424</v>
      </c>
      <c r="T9" s="131" t="s">
        <v>102</v>
      </c>
      <c r="U9" s="39" t="s">
        <v>427</v>
      </c>
      <c r="V9" s="131"/>
      <c r="W9" s="131"/>
      <c r="X9" s="131"/>
      <c r="Y9" s="131"/>
      <c r="Z9" s="131"/>
    </row>
    <row r="10" spans="1:26" ht="15" customHeight="1" x14ac:dyDescent="0.15">
      <c r="A10" s="131"/>
      <c r="B10" s="129" t="str">
        <f>'Total II-15'!A10</f>
        <v>Kota</v>
      </c>
      <c r="C10" s="201" t="s">
        <v>102</v>
      </c>
      <c r="D10" s="468" t="str">
        <f>'Total II-15'!D10</f>
        <v>Sorong</v>
      </c>
      <c r="E10" s="468"/>
      <c r="F10" s="468"/>
      <c r="G10" s="468"/>
      <c r="H10" s="468"/>
      <c r="I10" s="468"/>
      <c r="J10" s="468"/>
      <c r="K10" s="468"/>
      <c r="L10" s="468"/>
      <c r="M10" s="468"/>
      <c r="N10" s="468"/>
      <c r="O10" s="131"/>
      <c r="P10" s="131"/>
      <c r="Q10" s="131"/>
      <c r="R10" s="131"/>
      <c r="S10" s="131" t="s">
        <v>425</v>
      </c>
      <c r="T10" s="131" t="s">
        <v>102</v>
      </c>
      <c r="U10" s="39" t="s">
        <v>427</v>
      </c>
      <c r="V10" s="131"/>
      <c r="W10" s="131"/>
      <c r="X10" s="131"/>
      <c r="Y10" s="131"/>
      <c r="Z10" s="131"/>
    </row>
    <row r="11" spans="1:26" ht="15" customHeight="1" x14ac:dyDescent="0.15">
      <c r="A11" s="131"/>
      <c r="B11" s="129" t="s">
        <v>121</v>
      </c>
      <c r="C11" s="201" t="s">
        <v>102</v>
      </c>
      <c r="D11" s="468" t="str">
        <f>'Total II-15'!D11</f>
        <v>Papua Barat Daya</v>
      </c>
      <c r="E11" s="468"/>
      <c r="F11" s="468"/>
      <c r="G11" s="468"/>
      <c r="H11" s="468"/>
      <c r="I11" s="468"/>
      <c r="J11" s="468"/>
      <c r="K11" s="468"/>
      <c r="L11" s="468"/>
      <c r="M11" s="468"/>
      <c r="N11" s="468"/>
      <c r="O11" s="131"/>
      <c r="P11" s="131"/>
      <c r="Q11" s="131"/>
      <c r="R11" s="131"/>
      <c r="S11" s="131"/>
      <c r="T11" s="131"/>
      <c r="U11" s="131"/>
      <c r="V11" s="131"/>
      <c r="W11" s="131"/>
      <c r="X11" s="131"/>
      <c r="Y11" s="131"/>
      <c r="Z11" s="131"/>
    </row>
    <row r="12" spans="1:26" ht="15" customHeight="1" x14ac:dyDescent="0.15">
      <c r="A12" s="131"/>
      <c r="B12" s="129" t="s">
        <v>122</v>
      </c>
      <c r="C12" s="201" t="s">
        <v>102</v>
      </c>
      <c r="D12" s="469">
        <f>Base!B17</f>
        <v>35000000</v>
      </c>
      <c r="E12" s="469"/>
      <c r="F12" s="469"/>
      <c r="G12" s="469"/>
      <c r="H12" s="469"/>
      <c r="I12" s="469"/>
      <c r="J12" s="469"/>
      <c r="K12" s="469"/>
      <c r="L12" s="469"/>
      <c r="M12" s="469"/>
      <c r="N12" s="469"/>
      <c r="O12" s="131"/>
      <c r="P12" s="131"/>
      <c r="Q12" s="131"/>
      <c r="R12" s="131"/>
      <c r="S12" s="131"/>
      <c r="T12" s="131"/>
      <c r="U12" s="131"/>
      <c r="V12" s="131"/>
      <c r="W12" s="131"/>
      <c r="X12" s="131"/>
      <c r="Y12" s="131"/>
      <c r="Z12" s="131"/>
    </row>
    <row r="13" spans="1:26" ht="15" customHeight="1" x14ac:dyDescent="0.15">
      <c r="A13" s="131"/>
      <c r="B13" s="129" t="s">
        <v>123</v>
      </c>
      <c r="C13" s="201" t="s">
        <v>102</v>
      </c>
      <c r="D13" s="469">
        <f>'Total II-15'!D13</f>
        <v>595000000</v>
      </c>
      <c r="E13" s="469"/>
      <c r="F13" s="469"/>
      <c r="G13" s="469"/>
      <c r="H13" s="469"/>
      <c r="I13" s="469"/>
      <c r="J13" s="469"/>
      <c r="K13" s="469"/>
      <c r="L13" s="469"/>
      <c r="M13" s="469"/>
      <c r="N13" s="469"/>
      <c r="O13" s="131"/>
      <c r="P13" s="131"/>
      <c r="Q13" s="131"/>
      <c r="R13" s="131"/>
      <c r="S13" s="131"/>
      <c r="T13" s="131"/>
      <c r="U13" s="131"/>
      <c r="V13" s="131"/>
      <c r="W13" s="131"/>
      <c r="X13" s="131"/>
      <c r="Y13" s="131"/>
      <c r="Z13" s="131"/>
    </row>
    <row r="14" spans="1:26" ht="15" customHeight="1" x14ac:dyDescent="0.15">
      <c r="A14" s="131"/>
      <c r="B14" s="129" t="s">
        <v>124</v>
      </c>
      <c r="C14" s="201" t="s">
        <v>102</v>
      </c>
      <c r="D14" s="468" t="s">
        <v>120</v>
      </c>
      <c r="E14" s="468"/>
      <c r="F14" s="468"/>
      <c r="G14" s="468"/>
      <c r="H14" s="468"/>
      <c r="I14" s="468"/>
      <c r="J14" s="468"/>
      <c r="K14" s="468"/>
      <c r="L14" s="468"/>
      <c r="M14" s="468"/>
      <c r="N14" s="468"/>
      <c r="O14" s="131"/>
      <c r="P14" s="131"/>
      <c r="Q14" s="131"/>
      <c r="S14" s="131"/>
      <c r="T14" s="131"/>
      <c r="U14" s="131"/>
      <c r="V14" s="131"/>
      <c r="W14" s="131"/>
      <c r="X14" s="131"/>
      <c r="Y14" s="131"/>
      <c r="Z14" s="131"/>
    </row>
    <row r="15" spans="1:26" ht="15" customHeight="1" x14ac:dyDescent="0.15">
      <c r="A15" s="131"/>
      <c r="B15" s="129" t="s">
        <v>125</v>
      </c>
      <c r="C15" s="201" t="s">
        <v>102</v>
      </c>
      <c r="D15" s="468" t="s">
        <v>120</v>
      </c>
      <c r="E15" s="468"/>
      <c r="F15" s="468"/>
      <c r="G15" s="468"/>
      <c r="H15" s="468"/>
      <c r="I15" s="468"/>
      <c r="J15" s="468"/>
      <c r="K15" s="468"/>
      <c r="L15" s="468"/>
      <c r="M15" s="468"/>
      <c r="N15" s="468"/>
      <c r="O15" s="131"/>
      <c r="P15" s="131"/>
      <c r="Q15" s="131"/>
      <c r="S15" s="131"/>
      <c r="T15" s="131"/>
      <c r="U15" s="131"/>
      <c r="V15" s="131"/>
      <c r="W15" s="131"/>
      <c r="X15" s="131"/>
      <c r="Y15" s="131"/>
      <c r="Z15" s="131"/>
    </row>
    <row r="16" spans="1:26" ht="15" customHeight="1" x14ac:dyDescent="0.15">
      <c r="A16" s="131"/>
      <c r="B16" s="129" t="s">
        <v>126</v>
      </c>
      <c r="C16" s="201" t="s">
        <v>102</v>
      </c>
      <c r="D16" s="468" t="s">
        <v>120</v>
      </c>
      <c r="E16" s="468"/>
      <c r="F16" s="468"/>
      <c r="G16" s="468"/>
      <c r="H16" s="468"/>
      <c r="I16" s="468"/>
      <c r="J16" s="468"/>
      <c r="K16" s="468"/>
      <c r="L16" s="468"/>
      <c r="M16" s="468"/>
      <c r="N16" s="468"/>
      <c r="O16" s="131"/>
      <c r="P16" s="131"/>
      <c r="Q16" s="131"/>
      <c r="S16" s="131"/>
      <c r="T16" s="131"/>
      <c r="U16" s="131"/>
      <c r="V16" s="131"/>
      <c r="W16" s="131"/>
      <c r="X16" s="131"/>
      <c r="Y16" s="131"/>
      <c r="Z16" s="131"/>
    </row>
    <row r="17" spans="1:18" ht="15" customHeight="1" x14ac:dyDescent="0.15">
      <c r="A17" s="171"/>
      <c r="B17" s="171"/>
      <c r="C17" s="171"/>
    </row>
    <row r="18" spans="1:18" ht="15" customHeight="1" x14ac:dyDescent="0.15">
      <c r="A18" s="169" t="s">
        <v>421</v>
      </c>
      <c r="B18" s="168"/>
      <c r="C18" s="168"/>
      <c r="D18" s="168"/>
      <c r="E18" s="168"/>
      <c r="F18" s="168"/>
      <c r="G18" s="168"/>
      <c r="H18" s="168"/>
      <c r="I18" s="168"/>
      <c r="J18" s="168"/>
      <c r="K18" s="168"/>
      <c r="L18" s="168"/>
      <c r="M18" s="168"/>
      <c r="N18" s="168"/>
      <c r="O18" s="168"/>
      <c r="P18" s="168"/>
      <c r="Q18" s="168"/>
      <c r="R18" s="131"/>
    </row>
    <row r="19" spans="1:18" ht="21" customHeight="1" x14ac:dyDescent="0.15">
      <c r="A19" s="489" t="s">
        <v>14</v>
      </c>
      <c r="B19" s="489" t="s">
        <v>108</v>
      </c>
      <c r="C19" s="491" t="s">
        <v>34</v>
      </c>
      <c r="D19" s="492"/>
      <c r="E19" s="489" t="s">
        <v>35</v>
      </c>
      <c r="F19" s="489" t="s">
        <v>127</v>
      </c>
      <c r="G19" s="497" t="s">
        <v>128</v>
      </c>
      <c r="H19" s="372"/>
      <c r="I19" s="372"/>
      <c r="J19" s="372"/>
      <c r="K19" s="372"/>
      <c r="L19" s="372"/>
      <c r="M19" s="372"/>
      <c r="N19" s="373"/>
      <c r="R19" s="131"/>
    </row>
    <row r="20" spans="1:18" ht="21" customHeight="1" x14ac:dyDescent="0.15">
      <c r="A20" s="490"/>
      <c r="B20" s="490"/>
      <c r="C20" s="493"/>
      <c r="D20" s="494"/>
      <c r="E20" s="490"/>
      <c r="F20" s="490"/>
      <c r="G20" s="498" t="s">
        <v>129</v>
      </c>
      <c r="H20" s="373"/>
      <c r="I20" s="498" t="s">
        <v>130</v>
      </c>
      <c r="J20" s="499"/>
      <c r="K20" s="498" t="s">
        <v>131</v>
      </c>
      <c r="L20" s="499"/>
      <c r="M20" s="498" t="s">
        <v>132</v>
      </c>
      <c r="N20" s="373"/>
      <c r="R20" s="131"/>
    </row>
    <row r="21" spans="1:18" ht="30.75" customHeight="1" x14ac:dyDescent="0.15">
      <c r="A21" s="376"/>
      <c r="B21" s="376"/>
      <c r="C21" s="495"/>
      <c r="D21" s="496"/>
      <c r="E21" s="376"/>
      <c r="F21" s="376"/>
      <c r="G21" s="172" t="s">
        <v>109</v>
      </c>
      <c r="H21" s="172" t="s">
        <v>133</v>
      </c>
      <c r="I21" s="172" t="s">
        <v>109</v>
      </c>
      <c r="J21" s="172" t="s">
        <v>133</v>
      </c>
      <c r="K21" s="172" t="s">
        <v>109</v>
      </c>
      <c r="L21" s="172" t="s">
        <v>133</v>
      </c>
      <c r="M21" s="172" t="s">
        <v>109</v>
      </c>
      <c r="N21" s="172" t="s">
        <v>133</v>
      </c>
      <c r="R21" s="131"/>
    </row>
    <row r="22" spans="1:18" ht="21" customHeight="1" x14ac:dyDescent="0.15">
      <c r="A22" s="173" t="str">
        <f>'Total II-15'!A17</f>
        <v/>
      </c>
      <c r="B22" s="208">
        <f>'Total II-15'!B17</f>
        <v>0</v>
      </c>
      <c r="C22" s="465">
        <f>'Total II-15'!E17</f>
        <v>0</v>
      </c>
      <c r="D22" s="373"/>
      <c r="E22" s="175">
        <f>'Total II-15'!F17</f>
        <v>0</v>
      </c>
      <c r="F22" s="176">
        <f>'Total II-15'!G17</f>
        <v>0</v>
      </c>
      <c r="G22" s="176"/>
      <c r="H22" s="176"/>
      <c r="I22" s="176"/>
      <c r="J22" s="176"/>
      <c r="K22" s="176"/>
      <c r="L22" s="176"/>
      <c r="M22" s="176"/>
      <c r="N22" s="174"/>
      <c r="R22" s="131"/>
    </row>
    <row r="23" spans="1:18" ht="21" customHeight="1" x14ac:dyDescent="0.15">
      <c r="A23" s="173" t="str">
        <f>'Total II-15'!A18</f>
        <v/>
      </c>
      <c r="B23" s="208">
        <f>'Total II-15'!B18</f>
        <v>0</v>
      </c>
      <c r="C23" s="465">
        <f>'Total II-15'!E18</f>
        <v>0</v>
      </c>
      <c r="D23" s="373"/>
      <c r="E23" s="175">
        <f>'Total II-15'!F18</f>
        <v>0</v>
      </c>
      <c r="F23" s="176">
        <f>'Total II-15'!G18</f>
        <v>0</v>
      </c>
      <c r="G23" s="176"/>
      <c r="H23" s="176"/>
      <c r="I23" s="176"/>
      <c r="J23" s="176"/>
      <c r="K23" s="176"/>
      <c r="L23" s="176"/>
      <c r="M23" s="176"/>
      <c r="N23" s="174"/>
      <c r="R23" s="131"/>
    </row>
    <row r="24" spans="1:18" ht="21" customHeight="1" x14ac:dyDescent="0.15">
      <c r="A24" s="173" t="str">
        <f>'Total II-15'!A19</f>
        <v/>
      </c>
      <c r="B24" s="208">
        <f>'Total II-15'!B19</f>
        <v>0</v>
      </c>
      <c r="C24" s="465">
        <f>'Total II-15'!E19</f>
        <v>0</v>
      </c>
      <c r="D24" s="373"/>
      <c r="E24" s="175">
        <f>'Total II-15'!F19</f>
        <v>0</v>
      </c>
      <c r="F24" s="176">
        <f>'Total II-15'!G19</f>
        <v>0</v>
      </c>
      <c r="G24" s="176"/>
      <c r="H24" s="176"/>
      <c r="I24" s="176"/>
      <c r="J24" s="176"/>
      <c r="K24" s="176"/>
      <c r="L24" s="176"/>
      <c r="M24" s="176"/>
      <c r="N24" s="174"/>
      <c r="R24" s="131"/>
    </row>
    <row r="25" spans="1:18" ht="21" customHeight="1" x14ac:dyDescent="0.15">
      <c r="A25" s="173" t="str">
        <f>'Total II-15'!A20</f>
        <v/>
      </c>
      <c r="B25" s="208">
        <f>'Total II-15'!B20</f>
        <v>0</v>
      </c>
      <c r="C25" s="465">
        <f>'Total II-15'!E20</f>
        <v>0</v>
      </c>
      <c r="D25" s="373"/>
      <c r="E25" s="175">
        <f>'Total II-15'!F20</f>
        <v>0</v>
      </c>
      <c r="F25" s="176">
        <f>'Total II-15'!G20</f>
        <v>0</v>
      </c>
      <c r="G25" s="176"/>
      <c r="H25" s="176"/>
      <c r="I25" s="176"/>
      <c r="J25" s="176"/>
      <c r="K25" s="176"/>
      <c r="L25" s="176"/>
      <c r="M25" s="176"/>
      <c r="N25" s="174"/>
    </row>
    <row r="26" spans="1:18" ht="21" customHeight="1" x14ac:dyDescent="0.15">
      <c r="A26" s="173" t="str">
        <f>'Total II-15'!A21</f>
        <v/>
      </c>
      <c r="B26" s="208">
        <f>'Total II-15'!B21</f>
        <v>0</v>
      </c>
      <c r="C26" s="465">
        <f>'Total II-15'!E21</f>
        <v>0</v>
      </c>
      <c r="D26" s="373"/>
      <c r="E26" s="175">
        <f>'Total II-15'!F21</f>
        <v>0</v>
      </c>
      <c r="F26" s="176">
        <f>'Total II-15'!G21</f>
        <v>0</v>
      </c>
      <c r="G26" s="176"/>
      <c r="H26" s="176"/>
      <c r="I26" s="176"/>
      <c r="J26" s="176"/>
      <c r="K26" s="176"/>
      <c r="L26" s="176"/>
      <c r="M26" s="176"/>
      <c r="N26" s="174"/>
    </row>
    <row r="27" spans="1:18" ht="21" customHeight="1" x14ac:dyDescent="0.15">
      <c r="A27" s="173" t="str">
        <f>'Total II-15'!A22</f>
        <v/>
      </c>
      <c r="B27" s="208">
        <f>'Total II-15'!B22</f>
        <v>0</v>
      </c>
      <c r="C27" s="465">
        <f>'Total II-15'!E22</f>
        <v>0</v>
      </c>
      <c r="D27" s="373"/>
      <c r="E27" s="175">
        <f>'Total II-15'!F22</f>
        <v>0</v>
      </c>
      <c r="F27" s="176">
        <f>'Total II-15'!G22</f>
        <v>0</v>
      </c>
      <c r="G27" s="176"/>
      <c r="H27" s="176"/>
      <c r="I27" s="176"/>
      <c r="J27" s="176"/>
      <c r="K27" s="176"/>
      <c r="L27" s="176"/>
      <c r="M27" s="176"/>
      <c r="N27" s="174"/>
    </row>
    <row r="28" spans="1:18" ht="21" customHeight="1" x14ac:dyDescent="0.15">
      <c r="A28" s="173" t="str">
        <f>'Total II-15'!A23</f>
        <v/>
      </c>
      <c r="B28" s="208">
        <f>'Total II-15'!B23</f>
        <v>0</v>
      </c>
      <c r="C28" s="465">
        <f>'Total II-15'!E23</f>
        <v>0</v>
      </c>
      <c r="D28" s="373"/>
      <c r="E28" s="175">
        <f>'Total II-15'!F23</f>
        <v>0</v>
      </c>
      <c r="F28" s="176">
        <f>'Total II-15'!G23</f>
        <v>0</v>
      </c>
      <c r="G28" s="176"/>
      <c r="H28" s="176"/>
      <c r="I28" s="176"/>
      <c r="J28" s="176"/>
      <c r="K28" s="176"/>
      <c r="L28" s="176"/>
      <c r="M28" s="176"/>
      <c r="N28" s="174"/>
      <c r="O28" s="177"/>
      <c r="P28" s="177"/>
      <c r="Q28" s="177"/>
    </row>
    <row r="29" spans="1:18" ht="21" customHeight="1" x14ac:dyDescent="0.15">
      <c r="A29" s="173" t="str">
        <f>'Total II-15'!A24</f>
        <v/>
      </c>
      <c r="B29" s="208">
        <f>'Total II-15'!B24</f>
        <v>0</v>
      </c>
      <c r="C29" s="465">
        <f>'Total II-15'!E24</f>
        <v>0</v>
      </c>
      <c r="D29" s="373"/>
      <c r="E29" s="175">
        <f>'Total II-15'!F24</f>
        <v>0</v>
      </c>
      <c r="F29" s="176">
        <f>'Total II-15'!G24</f>
        <v>0</v>
      </c>
      <c r="G29" s="176"/>
      <c r="H29" s="176"/>
      <c r="I29" s="176"/>
      <c r="J29" s="176"/>
      <c r="K29" s="176"/>
      <c r="L29" s="176"/>
      <c r="M29" s="176"/>
      <c r="N29" s="174"/>
      <c r="O29" s="177"/>
      <c r="P29" s="177">
        <f>8*8*0.00616225*12</f>
        <v>4.7326079999999999</v>
      </c>
      <c r="Q29" s="178">
        <f>P29*15000</f>
        <v>70989.119999999995</v>
      </c>
    </row>
    <row r="30" spans="1:18" ht="21" customHeight="1" x14ac:dyDescent="0.15">
      <c r="A30" s="173" t="str">
        <f>'Total II-15'!A25</f>
        <v/>
      </c>
      <c r="B30" s="208">
        <f>'Total II-15'!B25</f>
        <v>0</v>
      </c>
      <c r="C30" s="465">
        <f>'Total II-15'!E25</f>
        <v>0</v>
      </c>
      <c r="D30" s="373"/>
      <c r="E30" s="175">
        <f>'Total II-15'!F25</f>
        <v>0</v>
      </c>
      <c r="F30" s="176">
        <f>'Total II-15'!G25</f>
        <v>0</v>
      </c>
      <c r="G30" s="176"/>
      <c r="H30" s="176"/>
      <c r="I30" s="176"/>
      <c r="J30" s="176"/>
      <c r="K30" s="176"/>
      <c r="L30" s="176"/>
      <c r="M30" s="176"/>
      <c r="N30" s="174"/>
      <c r="O30" s="177"/>
      <c r="P30" s="177"/>
      <c r="Q30" s="178"/>
    </row>
    <row r="31" spans="1:18" ht="21" customHeight="1" x14ac:dyDescent="0.15">
      <c r="A31" s="173" t="str">
        <f>'Total II-15'!A26</f>
        <v/>
      </c>
      <c r="B31" s="208">
        <f>'Total II-15'!B26</f>
        <v>0</v>
      </c>
      <c r="C31" s="465">
        <f>'Total II-15'!E26</f>
        <v>0</v>
      </c>
      <c r="D31" s="373"/>
      <c r="E31" s="175">
        <f>'Total II-15'!F26</f>
        <v>0</v>
      </c>
      <c r="F31" s="176">
        <f>'Total II-15'!G26</f>
        <v>0</v>
      </c>
      <c r="G31" s="176"/>
      <c r="H31" s="176"/>
      <c r="I31" s="176"/>
      <c r="J31" s="176"/>
      <c r="K31" s="176"/>
      <c r="L31" s="176"/>
      <c r="M31" s="176"/>
      <c r="N31" s="174"/>
      <c r="O31" s="177"/>
      <c r="P31" s="177">
        <f>10*10*0.00616225*12</f>
        <v>7.3947000000000003</v>
      </c>
      <c r="Q31" s="179">
        <f>P31*15000</f>
        <v>110920.5</v>
      </c>
    </row>
    <row r="32" spans="1:18" ht="21" customHeight="1" x14ac:dyDescent="0.15">
      <c r="A32" s="173" t="str">
        <f>'Total II-15'!A27</f>
        <v/>
      </c>
      <c r="B32" s="208">
        <f>'Total II-15'!B27</f>
        <v>0</v>
      </c>
      <c r="C32" s="465">
        <f>'Total II-15'!E27</f>
        <v>0</v>
      </c>
      <c r="D32" s="373"/>
      <c r="E32" s="175">
        <f>'Total II-15'!F27</f>
        <v>0</v>
      </c>
      <c r="F32" s="176">
        <f>'Total II-15'!G27</f>
        <v>0</v>
      </c>
      <c r="G32" s="176"/>
      <c r="H32" s="176"/>
      <c r="I32" s="176"/>
      <c r="J32" s="176"/>
      <c r="K32" s="176"/>
      <c r="L32" s="176"/>
      <c r="M32" s="176"/>
      <c r="N32" s="174"/>
      <c r="O32" s="177"/>
      <c r="P32" s="177"/>
      <c r="Q32" s="177"/>
    </row>
    <row r="33" spans="1:14" ht="21" customHeight="1" x14ac:dyDescent="0.15">
      <c r="A33" s="173" t="str">
        <f>'Total II-15'!A28</f>
        <v/>
      </c>
      <c r="B33" s="208">
        <f>'Total II-15'!B28</f>
        <v>0</v>
      </c>
      <c r="C33" s="465">
        <f>'Total II-15'!E28</f>
        <v>0</v>
      </c>
      <c r="D33" s="373"/>
      <c r="E33" s="175">
        <f>'Total II-15'!F28</f>
        <v>0</v>
      </c>
      <c r="F33" s="176">
        <f>'Total II-15'!G28</f>
        <v>0</v>
      </c>
      <c r="G33" s="176"/>
      <c r="H33" s="176"/>
      <c r="I33" s="176"/>
      <c r="J33" s="176"/>
      <c r="K33" s="176"/>
      <c r="L33" s="176"/>
      <c r="M33" s="176"/>
      <c r="N33" s="180"/>
    </row>
    <row r="34" spans="1:14" ht="21" customHeight="1" x14ac:dyDescent="0.15">
      <c r="A34" s="173" t="str">
        <f>'Total II-15'!A29</f>
        <v/>
      </c>
      <c r="B34" s="208">
        <f>'Total II-15'!B29</f>
        <v>0</v>
      </c>
      <c r="C34" s="465">
        <f>'Total II-15'!E29</f>
        <v>0</v>
      </c>
      <c r="D34" s="373"/>
      <c r="E34" s="175">
        <f>'Total II-15'!F29</f>
        <v>0</v>
      </c>
      <c r="F34" s="176">
        <f>'Total II-15'!G29</f>
        <v>0</v>
      </c>
      <c r="G34" s="176"/>
      <c r="H34" s="176"/>
      <c r="I34" s="176"/>
      <c r="J34" s="176"/>
      <c r="K34" s="176"/>
      <c r="L34" s="176"/>
      <c r="M34" s="176"/>
      <c r="N34" s="180"/>
    </row>
    <row r="35" spans="1:14" ht="21" customHeight="1" x14ac:dyDescent="0.15">
      <c r="A35" s="173" t="str">
        <f>'Total II-15'!A30</f>
        <v/>
      </c>
      <c r="B35" s="208">
        <f>'Total II-15'!B30</f>
        <v>0</v>
      </c>
      <c r="C35" s="465">
        <f>'Total II-15'!E30</f>
        <v>0</v>
      </c>
      <c r="D35" s="373"/>
      <c r="E35" s="175">
        <f>'Total II-15'!F30</f>
        <v>0</v>
      </c>
      <c r="F35" s="176">
        <f>'Total II-15'!G30</f>
        <v>0</v>
      </c>
      <c r="G35" s="176"/>
      <c r="H35" s="176"/>
      <c r="I35" s="176"/>
      <c r="J35" s="176"/>
      <c r="K35" s="176"/>
      <c r="L35" s="176"/>
      <c r="M35" s="176"/>
      <c r="N35" s="180"/>
    </row>
    <row r="36" spans="1:14" ht="21" customHeight="1" x14ac:dyDescent="0.15">
      <c r="A36" s="173" t="str">
        <f>'Total II-15'!A31</f>
        <v/>
      </c>
      <c r="B36" s="208">
        <f>'Total II-15'!B31</f>
        <v>0</v>
      </c>
      <c r="C36" s="465">
        <f>'Total II-15'!E31</f>
        <v>0</v>
      </c>
      <c r="D36" s="373"/>
      <c r="E36" s="175">
        <f>'Total II-15'!F31</f>
        <v>0</v>
      </c>
      <c r="F36" s="176">
        <f>'Total II-15'!G31</f>
        <v>0</v>
      </c>
      <c r="G36" s="176"/>
      <c r="H36" s="176"/>
      <c r="I36" s="176"/>
      <c r="J36" s="176"/>
      <c r="K36" s="176"/>
      <c r="L36" s="176"/>
      <c r="M36" s="176"/>
      <c r="N36" s="174"/>
    </row>
    <row r="37" spans="1:14" ht="21" customHeight="1" x14ac:dyDescent="0.15">
      <c r="A37" s="173" t="str">
        <f>'Total II-15'!A32</f>
        <v/>
      </c>
      <c r="B37" s="208">
        <f>'Total II-15'!B32</f>
        <v>0</v>
      </c>
      <c r="C37" s="465">
        <f>'Total II-15'!E32</f>
        <v>0</v>
      </c>
      <c r="D37" s="373"/>
      <c r="E37" s="175">
        <f>'Total II-15'!F32</f>
        <v>0</v>
      </c>
      <c r="F37" s="176">
        <f>'Total II-15'!G32</f>
        <v>0</v>
      </c>
      <c r="G37" s="176"/>
      <c r="H37" s="176"/>
      <c r="I37" s="176"/>
      <c r="J37" s="176"/>
      <c r="K37" s="176"/>
      <c r="L37" s="176"/>
      <c r="M37" s="176"/>
      <c r="N37" s="174"/>
    </row>
    <row r="38" spans="1:14" ht="21" customHeight="1" x14ac:dyDescent="0.15">
      <c r="A38" s="173" t="str">
        <f>'Total II-15'!A33</f>
        <v/>
      </c>
      <c r="B38" s="208">
        <f>'Total II-15'!B33</f>
        <v>0</v>
      </c>
      <c r="C38" s="465">
        <f>'Total II-15'!E33</f>
        <v>0</v>
      </c>
      <c r="D38" s="373"/>
      <c r="E38" s="175">
        <f>'Total II-15'!F33</f>
        <v>0</v>
      </c>
      <c r="F38" s="176">
        <f>'Total II-15'!G33</f>
        <v>0</v>
      </c>
      <c r="G38" s="176"/>
      <c r="H38" s="176"/>
      <c r="I38" s="176"/>
      <c r="J38" s="176"/>
      <c r="K38" s="176"/>
      <c r="L38" s="176"/>
      <c r="M38" s="176"/>
      <c r="N38" s="174"/>
    </row>
    <row r="39" spans="1:14" ht="21" customHeight="1" x14ac:dyDescent="0.15">
      <c r="A39" s="173" t="str">
        <f>'Total II-15'!A34</f>
        <v/>
      </c>
      <c r="B39" s="208">
        <f>'Total II-15'!B34</f>
        <v>0</v>
      </c>
      <c r="C39" s="465">
        <f>'Total II-15'!E34</f>
        <v>0</v>
      </c>
      <c r="D39" s="373"/>
      <c r="E39" s="175">
        <f>'Total II-15'!F34</f>
        <v>0</v>
      </c>
      <c r="F39" s="176">
        <f>'Total II-15'!G34</f>
        <v>0</v>
      </c>
      <c r="G39" s="176"/>
      <c r="H39" s="176"/>
      <c r="I39" s="176"/>
      <c r="J39" s="176"/>
      <c r="K39" s="176"/>
      <c r="L39" s="176"/>
      <c r="M39" s="176"/>
      <c r="N39" s="174"/>
    </row>
    <row r="40" spans="1:14" ht="21" customHeight="1" x14ac:dyDescent="0.15">
      <c r="A40" s="173" t="str">
        <f>'Total II-15'!A35</f>
        <v/>
      </c>
      <c r="B40" s="208">
        <f>'Total II-15'!B35</f>
        <v>0</v>
      </c>
      <c r="C40" s="465">
        <f>'Total II-15'!E35</f>
        <v>0</v>
      </c>
      <c r="D40" s="373"/>
      <c r="E40" s="175">
        <f>'Total II-15'!F35</f>
        <v>0</v>
      </c>
      <c r="F40" s="176">
        <f>'Total II-15'!G35</f>
        <v>0</v>
      </c>
      <c r="G40" s="176"/>
      <c r="H40" s="176"/>
      <c r="I40" s="176"/>
      <c r="J40" s="176"/>
      <c r="K40" s="176"/>
      <c r="L40" s="176"/>
      <c r="M40" s="176"/>
      <c r="N40" s="174"/>
    </row>
    <row r="41" spans="1:14" ht="21" customHeight="1" x14ac:dyDescent="0.15">
      <c r="A41" s="173" t="str">
        <f>'Total II-15'!A36</f>
        <v/>
      </c>
      <c r="B41" s="208">
        <f>'Total II-15'!B36</f>
        <v>0</v>
      </c>
      <c r="C41" s="465">
        <f>'Total II-15'!E36</f>
        <v>0</v>
      </c>
      <c r="D41" s="373"/>
      <c r="E41" s="175">
        <f>'Total II-15'!F36</f>
        <v>0</v>
      </c>
      <c r="F41" s="176">
        <f>'Total II-15'!G36</f>
        <v>0</v>
      </c>
      <c r="G41" s="176"/>
      <c r="H41" s="176"/>
      <c r="I41" s="176"/>
      <c r="J41" s="176"/>
      <c r="K41" s="176"/>
      <c r="L41" s="176"/>
      <c r="M41" s="176"/>
      <c r="N41" s="174"/>
    </row>
    <row r="42" spans="1:14" ht="21" customHeight="1" x14ac:dyDescent="0.15">
      <c r="A42" s="173" t="str">
        <f>'Total II-15'!A37</f>
        <v/>
      </c>
      <c r="B42" s="208">
        <f>'Total II-15'!B37</f>
        <v>0</v>
      </c>
      <c r="C42" s="465">
        <f>'Total II-15'!E37</f>
        <v>0</v>
      </c>
      <c r="D42" s="373"/>
      <c r="E42" s="175">
        <f>'Total II-15'!F37</f>
        <v>0</v>
      </c>
      <c r="F42" s="176">
        <f>'Total II-15'!G37</f>
        <v>0</v>
      </c>
      <c r="G42" s="176"/>
      <c r="H42" s="176"/>
      <c r="I42" s="176"/>
      <c r="J42" s="176"/>
      <c r="K42" s="176"/>
      <c r="L42" s="176"/>
      <c r="M42" s="176"/>
      <c r="N42" s="174"/>
    </row>
    <row r="43" spans="1:14" ht="21" customHeight="1" x14ac:dyDescent="0.15">
      <c r="A43" s="173" t="str">
        <f>'Total II-15'!A38</f>
        <v/>
      </c>
      <c r="B43" s="208">
        <f>'Total II-15'!B38</f>
        <v>0</v>
      </c>
      <c r="C43" s="465">
        <f>'Total II-15'!E38</f>
        <v>0</v>
      </c>
      <c r="D43" s="373"/>
      <c r="E43" s="175">
        <f>'Total II-15'!F38</f>
        <v>0</v>
      </c>
      <c r="F43" s="176">
        <f>'Total II-15'!G38</f>
        <v>0</v>
      </c>
      <c r="G43" s="176"/>
      <c r="H43" s="176"/>
      <c r="I43" s="176"/>
      <c r="J43" s="176"/>
      <c r="K43" s="176"/>
      <c r="L43" s="176"/>
      <c r="M43" s="176"/>
      <c r="N43" s="174"/>
    </row>
    <row r="44" spans="1:14" ht="21" customHeight="1" x14ac:dyDescent="0.15">
      <c r="A44" s="173" t="str">
        <f>'Total II-15'!A39</f>
        <v/>
      </c>
      <c r="B44" s="208">
        <f>'Total II-15'!B39</f>
        <v>0</v>
      </c>
      <c r="C44" s="465">
        <f>'Total II-15'!E39</f>
        <v>0</v>
      </c>
      <c r="D44" s="373"/>
      <c r="E44" s="175">
        <f>'Total II-15'!F39</f>
        <v>0</v>
      </c>
      <c r="F44" s="176">
        <f>'Total II-15'!G39</f>
        <v>0</v>
      </c>
      <c r="G44" s="176"/>
      <c r="H44" s="176"/>
      <c r="I44" s="176"/>
      <c r="J44" s="176"/>
      <c r="K44" s="176"/>
      <c r="L44" s="176"/>
      <c r="M44" s="176"/>
      <c r="N44" s="174"/>
    </row>
    <row r="45" spans="1:14" ht="21" customHeight="1" x14ac:dyDescent="0.15">
      <c r="A45" s="173" t="str">
        <f>'Total II-15'!A40</f>
        <v/>
      </c>
      <c r="B45" s="208">
        <f>'Total II-15'!B40</f>
        <v>0</v>
      </c>
      <c r="C45" s="465">
        <f>'Total II-15'!E40</f>
        <v>0</v>
      </c>
      <c r="D45" s="373"/>
      <c r="E45" s="175">
        <f>'Total II-15'!F40</f>
        <v>0</v>
      </c>
      <c r="F45" s="176">
        <f>'Total II-15'!G40</f>
        <v>0</v>
      </c>
      <c r="G45" s="176"/>
      <c r="H45" s="176"/>
      <c r="I45" s="176"/>
      <c r="J45" s="176"/>
      <c r="K45" s="176"/>
      <c r="L45" s="176"/>
      <c r="M45" s="176"/>
      <c r="N45" s="174"/>
    </row>
    <row r="46" spans="1:14" ht="21" customHeight="1" x14ac:dyDescent="0.15">
      <c r="A46" s="173" t="str">
        <f>'Total II-15'!A41</f>
        <v/>
      </c>
      <c r="B46" s="208">
        <f>'Total II-15'!B41</f>
        <v>0</v>
      </c>
      <c r="C46" s="465">
        <f>'Total II-15'!E41</f>
        <v>0</v>
      </c>
      <c r="D46" s="373"/>
      <c r="E46" s="175">
        <f>'Total II-15'!F41</f>
        <v>0</v>
      </c>
      <c r="F46" s="176">
        <f>'Total II-15'!G41</f>
        <v>0</v>
      </c>
      <c r="G46" s="176"/>
      <c r="H46" s="176"/>
      <c r="I46" s="176"/>
      <c r="J46" s="176"/>
      <c r="K46" s="176"/>
      <c r="L46" s="176"/>
      <c r="M46" s="176"/>
      <c r="N46" s="174"/>
    </row>
    <row r="47" spans="1:14" ht="21" customHeight="1" x14ac:dyDescent="0.15">
      <c r="A47" s="173" t="str">
        <f>'Total II-15'!A42</f>
        <v/>
      </c>
      <c r="B47" s="208">
        <f>'Total II-15'!B42</f>
        <v>0</v>
      </c>
      <c r="C47" s="465">
        <f>'Total II-15'!E42</f>
        <v>0</v>
      </c>
      <c r="D47" s="373"/>
      <c r="E47" s="175">
        <f>'Total II-15'!F42</f>
        <v>0</v>
      </c>
      <c r="F47" s="176">
        <f>'Total II-15'!G42</f>
        <v>0</v>
      </c>
      <c r="G47" s="176"/>
      <c r="H47" s="176"/>
      <c r="I47" s="176"/>
      <c r="J47" s="176"/>
      <c r="K47" s="176"/>
      <c r="L47" s="176"/>
      <c r="M47" s="176"/>
      <c r="N47" s="174"/>
    </row>
    <row r="48" spans="1:14" ht="21" customHeight="1" x14ac:dyDescent="0.15">
      <c r="A48" s="173" t="str">
        <f>'Total II-15'!A43</f>
        <v/>
      </c>
      <c r="B48" s="208">
        <f>'Total II-15'!B43</f>
        <v>0</v>
      </c>
      <c r="C48" s="465">
        <f>'Total II-15'!E43</f>
        <v>0</v>
      </c>
      <c r="D48" s="373"/>
      <c r="E48" s="175">
        <f>'Total II-15'!F43</f>
        <v>0</v>
      </c>
      <c r="F48" s="176">
        <f>'Total II-15'!G43</f>
        <v>0</v>
      </c>
      <c r="G48" s="176"/>
      <c r="H48" s="176"/>
      <c r="I48" s="176"/>
      <c r="J48" s="176"/>
      <c r="K48" s="176"/>
      <c r="L48" s="176"/>
      <c r="M48" s="176"/>
      <c r="N48" s="174"/>
    </row>
    <row r="49" spans="1:14" ht="21" customHeight="1" x14ac:dyDescent="0.15">
      <c r="A49" s="173" t="str">
        <f>'Total II-15'!A44</f>
        <v/>
      </c>
      <c r="B49" s="208">
        <f>'Total II-15'!B44</f>
        <v>0</v>
      </c>
      <c r="C49" s="465">
        <f>'Total II-15'!E44</f>
        <v>0</v>
      </c>
      <c r="D49" s="373"/>
      <c r="E49" s="175">
        <f>'Total II-15'!F44</f>
        <v>0</v>
      </c>
      <c r="F49" s="176">
        <f>'Total II-15'!G44</f>
        <v>0</v>
      </c>
      <c r="G49" s="176"/>
      <c r="H49" s="176"/>
      <c r="I49" s="176"/>
      <c r="J49" s="176"/>
      <c r="K49" s="176"/>
      <c r="L49" s="176"/>
      <c r="M49" s="176"/>
      <c r="N49" s="174"/>
    </row>
    <row r="50" spans="1:14" ht="21" customHeight="1" x14ac:dyDescent="0.15">
      <c r="A50" s="173" t="str">
        <f>'Total II-15'!A45</f>
        <v/>
      </c>
      <c r="B50" s="208">
        <f>'Total II-15'!B45</f>
        <v>0</v>
      </c>
      <c r="C50" s="465">
        <f>'Total II-15'!E45</f>
        <v>0</v>
      </c>
      <c r="D50" s="373"/>
      <c r="E50" s="175">
        <f>'Total II-15'!F45</f>
        <v>0</v>
      </c>
      <c r="F50" s="176">
        <f>'Total II-15'!G45</f>
        <v>0</v>
      </c>
      <c r="G50" s="176"/>
      <c r="H50" s="176"/>
      <c r="I50" s="176"/>
      <c r="J50" s="176"/>
      <c r="K50" s="176"/>
      <c r="L50" s="176"/>
      <c r="M50" s="176"/>
      <c r="N50" s="174"/>
    </row>
    <row r="51" spans="1:14" ht="21" customHeight="1" x14ac:dyDescent="0.15">
      <c r="A51" s="173" t="str">
        <f>'Total II-15'!A46</f>
        <v/>
      </c>
      <c r="B51" s="208">
        <f>'Total II-15'!B46</f>
        <v>0</v>
      </c>
      <c r="C51" s="465">
        <f>'Total II-15'!E46</f>
        <v>0</v>
      </c>
      <c r="D51" s="373"/>
      <c r="E51" s="175">
        <f>'Total II-15'!F46</f>
        <v>0</v>
      </c>
      <c r="F51" s="176">
        <f>'Total II-15'!G46</f>
        <v>0</v>
      </c>
      <c r="G51" s="176"/>
      <c r="H51" s="176"/>
      <c r="I51" s="176"/>
      <c r="J51" s="176"/>
      <c r="K51" s="176"/>
      <c r="L51" s="176"/>
      <c r="M51" s="176"/>
      <c r="N51" s="174"/>
    </row>
    <row r="52" spans="1:14" ht="21" customHeight="1" x14ac:dyDescent="0.15">
      <c r="A52" s="173" t="str">
        <f>'Total II-15'!A47</f>
        <v/>
      </c>
      <c r="B52" s="208">
        <f>'Total II-15'!B47</f>
        <v>0</v>
      </c>
      <c r="C52" s="465">
        <f>'Total II-15'!E47</f>
        <v>0</v>
      </c>
      <c r="D52" s="373"/>
      <c r="E52" s="175">
        <f>'Total II-15'!F47</f>
        <v>0</v>
      </c>
      <c r="F52" s="176">
        <f>'Total II-15'!G47</f>
        <v>0</v>
      </c>
      <c r="G52" s="176"/>
      <c r="H52" s="176"/>
      <c r="I52" s="176"/>
      <c r="J52" s="176"/>
      <c r="K52" s="176"/>
      <c r="L52" s="176"/>
      <c r="M52" s="176"/>
      <c r="N52" s="174"/>
    </row>
    <row r="53" spans="1:14" ht="21" customHeight="1" x14ac:dyDescent="0.15">
      <c r="A53" s="173" t="str">
        <f>'Total II-15'!A48</f>
        <v/>
      </c>
      <c r="B53" s="208">
        <f>'Total II-15'!B48</f>
        <v>0</v>
      </c>
      <c r="C53" s="465">
        <f>'Total II-15'!E48</f>
        <v>0</v>
      </c>
      <c r="D53" s="373"/>
      <c r="E53" s="175">
        <f>'Total II-15'!F48</f>
        <v>0</v>
      </c>
      <c r="F53" s="176">
        <f>'Total II-15'!G48</f>
        <v>0</v>
      </c>
      <c r="G53" s="176"/>
      <c r="H53" s="176"/>
      <c r="I53" s="176"/>
      <c r="J53" s="176"/>
      <c r="K53" s="176"/>
      <c r="L53" s="176"/>
      <c r="M53" s="176"/>
      <c r="N53" s="174"/>
    </row>
    <row r="54" spans="1:14" ht="21" customHeight="1" x14ac:dyDescent="0.15">
      <c r="A54" s="173" t="str">
        <f>'Total II-15'!A49</f>
        <v/>
      </c>
      <c r="B54" s="208">
        <f>'Total II-15'!B49</f>
        <v>0</v>
      </c>
      <c r="C54" s="465">
        <f>'Total II-15'!E49</f>
        <v>0</v>
      </c>
      <c r="D54" s="373"/>
      <c r="E54" s="175">
        <f>'Total II-15'!F49</f>
        <v>0</v>
      </c>
      <c r="F54" s="176">
        <f>'Total II-15'!G49</f>
        <v>0</v>
      </c>
      <c r="G54" s="176"/>
      <c r="H54" s="176"/>
      <c r="I54" s="176"/>
      <c r="J54" s="176"/>
      <c r="K54" s="176"/>
      <c r="L54" s="176"/>
      <c r="M54" s="176"/>
      <c r="N54" s="174"/>
    </row>
    <row r="55" spans="1:14" ht="21" customHeight="1" x14ac:dyDescent="0.15">
      <c r="A55" s="173" t="str">
        <f>'Total II-15'!A50</f>
        <v/>
      </c>
      <c r="B55" s="208">
        <f>'Total II-15'!B50</f>
        <v>0</v>
      </c>
      <c r="C55" s="465">
        <f>'Total II-15'!E50</f>
        <v>0</v>
      </c>
      <c r="D55" s="373"/>
      <c r="E55" s="175">
        <f>'Total II-15'!F50</f>
        <v>0</v>
      </c>
      <c r="F55" s="176">
        <f>'Total II-15'!G50</f>
        <v>0</v>
      </c>
      <c r="G55" s="176"/>
      <c r="H55" s="176"/>
      <c r="I55" s="176"/>
      <c r="J55" s="176"/>
      <c r="K55" s="176"/>
      <c r="L55" s="176"/>
      <c r="M55" s="176"/>
      <c r="N55" s="174"/>
    </row>
    <row r="56" spans="1:14" ht="21" customHeight="1" x14ac:dyDescent="0.15">
      <c r="A56" s="173" t="str">
        <f>'Total II-15'!A51</f>
        <v/>
      </c>
      <c r="B56" s="208">
        <f>'Total II-15'!B51</f>
        <v>0</v>
      </c>
      <c r="C56" s="465">
        <f>'Total II-15'!E51</f>
        <v>0</v>
      </c>
      <c r="D56" s="373"/>
      <c r="E56" s="175">
        <f>'Total II-15'!F51</f>
        <v>0</v>
      </c>
      <c r="F56" s="176">
        <f>'Total II-15'!G51</f>
        <v>0</v>
      </c>
      <c r="G56" s="176"/>
      <c r="H56" s="176"/>
      <c r="I56" s="176"/>
      <c r="J56" s="176"/>
      <c r="K56" s="176"/>
      <c r="L56" s="176"/>
      <c r="M56" s="176"/>
      <c r="N56" s="174"/>
    </row>
    <row r="57" spans="1:14" ht="21" customHeight="1" x14ac:dyDescent="0.15">
      <c r="A57" s="173" t="str">
        <f>'Total II-15'!A52</f>
        <v/>
      </c>
      <c r="B57" s="208">
        <f>'Total II-15'!B52</f>
        <v>0</v>
      </c>
      <c r="C57" s="465">
        <f>'Total II-15'!E52</f>
        <v>0</v>
      </c>
      <c r="D57" s="373"/>
      <c r="E57" s="175">
        <f>'Total II-15'!F52</f>
        <v>0</v>
      </c>
      <c r="F57" s="176">
        <f>'Total II-15'!G52</f>
        <v>0</v>
      </c>
      <c r="G57" s="176"/>
      <c r="H57" s="176"/>
      <c r="I57" s="176"/>
      <c r="J57" s="176"/>
      <c r="K57" s="176"/>
      <c r="L57" s="176"/>
      <c r="M57" s="176"/>
      <c r="N57" s="174"/>
    </row>
    <row r="58" spans="1:14" ht="21" customHeight="1" x14ac:dyDescent="0.15">
      <c r="A58" s="173" t="str">
        <f>'Total II-15'!A53</f>
        <v/>
      </c>
      <c r="B58" s="208">
        <f>'Total II-15'!B53</f>
        <v>0</v>
      </c>
      <c r="C58" s="465">
        <f>'Total II-15'!E53</f>
        <v>0</v>
      </c>
      <c r="D58" s="373"/>
      <c r="E58" s="175">
        <f>'Total II-15'!F53</f>
        <v>0</v>
      </c>
      <c r="F58" s="176">
        <f>'Total II-15'!G53</f>
        <v>0</v>
      </c>
      <c r="G58" s="176"/>
      <c r="H58" s="176"/>
      <c r="I58" s="176"/>
      <c r="J58" s="176"/>
      <c r="K58" s="176"/>
      <c r="L58" s="176"/>
      <c r="M58" s="176"/>
      <c r="N58" s="174"/>
    </row>
    <row r="59" spans="1:14" ht="21" customHeight="1" x14ac:dyDescent="0.15">
      <c r="A59" s="173" t="str">
        <f>'Total II-15'!A54</f>
        <v/>
      </c>
      <c r="B59" s="208">
        <f>'Total II-15'!B54</f>
        <v>0</v>
      </c>
      <c r="C59" s="465">
        <f>'Total II-15'!E54</f>
        <v>0</v>
      </c>
      <c r="D59" s="373"/>
      <c r="E59" s="175">
        <f>'Total II-15'!F54</f>
        <v>0</v>
      </c>
      <c r="F59" s="176">
        <f>'Total II-15'!G54</f>
        <v>0</v>
      </c>
      <c r="G59" s="176"/>
      <c r="H59" s="176"/>
      <c r="I59" s="176"/>
      <c r="J59" s="176"/>
      <c r="K59" s="176"/>
      <c r="L59" s="176"/>
      <c r="M59" s="176"/>
      <c r="N59" s="174"/>
    </row>
    <row r="60" spans="1:14" ht="21" customHeight="1" x14ac:dyDescent="0.15">
      <c r="A60" s="173" t="str">
        <f>'Total II-15'!A55</f>
        <v/>
      </c>
      <c r="B60" s="208">
        <f>'Total II-15'!B55</f>
        <v>0</v>
      </c>
      <c r="C60" s="465">
        <f>'Total II-15'!E55</f>
        <v>0</v>
      </c>
      <c r="D60" s="373"/>
      <c r="E60" s="175">
        <f>'Total II-15'!F55</f>
        <v>0</v>
      </c>
      <c r="F60" s="176">
        <f>'Total II-15'!G55</f>
        <v>0</v>
      </c>
      <c r="G60" s="176"/>
      <c r="H60" s="176"/>
      <c r="I60" s="176"/>
      <c r="J60" s="176"/>
      <c r="K60" s="176"/>
      <c r="L60" s="176"/>
      <c r="M60" s="176"/>
      <c r="N60" s="174"/>
    </row>
    <row r="61" spans="1:14" ht="21" customHeight="1" x14ac:dyDescent="0.15">
      <c r="A61" s="173" t="str">
        <f>'Total II-15'!A56</f>
        <v/>
      </c>
      <c r="B61" s="208">
        <f>'Total II-15'!B56</f>
        <v>0</v>
      </c>
      <c r="C61" s="465">
        <f>'Total II-15'!E56</f>
        <v>0</v>
      </c>
      <c r="D61" s="373"/>
      <c r="E61" s="175">
        <f>'Total II-15'!F56</f>
        <v>0</v>
      </c>
      <c r="F61" s="176">
        <f>'Total II-15'!G56</f>
        <v>0</v>
      </c>
      <c r="G61" s="176"/>
      <c r="H61" s="176"/>
      <c r="I61" s="176"/>
      <c r="J61" s="176"/>
      <c r="K61" s="176"/>
      <c r="L61" s="176"/>
      <c r="M61" s="176"/>
      <c r="N61" s="174"/>
    </row>
    <row r="62" spans="1:14" ht="21" customHeight="1" x14ac:dyDescent="0.15">
      <c r="A62" s="470" t="s">
        <v>431</v>
      </c>
      <c r="B62" s="471"/>
      <c r="C62" s="471"/>
      <c r="D62" s="471"/>
      <c r="E62" s="472"/>
      <c r="F62" s="199"/>
      <c r="G62" s="199"/>
      <c r="H62" s="200">
        <f>SUM(H22:H46)</f>
        <v>0</v>
      </c>
      <c r="I62" s="200"/>
      <c r="J62" s="200">
        <f>SUM(J22:J46)</f>
        <v>0</v>
      </c>
      <c r="K62" s="200"/>
      <c r="L62" s="200">
        <f>SUM(L22:L46)</f>
        <v>0</v>
      </c>
      <c r="M62" s="200"/>
      <c r="N62" s="200">
        <f>SUM(N22:N46)</f>
        <v>0</v>
      </c>
    </row>
    <row r="63" spans="1:14" ht="16.5" customHeight="1" x14ac:dyDescent="0.15">
      <c r="A63" s="181"/>
      <c r="B63" s="182"/>
      <c r="C63" s="182"/>
      <c r="D63" s="182"/>
      <c r="E63" s="181"/>
      <c r="F63" s="49"/>
      <c r="G63" s="49"/>
      <c r="H63" s="49"/>
      <c r="I63" s="49"/>
      <c r="J63" s="49"/>
      <c r="K63" s="49"/>
      <c r="L63" s="49"/>
      <c r="M63" s="49"/>
    </row>
    <row r="64" spans="1:14" ht="21" customHeight="1" x14ac:dyDescent="0.15">
      <c r="A64" s="483" t="s">
        <v>422</v>
      </c>
      <c r="B64" s="367"/>
      <c r="C64" s="367"/>
      <c r="D64" s="367"/>
      <c r="E64" s="367"/>
      <c r="F64" s="367"/>
      <c r="G64" s="367"/>
      <c r="H64" s="367"/>
      <c r="I64" s="367"/>
      <c r="J64" s="367"/>
      <c r="K64" s="367"/>
      <c r="L64" s="367"/>
      <c r="M64" s="367"/>
      <c r="N64" s="367"/>
    </row>
    <row r="65" spans="1:21" ht="21" customHeight="1" x14ac:dyDescent="0.15">
      <c r="A65" s="183" t="s">
        <v>134</v>
      </c>
      <c r="B65" s="183" t="s">
        <v>135</v>
      </c>
      <c r="C65" s="481" t="s">
        <v>136</v>
      </c>
      <c r="D65" s="372"/>
      <c r="E65" s="372"/>
      <c r="F65" s="372"/>
      <c r="G65" s="372"/>
      <c r="H65" s="372"/>
      <c r="I65" s="372"/>
      <c r="J65" s="372"/>
      <c r="K65" s="372"/>
      <c r="L65" s="372"/>
      <c r="M65" s="372"/>
      <c r="N65" s="373"/>
      <c r="S65" s="467" t="s">
        <v>430</v>
      </c>
      <c r="T65" s="467"/>
      <c r="U65" s="467"/>
    </row>
    <row r="66" spans="1:21" ht="21" customHeight="1" x14ac:dyDescent="0.15">
      <c r="A66" s="174">
        <v>1</v>
      </c>
      <c r="B66" s="174" t="s">
        <v>137</v>
      </c>
      <c r="C66" s="482" t="str">
        <f>[73]Base_01!$G$2</f>
        <v>….....................</v>
      </c>
      <c r="D66" s="372"/>
      <c r="E66" s="372"/>
      <c r="F66" s="372"/>
      <c r="G66" s="372"/>
      <c r="H66" s="372"/>
      <c r="I66" s="372"/>
      <c r="J66" s="372"/>
      <c r="K66" s="372"/>
      <c r="L66" s="372"/>
      <c r="M66" s="372"/>
      <c r="N66" s="373"/>
    </row>
    <row r="67" spans="1:21" ht="21" customHeight="1" x14ac:dyDescent="0.15">
      <c r="A67" s="174">
        <v>2</v>
      </c>
      <c r="B67" s="174" t="s">
        <v>138</v>
      </c>
      <c r="C67" s="482" t="str">
        <f>[73]Base_01!$G$10</f>
        <v>Surya Permana</v>
      </c>
      <c r="D67" s="372"/>
      <c r="E67" s="372"/>
      <c r="F67" s="372"/>
      <c r="G67" s="372"/>
      <c r="H67" s="372"/>
      <c r="I67" s="372"/>
      <c r="J67" s="372"/>
      <c r="K67" s="372"/>
      <c r="L67" s="372"/>
      <c r="M67" s="372"/>
      <c r="N67" s="373"/>
    </row>
    <row r="68" spans="1:21" ht="21" customHeight="1" x14ac:dyDescent="0.15">
      <c r="A68" s="174">
        <v>3</v>
      </c>
      <c r="B68" s="174" t="s">
        <v>139</v>
      </c>
      <c r="C68" s="482" t="str">
        <f>[73]Base_01!$G$11</f>
        <v>NIK …………………………..</v>
      </c>
      <c r="D68" s="372"/>
      <c r="E68" s="372"/>
      <c r="F68" s="372"/>
      <c r="G68" s="372"/>
      <c r="H68" s="372"/>
      <c r="I68" s="372"/>
      <c r="J68" s="372"/>
      <c r="K68" s="372"/>
      <c r="L68" s="372"/>
      <c r="M68" s="372"/>
      <c r="N68" s="373"/>
    </row>
    <row r="69" spans="1:21" ht="21" customHeight="1" x14ac:dyDescent="0.15">
      <c r="A69" s="174">
        <v>4</v>
      </c>
      <c r="B69" s="174" t="s">
        <v>140</v>
      </c>
      <c r="C69" s="482" t="str">
        <f>'Format II-17'!D14&amp;", "&amp;'Format II-17'!D15&amp;", "&amp;'Format II-17'!D16&amp;", "&amp;'Format II-17'!D17&amp;", "&amp;'Format II-17'!D18</f>
        <v>…....................., Kelurahan …....................., Distrik …....................., Kota …....................., Provinsi  ….....................</v>
      </c>
      <c r="D69" s="372"/>
      <c r="E69" s="372"/>
      <c r="F69" s="372"/>
      <c r="G69" s="372"/>
      <c r="H69" s="372"/>
      <c r="I69" s="372"/>
      <c r="J69" s="372"/>
      <c r="K69" s="372"/>
      <c r="L69" s="372"/>
      <c r="M69" s="372"/>
      <c r="N69" s="373"/>
    </row>
    <row r="70" spans="1:21" ht="21" customHeight="1" x14ac:dyDescent="0.15">
      <c r="A70" s="174">
        <v>5</v>
      </c>
      <c r="B70" s="174" t="s">
        <v>141</v>
      </c>
      <c r="C70" s="482" t="str">
        <f>[73]Base_01!$G$14</f>
        <v xml:space="preserve"> …………………</v>
      </c>
      <c r="D70" s="372"/>
      <c r="E70" s="372"/>
      <c r="F70" s="372"/>
      <c r="G70" s="372"/>
      <c r="H70" s="372"/>
      <c r="I70" s="372"/>
      <c r="J70" s="372"/>
      <c r="K70" s="372"/>
      <c r="L70" s="372"/>
      <c r="M70" s="372"/>
      <c r="N70" s="373"/>
    </row>
    <row r="71" spans="1:21" ht="21" customHeight="1" x14ac:dyDescent="0.15">
      <c r="A71" s="174">
        <v>6</v>
      </c>
      <c r="B71" s="174" t="s">
        <v>72</v>
      </c>
      <c r="C71" s="482" t="str">
        <f>[73]Base_01!$G$15</f>
        <v xml:space="preserve"> …………………</v>
      </c>
      <c r="D71" s="372"/>
      <c r="E71" s="372"/>
      <c r="F71" s="372"/>
      <c r="G71" s="372"/>
      <c r="H71" s="372"/>
      <c r="I71" s="372"/>
      <c r="J71" s="372"/>
      <c r="K71" s="372"/>
      <c r="L71" s="372"/>
      <c r="M71" s="372"/>
      <c r="N71" s="373"/>
    </row>
    <row r="72" spans="1:21" ht="21" customHeight="1" x14ac:dyDescent="0.15">
      <c r="A72" s="174">
        <v>8</v>
      </c>
      <c r="B72" s="174" t="s">
        <v>142</v>
      </c>
      <c r="C72" s="482"/>
      <c r="D72" s="372"/>
      <c r="E72" s="372"/>
      <c r="F72" s="372"/>
      <c r="G72" s="372"/>
      <c r="H72" s="372"/>
      <c r="I72" s="372"/>
      <c r="J72" s="372"/>
      <c r="K72" s="372"/>
      <c r="L72" s="372"/>
      <c r="M72" s="372"/>
      <c r="N72" s="373"/>
    </row>
    <row r="73" spans="1:21" ht="21" customHeight="1" x14ac:dyDescent="0.15">
      <c r="A73" s="174">
        <v>9</v>
      </c>
      <c r="B73" s="174" t="s">
        <v>143</v>
      </c>
      <c r="C73" s="482" t="str">
        <f>[73]Base_01!$G$12</f>
        <v xml:space="preserve"> …………………</v>
      </c>
      <c r="D73" s="372"/>
      <c r="E73" s="372"/>
      <c r="F73" s="372"/>
      <c r="G73" s="372"/>
      <c r="H73" s="372"/>
      <c r="I73" s="372"/>
      <c r="J73" s="372"/>
      <c r="K73" s="372"/>
      <c r="L73" s="372"/>
      <c r="M73" s="372"/>
      <c r="N73" s="373"/>
    </row>
    <row r="74" spans="1:21" ht="21" customHeight="1" x14ac:dyDescent="0.15">
      <c r="A74" s="174">
        <v>10</v>
      </c>
      <c r="B74" s="174" t="s">
        <v>144</v>
      </c>
      <c r="C74" s="482" t="str">
        <f>[73]Base_01!$G$13</f>
        <v>Mandiri</v>
      </c>
      <c r="D74" s="372"/>
      <c r="E74" s="372"/>
      <c r="F74" s="372"/>
      <c r="G74" s="372"/>
      <c r="H74" s="372"/>
      <c r="I74" s="372"/>
      <c r="J74" s="372"/>
      <c r="K74" s="372"/>
      <c r="L74" s="372"/>
      <c r="M74" s="372"/>
      <c r="N74" s="373"/>
    </row>
    <row r="75" spans="1:21" ht="15" customHeight="1" x14ac:dyDescent="0.15">
      <c r="A75" s="170"/>
      <c r="B75" s="170"/>
      <c r="C75" s="182"/>
      <c r="D75" s="182"/>
      <c r="E75" s="182"/>
      <c r="F75" s="182"/>
      <c r="G75" s="182"/>
      <c r="H75" s="182"/>
      <c r="I75" s="182"/>
      <c r="J75" s="182"/>
      <c r="K75" s="182"/>
      <c r="L75" s="182"/>
      <c r="M75" s="182"/>
      <c r="N75" s="182"/>
    </row>
    <row r="76" spans="1:21" ht="15" customHeight="1" x14ac:dyDescent="0.15">
      <c r="B76" s="473" t="s">
        <v>145</v>
      </c>
      <c r="C76" s="367"/>
      <c r="D76" s="367"/>
      <c r="E76" s="367"/>
      <c r="F76" s="170"/>
      <c r="G76" s="170"/>
      <c r="H76" s="473" t="s">
        <v>146</v>
      </c>
      <c r="I76" s="367"/>
      <c r="J76" s="367"/>
      <c r="K76" s="367"/>
      <c r="L76" s="367"/>
      <c r="M76" s="367"/>
      <c r="N76" s="129"/>
    </row>
    <row r="77" spans="1:21" ht="15" customHeight="1" x14ac:dyDescent="0.15">
      <c r="B77" s="476" t="s">
        <v>114</v>
      </c>
      <c r="C77" s="367"/>
      <c r="D77" s="367"/>
      <c r="E77" s="367"/>
      <c r="F77" s="130"/>
      <c r="G77" s="130"/>
      <c r="H77" s="473" t="s">
        <v>147</v>
      </c>
      <c r="I77" s="367"/>
      <c r="J77" s="367"/>
      <c r="K77" s="367"/>
      <c r="L77" s="367"/>
      <c r="M77" s="367"/>
      <c r="N77" s="185"/>
    </row>
    <row r="78" spans="1:21" ht="15" customHeight="1" x14ac:dyDescent="0.15">
      <c r="B78" s="184"/>
      <c r="C78" s="184"/>
      <c r="D78" s="184"/>
      <c r="E78" s="49"/>
      <c r="J78" s="49"/>
      <c r="K78" s="49"/>
      <c r="L78" s="49"/>
      <c r="M78" s="49"/>
      <c r="N78" s="186"/>
    </row>
    <row r="79" spans="1:21" ht="15" customHeight="1" x14ac:dyDescent="0.15">
      <c r="B79" s="184"/>
      <c r="C79" s="184"/>
      <c r="D79" s="184"/>
      <c r="E79" s="49"/>
      <c r="J79" s="49"/>
      <c r="K79" s="49"/>
      <c r="L79" s="49"/>
      <c r="M79" s="49"/>
      <c r="N79" s="186"/>
    </row>
    <row r="80" spans="1:21" ht="15" customHeight="1" x14ac:dyDescent="0.15">
      <c r="B80" s="181"/>
      <c r="C80" s="181"/>
      <c r="D80" s="181"/>
      <c r="E80" s="170"/>
      <c r="J80" s="49"/>
      <c r="K80" s="49"/>
      <c r="L80" s="49"/>
      <c r="M80" s="49"/>
    </row>
    <row r="81" spans="1:26" ht="15" customHeight="1" x14ac:dyDescent="0.15">
      <c r="B81" s="187"/>
      <c r="C81" s="129"/>
      <c r="D81" s="129"/>
      <c r="E81" s="129"/>
      <c r="F81" s="129"/>
      <c r="G81" s="129"/>
      <c r="H81" s="129"/>
      <c r="I81" s="129"/>
      <c r="J81" s="170"/>
      <c r="K81" s="170"/>
      <c r="L81" s="170"/>
      <c r="M81" s="170"/>
      <c r="N81" s="170"/>
    </row>
    <row r="82" spans="1:26" ht="15" customHeight="1" x14ac:dyDescent="0.15">
      <c r="A82" s="181"/>
      <c r="B82" s="181"/>
      <c r="C82" s="181"/>
      <c r="D82" s="181"/>
      <c r="E82" s="181"/>
    </row>
    <row r="83" spans="1:26" ht="15" customHeight="1" x14ac:dyDescent="0.15">
      <c r="A83" s="170"/>
      <c r="B83" s="477" t="str">
        <f>'Total II-15'!B66</f>
        <v>…...............         …...............</v>
      </c>
      <c r="C83" s="478"/>
      <c r="D83" s="478"/>
      <c r="E83" s="478"/>
      <c r="F83" s="170"/>
      <c r="G83" s="170"/>
      <c r="H83" s="477" t="str">
        <f>'Total II-15'!E66</f>
        <v>Andi</v>
      </c>
      <c r="I83" s="478"/>
      <c r="J83" s="478"/>
      <c r="K83" s="478"/>
      <c r="L83" s="478"/>
      <c r="M83" s="478"/>
      <c r="N83" s="170"/>
    </row>
    <row r="84" spans="1:26" ht="15" customHeight="1" x14ac:dyDescent="0.15">
      <c r="A84" s="170"/>
      <c r="B84" s="181"/>
      <c r="C84" s="181"/>
      <c r="D84" s="181"/>
      <c r="E84" s="181"/>
      <c r="F84" s="170"/>
      <c r="G84" s="170"/>
      <c r="H84" s="181"/>
      <c r="I84" s="181"/>
      <c r="J84" s="181"/>
      <c r="K84" s="181"/>
      <c r="L84" s="181"/>
      <c r="M84" s="181"/>
      <c r="N84" s="170"/>
    </row>
    <row r="85" spans="1:26" ht="14" x14ac:dyDescent="0.15">
      <c r="A85" s="473" t="s">
        <v>148</v>
      </c>
      <c r="B85" s="367"/>
      <c r="C85" s="367"/>
      <c r="D85" s="367"/>
      <c r="E85" s="367"/>
      <c r="F85" s="367"/>
      <c r="G85" s="367"/>
      <c r="H85" s="367"/>
      <c r="I85" s="367"/>
      <c r="J85" s="367"/>
      <c r="K85" s="367"/>
      <c r="L85" s="367"/>
      <c r="M85" s="367"/>
      <c r="N85" s="367"/>
    </row>
    <row r="86" spans="1:26" ht="15" customHeight="1" x14ac:dyDescent="0.15">
      <c r="A86" s="473" t="s">
        <v>149</v>
      </c>
      <c r="B86" s="367"/>
      <c r="C86" s="367"/>
      <c r="D86" s="367"/>
      <c r="E86" s="367"/>
      <c r="F86" s="367"/>
      <c r="G86" s="367"/>
      <c r="H86" s="367"/>
      <c r="I86" s="367"/>
      <c r="J86" s="367"/>
      <c r="K86" s="367"/>
      <c r="L86" s="367"/>
      <c r="M86" s="367"/>
      <c r="N86" s="367"/>
    </row>
    <row r="87" spans="1:26" ht="15" customHeight="1" x14ac:dyDescent="0.15">
      <c r="A87" s="181"/>
      <c r="B87" s="181"/>
      <c r="C87" s="181"/>
      <c r="D87" s="181"/>
      <c r="E87" s="181"/>
      <c r="F87" s="181"/>
      <c r="G87" s="181"/>
      <c r="H87" s="181"/>
      <c r="I87" s="181"/>
      <c r="J87" s="181"/>
      <c r="K87" s="181"/>
      <c r="L87" s="181"/>
      <c r="M87" s="181"/>
      <c r="N87" s="181"/>
    </row>
    <row r="88" spans="1:26" ht="15" customHeight="1" x14ac:dyDescent="0.15">
      <c r="B88" s="473" t="str">
        <f>'Total II-15'!B69</f>
        <v>Tim Pendamping Provinsi</v>
      </c>
      <c r="C88" s="367"/>
      <c r="D88" s="367"/>
      <c r="E88" s="367"/>
      <c r="F88" s="170"/>
      <c r="G88" s="170"/>
      <c r="H88" s="473" t="str">
        <f>'Total II-15'!E69</f>
        <v>Koordinator Kota Sorong</v>
      </c>
      <c r="I88" s="367"/>
      <c r="J88" s="367"/>
      <c r="K88" s="367"/>
      <c r="L88" s="367"/>
      <c r="M88" s="367"/>
      <c r="N88" s="129"/>
    </row>
    <row r="89" spans="1:26" ht="15" customHeight="1" x14ac:dyDescent="0.15">
      <c r="B89" s="476"/>
      <c r="C89" s="367"/>
      <c r="D89" s="367"/>
      <c r="E89" s="367"/>
      <c r="F89" s="130"/>
      <c r="G89" s="130"/>
      <c r="H89" s="473"/>
      <c r="I89" s="367"/>
      <c r="J89" s="367"/>
      <c r="K89" s="367"/>
      <c r="L89" s="367"/>
      <c r="M89" s="367"/>
      <c r="N89" s="185"/>
    </row>
    <row r="90" spans="1:26" ht="15" customHeight="1" x14ac:dyDescent="0.15">
      <c r="B90" s="184"/>
      <c r="C90" s="184"/>
      <c r="D90" s="184"/>
      <c r="E90" s="49"/>
      <c r="J90" s="49"/>
      <c r="K90" s="49"/>
      <c r="L90" s="49"/>
      <c r="M90" s="49"/>
      <c r="N90" s="186"/>
    </row>
    <row r="91" spans="1:26" ht="15" customHeight="1" x14ac:dyDescent="0.15">
      <c r="B91" s="184"/>
      <c r="C91" s="184"/>
      <c r="D91" s="184"/>
      <c r="E91" s="49"/>
      <c r="J91" s="49"/>
      <c r="K91" s="49"/>
      <c r="L91" s="49"/>
      <c r="M91" s="49"/>
      <c r="N91" s="186"/>
    </row>
    <row r="92" spans="1:26" ht="15" customHeight="1" x14ac:dyDescent="0.15">
      <c r="B92" s="181"/>
      <c r="C92" s="181"/>
      <c r="D92" s="181"/>
      <c r="E92" s="170"/>
      <c r="J92" s="49"/>
      <c r="K92" s="49"/>
      <c r="L92" s="49"/>
      <c r="M92" s="49"/>
    </row>
    <row r="93" spans="1:26" ht="15" customHeight="1" x14ac:dyDescent="0.15">
      <c r="B93" s="187"/>
      <c r="C93" s="129"/>
      <c r="D93" s="129"/>
      <c r="E93" s="129"/>
      <c r="F93" s="129"/>
      <c r="G93" s="129"/>
      <c r="H93" s="129"/>
      <c r="I93" s="129"/>
      <c r="J93" s="170"/>
      <c r="K93" s="170"/>
      <c r="L93" s="170"/>
      <c r="M93" s="170"/>
      <c r="N93" s="170"/>
    </row>
    <row r="94" spans="1:26" ht="15" customHeight="1" x14ac:dyDescent="0.15">
      <c r="A94" s="181"/>
      <c r="B94" s="181"/>
      <c r="C94" s="181"/>
      <c r="D94" s="181"/>
      <c r="E94" s="181"/>
    </row>
    <row r="95" spans="1:26" ht="15" customHeight="1" x14ac:dyDescent="0.15">
      <c r="A95" s="170"/>
      <c r="B95" s="477" t="str">
        <f>'Total II-15'!B74</f>
        <v>M. Fachrul Bachmid, S.T.</v>
      </c>
      <c r="C95" s="478"/>
      <c r="D95" s="478"/>
      <c r="E95" s="478"/>
      <c r="F95" s="170"/>
      <c r="G95" s="170"/>
      <c r="H95" s="477" t="str">
        <f>'Total II-15'!E74</f>
        <v>AfrIandi Yudhistira, S.T.</v>
      </c>
      <c r="I95" s="478"/>
      <c r="J95" s="478"/>
      <c r="K95" s="478"/>
      <c r="L95" s="478"/>
      <c r="M95" s="478"/>
      <c r="N95" s="170"/>
    </row>
    <row r="96" spans="1:26" ht="15" customHeight="1" x14ac:dyDescent="0.15">
      <c r="O96" s="131"/>
      <c r="P96" s="131"/>
      <c r="Q96" s="131"/>
      <c r="S96" s="131"/>
      <c r="T96" s="131"/>
      <c r="U96" s="131"/>
      <c r="V96" s="131"/>
      <c r="W96" s="131"/>
      <c r="X96" s="131"/>
      <c r="Y96" s="131"/>
      <c r="Z96" s="131"/>
    </row>
    <row r="97" spans="1:26" ht="14" x14ac:dyDescent="0.15">
      <c r="A97" s="473" t="s">
        <v>150</v>
      </c>
      <c r="B97" s="367"/>
      <c r="C97" s="367"/>
      <c r="D97" s="367"/>
      <c r="E97" s="367"/>
      <c r="F97" s="367"/>
      <c r="G97" s="367"/>
      <c r="H97" s="367"/>
      <c r="I97" s="367"/>
      <c r="J97" s="367"/>
      <c r="K97" s="367"/>
      <c r="L97" s="367"/>
      <c r="M97" s="367"/>
      <c r="N97" s="367"/>
    </row>
    <row r="98" spans="1:26" ht="15" customHeight="1" x14ac:dyDescent="0.15">
      <c r="A98" s="473" t="s">
        <v>149</v>
      </c>
      <c r="B98" s="367"/>
      <c r="C98" s="367"/>
      <c r="D98" s="367"/>
      <c r="E98" s="367"/>
      <c r="F98" s="367"/>
      <c r="G98" s="367"/>
      <c r="H98" s="367"/>
      <c r="I98" s="367"/>
      <c r="J98" s="367"/>
      <c r="K98" s="367"/>
      <c r="L98" s="367"/>
      <c r="M98" s="367"/>
      <c r="N98" s="367"/>
    </row>
    <row r="99" spans="1:26" ht="15" customHeight="1" x14ac:dyDescent="0.15">
      <c r="A99" s="473" t="s">
        <v>151</v>
      </c>
      <c r="B99" s="367"/>
      <c r="C99" s="367"/>
      <c r="D99" s="367"/>
      <c r="E99" s="367"/>
      <c r="F99" s="367"/>
      <c r="G99" s="367"/>
      <c r="H99" s="367"/>
      <c r="I99" s="367"/>
      <c r="J99" s="367"/>
      <c r="K99" s="367"/>
      <c r="L99" s="367"/>
      <c r="M99" s="367"/>
      <c r="N99" s="367"/>
      <c r="O99" s="131"/>
      <c r="P99" s="131"/>
      <c r="Q99" s="131"/>
      <c r="S99" s="131"/>
      <c r="T99" s="131"/>
      <c r="U99" s="131"/>
      <c r="V99" s="131"/>
      <c r="W99" s="131"/>
      <c r="X99" s="131"/>
      <c r="Y99" s="131"/>
      <c r="Z99" s="131"/>
    </row>
    <row r="100" spans="1:26" ht="15" customHeight="1" x14ac:dyDescent="0.15">
      <c r="O100" s="131"/>
      <c r="P100" s="131"/>
      <c r="Q100" s="131"/>
      <c r="S100" s="131"/>
      <c r="T100" s="131"/>
      <c r="U100" s="131"/>
      <c r="V100" s="131"/>
      <c r="W100" s="131"/>
      <c r="X100" s="131"/>
      <c r="Y100" s="131"/>
      <c r="Z100" s="131"/>
    </row>
    <row r="101" spans="1:26" ht="15" customHeight="1" x14ac:dyDescent="0.15">
      <c r="O101" s="131"/>
      <c r="P101" s="131"/>
      <c r="Q101" s="131"/>
      <c r="S101" s="131"/>
      <c r="T101" s="131"/>
      <c r="U101" s="131"/>
      <c r="V101" s="131"/>
      <c r="W101" s="131"/>
      <c r="X101" s="131"/>
      <c r="Y101" s="131"/>
      <c r="Z101" s="131"/>
    </row>
    <row r="102" spans="1:26" ht="15" customHeight="1" x14ac:dyDescent="0.15">
      <c r="O102" s="131"/>
      <c r="P102" s="131"/>
      <c r="Q102" s="131"/>
      <c r="S102" s="131"/>
      <c r="T102" s="131"/>
      <c r="U102" s="131"/>
      <c r="V102" s="131"/>
      <c r="W102" s="131"/>
      <c r="X102" s="131"/>
      <c r="Y102" s="131"/>
      <c r="Z102" s="131"/>
    </row>
    <row r="103" spans="1:26" ht="15" customHeight="1" x14ac:dyDescent="0.15">
      <c r="O103" s="131"/>
      <c r="P103" s="131"/>
      <c r="Q103" s="131"/>
      <c r="S103" s="131"/>
      <c r="T103" s="131"/>
      <c r="U103" s="131"/>
      <c r="V103" s="131"/>
      <c r="W103" s="131"/>
      <c r="X103" s="131"/>
      <c r="Y103" s="131"/>
      <c r="Z103" s="131"/>
    </row>
    <row r="104" spans="1:26" ht="15" customHeight="1" x14ac:dyDescent="0.15">
      <c r="O104" s="131"/>
      <c r="P104" s="131"/>
      <c r="Q104" s="131"/>
      <c r="S104" s="131"/>
      <c r="T104" s="131"/>
      <c r="U104" s="131"/>
      <c r="V104" s="131"/>
      <c r="W104" s="131"/>
      <c r="X104" s="131"/>
      <c r="Y104" s="131"/>
      <c r="Z104" s="131"/>
    </row>
    <row r="105" spans="1:26" ht="15" customHeight="1" x14ac:dyDescent="0.15">
      <c r="A105" s="479" t="str">
        <f>[73]Base_01!$C$28</f>
        <v>Second M. S. Maria E. Worabai, S.T.</v>
      </c>
      <c r="B105" s="479"/>
      <c r="C105" s="479"/>
      <c r="D105" s="479"/>
      <c r="E105" s="479"/>
      <c r="F105" s="479"/>
      <c r="G105" s="479"/>
      <c r="H105" s="479"/>
      <c r="I105" s="479"/>
      <c r="J105" s="479"/>
      <c r="K105" s="479"/>
      <c r="L105" s="479"/>
      <c r="M105" s="479"/>
      <c r="N105" s="479"/>
      <c r="O105" s="131"/>
      <c r="P105" s="131"/>
      <c r="Q105" s="131"/>
      <c r="S105" s="131"/>
      <c r="T105" s="131"/>
      <c r="U105" s="131"/>
      <c r="V105" s="131"/>
      <c r="W105" s="131"/>
      <c r="X105" s="131"/>
      <c r="Y105" s="131"/>
      <c r="Z105" s="131"/>
    </row>
    <row r="106" spans="1:26" ht="15" customHeight="1" x14ac:dyDescent="0.15">
      <c r="A106" s="480" t="str">
        <f>[73]Base_01!$C$29</f>
        <v>NIP 199211302019032007</v>
      </c>
      <c r="B106" s="480"/>
      <c r="C106" s="480"/>
      <c r="D106" s="480"/>
      <c r="E106" s="480"/>
      <c r="F106" s="480"/>
      <c r="G106" s="480"/>
      <c r="H106" s="480"/>
      <c r="I106" s="480"/>
      <c r="J106" s="480"/>
      <c r="K106" s="480"/>
      <c r="L106" s="480"/>
      <c r="M106" s="480"/>
      <c r="N106" s="480"/>
      <c r="O106" s="131"/>
      <c r="P106" s="131"/>
      <c r="Q106" s="131"/>
      <c r="S106" s="131"/>
      <c r="T106" s="131"/>
      <c r="U106" s="131"/>
      <c r="V106" s="131"/>
      <c r="W106" s="131"/>
      <c r="X106" s="131"/>
      <c r="Y106" s="131"/>
      <c r="Z106" s="131"/>
    </row>
    <row r="107" spans="1:26" ht="15" customHeight="1" x14ac:dyDescent="0.15">
      <c r="O107" s="131"/>
      <c r="P107" s="131"/>
      <c r="Q107" s="131"/>
      <c r="S107" s="131"/>
      <c r="T107" s="131"/>
      <c r="U107" s="131"/>
      <c r="V107" s="131"/>
      <c r="W107" s="131"/>
      <c r="X107" s="131"/>
      <c r="Y107" s="131"/>
      <c r="Z107" s="131"/>
    </row>
    <row r="108" spans="1:26" ht="15" customHeight="1" x14ac:dyDescent="0.15">
      <c r="A108" s="474" t="s">
        <v>152</v>
      </c>
      <c r="B108" s="367"/>
      <c r="C108" s="367"/>
      <c r="D108" s="367"/>
      <c r="E108" s="367"/>
      <c r="F108" s="367"/>
      <c r="G108" s="367"/>
      <c r="H108" s="367"/>
      <c r="I108" s="367"/>
      <c r="J108" s="367"/>
      <c r="K108" s="367"/>
      <c r="L108" s="367"/>
      <c r="M108" s="367"/>
      <c r="O108" s="131"/>
      <c r="P108" s="131"/>
      <c r="Q108" s="131"/>
      <c r="S108" s="131"/>
      <c r="T108" s="131"/>
      <c r="U108" s="131"/>
      <c r="V108" s="131"/>
      <c r="W108" s="131"/>
      <c r="X108" s="131"/>
      <c r="Y108" s="131"/>
      <c r="Z108" s="131"/>
    </row>
    <row r="109" spans="1:26" ht="15" customHeight="1" x14ac:dyDescent="0.15">
      <c r="A109" s="475" t="s">
        <v>153</v>
      </c>
      <c r="B109" s="367"/>
      <c r="C109" s="367"/>
      <c r="D109" s="367"/>
      <c r="E109" s="367"/>
      <c r="F109" s="367"/>
      <c r="G109" s="367"/>
      <c r="H109" s="367"/>
      <c r="I109" s="367"/>
      <c r="J109" s="367"/>
      <c r="K109" s="367"/>
      <c r="L109" s="367"/>
      <c r="M109" s="367"/>
      <c r="O109" s="131"/>
      <c r="P109" s="131"/>
      <c r="Q109" s="131"/>
      <c r="S109" s="131"/>
      <c r="T109" s="131"/>
      <c r="U109" s="131"/>
      <c r="V109" s="131"/>
      <c r="W109" s="131"/>
      <c r="X109" s="131"/>
      <c r="Y109" s="131"/>
      <c r="Z109" s="131"/>
    </row>
    <row r="110" spans="1:26" ht="15" customHeight="1" x14ac:dyDescent="0.15">
      <c r="O110" s="131"/>
      <c r="P110" s="131"/>
      <c r="Q110" s="131"/>
      <c r="S110" s="131"/>
      <c r="T110" s="131"/>
      <c r="U110" s="131"/>
      <c r="V110" s="131"/>
      <c r="W110" s="131"/>
      <c r="X110" s="131"/>
      <c r="Y110" s="131"/>
      <c r="Z110" s="131"/>
    </row>
    <row r="111" spans="1:26" ht="15" customHeight="1" x14ac:dyDescent="0.15">
      <c r="O111" s="131"/>
      <c r="P111" s="131"/>
      <c r="Q111" s="131"/>
      <c r="R111" s="131"/>
      <c r="S111" s="131"/>
      <c r="T111" s="131"/>
      <c r="U111" s="131"/>
      <c r="V111" s="131"/>
      <c r="W111" s="131"/>
      <c r="X111" s="131"/>
      <c r="Y111" s="131"/>
      <c r="Z111" s="131"/>
    </row>
    <row r="112" spans="1:26" ht="15" customHeight="1" x14ac:dyDescent="0.15">
      <c r="O112" s="131"/>
      <c r="P112" s="131"/>
      <c r="Q112" s="131"/>
      <c r="S112" s="131"/>
      <c r="T112" s="131"/>
      <c r="U112" s="131"/>
      <c r="V112" s="131"/>
      <c r="W112" s="131"/>
      <c r="X112" s="131"/>
      <c r="Y112" s="131"/>
      <c r="Z112" s="131"/>
    </row>
    <row r="113" spans="15:26" ht="15" customHeight="1" x14ac:dyDescent="0.15">
      <c r="O113" s="131"/>
      <c r="P113" s="131"/>
      <c r="Q113" s="131"/>
      <c r="S113" s="131"/>
      <c r="T113" s="131"/>
      <c r="U113" s="131"/>
      <c r="V113" s="131"/>
      <c r="W113" s="131"/>
      <c r="X113" s="131"/>
      <c r="Y113" s="131"/>
      <c r="Z113" s="131"/>
    </row>
    <row r="114" spans="15:26" ht="14" x14ac:dyDescent="0.15"/>
    <row r="115" spans="15:26" ht="15" customHeight="1" x14ac:dyDescent="0.15">
      <c r="O115" s="168"/>
      <c r="P115" s="168"/>
      <c r="Q115" s="168"/>
      <c r="R115" s="131"/>
    </row>
    <row r="116" spans="15:26" ht="69.75" customHeight="1" x14ac:dyDescent="0.15">
      <c r="R116" s="131"/>
    </row>
    <row r="117" spans="15:26" ht="21" customHeight="1" x14ac:dyDescent="0.15">
      <c r="R117" s="131"/>
    </row>
    <row r="118" spans="15:26" ht="21" customHeight="1" x14ac:dyDescent="0.15">
      <c r="P118" s="48"/>
      <c r="R118" s="131"/>
    </row>
    <row r="119" spans="15:26" ht="21" customHeight="1" x14ac:dyDescent="0.15">
      <c r="R119" s="131"/>
    </row>
    <row r="120" spans="15:26" ht="21" customHeight="1" x14ac:dyDescent="0.15">
      <c r="R120" s="131"/>
    </row>
    <row r="121" spans="15:26" ht="21" customHeight="1" x14ac:dyDescent="0.15">
      <c r="R121" s="131"/>
    </row>
    <row r="122" spans="15:26" ht="21" customHeight="1" x14ac:dyDescent="0.15"/>
    <row r="123" spans="15:26" ht="21" customHeight="1" x14ac:dyDescent="0.15"/>
    <row r="124" spans="15:26" ht="21" customHeight="1" x14ac:dyDescent="0.15"/>
    <row r="125" spans="15:26" ht="21" customHeight="1" x14ac:dyDescent="0.15">
      <c r="O125" s="177"/>
      <c r="P125" s="177"/>
      <c r="Q125" s="177"/>
    </row>
    <row r="126" spans="15:26" ht="21" customHeight="1" x14ac:dyDescent="0.15">
      <c r="O126" s="177"/>
      <c r="P126" s="177">
        <f>8*8*0.00616225*12</f>
        <v>4.7326079999999999</v>
      </c>
      <c r="Q126" s="178">
        <f>P126*15000</f>
        <v>70989.119999999995</v>
      </c>
    </row>
    <row r="127" spans="15:26" ht="21" customHeight="1" x14ac:dyDescent="0.15">
      <c r="O127" s="177"/>
      <c r="P127" s="177"/>
      <c r="Q127" s="178"/>
    </row>
    <row r="128" spans="15:26" ht="21" customHeight="1" x14ac:dyDescent="0.15">
      <c r="O128" s="177"/>
      <c r="P128" s="177">
        <f>10*10*0.00616225*12</f>
        <v>7.3947000000000003</v>
      </c>
      <c r="Q128" s="179">
        <f>P128*15000</f>
        <v>110920.5</v>
      </c>
    </row>
    <row r="129" spans="15:17" ht="21" customHeight="1" x14ac:dyDescent="0.15">
      <c r="O129" s="177"/>
      <c r="P129" s="177"/>
      <c r="Q129" s="177"/>
    </row>
    <row r="130" spans="15:17" ht="21" customHeight="1" x14ac:dyDescent="0.15"/>
    <row r="131" spans="15:17" ht="21" customHeight="1" x14ac:dyDescent="0.15"/>
    <row r="132" spans="15:17" ht="21" customHeight="1" x14ac:dyDescent="0.15"/>
    <row r="133" spans="15:17" ht="21" customHeight="1" x14ac:dyDescent="0.15"/>
    <row r="134" spans="15:17" ht="21" customHeight="1" x14ac:dyDescent="0.15"/>
    <row r="135" spans="15:17" ht="21" customHeight="1" x14ac:dyDescent="0.15"/>
    <row r="136" spans="15:17" ht="21" customHeight="1" x14ac:dyDescent="0.15"/>
    <row r="137" spans="15:17" ht="21" customHeight="1" x14ac:dyDescent="0.15"/>
    <row r="138" spans="15:17" ht="21" customHeight="1" x14ac:dyDescent="0.15"/>
    <row r="139" spans="15:17" ht="21" customHeight="1" x14ac:dyDescent="0.15"/>
    <row r="140" spans="15:17" ht="21" customHeight="1" x14ac:dyDescent="0.15"/>
    <row r="141" spans="15:17" ht="21" customHeight="1" x14ac:dyDescent="0.15"/>
    <row r="142" spans="15:17" ht="21" customHeight="1" x14ac:dyDescent="0.15"/>
    <row r="143" spans="15:17" ht="21" customHeight="1" x14ac:dyDescent="0.15"/>
    <row r="144" spans="15:17" ht="21" customHeight="1" x14ac:dyDescent="0.15"/>
    <row r="145" spans="15:26" ht="21" customHeight="1" x14ac:dyDescent="0.15"/>
    <row r="146" spans="15:26" ht="21" customHeight="1" x14ac:dyDescent="0.15">
      <c r="O146" s="129"/>
      <c r="P146" s="129"/>
      <c r="Q146" s="129"/>
      <c r="S146" s="129"/>
      <c r="T146" s="129"/>
      <c r="U146" s="129"/>
      <c r="V146" s="129"/>
      <c r="W146" s="129"/>
      <c r="X146" s="129"/>
      <c r="Y146" s="129"/>
      <c r="Z146" s="129"/>
    </row>
    <row r="147" spans="15:26" ht="21" customHeight="1" x14ac:dyDescent="0.15"/>
    <row r="148" spans="15:26" ht="21" customHeight="1" x14ac:dyDescent="0.15"/>
    <row r="149" spans="15:26" ht="21" customHeight="1" x14ac:dyDescent="0.15"/>
    <row r="150" spans="15:26" ht="21" customHeight="1" x14ac:dyDescent="0.15"/>
    <row r="151" spans="15:26" ht="21" customHeight="1" x14ac:dyDescent="0.15"/>
    <row r="152" spans="15:26" ht="21" customHeight="1" x14ac:dyDescent="0.15"/>
    <row r="153" spans="15:26" ht="21" customHeight="1" x14ac:dyDescent="0.15"/>
    <row r="154" spans="15:26" ht="21" customHeight="1" x14ac:dyDescent="0.15">
      <c r="R154" s="129"/>
    </row>
    <row r="155" spans="15:26" ht="21" customHeight="1" x14ac:dyDescent="0.15"/>
    <row r="156" spans="15:26" ht="21" customHeight="1" x14ac:dyDescent="0.15"/>
    <row r="157" spans="15:26" ht="21" customHeight="1" x14ac:dyDescent="0.15"/>
    <row r="158" spans="15:26" ht="21" customHeight="1" x14ac:dyDescent="0.15"/>
    <row r="159" spans="15:26" ht="21" customHeight="1" x14ac:dyDescent="0.15"/>
    <row r="160" spans="15:26" ht="21" customHeight="1" x14ac:dyDescent="0.15"/>
    <row r="161" ht="21" customHeight="1" x14ac:dyDescent="0.15"/>
    <row r="162" ht="21" customHeight="1" x14ac:dyDescent="0.15"/>
    <row r="163" ht="21" customHeight="1" x14ac:dyDescent="0.15"/>
    <row r="164" ht="21" customHeight="1" x14ac:dyDescent="0.15"/>
    <row r="165" ht="21" customHeight="1" x14ac:dyDescent="0.15"/>
    <row r="166" ht="21" customHeight="1" x14ac:dyDescent="0.15"/>
    <row r="167" ht="21" customHeight="1" x14ac:dyDescent="0.15"/>
    <row r="168" ht="21" customHeight="1" x14ac:dyDescent="0.15"/>
    <row r="169" ht="21" customHeight="1" x14ac:dyDescent="0.15"/>
    <row r="170" ht="21" customHeight="1" x14ac:dyDescent="0.15"/>
    <row r="171" ht="21" customHeight="1" x14ac:dyDescent="0.15"/>
    <row r="172" ht="21" customHeight="1" x14ac:dyDescent="0.15"/>
    <row r="173" ht="21" customHeight="1" x14ac:dyDescent="0.15"/>
    <row r="174" ht="21" customHeight="1" x14ac:dyDescent="0.15"/>
    <row r="175" ht="21" customHeight="1" x14ac:dyDescent="0.15"/>
    <row r="176" ht="21" customHeight="1" x14ac:dyDescent="0.15"/>
    <row r="177" ht="21" customHeight="1" x14ac:dyDescent="0.15"/>
    <row r="178" ht="21" customHeight="1" x14ac:dyDescent="0.15"/>
    <row r="179" ht="21" customHeight="1" x14ac:dyDescent="0.15"/>
    <row r="180" ht="21" customHeight="1" x14ac:dyDescent="0.15"/>
    <row r="181" ht="16.5" customHeight="1" x14ac:dyDescent="0.15"/>
    <row r="182" ht="16.5" customHeight="1" x14ac:dyDescent="0.15"/>
    <row r="183" ht="21" customHeight="1" x14ac:dyDescent="0.15"/>
    <row r="184" ht="21" customHeight="1" x14ac:dyDescent="0.15"/>
    <row r="185" ht="21" customHeight="1" x14ac:dyDescent="0.15"/>
    <row r="186" ht="21" customHeight="1" x14ac:dyDescent="0.15"/>
    <row r="187" ht="21" customHeight="1" x14ac:dyDescent="0.15"/>
    <row r="188" ht="21" customHeight="1" x14ac:dyDescent="0.15"/>
    <row r="189" ht="21" customHeight="1" x14ac:dyDescent="0.15"/>
    <row r="190" ht="21" customHeight="1" x14ac:dyDescent="0.15"/>
    <row r="191" ht="21" customHeight="1" x14ac:dyDescent="0.15"/>
    <row r="192" ht="21" customHeight="1" x14ac:dyDescent="0.15"/>
    <row r="193" spans="15:26" ht="14" x14ac:dyDescent="0.15"/>
    <row r="194" spans="15:26" ht="14" x14ac:dyDescent="0.15"/>
    <row r="195" spans="15:26" ht="14" x14ac:dyDescent="0.15"/>
    <row r="196" spans="15:26" ht="14" x14ac:dyDescent="0.15"/>
    <row r="197" spans="15:26" ht="14" x14ac:dyDescent="0.15"/>
    <row r="198" spans="15:26" ht="14" x14ac:dyDescent="0.15"/>
    <row r="199" spans="15:26" ht="14" x14ac:dyDescent="0.15"/>
    <row r="200" spans="15:26" ht="14" x14ac:dyDescent="0.15"/>
    <row r="201" spans="15:26" ht="14" x14ac:dyDescent="0.15"/>
    <row r="202" spans="15:26" ht="14" x14ac:dyDescent="0.15"/>
    <row r="203" spans="15:26" ht="14" x14ac:dyDescent="0.15"/>
    <row r="204" spans="15:26" ht="14" x14ac:dyDescent="0.15"/>
    <row r="205" spans="15:26" ht="14" x14ac:dyDescent="0.15"/>
    <row r="206" spans="15:26" ht="15" customHeight="1" x14ac:dyDescent="0.15">
      <c r="O206" s="131"/>
      <c r="P206" s="131"/>
      <c r="Q206" s="131"/>
      <c r="S206" s="131"/>
      <c r="T206" s="131"/>
      <c r="U206" s="131"/>
      <c r="V206" s="131"/>
      <c r="W206" s="131"/>
      <c r="X206" s="131"/>
      <c r="Y206" s="131"/>
      <c r="Z206" s="131"/>
    </row>
    <row r="207" spans="15:26" ht="15" customHeight="1" x14ac:dyDescent="0.15">
      <c r="O207" s="49"/>
      <c r="P207" s="49"/>
      <c r="Q207" s="49"/>
      <c r="S207" s="49"/>
      <c r="T207" s="49"/>
      <c r="U207" s="49"/>
      <c r="V207" s="49"/>
      <c r="W207" s="49"/>
      <c r="X207" s="49"/>
      <c r="Y207" s="49"/>
      <c r="Z207" s="49"/>
    </row>
    <row r="208" spans="15:26" ht="14" x14ac:dyDescent="0.15"/>
    <row r="209" spans="15:26" ht="36" customHeight="1" x14ac:dyDescent="0.15">
      <c r="O209" s="188"/>
      <c r="P209" s="188"/>
      <c r="Q209" s="188"/>
      <c r="S209" s="188"/>
      <c r="T209" s="188"/>
      <c r="U209" s="188"/>
      <c r="V209" s="188"/>
      <c r="W209" s="188"/>
      <c r="X209" s="188"/>
      <c r="Y209" s="188"/>
      <c r="Z209" s="188"/>
    </row>
    <row r="210" spans="15:26" ht="14" x14ac:dyDescent="0.15"/>
    <row r="211" spans="15:26" ht="14" x14ac:dyDescent="0.15"/>
    <row r="212" spans="15:26" ht="14" x14ac:dyDescent="0.15"/>
    <row r="213" spans="15:26" ht="14" x14ac:dyDescent="0.15"/>
    <row r="214" spans="15:26" ht="15" customHeight="1" x14ac:dyDescent="0.15">
      <c r="O214" s="168"/>
      <c r="P214" s="168"/>
      <c r="Q214" s="168"/>
      <c r="R214" s="131"/>
      <c r="S214" s="131"/>
      <c r="T214" s="131"/>
      <c r="U214" s="131"/>
      <c r="V214" s="131"/>
      <c r="W214" s="131"/>
      <c r="X214" s="131"/>
      <c r="Y214" s="131"/>
      <c r="Z214" s="131"/>
    </row>
    <row r="215" spans="15:26" ht="15" customHeight="1" x14ac:dyDescent="0.15">
      <c r="O215" s="168"/>
      <c r="P215" s="168"/>
      <c r="Q215" s="168"/>
      <c r="R215" s="49"/>
    </row>
    <row r="216" spans="15:26" ht="60" customHeight="1" x14ac:dyDescent="0.15">
      <c r="O216" s="170"/>
      <c r="P216" s="170"/>
      <c r="Q216" s="170"/>
    </row>
    <row r="217" spans="15:26" ht="15" customHeight="1" x14ac:dyDescent="0.15">
      <c r="O217" s="170"/>
      <c r="P217" s="170"/>
      <c r="Q217" s="170"/>
      <c r="R217" s="188"/>
    </row>
    <row r="218" spans="15:26" ht="15" customHeight="1" x14ac:dyDescent="0.15">
      <c r="O218" s="131"/>
      <c r="P218" s="131"/>
      <c r="Q218" s="131"/>
      <c r="S218" s="131"/>
      <c r="T218" s="131"/>
      <c r="U218" s="131"/>
      <c r="V218" s="131"/>
      <c r="W218" s="131"/>
      <c r="X218" s="131"/>
      <c r="Y218" s="131"/>
      <c r="Z218" s="131"/>
    </row>
    <row r="219" spans="15:26" ht="15" customHeight="1" x14ac:dyDescent="0.15">
      <c r="O219" s="131"/>
      <c r="P219" s="131"/>
      <c r="Q219" s="131"/>
      <c r="S219" s="131"/>
      <c r="T219" s="131"/>
      <c r="U219" s="131"/>
      <c r="V219" s="131"/>
      <c r="W219" s="131"/>
      <c r="X219" s="131"/>
      <c r="Y219" s="131"/>
      <c r="Z219" s="131"/>
    </row>
    <row r="220" spans="15:26" ht="15" customHeight="1" x14ac:dyDescent="0.15">
      <c r="O220" s="131"/>
      <c r="P220" s="131"/>
      <c r="Q220" s="131"/>
      <c r="S220" s="131"/>
      <c r="T220" s="131"/>
      <c r="U220" s="131"/>
      <c r="V220" s="131"/>
      <c r="W220" s="131"/>
      <c r="X220" s="131"/>
      <c r="Y220" s="131"/>
      <c r="Z220" s="131"/>
    </row>
    <row r="221" spans="15:26" ht="15" customHeight="1" x14ac:dyDescent="0.15">
      <c r="O221" s="131"/>
      <c r="P221" s="131"/>
      <c r="Q221" s="131"/>
      <c r="S221" s="131"/>
      <c r="T221" s="131"/>
      <c r="U221" s="131"/>
      <c r="V221" s="131"/>
      <c r="W221" s="131"/>
      <c r="X221" s="131"/>
      <c r="Y221" s="131"/>
      <c r="Z221" s="131"/>
    </row>
    <row r="222" spans="15:26" ht="15" customHeight="1" x14ac:dyDescent="0.15">
      <c r="O222" s="131"/>
      <c r="P222" s="131"/>
      <c r="Q222" s="131"/>
      <c r="R222" s="131"/>
      <c r="S222" s="131"/>
      <c r="T222" s="131"/>
      <c r="U222" s="131"/>
      <c r="V222" s="131"/>
      <c r="W222" s="131"/>
      <c r="X222" s="131"/>
      <c r="Y222" s="131"/>
      <c r="Z222" s="131"/>
    </row>
    <row r="223" spans="15:26" ht="15" customHeight="1" x14ac:dyDescent="0.15">
      <c r="O223" s="131"/>
      <c r="P223" s="131"/>
      <c r="Q223" s="131"/>
      <c r="S223" s="131"/>
      <c r="T223" s="131"/>
      <c r="U223" s="131"/>
      <c r="V223" s="131"/>
      <c r="W223" s="131"/>
      <c r="X223" s="131"/>
      <c r="Y223" s="131"/>
      <c r="Z223" s="131"/>
    </row>
    <row r="224" spans="15:26" ht="15" customHeight="1" x14ac:dyDescent="0.15">
      <c r="O224" s="131"/>
      <c r="P224" s="131"/>
      <c r="Q224" s="131"/>
      <c r="S224" s="131"/>
      <c r="T224" s="131"/>
      <c r="U224" s="131"/>
      <c r="V224" s="131"/>
      <c r="W224" s="131"/>
      <c r="X224" s="131"/>
      <c r="Y224" s="131"/>
      <c r="Z224" s="131"/>
    </row>
    <row r="225" spans="15:18" ht="14" x14ac:dyDescent="0.15"/>
    <row r="226" spans="15:18" ht="15" customHeight="1" x14ac:dyDescent="0.15">
      <c r="O226" s="168"/>
      <c r="P226" s="168"/>
      <c r="Q226" s="168"/>
      <c r="R226" s="131"/>
    </row>
    <row r="227" spans="15:18" ht="69.75" customHeight="1" x14ac:dyDescent="0.15">
      <c r="R227" s="131"/>
    </row>
    <row r="228" spans="15:18" ht="21" customHeight="1" x14ac:dyDescent="0.15">
      <c r="R228" s="131"/>
    </row>
    <row r="229" spans="15:18" ht="21" customHeight="1" x14ac:dyDescent="0.15">
      <c r="R229" s="131"/>
    </row>
    <row r="230" spans="15:18" ht="21" customHeight="1" x14ac:dyDescent="0.15">
      <c r="R230" s="131"/>
    </row>
    <row r="231" spans="15:18" ht="21" customHeight="1" x14ac:dyDescent="0.15">
      <c r="R231" s="131"/>
    </row>
    <row r="232" spans="15:18" ht="21" customHeight="1" x14ac:dyDescent="0.15">
      <c r="R232" s="131"/>
    </row>
    <row r="233" spans="15:18" ht="21" customHeight="1" x14ac:dyDescent="0.15"/>
    <row r="234" spans="15:18" ht="21" customHeight="1" x14ac:dyDescent="0.15"/>
    <row r="235" spans="15:18" ht="21" customHeight="1" x14ac:dyDescent="0.15"/>
    <row r="236" spans="15:18" ht="21" customHeight="1" x14ac:dyDescent="0.15">
      <c r="O236" s="177"/>
      <c r="P236" s="177"/>
      <c r="Q236" s="177"/>
    </row>
    <row r="237" spans="15:18" ht="21" customHeight="1" x14ac:dyDescent="0.15">
      <c r="O237" s="177"/>
      <c r="P237" s="177">
        <f>8*8*0.00616225*12</f>
        <v>4.7326079999999999</v>
      </c>
      <c r="Q237" s="178">
        <f>P237*15000</f>
        <v>70989.119999999995</v>
      </c>
    </row>
    <row r="238" spans="15:18" ht="21" customHeight="1" x14ac:dyDescent="0.15">
      <c r="O238" s="177"/>
      <c r="P238" s="177"/>
      <c r="Q238" s="178"/>
    </row>
    <row r="239" spans="15:18" ht="21" customHeight="1" x14ac:dyDescent="0.15">
      <c r="O239" s="177"/>
      <c r="P239" s="177">
        <f>10*10*0.00616225*12</f>
        <v>7.3947000000000003</v>
      </c>
      <c r="Q239" s="179">
        <f>P239*15000</f>
        <v>110920.5</v>
      </c>
    </row>
    <row r="240" spans="15:18" ht="21" customHeight="1" x14ac:dyDescent="0.15">
      <c r="O240" s="177"/>
      <c r="P240" s="177"/>
      <c r="Q240" s="177"/>
    </row>
    <row r="241" ht="21" customHeight="1" x14ac:dyDescent="0.15"/>
    <row r="242" ht="21" customHeight="1" x14ac:dyDescent="0.15"/>
    <row r="243" ht="21" customHeight="1" x14ac:dyDescent="0.15"/>
    <row r="244" ht="21" customHeight="1" x14ac:dyDescent="0.15"/>
    <row r="245" ht="21" customHeight="1" x14ac:dyDescent="0.15"/>
    <row r="246" ht="21" customHeight="1" x14ac:dyDescent="0.15"/>
    <row r="247" ht="21" customHeight="1" x14ac:dyDescent="0.15"/>
    <row r="248" ht="21" customHeight="1" x14ac:dyDescent="0.15"/>
    <row r="249" ht="21" customHeight="1" x14ac:dyDescent="0.15"/>
    <row r="250" ht="21" customHeight="1" x14ac:dyDescent="0.15"/>
    <row r="251" ht="21" customHeight="1" x14ac:dyDescent="0.15"/>
    <row r="252" ht="21" customHeight="1" x14ac:dyDescent="0.15"/>
    <row r="253" ht="21" customHeight="1" x14ac:dyDescent="0.15"/>
    <row r="254" ht="21" customHeight="1" x14ac:dyDescent="0.15"/>
    <row r="255" ht="21" customHeight="1" x14ac:dyDescent="0.15"/>
    <row r="256" ht="21" customHeight="1" x14ac:dyDescent="0.15"/>
    <row r="257" spans="18:18" ht="21" customHeight="1" x14ac:dyDescent="0.15"/>
    <row r="258" spans="18:18" ht="21" customHeight="1" x14ac:dyDescent="0.15"/>
    <row r="259" spans="18:18" ht="14" x14ac:dyDescent="0.15"/>
    <row r="260" spans="18:18" ht="15" customHeight="1" x14ac:dyDescent="0.15">
      <c r="R260" s="188"/>
    </row>
    <row r="261" spans="18:18" ht="14" x14ac:dyDescent="0.15"/>
    <row r="262" spans="18:18" ht="14" x14ac:dyDescent="0.15"/>
    <row r="263" spans="18:18" ht="14" x14ac:dyDescent="0.15"/>
    <row r="264" spans="18:18" ht="14" x14ac:dyDescent="0.15"/>
    <row r="265" spans="18:18" ht="14" x14ac:dyDescent="0.15"/>
    <row r="266" spans="18:18" ht="14" x14ac:dyDescent="0.15"/>
    <row r="267" spans="18:18" ht="14" x14ac:dyDescent="0.15"/>
    <row r="268" spans="18:18" ht="14" x14ac:dyDescent="0.15"/>
    <row r="269" spans="18:18" ht="14" x14ac:dyDescent="0.15"/>
    <row r="270" spans="18:18" ht="14" x14ac:dyDescent="0.15"/>
    <row r="271" spans="18:18" ht="14" x14ac:dyDescent="0.15"/>
    <row r="272" spans="18:18" ht="14" x14ac:dyDescent="0.15"/>
    <row r="273" ht="14" x14ac:dyDescent="0.15"/>
    <row r="274" ht="14" x14ac:dyDescent="0.15"/>
    <row r="275" ht="14" x14ac:dyDescent="0.15"/>
    <row r="276" ht="14" x14ac:dyDescent="0.15"/>
    <row r="277" ht="14" x14ac:dyDescent="0.15"/>
    <row r="278" ht="14" x14ac:dyDescent="0.15"/>
    <row r="279" ht="14" x14ac:dyDescent="0.15"/>
    <row r="280" ht="14" x14ac:dyDescent="0.15"/>
    <row r="281" ht="14" x14ac:dyDescent="0.15"/>
    <row r="282" ht="14" x14ac:dyDescent="0.15"/>
    <row r="283" ht="14" x14ac:dyDescent="0.15"/>
    <row r="284" ht="14" x14ac:dyDescent="0.15"/>
    <row r="285" ht="14" x14ac:dyDescent="0.15"/>
    <row r="286" ht="14" x14ac:dyDescent="0.15"/>
    <row r="287" ht="14" x14ac:dyDescent="0.15"/>
    <row r="288" ht="14" x14ac:dyDescent="0.15"/>
    <row r="289" ht="14" x14ac:dyDescent="0.15"/>
    <row r="290" ht="14" x14ac:dyDescent="0.15"/>
    <row r="291" ht="14" x14ac:dyDescent="0.15"/>
    <row r="292" ht="14" x14ac:dyDescent="0.15"/>
    <row r="293" ht="14" x14ac:dyDescent="0.15"/>
    <row r="294" ht="14" x14ac:dyDescent="0.15"/>
    <row r="295" ht="14" x14ac:dyDescent="0.15"/>
    <row r="296" ht="14" x14ac:dyDescent="0.15"/>
    <row r="297" ht="14" x14ac:dyDescent="0.15"/>
    <row r="298" ht="14" x14ac:dyDescent="0.15"/>
    <row r="299" ht="14" x14ac:dyDescent="0.15"/>
    <row r="300" ht="14" x14ac:dyDescent="0.15"/>
    <row r="301" ht="14" x14ac:dyDescent="0.15"/>
    <row r="302" ht="14" x14ac:dyDescent="0.15"/>
    <row r="303" ht="14" x14ac:dyDescent="0.15"/>
    <row r="304" ht="14" x14ac:dyDescent="0.15"/>
    <row r="305" ht="14" x14ac:dyDescent="0.15"/>
    <row r="306" ht="14" x14ac:dyDescent="0.15"/>
    <row r="307" ht="14" x14ac:dyDescent="0.15"/>
    <row r="308" ht="14" x14ac:dyDescent="0.15"/>
    <row r="309" ht="14" x14ac:dyDescent="0.15"/>
    <row r="310" ht="14" x14ac:dyDescent="0.15"/>
    <row r="311" ht="14" x14ac:dyDescent="0.15"/>
    <row r="312" ht="14" x14ac:dyDescent="0.15"/>
    <row r="313" ht="14" x14ac:dyDescent="0.15"/>
    <row r="314" ht="14" x14ac:dyDescent="0.15"/>
    <row r="315" ht="14" x14ac:dyDescent="0.15"/>
    <row r="316" ht="14" x14ac:dyDescent="0.15"/>
    <row r="317" ht="14" x14ac:dyDescent="0.15"/>
    <row r="318" ht="14" x14ac:dyDescent="0.15"/>
    <row r="319" ht="14" x14ac:dyDescent="0.15"/>
    <row r="320" ht="14" x14ac:dyDescent="0.15"/>
    <row r="321" ht="14" x14ac:dyDescent="0.15"/>
    <row r="322" ht="14" x14ac:dyDescent="0.15"/>
    <row r="323" ht="14" x14ac:dyDescent="0.15"/>
    <row r="324" ht="14" x14ac:dyDescent="0.15"/>
    <row r="325" ht="14" x14ac:dyDescent="0.15"/>
    <row r="326" ht="14" x14ac:dyDescent="0.15"/>
    <row r="327" ht="14" x14ac:dyDescent="0.15"/>
    <row r="328" ht="14" x14ac:dyDescent="0.15"/>
    <row r="329" ht="14" x14ac:dyDescent="0.15"/>
    <row r="330" ht="14" x14ac:dyDescent="0.15"/>
    <row r="331" ht="14" x14ac:dyDescent="0.15"/>
    <row r="332" ht="14" x14ac:dyDescent="0.15"/>
    <row r="333" ht="14" x14ac:dyDescent="0.15"/>
    <row r="334" ht="14" x14ac:dyDescent="0.15"/>
    <row r="335" ht="14" x14ac:dyDescent="0.15"/>
    <row r="336" ht="14" x14ac:dyDescent="0.15"/>
    <row r="337" ht="14" x14ac:dyDescent="0.15"/>
    <row r="338" ht="14" x14ac:dyDescent="0.15"/>
    <row r="339" ht="14" x14ac:dyDescent="0.15"/>
    <row r="340" ht="14" x14ac:dyDescent="0.15"/>
    <row r="341" ht="14" x14ac:dyDescent="0.15"/>
    <row r="342" ht="14" x14ac:dyDescent="0.15"/>
    <row r="343" ht="14" x14ac:dyDescent="0.15"/>
    <row r="344" ht="14" x14ac:dyDescent="0.15"/>
    <row r="345" ht="14" x14ac:dyDescent="0.15"/>
    <row r="346" ht="14" x14ac:dyDescent="0.15"/>
    <row r="347" ht="14" x14ac:dyDescent="0.15"/>
    <row r="348" ht="14" x14ac:dyDescent="0.15"/>
    <row r="349" ht="14" x14ac:dyDescent="0.15"/>
    <row r="350" ht="14" x14ac:dyDescent="0.15"/>
    <row r="351" ht="14" x14ac:dyDescent="0.15"/>
    <row r="352" ht="14" x14ac:dyDescent="0.15"/>
    <row r="353" ht="14" x14ac:dyDescent="0.15"/>
    <row r="354" ht="14" x14ac:dyDescent="0.15"/>
    <row r="355" ht="14" x14ac:dyDescent="0.15"/>
    <row r="356" ht="14" x14ac:dyDescent="0.15"/>
    <row r="357" ht="14" x14ac:dyDescent="0.15"/>
    <row r="358" ht="14" x14ac:dyDescent="0.15"/>
    <row r="359" ht="14" x14ac:dyDescent="0.15"/>
    <row r="360" ht="14" x14ac:dyDescent="0.15"/>
    <row r="361" ht="14" x14ac:dyDescent="0.15"/>
    <row r="362" ht="14" x14ac:dyDescent="0.15"/>
    <row r="363" ht="14" x14ac:dyDescent="0.15"/>
    <row r="364" ht="14" x14ac:dyDescent="0.15"/>
    <row r="365" ht="14" x14ac:dyDescent="0.15"/>
    <row r="366" ht="14" x14ac:dyDescent="0.15"/>
    <row r="367" ht="14" x14ac:dyDescent="0.15"/>
    <row r="368" ht="14" x14ac:dyDescent="0.15"/>
    <row r="369" ht="14" x14ac:dyDescent="0.15"/>
    <row r="370" ht="14" x14ac:dyDescent="0.15"/>
    <row r="371" ht="14" x14ac:dyDescent="0.15"/>
    <row r="372" ht="14" x14ac:dyDescent="0.15"/>
    <row r="373" ht="14" x14ac:dyDescent="0.15"/>
    <row r="374" ht="14" x14ac:dyDescent="0.15"/>
    <row r="375" ht="14" x14ac:dyDescent="0.15"/>
    <row r="376" ht="14" x14ac:dyDescent="0.15"/>
    <row r="377" ht="14" x14ac:dyDescent="0.15"/>
    <row r="378" ht="14" x14ac:dyDescent="0.15"/>
    <row r="379" ht="14" x14ac:dyDescent="0.15"/>
    <row r="380" ht="14" x14ac:dyDescent="0.15"/>
    <row r="381" ht="14" x14ac:dyDescent="0.15"/>
    <row r="382" ht="14" x14ac:dyDescent="0.15"/>
    <row r="383" ht="14" x14ac:dyDescent="0.15"/>
    <row r="384" ht="14" x14ac:dyDescent="0.15"/>
    <row r="385" ht="14" x14ac:dyDescent="0.15"/>
    <row r="386" ht="14" x14ac:dyDescent="0.15"/>
    <row r="387" ht="14" x14ac:dyDescent="0.15"/>
    <row r="388" ht="14" x14ac:dyDescent="0.15"/>
    <row r="389" ht="14" x14ac:dyDescent="0.15"/>
    <row r="390" ht="14" x14ac:dyDescent="0.15"/>
    <row r="391" ht="14" x14ac:dyDescent="0.15"/>
    <row r="392" ht="14" x14ac:dyDescent="0.15"/>
    <row r="393" ht="14" x14ac:dyDescent="0.15"/>
    <row r="394" ht="14" x14ac:dyDescent="0.15"/>
    <row r="395" ht="14" x14ac:dyDescent="0.15"/>
    <row r="396" ht="14" x14ac:dyDescent="0.15"/>
    <row r="397" ht="14" x14ac:dyDescent="0.15"/>
    <row r="398" ht="14" x14ac:dyDescent="0.15"/>
    <row r="399" ht="14" x14ac:dyDescent="0.15"/>
    <row r="400" ht="14" x14ac:dyDescent="0.15"/>
    <row r="401" ht="14" x14ac:dyDescent="0.15"/>
    <row r="402" ht="14" x14ac:dyDescent="0.15"/>
    <row r="403" ht="14" x14ac:dyDescent="0.15"/>
    <row r="404" ht="14" x14ac:dyDescent="0.15"/>
    <row r="405" ht="14" x14ac:dyDescent="0.15"/>
    <row r="406" ht="14" x14ac:dyDescent="0.15"/>
    <row r="407" ht="14" x14ac:dyDescent="0.15"/>
    <row r="408" ht="14" x14ac:dyDescent="0.15"/>
    <row r="409" ht="14" x14ac:dyDescent="0.15"/>
    <row r="410" ht="14" x14ac:dyDescent="0.15"/>
    <row r="411" ht="14" x14ac:dyDescent="0.15"/>
    <row r="412" ht="14" x14ac:dyDescent="0.15"/>
    <row r="413" ht="14" x14ac:dyDescent="0.15"/>
    <row r="414" ht="14" x14ac:dyDescent="0.15"/>
    <row r="415" ht="14" x14ac:dyDescent="0.15"/>
    <row r="416" ht="14" x14ac:dyDescent="0.15"/>
    <row r="417" ht="14" x14ac:dyDescent="0.15"/>
    <row r="418" ht="14" x14ac:dyDescent="0.15"/>
    <row r="419" ht="14" x14ac:dyDescent="0.15"/>
    <row r="420" ht="14" x14ac:dyDescent="0.15"/>
    <row r="421" ht="14" x14ac:dyDescent="0.15"/>
    <row r="422" ht="14" x14ac:dyDescent="0.15"/>
    <row r="423" ht="14" x14ac:dyDescent="0.15"/>
    <row r="424" ht="14" x14ac:dyDescent="0.15"/>
    <row r="425" ht="14" x14ac:dyDescent="0.15"/>
    <row r="426" ht="14" x14ac:dyDescent="0.15"/>
    <row r="427" ht="14" x14ac:dyDescent="0.15"/>
    <row r="428" ht="14" x14ac:dyDescent="0.15"/>
    <row r="429" ht="14" x14ac:dyDescent="0.15"/>
    <row r="430" ht="14" x14ac:dyDescent="0.15"/>
    <row r="431" ht="14" x14ac:dyDescent="0.15"/>
    <row r="432" ht="14" x14ac:dyDescent="0.15"/>
    <row r="433" ht="14" x14ac:dyDescent="0.15"/>
    <row r="434" ht="14" x14ac:dyDescent="0.15"/>
    <row r="435" ht="14" x14ac:dyDescent="0.15"/>
    <row r="436" ht="14" x14ac:dyDescent="0.15"/>
    <row r="437" ht="14" x14ac:dyDescent="0.15"/>
    <row r="438" ht="14" x14ac:dyDescent="0.15"/>
    <row r="439" ht="14" x14ac:dyDescent="0.15"/>
    <row r="440" ht="14" x14ac:dyDescent="0.15"/>
    <row r="441" ht="14" x14ac:dyDescent="0.15"/>
    <row r="442" ht="14" x14ac:dyDescent="0.15"/>
    <row r="443" ht="14" x14ac:dyDescent="0.15"/>
    <row r="444" ht="14" x14ac:dyDescent="0.15"/>
    <row r="445" ht="14" x14ac:dyDescent="0.15"/>
    <row r="446" ht="14" x14ac:dyDescent="0.15"/>
    <row r="447" ht="14" x14ac:dyDescent="0.15"/>
    <row r="448" ht="14" x14ac:dyDescent="0.15"/>
    <row r="449" ht="14" x14ac:dyDescent="0.15"/>
    <row r="450" ht="14" x14ac:dyDescent="0.15"/>
    <row r="451" ht="14" x14ac:dyDescent="0.15"/>
    <row r="452" ht="14" x14ac:dyDescent="0.15"/>
    <row r="453" ht="14" x14ac:dyDescent="0.15"/>
    <row r="454" ht="14" x14ac:dyDescent="0.15"/>
    <row r="455" ht="14" x14ac:dyDescent="0.15"/>
    <row r="456" ht="14" x14ac:dyDescent="0.15"/>
    <row r="457" ht="14" x14ac:dyDescent="0.15"/>
    <row r="458" ht="14" x14ac:dyDescent="0.15"/>
    <row r="459" ht="14" x14ac:dyDescent="0.15"/>
    <row r="460" ht="14" x14ac:dyDescent="0.15"/>
    <row r="461" ht="14" x14ac:dyDescent="0.15"/>
    <row r="462" ht="14" x14ac:dyDescent="0.15"/>
    <row r="463" ht="14" x14ac:dyDescent="0.15"/>
    <row r="464" ht="14" x14ac:dyDescent="0.15"/>
    <row r="465" ht="14" x14ac:dyDescent="0.15"/>
    <row r="466" ht="14" x14ac:dyDescent="0.15"/>
    <row r="467" ht="14" x14ac:dyDescent="0.15"/>
    <row r="468" ht="14" x14ac:dyDescent="0.15"/>
    <row r="469" ht="14" x14ac:dyDescent="0.15"/>
    <row r="470" ht="14" x14ac:dyDescent="0.15"/>
    <row r="471" ht="14" x14ac:dyDescent="0.15"/>
    <row r="472" ht="14" x14ac:dyDescent="0.15"/>
    <row r="473" ht="14" x14ac:dyDescent="0.15"/>
    <row r="474" ht="14" x14ac:dyDescent="0.15"/>
    <row r="475" ht="14" x14ac:dyDescent="0.15"/>
    <row r="476" ht="14" x14ac:dyDescent="0.15"/>
    <row r="477" ht="14" x14ac:dyDescent="0.15"/>
    <row r="478" ht="14" x14ac:dyDescent="0.15"/>
    <row r="479" ht="14" x14ac:dyDescent="0.15"/>
    <row r="480" ht="14" x14ac:dyDescent="0.15"/>
    <row r="481" ht="14" x14ac:dyDescent="0.15"/>
    <row r="482" ht="14" x14ac:dyDescent="0.15"/>
    <row r="483" ht="14" x14ac:dyDescent="0.15"/>
    <row r="484" ht="14" x14ac:dyDescent="0.15"/>
    <row r="485" ht="14" x14ac:dyDescent="0.15"/>
    <row r="486" ht="14" x14ac:dyDescent="0.15"/>
    <row r="487" ht="14" x14ac:dyDescent="0.15"/>
    <row r="488" ht="14" x14ac:dyDescent="0.15"/>
    <row r="489" ht="14" x14ac:dyDescent="0.15"/>
    <row r="490" ht="14" x14ac:dyDescent="0.15"/>
    <row r="491" ht="14" x14ac:dyDescent="0.15"/>
    <row r="492" ht="14" x14ac:dyDescent="0.15"/>
    <row r="493" ht="14" x14ac:dyDescent="0.15"/>
    <row r="494" ht="14" x14ac:dyDescent="0.15"/>
    <row r="495" ht="14" x14ac:dyDescent="0.15"/>
    <row r="496" ht="14" x14ac:dyDescent="0.15"/>
    <row r="497" ht="14" x14ac:dyDescent="0.15"/>
    <row r="498" ht="14" x14ac:dyDescent="0.15"/>
    <row r="499" ht="14" x14ac:dyDescent="0.15"/>
    <row r="500" ht="14" x14ac:dyDescent="0.15"/>
    <row r="501" ht="14" x14ac:dyDescent="0.15"/>
    <row r="502" ht="14" x14ac:dyDescent="0.15"/>
    <row r="503" ht="14" x14ac:dyDescent="0.15"/>
    <row r="504" ht="14" x14ac:dyDescent="0.15"/>
    <row r="505" ht="14" x14ac:dyDescent="0.15"/>
    <row r="506" ht="14" x14ac:dyDescent="0.15"/>
    <row r="507" ht="14" x14ac:dyDescent="0.15"/>
    <row r="508" ht="14" x14ac:dyDescent="0.15"/>
    <row r="509" ht="14" x14ac:dyDescent="0.15"/>
    <row r="510" ht="14" x14ac:dyDescent="0.15"/>
    <row r="511" ht="14" x14ac:dyDescent="0.15"/>
    <row r="512" ht="14" x14ac:dyDescent="0.15"/>
    <row r="513" ht="14" x14ac:dyDescent="0.15"/>
    <row r="514" ht="14" x14ac:dyDescent="0.15"/>
    <row r="515" ht="14" x14ac:dyDescent="0.15"/>
    <row r="516" ht="14" x14ac:dyDescent="0.15"/>
    <row r="517" ht="14" x14ac:dyDescent="0.15"/>
    <row r="518" ht="14" x14ac:dyDescent="0.15"/>
    <row r="519" ht="14" x14ac:dyDescent="0.15"/>
    <row r="520" ht="14" x14ac:dyDescent="0.15"/>
    <row r="521" ht="14" x14ac:dyDescent="0.15"/>
    <row r="522" ht="14" x14ac:dyDescent="0.15"/>
    <row r="523" ht="14" x14ac:dyDescent="0.15"/>
    <row r="524" ht="14" x14ac:dyDescent="0.15"/>
    <row r="525" ht="14" x14ac:dyDescent="0.15"/>
    <row r="526" ht="14" x14ac:dyDescent="0.15"/>
    <row r="527" ht="14" x14ac:dyDescent="0.15"/>
    <row r="528" ht="14" x14ac:dyDescent="0.15"/>
    <row r="529" ht="14" x14ac:dyDescent="0.15"/>
    <row r="530" ht="14" x14ac:dyDescent="0.15"/>
    <row r="531" ht="14" x14ac:dyDescent="0.15"/>
    <row r="532" ht="14" x14ac:dyDescent="0.15"/>
    <row r="533" ht="14" x14ac:dyDescent="0.15"/>
    <row r="534" ht="14" x14ac:dyDescent="0.15"/>
    <row r="535" ht="14" x14ac:dyDescent="0.15"/>
    <row r="536" ht="14" x14ac:dyDescent="0.15"/>
    <row r="537" ht="14" x14ac:dyDescent="0.15"/>
    <row r="538" ht="14" x14ac:dyDescent="0.15"/>
    <row r="539" ht="14" x14ac:dyDescent="0.15"/>
    <row r="540" ht="14" x14ac:dyDescent="0.15"/>
    <row r="541" ht="14" x14ac:dyDescent="0.15"/>
    <row r="542" ht="14" x14ac:dyDescent="0.15"/>
    <row r="543" ht="14" x14ac:dyDescent="0.15"/>
    <row r="544" ht="14" x14ac:dyDescent="0.15"/>
    <row r="545" ht="14" x14ac:dyDescent="0.15"/>
    <row r="546" ht="14" x14ac:dyDescent="0.15"/>
    <row r="547" ht="14" x14ac:dyDescent="0.15"/>
    <row r="548" ht="14" x14ac:dyDescent="0.15"/>
    <row r="549" ht="14" x14ac:dyDescent="0.15"/>
    <row r="550" ht="14" x14ac:dyDescent="0.15"/>
    <row r="551" ht="14" x14ac:dyDescent="0.15"/>
    <row r="552" ht="14" x14ac:dyDescent="0.15"/>
    <row r="553" ht="14" x14ac:dyDescent="0.15"/>
    <row r="554" ht="14" x14ac:dyDescent="0.15"/>
    <row r="555" ht="14" x14ac:dyDescent="0.15"/>
    <row r="556" ht="14" x14ac:dyDescent="0.15"/>
    <row r="557" ht="14" x14ac:dyDescent="0.15"/>
    <row r="558" ht="14" x14ac:dyDescent="0.15"/>
    <row r="559" ht="14" x14ac:dyDescent="0.15"/>
    <row r="560" ht="14" x14ac:dyDescent="0.15"/>
    <row r="561" ht="14" x14ac:dyDescent="0.15"/>
    <row r="562" ht="14" x14ac:dyDescent="0.15"/>
    <row r="563" ht="14" x14ac:dyDescent="0.15"/>
    <row r="564" ht="14" x14ac:dyDescent="0.15"/>
    <row r="565" ht="14" x14ac:dyDescent="0.15"/>
    <row r="566" ht="14" x14ac:dyDescent="0.15"/>
    <row r="567" ht="14" x14ac:dyDescent="0.15"/>
    <row r="568" ht="14" x14ac:dyDescent="0.15"/>
    <row r="569" ht="14" x14ac:dyDescent="0.15"/>
    <row r="570" ht="14" x14ac:dyDescent="0.15"/>
    <row r="571" ht="14" x14ac:dyDescent="0.15"/>
    <row r="572" ht="14" x14ac:dyDescent="0.15"/>
    <row r="573" ht="14" x14ac:dyDescent="0.15"/>
    <row r="574" ht="14" x14ac:dyDescent="0.15"/>
    <row r="575" ht="14" x14ac:dyDescent="0.15"/>
    <row r="576" ht="14" x14ac:dyDescent="0.15"/>
    <row r="577" ht="14" x14ac:dyDescent="0.15"/>
    <row r="578" ht="14" x14ac:dyDescent="0.15"/>
    <row r="579" ht="14" x14ac:dyDescent="0.15"/>
    <row r="580" ht="14" x14ac:dyDescent="0.15"/>
    <row r="581" ht="14" x14ac:dyDescent="0.15"/>
    <row r="582" ht="14" x14ac:dyDescent="0.15"/>
    <row r="583" ht="14" x14ac:dyDescent="0.15"/>
    <row r="584" ht="14" x14ac:dyDescent="0.15"/>
    <row r="585" ht="14" x14ac:dyDescent="0.15"/>
    <row r="586" ht="14" x14ac:dyDescent="0.15"/>
    <row r="587" ht="14" x14ac:dyDescent="0.15"/>
    <row r="588" ht="14" x14ac:dyDescent="0.15"/>
    <row r="589" ht="14" x14ac:dyDescent="0.15"/>
    <row r="590" ht="14" x14ac:dyDescent="0.15"/>
    <row r="591" ht="14" x14ac:dyDescent="0.15"/>
    <row r="592" ht="14" x14ac:dyDescent="0.15"/>
    <row r="593" ht="14" x14ac:dyDescent="0.15"/>
    <row r="594" ht="14" x14ac:dyDescent="0.15"/>
    <row r="595" ht="14" x14ac:dyDescent="0.15"/>
    <row r="596" ht="14" x14ac:dyDescent="0.15"/>
    <row r="597" ht="14" x14ac:dyDescent="0.15"/>
    <row r="598" ht="14" x14ac:dyDescent="0.15"/>
    <row r="599" ht="14" x14ac:dyDescent="0.15"/>
    <row r="600" ht="14" x14ac:dyDescent="0.15"/>
    <row r="601" ht="14" x14ac:dyDescent="0.15"/>
    <row r="602" ht="14" x14ac:dyDescent="0.15"/>
    <row r="603" ht="14" x14ac:dyDescent="0.15"/>
    <row r="604" ht="14" x14ac:dyDescent="0.15"/>
    <row r="605" ht="14" x14ac:dyDescent="0.15"/>
    <row r="606" ht="14" x14ac:dyDescent="0.15"/>
    <row r="607" ht="14" x14ac:dyDescent="0.15"/>
    <row r="608" ht="14" x14ac:dyDescent="0.15"/>
    <row r="609" ht="14" x14ac:dyDescent="0.15"/>
    <row r="610" ht="14" x14ac:dyDescent="0.15"/>
    <row r="611" ht="14" x14ac:dyDescent="0.15"/>
    <row r="612" ht="14" x14ac:dyDescent="0.15"/>
    <row r="613" ht="14" x14ac:dyDescent="0.15"/>
    <row r="614" ht="14" x14ac:dyDescent="0.15"/>
    <row r="615" ht="14" x14ac:dyDescent="0.15"/>
    <row r="616" ht="14" x14ac:dyDescent="0.15"/>
    <row r="617" ht="14" x14ac:dyDescent="0.15"/>
    <row r="618" ht="14" x14ac:dyDescent="0.15"/>
    <row r="619" ht="14" x14ac:dyDescent="0.15"/>
    <row r="620" ht="14" x14ac:dyDescent="0.15"/>
    <row r="621" ht="14" x14ac:dyDescent="0.15"/>
    <row r="622" ht="14" x14ac:dyDescent="0.15"/>
    <row r="623" ht="14" x14ac:dyDescent="0.15"/>
    <row r="624" ht="14" x14ac:dyDescent="0.15"/>
    <row r="625" ht="14" x14ac:dyDescent="0.15"/>
    <row r="626" ht="14" x14ac:dyDescent="0.15"/>
    <row r="627" ht="14" x14ac:dyDescent="0.15"/>
    <row r="628" ht="14" x14ac:dyDescent="0.15"/>
    <row r="629" ht="14" x14ac:dyDescent="0.15"/>
    <row r="630" ht="14" x14ac:dyDescent="0.15"/>
    <row r="631" ht="14" x14ac:dyDescent="0.15"/>
    <row r="632" ht="14" x14ac:dyDescent="0.15"/>
    <row r="633" ht="14" x14ac:dyDescent="0.15"/>
    <row r="634" ht="14" x14ac:dyDescent="0.15"/>
    <row r="635" ht="14" x14ac:dyDescent="0.15"/>
    <row r="636" ht="14" x14ac:dyDescent="0.15"/>
    <row r="637" ht="14" x14ac:dyDescent="0.15"/>
    <row r="638" ht="14" x14ac:dyDescent="0.15"/>
    <row r="639" ht="14" x14ac:dyDescent="0.15"/>
    <row r="640" ht="14" x14ac:dyDescent="0.15"/>
    <row r="641" ht="14" x14ac:dyDescent="0.15"/>
    <row r="642" ht="14" x14ac:dyDescent="0.15"/>
    <row r="643" ht="14" x14ac:dyDescent="0.15"/>
    <row r="644" ht="14" x14ac:dyDescent="0.15"/>
    <row r="645" ht="14" x14ac:dyDescent="0.15"/>
    <row r="646" ht="14" x14ac:dyDescent="0.15"/>
    <row r="647" ht="14" x14ac:dyDescent="0.15"/>
    <row r="648" ht="14" x14ac:dyDescent="0.15"/>
    <row r="649" ht="14" x14ac:dyDescent="0.15"/>
    <row r="650" ht="14" x14ac:dyDescent="0.15"/>
    <row r="651" ht="14" x14ac:dyDescent="0.15"/>
    <row r="652" ht="14" x14ac:dyDescent="0.15"/>
    <row r="653" ht="14" x14ac:dyDescent="0.15"/>
    <row r="654" ht="14" x14ac:dyDescent="0.15"/>
    <row r="655" ht="14" x14ac:dyDescent="0.15"/>
    <row r="656" ht="14" x14ac:dyDescent="0.15"/>
    <row r="657" ht="14" x14ac:dyDescent="0.15"/>
    <row r="658" ht="14" x14ac:dyDescent="0.15"/>
    <row r="659" ht="14" x14ac:dyDescent="0.15"/>
    <row r="660" ht="14" x14ac:dyDescent="0.15"/>
    <row r="661" ht="14" x14ac:dyDescent="0.15"/>
    <row r="662" ht="14" x14ac:dyDescent="0.15"/>
    <row r="663" ht="14" x14ac:dyDescent="0.15"/>
    <row r="664" ht="14" x14ac:dyDescent="0.15"/>
    <row r="665" ht="14" x14ac:dyDescent="0.15"/>
    <row r="666" ht="14" x14ac:dyDescent="0.15"/>
    <row r="667" ht="14" x14ac:dyDescent="0.15"/>
    <row r="668" ht="14" x14ac:dyDescent="0.15"/>
    <row r="669" ht="14" x14ac:dyDescent="0.15"/>
    <row r="670" ht="14" x14ac:dyDescent="0.15"/>
    <row r="671" ht="14" x14ac:dyDescent="0.15"/>
    <row r="672" ht="14" x14ac:dyDescent="0.15"/>
    <row r="673" ht="14" x14ac:dyDescent="0.15"/>
    <row r="674" ht="14" x14ac:dyDescent="0.15"/>
    <row r="675" ht="14" x14ac:dyDescent="0.15"/>
    <row r="676" ht="14" x14ac:dyDescent="0.15"/>
    <row r="677" ht="14" x14ac:dyDescent="0.15"/>
    <row r="678" ht="14" x14ac:dyDescent="0.15"/>
    <row r="679" ht="14" x14ac:dyDescent="0.15"/>
    <row r="680" ht="14" x14ac:dyDescent="0.15"/>
    <row r="681" ht="14" x14ac:dyDescent="0.15"/>
    <row r="682" ht="14" x14ac:dyDescent="0.15"/>
    <row r="683" ht="14" x14ac:dyDescent="0.15"/>
    <row r="684" ht="14" x14ac:dyDescent="0.15"/>
    <row r="685" ht="14" x14ac:dyDescent="0.15"/>
    <row r="686" ht="14" x14ac:dyDescent="0.15"/>
    <row r="687" ht="14" x14ac:dyDescent="0.15"/>
    <row r="688" ht="14" x14ac:dyDescent="0.15"/>
    <row r="689" ht="14" x14ac:dyDescent="0.15"/>
    <row r="690" ht="14" x14ac:dyDescent="0.15"/>
    <row r="691" ht="14" x14ac:dyDescent="0.15"/>
    <row r="692" ht="14" x14ac:dyDescent="0.15"/>
    <row r="693" ht="14" x14ac:dyDescent="0.15"/>
    <row r="694" ht="14" x14ac:dyDescent="0.15"/>
    <row r="695" ht="14" x14ac:dyDescent="0.15"/>
    <row r="696" ht="14" x14ac:dyDescent="0.15"/>
    <row r="697" ht="14" x14ac:dyDescent="0.15"/>
    <row r="698" ht="14" x14ac:dyDescent="0.15"/>
    <row r="699" ht="14" x14ac:dyDescent="0.15"/>
    <row r="700" ht="14" x14ac:dyDescent="0.15"/>
    <row r="701" ht="14" x14ac:dyDescent="0.15"/>
    <row r="702" ht="14" x14ac:dyDescent="0.15"/>
    <row r="703" ht="14" x14ac:dyDescent="0.15"/>
    <row r="704" ht="14" x14ac:dyDescent="0.15"/>
    <row r="705" ht="14" x14ac:dyDescent="0.15"/>
    <row r="706" ht="14" x14ac:dyDescent="0.15"/>
    <row r="707" ht="14" x14ac:dyDescent="0.15"/>
    <row r="708" ht="14" x14ac:dyDescent="0.15"/>
    <row r="709" ht="14" x14ac:dyDescent="0.15"/>
    <row r="710" ht="14" x14ac:dyDescent="0.15"/>
    <row r="711" ht="14" x14ac:dyDescent="0.15"/>
    <row r="712" ht="14" x14ac:dyDescent="0.15"/>
    <row r="713" ht="14" x14ac:dyDescent="0.15"/>
    <row r="714" ht="14" x14ac:dyDescent="0.15"/>
    <row r="715" ht="14" x14ac:dyDescent="0.15"/>
    <row r="716" ht="14" x14ac:dyDescent="0.15"/>
    <row r="717" ht="14" x14ac:dyDescent="0.15"/>
    <row r="718" ht="14" x14ac:dyDescent="0.15"/>
    <row r="719" ht="14" x14ac:dyDescent="0.15"/>
    <row r="720" ht="14" x14ac:dyDescent="0.15"/>
    <row r="721" ht="14" x14ac:dyDescent="0.15"/>
    <row r="722" ht="14" x14ac:dyDescent="0.15"/>
    <row r="723" ht="14" x14ac:dyDescent="0.15"/>
    <row r="724" ht="14" x14ac:dyDescent="0.15"/>
    <row r="725" ht="14" x14ac:dyDescent="0.15"/>
    <row r="726" ht="14" x14ac:dyDescent="0.15"/>
    <row r="727" ht="14" x14ac:dyDescent="0.15"/>
    <row r="728" ht="14" x14ac:dyDescent="0.15"/>
    <row r="729" ht="14" x14ac:dyDescent="0.15"/>
    <row r="730" ht="14" x14ac:dyDescent="0.15"/>
    <row r="731" ht="14" x14ac:dyDescent="0.15"/>
    <row r="732" ht="14" x14ac:dyDescent="0.15"/>
    <row r="733" ht="14" x14ac:dyDescent="0.15"/>
    <row r="734" ht="14" x14ac:dyDescent="0.15"/>
    <row r="735" ht="14" x14ac:dyDescent="0.15"/>
    <row r="736" ht="14" x14ac:dyDescent="0.15"/>
    <row r="737" ht="14" x14ac:dyDescent="0.15"/>
    <row r="738" ht="14" x14ac:dyDescent="0.15"/>
    <row r="739" ht="14" x14ac:dyDescent="0.15"/>
    <row r="740" ht="14" x14ac:dyDescent="0.15"/>
    <row r="741" ht="14" x14ac:dyDescent="0.15"/>
    <row r="742" ht="14" x14ac:dyDescent="0.15"/>
    <row r="743" ht="14" x14ac:dyDescent="0.15"/>
    <row r="744" ht="14" x14ac:dyDescent="0.15"/>
    <row r="745" ht="14" x14ac:dyDescent="0.15"/>
    <row r="746" ht="14" x14ac:dyDescent="0.15"/>
    <row r="747" ht="14" x14ac:dyDescent="0.15"/>
    <row r="748" ht="14" x14ac:dyDescent="0.15"/>
    <row r="749" ht="14" x14ac:dyDescent="0.15"/>
    <row r="750" ht="14" x14ac:dyDescent="0.15"/>
    <row r="751" ht="14" x14ac:dyDescent="0.15"/>
    <row r="752" ht="14" x14ac:dyDescent="0.15"/>
    <row r="753" ht="14" x14ac:dyDescent="0.15"/>
    <row r="754" ht="14" x14ac:dyDescent="0.15"/>
    <row r="755" ht="14" x14ac:dyDescent="0.15"/>
    <row r="756" ht="14" x14ac:dyDescent="0.15"/>
    <row r="757" ht="14" x14ac:dyDescent="0.15"/>
    <row r="758" ht="14" x14ac:dyDescent="0.15"/>
    <row r="759" ht="14" x14ac:dyDescent="0.15"/>
    <row r="760" ht="14" x14ac:dyDescent="0.15"/>
    <row r="761" ht="14" x14ac:dyDescent="0.15"/>
    <row r="762" ht="14" x14ac:dyDescent="0.15"/>
    <row r="763" ht="14" x14ac:dyDescent="0.15"/>
    <row r="764" ht="14" x14ac:dyDescent="0.15"/>
    <row r="765" ht="14" x14ac:dyDescent="0.15"/>
    <row r="766" ht="14" x14ac:dyDescent="0.15"/>
    <row r="767" ht="14" x14ac:dyDescent="0.15"/>
    <row r="768" ht="14" x14ac:dyDescent="0.15"/>
    <row r="769" ht="14" x14ac:dyDescent="0.15"/>
    <row r="770" ht="14" x14ac:dyDescent="0.15"/>
    <row r="771" ht="14" x14ac:dyDescent="0.15"/>
    <row r="772" ht="14" x14ac:dyDescent="0.15"/>
    <row r="773" ht="14" x14ac:dyDescent="0.15"/>
    <row r="774" ht="14" x14ac:dyDescent="0.15"/>
    <row r="775" ht="14" x14ac:dyDescent="0.15"/>
    <row r="776" ht="14" x14ac:dyDescent="0.15"/>
    <row r="777" ht="14" x14ac:dyDescent="0.15"/>
    <row r="778" ht="14" x14ac:dyDescent="0.15"/>
    <row r="779" ht="14" x14ac:dyDescent="0.15"/>
    <row r="780" ht="14" x14ac:dyDescent="0.15"/>
    <row r="781" ht="14" x14ac:dyDescent="0.15"/>
    <row r="782" ht="14" x14ac:dyDescent="0.15"/>
    <row r="783" ht="14" x14ac:dyDescent="0.15"/>
    <row r="784" ht="14" x14ac:dyDescent="0.15"/>
    <row r="785" ht="14" x14ac:dyDescent="0.15"/>
    <row r="786" ht="14" x14ac:dyDescent="0.15"/>
    <row r="787" ht="14" x14ac:dyDescent="0.15"/>
    <row r="788" ht="14" x14ac:dyDescent="0.15"/>
    <row r="789" ht="14" x14ac:dyDescent="0.15"/>
    <row r="790" ht="14" x14ac:dyDescent="0.15"/>
    <row r="791" ht="14" x14ac:dyDescent="0.15"/>
    <row r="792" ht="14" x14ac:dyDescent="0.15"/>
    <row r="793" ht="14" x14ac:dyDescent="0.15"/>
    <row r="794" ht="14" x14ac:dyDescent="0.15"/>
    <row r="795" ht="14" x14ac:dyDescent="0.15"/>
    <row r="796" ht="14" x14ac:dyDescent="0.15"/>
    <row r="797" ht="14" x14ac:dyDescent="0.15"/>
    <row r="798" ht="14" x14ac:dyDescent="0.15"/>
    <row r="799" ht="14" x14ac:dyDescent="0.15"/>
    <row r="800" ht="14" x14ac:dyDescent="0.15"/>
    <row r="801" ht="14" x14ac:dyDescent="0.15"/>
    <row r="802" ht="14" x14ac:dyDescent="0.15"/>
    <row r="803" ht="14" x14ac:dyDescent="0.15"/>
    <row r="804" ht="14" x14ac:dyDescent="0.15"/>
    <row r="805" ht="14" x14ac:dyDescent="0.15"/>
    <row r="806" ht="14" x14ac:dyDescent="0.15"/>
    <row r="807" ht="14" x14ac:dyDescent="0.15"/>
    <row r="808" ht="14" x14ac:dyDescent="0.15"/>
    <row r="809" ht="14" x14ac:dyDescent="0.15"/>
    <row r="810" ht="14" x14ac:dyDescent="0.15"/>
    <row r="811" ht="14" x14ac:dyDescent="0.15"/>
    <row r="812" ht="14" x14ac:dyDescent="0.15"/>
    <row r="813" ht="14" x14ac:dyDescent="0.15"/>
    <row r="814" ht="14" x14ac:dyDescent="0.15"/>
    <row r="815" ht="14" x14ac:dyDescent="0.15"/>
    <row r="816" ht="14" x14ac:dyDescent="0.15"/>
    <row r="817" ht="14" x14ac:dyDescent="0.15"/>
    <row r="818" ht="14" x14ac:dyDescent="0.15"/>
    <row r="819" ht="14" x14ac:dyDescent="0.15"/>
    <row r="820" ht="14" x14ac:dyDescent="0.15"/>
    <row r="821" ht="14" x14ac:dyDescent="0.15"/>
    <row r="822" ht="14" x14ac:dyDescent="0.15"/>
    <row r="823" ht="14" x14ac:dyDescent="0.15"/>
    <row r="824" ht="14" x14ac:dyDescent="0.15"/>
    <row r="825" ht="14" x14ac:dyDescent="0.15"/>
    <row r="826" ht="14" x14ac:dyDescent="0.15"/>
    <row r="827" ht="14" x14ac:dyDescent="0.15"/>
    <row r="828" ht="14" x14ac:dyDescent="0.15"/>
    <row r="829" ht="14" x14ac:dyDescent="0.15"/>
    <row r="830" ht="14" x14ac:dyDescent="0.15"/>
    <row r="831" ht="14" x14ac:dyDescent="0.15"/>
    <row r="832" ht="14" x14ac:dyDescent="0.15"/>
    <row r="833" ht="14" x14ac:dyDescent="0.15"/>
    <row r="834" ht="14" x14ac:dyDescent="0.15"/>
    <row r="835" ht="14" x14ac:dyDescent="0.15"/>
    <row r="836" ht="14" x14ac:dyDescent="0.15"/>
    <row r="837" ht="14" x14ac:dyDescent="0.15"/>
    <row r="838" ht="14" x14ac:dyDescent="0.15"/>
    <row r="839" ht="14" x14ac:dyDescent="0.15"/>
    <row r="840" ht="14" x14ac:dyDescent="0.15"/>
    <row r="841" ht="14" x14ac:dyDescent="0.15"/>
    <row r="842" ht="14" x14ac:dyDescent="0.15"/>
    <row r="843" ht="14" x14ac:dyDescent="0.15"/>
    <row r="844" ht="14" x14ac:dyDescent="0.15"/>
    <row r="845" ht="14" x14ac:dyDescent="0.15"/>
    <row r="846" ht="14" x14ac:dyDescent="0.15"/>
    <row r="847" ht="14" x14ac:dyDescent="0.15"/>
    <row r="848" ht="14" x14ac:dyDescent="0.15"/>
    <row r="849" ht="14" x14ac:dyDescent="0.15"/>
    <row r="850" ht="14" x14ac:dyDescent="0.15"/>
    <row r="851" ht="14" x14ac:dyDescent="0.15"/>
    <row r="852" ht="14" x14ac:dyDescent="0.15"/>
    <row r="853" ht="14" x14ac:dyDescent="0.15"/>
    <row r="854" ht="14" x14ac:dyDescent="0.15"/>
    <row r="855" ht="14" x14ac:dyDescent="0.15"/>
    <row r="856" ht="14" x14ac:dyDescent="0.15"/>
    <row r="857" ht="14" x14ac:dyDescent="0.15"/>
    <row r="858" ht="14" x14ac:dyDescent="0.15"/>
    <row r="859" ht="14" x14ac:dyDescent="0.15"/>
    <row r="860" ht="14" x14ac:dyDescent="0.15"/>
    <row r="861" ht="14" x14ac:dyDescent="0.15"/>
    <row r="862" ht="14" x14ac:dyDescent="0.15"/>
    <row r="863" ht="14" x14ac:dyDescent="0.15"/>
    <row r="864" ht="14" x14ac:dyDescent="0.15"/>
    <row r="865" ht="14" x14ac:dyDescent="0.15"/>
    <row r="866" ht="14" x14ac:dyDescent="0.15"/>
    <row r="867" ht="14" x14ac:dyDescent="0.15"/>
    <row r="868" ht="14" x14ac:dyDescent="0.15"/>
    <row r="869" ht="14" x14ac:dyDescent="0.15"/>
    <row r="870" ht="14" x14ac:dyDescent="0.15"/>
    <row r="871" ht="14" x14ac:dyDescent="0.15"/>
    <row r="872" ht="14" x14ac:dyDescent="0.15"/>
    <row r="873" ht="14" x14ac:dyDescent="0.15"/>
    <row r="874" ht="14" x14ac:dyDescent="0.15"/>
    <row r="875" ht="14" x14ac:dyDescent="0.15"/>
    <row r="876" ht="14" x14ac:dyDescent="0.15"/>
    <row r="877" ht="14" x14ac:dyDescent="0.15"/>
    <row r="878" ht="14" x14ac:dyDescent="0.15"/>
    <row r="879" ht="14" x14ac:dyDescent="0.15"/>
    <row r="880" ht="14" x14ac:dyDescent="0.15"/>
    <row r="881" ht="14" x14ac:dyDescent="0.15"/>
    <row r="882" ht="14" x14ac:dyDescent="0.15"/>
    <row r="883" ht="14" x14ac:dyDescent="0.15"/>
    <row r="884" ht="14" x14ac:dyDescent="0.15"/>
    <row r="885" ht="14" x14ac:dyDescent="0.15"/>
    <row r="886" ht="14" x14ac:dyDescent="0.15"/>
    <row r="887" ht="14" x14ac:dyDescent="0.15"/>
    <row r="888" ht="14" x14ac:dyDescent="0.15"/>
    <row r="889" ht="14" x14ac:dyDescent="0.15"/>
    <row r="890" ht="14" x14ac:dyDescent="0.15"/>
    <row r="891" ht="14" x14ac:dyDescent="0.15"/>
    <row r="892" ht="14" x14ac:dyDescent="0.15"/>
    <row r="893" ht="14" x14ac:dyDescent="0.15"/>
    <row r="894" ht="14" x14ac:dyDescent="0.15"/>
    <row r="895" ht="14" x14ac:dyDescent="0.15"/>
    <row r="896" ht="14" x14ac:dyDescent="0.15"/>
    <row r="897" ht="14" x14ac:dyDescent="0.15"/>
    <row r="898" ht="14" x14ac:dyDescent="0.15"/>
    <row r="899" ht="14" x14ac:dyDescent="0.15"/>
    <row r="900" ht="14" x14ac:dyDescent="0.15"/>
    <row r="901" ht="14" x14ac:dyDescent="0.15"/>
    <row r="902" ht="14" x14ac:dyDescent="0.15"/>
    <row r="903" ht="14" x14ac:dyDescent="0.15"/>
    <row r="904" ht="14" x14ac:dyDescent="0.15"/>
    <row r="905" ht="14" x14ac:dyDescent="0.15"/>
    <row r="906" ht="14" x14ac:dyDescent="0.15"/>
    <row r="907" ht="14" x14ac:dyDescent="0.15"/>
    <row r="908" ht="14" x14ac:dyDescent="0.15"/>
    <row r="909" ht="14" x14ac:dyDescent="0.15"/>
    <row r="910" ht="14" x14ac:dyDescent="0.15"/>
    <row r="911" ht="14" x14ac:dyDescent="0.15"/>
    <row r="912" ht="14" x14ac:dyDescent="0.15"/>
    <row r="913" ht="14" x14ac:dyDescent="0.15"/>
    <row r="914" ht="14" x14ac:dyDescent="0.15"/>
    <row r="915" ht="14" x14ac:dyDescent="0.15"/>
    <row r="916" ht="14" x14ac:dyDescent="0.15"/>
    <row r="917" ht="14" x14ac:dyDescent="0.15"/>
    <row r="918" ht="14" x14ac:dyDescent="0.15"/>
    <row r="919" ht="14" x14ac:dyDescent="0.15"/>
    <row r="920" ht="14" x14ac:dyDescent="0.15"/>
    <row r="921" ht="14" x14ac:dyDescent="0.15"/>
    <row r="922" ht="14" x14ac:dyDescent="0.15"/>
    <row r="923" ht="14" x14ac:dyDescent="0.15"/>
    <row r="924" ht="14" x14ac:dyDescent="0.15"/>
    <row r="925" ht="14" x14ac:dyDescent="0.15"/>
    <row r="926" ht="14" x14ac:dyDescent="0.15"/>
    <row r="927" ht="14" x14ac:dyDescent="0.15"/>
    <row r="928" ht="14" x14ac:dyDescent="0.15"/>
    <row r="929" ht="14" x14ac:dyDescent="0.15"/>
    <row r="930" ht="14" x14ac:dyDescent="0.15"/>
    <row r="931" ht="14" x14ac:dyDescent="0.15"/>
    <row r="932" ht="14" x14ac:dyDescent="0.15"/>
    <row r="933" ht="14" x14ac:dyDescent="0.15"/>
    <row r="934" ht="14" x14ac:dyDescent="0.15"/>
    <row r="935" ht="14" x14ac:dyDescent="0.15"/>
    <row r="936" ht="14" x14ac:dyDescent="0.15"/>
    <row r="937" ht="14" x14ac:dyDescent="0.15"/>
    <row r="938" ht="14" x14ac:dyDescent="0.15"/>
    <row r="939" ht="14" x14ac:dyDescent="0.15"/>
    <row r="940" ht="14" x14ac:dyDescent="0.15"/>
    <row r="941" ht="14" x14ac:dyDescent="0.15"/>
    <row r="942" ht="14" x14ac:dyDescent="0.15"/>
    <row r="943" ht="14" x14ac:dyDescent="0.15"/>
    <row r="944" ht="14" x14ac:dyDescent="0.15"/>
    <row r="945" ht="14" x14ac:dyDescent="0.15"/>
    <row r="946" ht="14" x14ac:dyDescent="0.15"/>
    <row r="947" ht="14" x14ac:dyDescent="0.15"/>
    <row r="948" ht="14" x14ac:dyDescent="0.15"/>
    <row r="949" ht="14" x14ac:dyDescent="0.15"/>
    <row r="950" ht="14" x14ac:dyDescent="0.15"/>
    <row r="951" ht="14" x14ac:dyDescent="0.15"/>
    <row r="952" ht="14" x14ac:dyDescent="0.15"/>
    <row r="953" ht="14" x14ac:dyDescent="0.15"/>
    <row r="954" ht="14" x14ac:dyDescent="0.15"/>
    <row r="955" ht="14" x14ac:dyDescent="0.15"/>
    <row r="956" ht="14" x14ac:dyDescent="0.15"/>
    <row r="957" ht="14" x14ac:dyDescent="0.15"/>
    <row r="958" ht="14" x14ac:dyDescent="0.15"/>
    <row r="959" ht="14" x14ac:dyDescent="0.15"/>
    <row r="960" ht="14" x14ac:dyDescent="0.15"/>
    <row r="961" ht="14" x14ac:dyDescent="0.15"/>
    <row r="962" ht="14" x14ac:dyDescent="0.15"/>
    <row r="963" ht="14" x14ac:dyDescent="0.15"/>
    <row r="964" ht="14" x14ac:dyDescent="0.15"/>
    <row r="965" ht="14" x14ac:dyDescent="0.15"/>
    <row r="966" ht="14" x14ac:dyDescent="0.15"/>
    <row r="967" ht="14" x14ac:dyDescent="0.15"/>
    <row r="968" ht="14" x14ac:dyDescent="0.15"/>
    <row r="969" ht="14" x14ac:dyDescent="0.15"/>
    <row r="970" ht="14" x14ac:dyDescent="0.15"/>
    <row r="971" ht="14" x14ac:dyDescent="0.15"/>
    <row r="972" ht="14" x14ac:dyDescent="0.15"/>
    <row r="973" ht="14" x14ac:dyDescent="0.15"/>
    <row r="974" ht="14" x14ac:dyDescent="0.15"/>
    <row r="975" ht="14" x14ac:dyDescent="0.15"/>
    <row r="976" ht="14" x14ac:dyDescent="0.15"/>
    <row r="977" ht="14" x14ac:dyDescent="0.15"/>
    <row r="978" ht="14" x14ac:dyDescent="0.15"/>
    <row r="979" ht="14" x14ac:dyDescent="0.15"/>
    <row r="980" ht="14" x14ac:dyDescent="0.15"/>
    <row r="981" ht="14" x14ac:dyDescent="0.15"/>
    <row r="982" ht="14" x14ac:dyDescent="0.15"/>
    <row r="983" ht="14" x14ac:dyDescent="0.15"/>
    <row r="984" ht="14" x14ac:dyDescent="0.15"/>
    <row r="985" ht="14" x14ac:dyDescent="0.15"/>
    <row r="986" ht="14" x14ac:dyDescent="0.15"/>
    <row r="987" ht="14" x14ac:dyDescent="0.15"/>
    <row r="988" ht="14" x14ac:dyDescent="0.15"/>
    <row r="989" ht="14" x14ac:dyDescent="0.15"/>
    <row r="990" ht="14" x14ac:dyDescent="0.15"/>
    <row r="991" ht="14" x14ac:dyDescent="0.15"/>
    <row r="992" ht="14" x14ac:dyDescent="0.15"/>
    <row r="993" ht="14" x14ac:dyDescent="0.15"/>
    <row r="994" ht="14" x14ac:dyDescent="0.15"/>
    <row r="995" ht="14" x14ac:dyDescent="0.15"/>
    <row r="996" ht="14" x14ac:dyDescent="0.15"/>
    <row r="997" ht="14" x14ac:dyDescent="0.15"/>
    <row r="998" ht="14" x14ac:dyDescent="0.15"/>
    <row r="999" ht="14" x14ac:dyDescent="0.15"/>
    <row r="1000" ht="14" x14ac:dyDescent="0.15"/>
    <row r="1001" ht="14" x14ac:dyDescent="0.15"/>
    <row r="1002" ht="14" x14ac:dyDescent="0.15"/>
    <row r="1003" ht="14" x14ac:dyDescent="0.15"/>
    <row r="1004" ht="14" x14ac:dyDescent="0.15"/>
    <row r="1005" ht="14" x14ac:dyDescent="0.15"/>
    <row r="1006" ht="14" x14ac:dyDescent="0.15"/>
    <row r="1007" ht="14" x14ac:dyDescent="0.15"/>
    <row r="1008" ht="14" x14ac:dyDescent="0.15"/>
    <row r="1009" ht="14" x14ac:dyDescent="0.15"/>
    <row r="1010" ht="14" x14ac:dyDescent="0.15"/>
    <row r="1011" ht="14" x14ac:dyDescent="0.15"/>
    <row r="1012" ht="14" x14ac:dyDescent="0.15"/>
    <row r="1013" ht="14" x14ac:dyDescent="0.15"/>
    <row r="1014" ht="14" x14ac:dyDescent="0.15"/>
  </sheetData>
  <mergeCells count="98">
    <mergeCell ref="C27:D27"/>
    <mergeCell ref="C72:N72"/>
    <mergeCell ref="C73:N73"/>
    <mergeCell ref="C74:N74"/>
    <mergeCell ref="B76:E76"/>
    <mergeCell ref="H76:M76"/>
    <mergeCell ref="C67:N67"/>
    <mergeCell ref="C68:N68"/>
    <mergeCell ref="C69:N69"/>
    <mergeCell ref="C70:N70"/>
    <mergeCell ref="C71:N71"/>
    <mergeCell ref="C28:D28"/>
    <mergeCell ref="C29:D29"/>
    <mergeCell ref="C30:D30"/>
    <mergeCell ref="C31:D31"/>
    <mergeCell ref="C32:D32"/>
    <mergeCell ref="C22:D22"/>
    <mergeCell ref="C23:D23"/>
    <mergeCell ref="C24:D24"/>
    <mergeCell ref="C25:D25"/>
    <mergeCell ref="C26:D26"/>
    <mergeCell ref="A4:N4"/>
    <mergeCell ref="A5:N5"/>
    <mergeCell ref="A6:N6"/>
    <mergeCell ref="A19:A21"/>
    <mergeCell ref="B19:B21"/>
    <mergeCell ref="C19:D21"/>
    <mergeCell ref="E19:E21"/>
    <mergeCell ref="F19:F21"/>
    <mergeCell ref="G19:N19"/>
    <mergeCell ref="G20:H20"/>
    <mergeCell ref="I20:J20"/>
    <mergeCell ref="K20:L20"/>
    <mergeCell ref="M20:N20"/>
    <mergeCell ref="C33:D33"/>
    <mergeCell ref="C34:D34"/>
    <mergeCell ref="C35:D35"/>
    <mergeCell ref="C36:D36"/>
    <mergeCell ref="C37:D37"/>
    <mergeCell ref="C38:D38"/>
    <mergeCell ref="C39:D39"/>
    <mergeCell ref="C40:D40"/>
    <mergeCell ref="C41:D41"/>
    <mergeCell ref="C42:D42"/>
    <mergeCell ref="C43:D43"/>
    <mergeCell ref="C44:D44"/>
    <mergeCell ref="C45:D45"/>
    <mergeCell ref="C46:D46"/>
    <mergeCell ref="A64:N64"/>
    <mergeCell ref="C50:D50"/>
    <mergeCell ref="C51:D51"/>
    <mergeCell ref="C52:D52"/>
    <mergeCell ref="C53:D53"/>
    <mergeCell ref="C54:D54"/>
    <mergeCell ref="C55:D55"/>
    <mergeCell ref="C56:D56"/>
    <mergeCell ref="C57:D57"/>
    <mergeCell ref="C58:D58"/>
    <mergeCell ref="C59:D59"/>
    <mergeCell ref="C60:D60"/>
    <mergeCell ref="A97:N97"/>
    <mergeCell ref="A98:N98"/>
    <mergeCell ref="B77:E77"/>
    <mergeCell ref="H77:M77"/>
    <mergeCell ref="B83:E83"/>
    <mergeCell ref="H83:M83"/>
    <mergeCell ref="C49:D49"/>
    <mergeCell ref="A99:N99"/>
    <mergeCell ref="A108:M108"/>
    <mergeCell ref="A109:M109"/>
    <mergeCell ref="A85:N85"/>
    <mergeCell ref="A86:N86"/>
    <mergeCell ref="B88:E88"/>
    <mergeCell ref="H88:M88"/>
    <mergeCell ref="B89:E89"/>
    <mergeCell ref="H89:M89"/>
    <mergeCell ref="B95:E95"/>
    <mergeCell ref="A105:N105"/>
    <mergeCell ref="A106:N106"/>
    <mergeCell ref="C65:N65"/>
    <mergeCell ref="C66:N66"/>
    <mergeCell ref="H95:M95"/>
    <mergeCell ref="C61:D61"/>
    <mergeCell ref="S7:U7"/>
    <mergeCell ref="S65:U65"/>
    <mergeCell ref="D7:N7"/>
    <mergeCell ref="D8:N8"/>
    <mergeCell ref="D9:N9"/>
    <mergeCell ref="D10:N10"/>
    <mergeCell ref="D11:N11"/>
    <mergeCell ref="D12:N12"/>
    <mergeCell ref="D13:N13"/>
    <mergeCell ref="D14:N14"/>
    <mergeCell ref="D15:N15"/>
    <mergeCell ref="D16:N16"/>
    <mergeCell ref="A62:E62"/>
    <mergeCell ref="C47:D47"/>
    <mergeCell ref="C48:D48"/>
  </mergeCells>
  <pageMargins left="0.7" right="0.7" top="0.75" bottom="0.75" header="0" footer="0"/>
  <pageSetup scale="51" orientation="landscape"/>
  <rowBreaks count="1" manualBreakCount="1">
    <brk id="54" max="13" man="1"/>
  </rowBreaks>
  <colBreaks count="1" manualBreakCount="1">
    <brk id="14" man="1"/>
  </col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rgb="FF92D050"/>
  </sheetPr>
  <dimension ref="A1:Z1000"/>
  <sheetViews>
    <sheetView workbookViewId="0">
      <selection activeCell="A8" sqref="A8"/>
    </sheetView>
  </sheetViews>
  <sheetFormatPr baseColWidth="10" defaultColWidth="14.5" defaultRowHeight="15" customHeight="1" x14ac:dyDescent="0.15"/>
  <cols>
    <col min="1" max="1" width="3.83203125" style="39" customWidth="1"/>
    <col min="2" max="2" width="38" style="39" customWidth="1"/>
    <col min="3" max="3" width="5.5" style="39" customWidth="1"/>
    <col min="4" max="4" width="5.83203125" style="39" customWidth="1"/>
    <col min="5" max="5" width="2.83203125" style="39" customWidth="1"/>
    <col min="6" max="6" width="6.5" style="39" customWidth="1"/>
    <col min="7" max="7" width="16.1640625" style="39" customWidth="1"/>
    <col min="8" max="8" width="9.5" style="39" customWidth="1"/>
    <col min="9" max="9" width="10.83203125" style="39" customWidth="1"/>
    <col min="10" max="11" width="9.1640625" style="39" customWidth="1"/>
    <col min="12" max="12" width="13.1640625" style="39" customWidth="1"/>
    <col min="13" max="13" width="13.1640625" style="39" hidden="1" customWidth="1"/>
    <col min="14" max="14" width="13.1640625" style="39" customWidth="1"/>
    <col min="15" max="15" width="23.83203125" style="39" customWidth="1"/>
    <col min="16" max="16" width="14.5" style="39" customWidth="1"/>
    <col min="17" max="17" width="42.83203125" style="39" customWidth="1"/>
    <col min="18" max="26" width="9.1640625" style="39" customWidth="1"/>
    <col min="27" max="16384" width="14.5" style="39"/>
  </cols>
  <sheetData>
    <row r="1" spans="1:26" ht="19.5" customHeight="1" x14ac:dyDescent="0.2">
      <c r="A1" s="159"/>
      <c r="B1" s="161"/>
      <c r="C1" s="159"/>
      <c r="D1" s="159"/>
      <c r="E1" s="159"/>
      <c r="F1" s="159"/>
      <c r="G1" s="159"/>
      <c r="H1" s="159"/>
      <c r="I1" s="159"/>
      <c r="J1" s="159"/>
      <c r="K1" s="166"/>
      <c r="L1" s="160" t="s">
        <v>164</v>
      </c>
      <c r="M1" s="160"/>
      <c r="N1" s="160"/>
      <c r="O1" s="160"/>
      <c r="P1" s="141"/>
      <c r="Q1" s="159"/>
      <c r="R1" s="159"/>
      <c r="S1" s="159"/>
      <c r="T1" s="159"/>
      <c r="U1" s="159"/>
      <c r="V1" s="159"/>
      <c r="W1" s="159"/>
      <c r="X1" s="159"/>
      <c r="Y1" s="159"/>
      <c r="Z1" s="159"/>
    </row>
    <row r="2" spans="1:26" ht="19.5" customHeight="1" x14ac:dyDescent="0.2">
      <c r="A2" s="159"/>
      <c r="B2" s="161"/>
      <c r="C2" s="159"/>
      <c r="D2" s="159"/>
      <c r="E2" s="159"/>
      <c r="F2" s="159"/>
      <c r="G2" s="159"/>
      <c r="H2" s="159"/>
      <c r="I2" s="159"/>
      <c r="J2" s="159"/>
      <c r="K2" s="189"/>
      <c r="L2" s="160" t="s">
        <v>165</v>
      </c>
      <c r="M2" s="160"/>
      <c r="N2" s="160"/>
      <c r="O2" s="160"/>
      <c r="P2" s="141"/>
      <c r="Q2" s="159"/>
      <c r="R2" s="159"/>
      <c r="S2" s="159"/>
      <c r="T2" s="159"/>
      <c r="U2" s="159"/>
      <c r="V2" s="159"/>
      <c r="W2" s="159"/>
      <c r="X2" s="159"/>
      <c r="Y2" s="159"/>
      <c r="Z2" s="159"/>
    </row>
    <row r="3" spans="1:26" ht="19.5" customHeight="1" x14ac:dyDescent="0.2">
      <c r="A3" s="159"/>
      <c r="B3" s="161"/>
      <c r="C3" s="159"/>
      <c r="D3" s="159"/>
      <c r="E3" s="159"/>
      <c r="F3" s="159"/>
      <c r="G3" s="159"/>
      <c r="H3" s="159"/>
      <c r="I3" s="159"/>
      <c r="J3" s="159"/>
      <c r="K3" s="189"/>
      <c r="L3" s="189"/>
      <c r="M3" s="189"/>
      <c r="N3" s="189"/>
      <c r="O3" s="189"/>
      <c r="P3" s="141"/>
      <c r="Q3" s="159"/>
      <c r="R3" s="159"/>
      <c r="S3" s="159"/>
      <c r="T3" s="159"/>
      <c r="U3" s="159"/>
      <c r="V3" s="159"/>
      <c r="W3" s="159"/>
      <c r="X3" s="159"/>
      <c r="Y3" s="159"/>
      <c r="Z3" s="159"/>
    </row>
    <row r="4" spans="1:26" ht="19.5" customHeight="1" x14ac:dyDescent="0.2">
      <c r="A4" s="381" t="s">
        <v>166</v>
      </c>
      <c r="B4" s="367"/>
      <c r="C4" s="367"/>
      <c r="D4" s="367"/>
      <c r="E4" s="367"/>
      <c r="F4" s="367"/>
      <c r="G4" s="367"/>
      <c r="H4" s="367"/>
      <c r="I4" s="367"/>
      <c r="J4" s="367"/>
      <c r="K4" s="367"/>
      <c r="L4" s="367"/>
      <c r="M4" s="147"/>
      <c r="N4" s="147"/>
      <c r="O4" s="147"/>
      <c r="P4" s="132"/>
      <c r="Q4" s="161"/>
      <c r="R4" s="161"/>
      <c r="S4" s="161"/>
      <c r="T4" s="161"/>
      <c r="U4" s="161"/>
      <c r="V4" s="161"/>
      <c r="W4" s="161"/>
      <c r="X4" s="161"/>
      <c r="Y4" s="161"/>
      <c r="Z4" s="161"/>
    </row>
    <row r="5" spans="1:26" ht="19.5" customHeight="1" x14ac:dyDescent="0.2">
      <c r="A5" s="381" t="s">
        <v>167</v>
      </c>
      <c r="B5" s="367"/>
      <c r="C5" s="367"/>
      <c r="D5" s="367"/>
      <c r="E5" s="367"/>
      <c r="F5" s="367"/>
      <c r="G5" s="367"/>
      <c r="H5" s="367"/>
      <c r="I5" s="367"/>
      <c r="J5" s="367"/>
      <c r="K5" s="367"/>
      <c r="L5" s="367"/>
      <c r="M5" s="147"/>
      <c r="N5" s="147"/>
      <c r="O5" s="147"/>
      <c r="P5" s="132"/>
      <c r="Q5" s="161"/>
      <c r="R5" s="161"/>
      <c r="S5" s="161"/>
      <c r="T5" s="161"/>
      <c r="U5" s="161"/>
      <c r="V5" s="161"/>
      <c r="W5" s="161"/>
      <c r="X5" s="161"/>
      <c r="Y5" s="161"/>
      <c r="Z5" s="161"/>
    </row>
    <row r="6" spans="1:26" ht="19.5" customHeight="1" x14ac:dyDescent="0.2">
      <c r="A6" s="159"/>
      <c r="B6" s="163"/>
      <c r="C6" s="163"/>
      <c r="D6" s="163"/>
      <c r="E6" s="163"/>
      <c r="F6" s="163"/>
      <c r="G6" s="163"/>
      <c r="H6" s="163"/>
      <c r="I6" s="163"/>
      <c r="J6" s="163"/>
      <c r="K6" s="163"/>
      <c r="L6" s="163"/>
      <c r="M6" s="163"/>
      <c r="N6" s="163"/>
      <c r="O6" s="163"/>
      <c r="P6" s="141"/>
      <c r="Q6" s="159"/>
      <c r="R6" s="159"/>
      <c r="S6" s="159"/>
      <c r="T6" s="159"/>
      <c r="U6" s="159"/>
      <c r="V6" s="159"/>
      <c r="W6" s="159"/>
      <c r="X6" s="159"/>
      <c r="Y6" s="159"/>
      <c r="Z6" s="159"/>
    </row>
    <row r="7" spans="1:26" ht="84" customHeight="1" x14ac:dyDescent="0.2">
      <c r="A7" s="502" t="s">
        <v>556</v>
      </c>
      <c r="B7" s="367"/>
      <c r="C7" s="367"/>
      <c r="D7" s="367"/>
      <c r="E7" s="367"/>
      <c r="F7" s="367"/>
      <c r="G7" s="367"/>
      <c r="H7" s="367"/>
      <c r="I7" s="367"/>
      <c r="J7" s="367"/>
      <c r="K7" s="367"/>
      <c r="L7" s="367"/>
      <c r="M7" s="162"/>
      <c r="N7" s="162"/>
      <c r="O7" s="162"/>
      <c r="P7" s="190"/>
      <c r="Q7" s="159"/>
      <c r="R7" s="159"/>
      <c r="S7" s="159"/>
      <c r="T7" s="159"/>
      <c r="U7" s="159"/>
      <c r="V7" s="159"/>
      <c r="W7" s="159"/>
      <c r="X7" s="159"/>
      <c r="Y7" s="159"/>
      <c r="Z7" s="159"/>
    </row>
    <row r="8" spans="1:26" ht="19.5" customHeight="1" x14ac:dyDescent="0.2">
      <c r="A8" s="162"/>
      <c r="B8" s="162"/>
      <c r="C8" s="162"/>
      <c r="D8" s="162"/>
      <c r="E8" s="162"/>
      <c r="F8" s="162"/>
      <c r="G8" s="162"/>
      <c r="H8" s="162"/>
      <c r="I8" s="162"/>
      <c r="J8" s="162"/>
      <c r="K8" s="162"/>
      <c r="L8" s="162"/>
      <c r="M8" s="162"/>
      <c r="N8" s="162"/>
      <c r="O8" s="162"/>
      <c r="P8" s="161"/>
      <c r="Q8" s="159"/>
      <c r="R8" s="159"/>
      <c r="S8" s="159"/>
      <c r="T8" s="159"/>
      <c r="U8" s="159"/>
      <c r="V8" s="159"/>
      <c r="W8" s="159"/>
      <c r="X8" s="159"/>
      <c r="Y8" s="159"/>
      <c r="Z8" s="159"/>
    </row>
    <row r="9" spans="1:26" ht="19.5" customHeight="1" x14ac:dyDescent="0.2">
      <c r="A9" s="159" t="s">
        <v>168</v>
      </c>
      <c r="B9" s="159"/>
      <c r="C9" s="159"/>
      <c r="D9" s="159"/>
      <c r="E9" s="159"/>
      <c r="F9" s="161"/>
      <c r="G9" s="159"/>
      <c r="H9" s="159"/>
      <c r="I9" s="159"/>
      <c r="J9" s="159"/>
      <c r="K9" s="159"/>
      <c r="L9" s="159"/>
      <c r="M9" s="159"/>
      <c r="N9" s="159"/>
      <c r="O9" s="162"/>
      <c r="P9" s="161"/>
      <c r="Q9" s="159"/>
      <c r="R9" s="159"/>
      <c r="S9" s="159"/>
      <c r="T9" s="159"/>
      <c r="U9" s="159"/>
      <c r="V9" s="159"/>
      <c r="W9" s="159"/>
      <c r="X9" s="159"/>
      <c r="Y9" s="159"/>
      <c r="Z9" s="159"/>
    </row>
    <row r="10" spans="1:26" ht="19.5" customHeight="1" x14ac:dyDescent="0.2">
      <c r="A10" s="161"/>
      <c r="B10" s="159" t="s">
        <v>169</v>
      </c>
      <c r="C10" s="163" t="s">
        <v>102</v>
      </c>
      <c r="D10" s="159" t="str">
        <f>[73]Base_01!$G2</f>
        <v>….....................</v>
      </c>
      <c r="E10" s="161"/>
      <c r="F10" s="161"/>
      <c r="G10" s="161"/>
      <c r="H10" s="161"/>
      <c r="I10" s="161"/>
      <c r="J10" s="161"/>
      <c r="K10" s="161"/>
      <c r="L10" s="161"/>
      <c r="M10" s="161"/>
      <c r="N10" s="161"/>
      <c r="O10" s="162"/>
      <c r="P10" s="161" t="s">
        <v>222</v>
      </c>
      <c r="Q10" s="161"/>
      <c r="R10" s="161"/>
      <c r="S10" s="161"/>
      <c r="T10" s="161"/>
      <c r="U10" s="161"/>
      <c r="V10" s="161"/>
      <c r="W10" s="161"/>
      <c r="X10" s="161"/>
      <c r="Y10" s="161"/>
      <c r="Z10" s="161"/>
    </row>
    <row r="11" spans="1:26" ht="19.5" customHeight="1" x14ac:dyDescent="0.2">
      <c r="A11" s="161"/>
      <c r="B11" s="159" t="s">
        <v>170</v>
      </c>
      <c r="C11" s="163" t="s">
        <v>102</v>
      </c>
      <c r="D11" s="159" t="str">
        <f>[73]Base_01!$G$10</f>
        <v>Surya Permana</v>
      </c>
      <c r="E11" s="161"/>
      <c r="F11" s="161"/>
      <c r="G11" s="161"/>
      <c r="H11" s="161"/>
      <c r="I11" s="161"/>
      <c r="J11" s="161"/>
      <c r="K11" s="161"/>
      <c r="L11" s="161"/>
      <c r="M11" s="161"/>
      <c r="N11" s="161"/>
      <c r="O11" s="162"/>
      <c r="P11" s="161" t="s">
        <v>223</v>
      </c>
      <c r="Q11" s="161"/>
      <c r="R11" s="161"/>
      <c r="S11" s="161"/>
      <c r="T11" s="161"/>
      <c r="U11" s="161"/>
      <c r="V11" s="161"/>
      <c r="W11" s="161"/>
      <c r="X11" s="161"/>
      <c r="Y11" s="161"/>
      <c r="Z11" s="161"/>
    </row>
    <row r="12" spans="1:26" ht="19.5" customHeight="1" x14ac:dyDescent="0.2">
      <c r="A12" s="161"/>
      <c r="B12" s="159" t="s">
        <v>171</v>
      </c>
      <c r="C12" s="163" t="s">
        <v>102</v>
      </c>
      <c r="D12" s="159" t="str">
        <f>[73]Base_01!$G$11</f>
        <v>NIK …………………………..</v>
      </c>
      <c r="E12" s="161"/>
      <c r="F12" s="161"/>
      <c r="G12" s="161"/>
      <c r="H12" s="161"/>
      <c r="I12" s="161"/>
      <c r="J12" s="161"/>
      <c r="K12" s="161"/>
      <c r="L12" s="161"/>
      <c r="M12" s="161"/>
      <c r="N12" s="161"/>
      <c r="O12" s="162"/>
      <c r="P12" s="161" t="s">
        <v>429</v>
      </c>
      <c r="Q12" s="161"/>
      <c r="R12" s="161"/>
      <c r="S12" s="161"/>
      <c r="T12" s="161"/>
      <c r="U12" s="161"/>
      <c r="V12" s="161"/>
      <c r="W12" s="161"/>
      <c r="X12" s="161"/>
      <c r="Y12" s="161"/>
      <c r="Z12" s="161"/>
    </row>
    <row r="13" spans="1:26" ht="19.5" customHeight="1" x14ac:dyDescent="0.2">
      <c r="A13" s="161"/>
      <c r="B13" s="159" t="s">
        <v>141</v>
      </c>
      <c r="C13" s="191" t="s">
        <v>102</v>
      </c>
      <c r="D13" s="159" t="str">
        <f>[73]Base_01!$G$14</f>
        <v xml:space="preserve"> …………………</v>
      </c>
      <c r="E13" s="161"/>
      <c r="F13" s="161"/>
      <c r="G13" s="161"/>
      <c r="H13" s="161"/>
      <c r="I13" s="161"/>
      <c r="J13" s="161"/>
      <c r="K13" s="161"/>
      <c r="L13" s="161"/>
      <c r="M13" s="161"/>
      <c r="N13" s="161"/>
      <c r="O13" s="162"/>
      <c r="P13" s="161"/>
      <c r="Q13" s="161"/>
      <c r="R13" s="161"/>
      <c r="S13" s="161"/>
      <c r="T13" s="161"/>
      <c r="U13" s="161"/>
      <c r="V13" s="161"/>
      <c r="W13" s="161"/>
      <c r="X13" s="161"/>
      <c r="Y13" s="161"/>
      <c r="Z13" s="161"/>
    </row>
    <row r="14" spans="1:26" ht="19.5" customHeight="1" x14ac:dyDescent="0.2">
      <c r="A14" s="161"/>
      <c r="B14" s="159" t="s">
        <v>15</v>
      </c>
      <c r="C14" s="191" t="s">
        <v>102</v>
      </c>
      <c r="D14" s="159" t="str">
        <f>[73]Base_01!$G$3</f>
        <v>….....................</v>
      </c>
      <c r="E14" s="161"/>
      <c r="F14" s="161"/>
      <c r="G14" s="161"/>
      <c r="H14" s="161"/>
      <c r="I14" s="161"/>
      <c r="J14" s="161"/>
      <c r="K14" s="161"/>
      <c r="L14" s="161"/>
      <c r="M14" s="161"/>
      <c r="N14" s="161"/>
      <c r="O14" s="162"/>
      <c r="P14" s="161"/>
      <c r="Q14" s="161"/>
      <c r="R14" s="161"/>
      <c r="S14" s="161"/>
      <c r="T14" s="161"/>
      <c r="U14" s="161"/>
      <c r="V14" s="161"/>
      <c r="W14" s="161"/>
      <c r="X14" s="161"/>
      <c r="Y14" s="161"/>
      <c r="Z14" s="161"/>
    </row>
    <row r="15" spans="1:26" ht="19.5" customHeight="1" x14ac:dyDescent="0.2">
      <c r="A15" s="159"/>
      <c r="B15" s="159"/>
      <c r="C15" s="159"/>
      <c r="D15" s="159" t="str">
        <f>[73]Base_01!$F4&amp;" "&amp;[73]Base_01!$G4</f>
        <v>Kelurahan ….....................</v>
      </c>
      <c r="E15" s="159"/>
      <c r="F15" s="159"/>
      <c r="G15" s="159"/>
      <c r="H15" s="159"/>
      <c r="I15" s="159"/>
      <c r="J15" s="159"/>
      <c r="K15" s="159"/>
      <c r="L15" s="159" t="s">
        <v>172</v>
      </c>
      <c r="M15" s="159" t="e">
        <f>[73]Base_02!#REF!</f>
        <v>#REF!</v>
      </c>
      <c r="N15" s="159"/>
      <c r="O15" s="162"/>
      <c r="P15" s="161"/>
      <c r="Q15" s="159"/>
      <c r="R15" s="159"/>
      <c r="S15" s="159"/>
      <c r="T15" s="159"/>
      <c r="U15" s="159"/>
      <c r="V15" s="159"/>
      <c r="W15" s="159"/>
      <c r="X15" s="159"/>
      <c r="Y15" s="159"/>
      <c r="Z15" s="159"/>
    </row>
    <row r="16" spans="1:26" ht="19.5" customHeight="1" x14ac:dyDescent="0.2">
      <c r="A16" s="159"/>
      <c r="B16" s="159"/>
      <c r="C16" s="159"/>
      <c r="D16" s="159" t="str">
        <f>[73]Base_01!$F5&amp;" "&amp;[73]Base_01!$G5</f>
        <v>Distrik ….....................</v>
      </c>
      <c r="E16" s="159"/>
      <c r="F16" s="159"/>
      <c r="G16" s="159"/>
      <c r="H16" s="159"/>
      <c r="I16" s="159"/>
      <c r="J16" s="159"/>
      <c r="K16" s="159"/>
      <c r="L16" s="159" t="s">
        <v>172</v>
      </c>
      <c r="M16" s="159" t="e">
        <f>[73]Base_02!#REF!</f>
        <v>#REF!</v>
      </c>
      <c r="N16" s="159"/>
      <c r="O16" s="162"/>
      <c r="P16" s="159"/>
      <c r="Q16" s="159"/>
      <c r="R16" s="159"/>
      <c r="S16" s="159"/>
      <c r="T16" s="159"/>
      <c r="U16" s="159"/>
      <c r="V16" s="159"/>
      <c r="W16" s="159"/>
      <c r="X16" s="159"/>
      <c r="Y16" s="159"/>
      <c r="Z16" s="159"/>
    </row>
    <row r="17" spans="1:26" ht="19.5" customHeight="1" x14ac:dyDescent="0.2">
      <c r="A17" s="159"/>
      <c r="B17" s="159"/>
      <c r="C17" s="159"/>
      <c r="D17" s="159" t="str">
        <f>[73]Base_01!$F6&amp;" "&amp;[73]Base_01!$G6</f>
        <v>Kota ….....................</v>
      </c>
      <c r="E17" s="159"/>
      <c r="F17" s="159"/>
      <c r="G17" s="159"/>
      <c r="H17" s="159"/>
      <c r="I17" s="159"/>
      <c r="J17" s="159"/>
      <c r="K17" s="159"/>
      <c r="L17" s="159" t="s">
        <v>172</v>
      </c>
      <c r="M17" s="159" t="e">
        <f>[73]Base_02!#REF!</f>
        <v>#REF!</v>
      </c>
      <c r="N17" s="159"/>
      <c r="O17" s="162"/>
      <c r="P17" s="161"/>
      <c r="Q17" s="159"/>
      <c r="R17" s="159"/>
      <c r="S17" s="159"/>
      <c r="T17" s="159"/>
      <c r="U17" s="159"/>
      <c r="V17" s="159"/>
      <c r="W17" s="159"/>
      <c r="X17" s="159"/>
      <c r="Y17" s="159"/>
      <c r="Z17" s="159"/>
    </row>
    <row r="18" spans="1:26" ht="19.5" customHeight="1" x14ac:dyDescent="0.2">
      <c r="A18" s="159"/>
      <c r="B18" s="159"/>
      <c r="C18" s="159"/>
      <c r="D18" s="159" t="str">
        <f>[73]Base_01!$F7&amp;" "&amp;[73]Base_01!$G7</f>
        <v>Provinsi  ….....................</v>
      </c>
      <c r="E18" s="159"/>
      <c r="F18" s="159"/>
      <c r="G18" s="159"/>
      <c r="H18" s="159"/>
      <c r="I18" s="159"/>
      <c r="J18" s="159"/>
      <c r="K18" s="159"/>
      <c r="L18" s="159"/>
      <c r="M18" s="159" t="e">
        <f>[73]Base_02!#REF!</f>
        <v>#REF!</v>
      </c>
      <c r="N18" s="159"/>
      <c r="O18" s="162"/>
      <c r="P18" s="161"/>
      <c r="Q18" s="159"/>
      <c r="R18" s="159"/>
      <c r="S18" s="159"/>
      <c r="T18" s="159"/>
      <c r="U18" s="159"/>
      <c r="V18" s="159"/>
      <c r="W18" s="159"/>
      <c r="X18" s="159"/>
      <c r="Y18" s="159"/>
      <c r="Z18" s="159"/>
    </row>
    <row r="19" spans="1:26" ht="42" customHeight="1" x14ac:dyDescent="0.2">
      <c r="A19" s="502" t="s">
        <v>173</v>
      </c>
      <c r="B19" s="367"/>
      <c r="C19" s="367"/>
      <c r="D19" s="367"/>
      <c r="E19" s="367"/>
      <c r="F19" s="367"/>
      <c r="G19" s="367"/>
      <c r="H19" s="367"/>
      <c r="I19" s="367"/>
      <c r="J19" s="367"/>
      <c r="K19" s="367"/>
      <c r="L19" s="367"/>
      <c r="M19" s="162"/>
      <c r="N19" s="162"/>
      <c r="O19" s="162"/>
      <c r="P19" s="162"/>
      <c r="Q19" s="159"/>
      <c r="R19" s="159"/>
      <c r="S19" s="159"/>
      <c r="T19" s="159"/>
      <c r="U19" s="159"/>
      <c r="V19" s="159"/>
      <c r="W19" s="159"/>
      <c r="X19" s="159"/>
      <c r="Y19" s="159"/>
      <c r="Z19" s="159"/>
    </row>
    <row r="20" spans="1:26" ht="7.5" customHeight="1" x14ac:dyDescent="0.2">
      <c r="A20" s="159"/>
      <c r="B20" s="159"/>
      <c r="C20" s="159"/>
      <c r="D20" s="159"/>
      <c r="E20" s="159"/>
      <c r="F20" s="159"/>
      <c r="G20" s="159"/>
      <c r="H20" s="159"/>
      <c r="I20" s="159"/>
      <c r="J20" s="159"/>
      <c r="K20" s="159"/>
      <c r="L20" s="159"/>
      <c r="M20" s="159"/>
      <c r="N20" s="159"/>
      <c r="O20" s="159"/>
      <c r="P20" s="159"/>
      <c r="Q20" s="159"/>
      <c r="R20" s="159"/>
      <c r="S20" s="159"/>
      <c r="T20" s="159"/>
      <c r="U20" s="159"/>
      <c r="V20" s="159"/>
      <c r="W20" s="159"/>
      <c r="X20" s="159"/>
      <c r="Y20" s="159"/>
      <c r="Z20" s="159"/>
    </row>
    <row r="21" spans="1:26" ht="55.5" customHeight="1" x14ac:dyDescent="0.2">
      <c r="A21" s="192" t="s">
        <v>6</v>
      </c>
      <c r="B21" s="506" t="s">
        <v>174</v>
      </c>
      <c r="C21" s="367"/>
      <c r="D21" s="367"/>
      <c r="E21" s="367"/>
      <c r="F21" s="367"/>
      <c r="G21" s="367"/>
      <c r="H21" s="367"/>
      <c r="I21" s="367"/>
      <c r="J21" s="367"/>
      <c r="K21" s="367"/>
      <c r="L21" s="367"/>
      <c r="M21" s="159"/>
      <c r="N21" s="159"/>
      <c r="O21" s="159"/>
      <c r="P21" s="159"/>
      <c r="Q21" s="159"/>
      <c r="R21" s="159"/>
      <c r="S21" s="159"/>
      <c r="T21" s="159"/>
      <c r="U21" s="159"/>
      <c r="V21" s="159"/>
      <c r="W21" s="159"/>
      <c r="X21" s="159"/>
      <c r="Y21" s="159"/>
      <c r="Z21" s="159"/>
    </row>
    <row r="22" spans="1:26" ht="19.5" customHeight="1" x14ac:dyDescent="0.2">
      <c r="A22" s="192" t="s">
        <v>8</v>
      </c>
      <c r="B22" s="165" t="str">
        <f>"Rekening khusus untuk kegiatan BSPS pada bank "&amp;[73]Base_01!$G$13&amp;", yang sama dengan bank/pos penyalur."</f>
        <v>Rekening khusus untuk kegiatan BSPS pada bank Mandiri, yang sama dengan bank/pos penyalur.</v>
      </c>
      <c r="C22" s="159"/>
      <c r="D22" s="159"/>
      <c r="E22" s="159"/>
      <c r="F22" s="159"/>
      <c r="G22" s="159"/>
      <c r="H22" s="159"/>
      <c r="I22" s="159"/>
      <c r="J22" s="159"/>
      <c r="K22" s="159"/>
      <c r="L22" s="159"/>
      <c r="M22" s="159"/>
      <c r="N22" s="159"/>
      <c r="O22" s="159"/>
      <c r="P22" s="141"/>
      <c r="Q22" s="159"/>
      <c r="R22" s="159"/>
      <c r="S22" s="159"/>
      <c r="T22" s="159"/>
      <c r="U22" s="159"/>
      <c r="V22" s="159"/>
      <c r="W22" s="159"/>
      <c r="X22" s="159"/>
      <c r="Y22" s="159"/>
      <c r="Z22" s="159"/>
    </row>
    <row r="23" spans="1:26" ht="22.5" customHeight="1" x14ac:dyDescent="0.2">
      <c r="A23" s="189"/>
      <c r="B23" s="145" t="s">
        <v>176</v>
      </c>
      <c r="C23" s="159" t="str">
        <f>[73]Base_01!$G$12</f>
        <v xml:space="preserve"> …………………</v>
      </c>
      <c r="D23" s="159"/>
      <c r="E23" s="159"/>
      <c r="F23" s="159"/>
      <c r="G23" s="159"/>
      <c r="H23" s="159"/>
      <c r="I23" s="159"/>
      <c r="J23" s="159"/>
      <c r="K23" s="159"/>
      <c r="L23" s="159"/>
      <c r="M23" s="159" t="e">
        <f>[73]Base_02!#REF!</f>
        <v>#REF!</v>
      </c>
      <c r="N23" s="159"/>
      <c r="O23" s="159"/>
      <c r="P23" s="141"/>
      <c r="Q23" s="159"/>
      <c r="R23" s="159"/>
      <c r="S23" s="159"/>
      <c r="T23" s="159"/>
      <c r="U23" s="159"/>
      <c r="V23" s="159"/>
      <c r="W23" s="159"/>
      <c r="X23" s="159"/>
      <c r="Y23" s="159"/>
      <c r="Z23" s="159"/>
    </row>
    <row r="24" spans="1:26" ht="19.5" customHeight="1" x14ac:dyDescent="0.2">
      <c r="A24" s="159" t="s">
        <v>178</v>
      </c>
      <c r="B24" s="159"/>
      <c r="C24" s="159"/>
      <c r="D24" s="159"/>
      <c r="E24" s="159"/>
      <c r="F24" s="159"/>
      <c r="G24" s="159"/>
      <c r="H24" s="159"/>
      <c r="I24" s="159"/>
      <c r="J24" s="159"/>
      <c r="K24" s="159"/>
      <c r="L24" s="159"/>
      <c r="M24" s="159"/>
      <c r="N24" s="159"/>
      <c r="O24" s="159"/>
      <c r="P24" s="141"/>
      <c r="Q24" s="159"/>
      <c r="R24" s="159"/>
      <c r="S24" s="159"/>
      <c r="T24" s="159"/>
      <c r="U24" s="159"/>
      <c r="V24" s="159"/>
      <c r="W24" s="159"/>
      <c r="X24" s="159"/>
      <c r="Y24" s="159"/>
      <c r="Z24" s="159"/>
    </row>
    <row r="25" spans="1:26" ht="17.25" customHeight="1" x14ac:dyDescent="0.2">
      <c r="A25" s="159"/>
      <c r="B25" s="159"/>
      <c r="C25" s="159"/>
      <c r="D25" s="159"/>
      <c r="E25" s="159"/>
      <c r="F25" s="159"/>
      <c r="G25" s="159"/>
      <c r="H25" s="159"/>
      <c r="I25" s="159"/>
      <c r="J25" s="159"/>
      <c r="K25" s="159"/>
      <c r="L25" s="159"/>
      <c r="M25" s="159"/>
      <c r="N25" s="159"/>
      <c r="O25" s="159"/>
      <c r="P25" s="141"/>
      <c r="Q25" s="159"/>
      <c r="R25" s="159"/>
      <c r="S25" s="159"/>
      <c r="T25" s="159"/>
      <c r="U25" s="159"/>
      <c r="V25" s="159"/>
      <c r="W25" s="159"/>
      <c r="X25" s="159"/>
      <c r="Y25" s="159"/>
      <c r="Z25" s="159"/>
    </row>
    <row r="26" spans="1:26" ht="19.5" customHeight="1" x14ac:dyDescent="0.2">
      <c r="A26" s="159"/>
      <c r="B26" s="159"/>
      <c r="C26" s="159"/>
      <c r="D26" s="159"/>
      <c r="E26" s="159"/>
      <c r="F26" s="159"/>
      <c r="G26" s="159"/>
      <c r="I26" s="146" t="str">
        <f>'Format II-16'!D10</f>
        <v>Sorong</v>
      </c>
      <c r="J26" s="505" t="s">
        <v>428</v>
      </c>
      <c r="K26" s="505"/>
      <c r="L26" s="505"/>
      <c r="M26" s="159"/>
      <c r="N26" s="159"/>
      <c r="O26" s="159"/>
      <c r="P26" s="141"/>
      <c r="Q26" s="159"/>
      <c r="R26" s="159"/>
      <c r="S26" s="159"/>
      <c r="T26" s="159"/>
      <c r="U26" s="159"/>
      <c r="V26" s="159"/>
      <c r="W26" s="159"/>
      <c r="X26" s="159"/>
      <c r="Y26" s="159"/>
      <c r="Z26" s="159"/>
    </row>
    <row r="27" spans="1:26" ht="19.5" customHeight="1" x14ac:dyDescent="0.2">
      <c r="A27" s="366" t="s">
        <v>112</v>
      </c>
      <c r="B27" s="367"/>
      <c r="C27" s="367"/>
      <c r="D27" s="367"/>
      <c r="E27" s="367"/>
      <c r="F27" s="367"/>
      <c r="G27" s="367"/>
      <c r="H27" s="159"/>
      <c r="I27" s="159"/>
      <c r="J27" s="159"/>
      <c r="K27" s="159"/>
      <c r="L27" s="159"/>
      <c r="M27" s="159"/>
      <c r="N27" s="159"/>
      <c r="O27" s="159"/>
      <c r="P27" s="141"/>
      <c r="Q27" s="159"/>
      <c r="R27" s="159"/>
      <c r="S27" s="159"/>
      <c r="T27" s="159"/>
      <c r="U27" s="159"/>
      <c r="V27" s="159"/>
      <c r="W27" s="159"/>
      <c r="X27" s="159"/>
      <c r="Y27" s="159"/>
      <c r="Z27" s="159"/>
    </row>
    <row r="28" spans="1:26" ht="19.5" customHeight="1" x14ac:dyDescent="0.2">
      <c r="A28" s="366" t="s">
        <v>114</v>
      </c>
      <c r="B28" s="367"/>
      <c r="C28" s="367"/>
      <c r="D28" s="367"/>
      <c r="E28" s="367"/>
      <c r="F28" s="367"/>
      <c r="G28" s="367"/>
      <c r="H28" s="159"/>
      <c r="I28" s="159"/>
      <c r="J28" s="145" t="s">
        <v>179</v>
      </c>
      <c r="K28" s="159"/>
      <c r="L28" s="159"/>
      <c r="M28" s="159"/>
      <c r="N28" s="159"/>
      <c r="O28" s="159"/>
      <c r="P28" s="141"/>
      <c r="Q28" s="145"/>
      <c r="R28" s="159"/>
      <c r="S28" s="159"/>
      <c r="T28" s="159"/>
      <c r="U28" s="159"/>
      <c r="V28" s="159"/>
      <c r="W28" s="159"/>
      <c r="X28" s="159"/>
      <c r="Y28" s="159"/>
      <c r="Z28" s="159"/>
    </row>
    <row r="29" spans="1:26" ht="19.5" customHeight="1" x14ac:dyDescent="0.2">
      <c r="A29" s="159"/>
      <c r="B29" s="159"/>
      <c r="C29" s="159"/>
      <c r="D29" s="159"/>
      <c r="E29" s="159"/>
      <c r="F29" s="159"/>
      <c r="G29" s="159"/>
      <c r="H29" s="159"/>
      <c r="I29" s="159"/>
      <c r="J29" s="145"/>
      <c r="K29" s="159"/>
      <c r="L29" s="159"/>
      <c r="M29" s="159"/>
      <c r="N29" s="159"/>
      <c r="O29" s="159"/>
      <c r="P29" s="141"/>
      <c r="Q29" s="159"/>
      <c r="R29" s="159"/>
      <c r="S29" s="159"/>
      <c r="T29" s="159"/>
      <c r="U29" s="159"/>
      <c r="V29" s="159"/>
      <c r="W29" s="159"/>
      <c r="X29" s="159"/>
      <c r="Y29" s="159"/>
      <c r="Z29" s="159"/>
    </row>
    <row r="30" spans="1:26" ht="19.5" customHeight="1" x14ac:dyDescent="0.2">
      <c r="A30" s="159"/>
      <c r="B30" s="159"/>
      <c r="C30" s="159"/>
      <c r="D30" s="159"/>
      <c r="E30" s="159"/>
      <c r="F30" s="159"/>
      <c r="G30" s="159"/>
      <c r="H30" s="159"/>
      <c r="I30" s="159"/>
      <c r="J30" s="145"/>
      <c r="K30" s="159"/>
      <c r="L30" s="159"/>
      <c r="M30" s="159"/>
      <c r="N30" s="159"/>
      <c r="O30" s="159"/>
      <c r="P30" s="141"/>
      <c r="Q30" s="159"/>
      <c r="R30" s="159"/>
      <c r="S30" s="159"/>
      <c r="T30" s="159"/>
      <c r="U30" s="159"/>
      <c r="V30" s="159"/>
      <c r="W30" s="159"/>
      <c r="X30" s="159"/>
      <c r="Y30" s="159"/>
      <c r="Z30" s="159"/>
    </row>
    <row r="31" spans="1:26" ht="19.5" customHeight="1" x14ac:dyDescent="0.2">
      <c r="A31" s="159"/>
      <c r="B31" s="159"/>
      <c r="C31" s="159"/>
      <c r="D31" s="159"/>
      <c r="E31" s="159"/>
      <c r="F31" s="159"/>
      <c r="G31" s="159"/>
      <c r="H31" s="159"/>
      <c r="I31" s="159"/>
      <c r="J31" s="145"/>
      <c r="K31" s="159"/>
      <c r="L31" s="159"/>
      <c r="M31" s="159"/>
      <c r="N31" s="159"/>
      <c r="O31" s="159"/>
      <c r="P31" s="141"/>
      <c r="Q31" s="159"/>
      <c r="R31" s="159"/>
      <c r="S31" s="159"/>
      <c r="T31" s="159"/>
      <c r="U31" s="159"/>
      <c r="V31" s="159"/>
      <c r="W31" s="159"/>
      <c r="X31" s="159"/>
      <c r="Y31" s="159"/>
      <c r="Z31" s="159"/>
    </row>
    <row r="32" spans="1:26" ht="19.5" customHeight="1" x14ac:dyDescent="0.2">
      <c r="A32" s="159"/>
      <c r="B32" s="504" t="str">
        <f>'Total II-15'!B66</f>
        <v>…...............         …...............</v>
      </c>
      <c r="C32" s="367"/>
      <c r="D32" s="367"/>
      <c r="E32" s="367"/>
      <c r="F32" s="367"/>
      <c r="G32" s="367"/>
      <c r="H32" s="159"/>
      <c r="I32" s="159"/>
      <c r="J32" s="145" t="str">
        <f>'Total II-15'!E66</f>
        <v>Andi</v>
      </c>
      <c r="K32" s="159"/>
      <c r="L32" s="159"/>
      <c r="M32" s="159"/>
      <c r="N32" s="159"/>
      <c r="O32" s="159"/>
      <c r="P32" s="141"/>
      <c r="Q32" s="159"/>
      <c r="R32" s="159"/>
      <c r="S32" s="159"/>
      <c r="T32" s="159"/>
      <c r="U32" s="159"/>
      <c r="V32" s="159"/>
      <c r="W32" s="159"/>
      <c r="X32" s="159"/>
      <c r="Y32" s="159"/>
      <c r="Z32" s="159"/>
    </row>
    <row r="33" spans="1:26" ht="19.5" customHeight="1" x14ac:dyDescent="0.2">
      <c r="A33" s="145"/>
      <c r="B33" s="145"/>
      <c r="C33" s="145"/>
      <c r="D33" s="145"/>
      <c r="E33" s="145"/>
      <c r="F33" s="145"/>
      <c r="G33" s="145"/>
      <c r="H33" s="145"/>
      <c r="I33" s="145"/>
      <c r="J33" s="145"/>
      <c r="K33" s="145"/>
      <c r="L33" s="145"/>
      <c r="M33" s="145"/>
      <c r="N33" s="145"/>
      <c r="O33" s="145"/>
      <c r="P33" s="194"/>
      <c r="Q33" s="159"/>
      <c r="R33" s="159"/>
      <c r="S33" s="159"/>
      <c r="T33" s="159"/>
      <c r="U33" s="159"/>
      <c r="V33" s="159"/>
      <c r="W33" s="159"/>
      <c r="X33" s="159"/>
      <c r="Y33" s="159"/>
      <c r="Z33" s="159"/>
    </row>
    <row r="34" spans="1:26" ht="19.5" customHeight="1" x14ac:dyDescent="0.2">
      <c r="A34" s="366" t="s">
        <v>180</v>
      </c>
      <c r="B34" s="367"/>
      <c r="C34" s="367"/>
      <c r="D34" s="367"/>
      <c r="E34" s="367"/>
      <c r="F34" s="367"/>
      <c r="G34" s="367"/>
      <c r="H34" s="367"/>
      <c r="I34" s="367"/>
      <c r="J34" s="367"/>
      <c r="K34" s="367"/>
      <c r="L34" s="367"/>
      <c r="M34" s="145"/>
      <c r="N34" s="145"/>
      <c r="O34" s="145"/>
      <c r="P34" s="141"/>
      <c r="Q34" s="159"/>
      <c r="R34" s="159"/>
      <c r="S34" s="159"/>
      <c r="T34" s="159"/>
      <c r="U34" s="159"/>
      <c r="V34" s="159"/>
      <c r="W34" s="159"/>
      <c r="X34" s="159"/>
      <c r="Y34" s="159"/>
      <c r="Z34" s="159"/>
    </row>
    <row r="35" spans="1:26" ht="19.5" customHeight="1" x14ac:dyDescent="0.2">
      <c r="A35" s="159"/>
      <c r="B35" s="159"/>
      <c r="C35" s="159"/>
      <c r="D35" s="159"/>
      <c r="E35" s="159"/>
      <c r="F35" s="159"/>
      <c r="G35" s="159"/>
      <c r="H35" s="159"/>
      <c r="I35" s="159"/>
      <c r="J35" s="145"/>
      <c r="K35" s="159"/>
      <c r="L35" s="159"/>
      <c r="M35" s="159"/>
      <c r="N35" s="159"/>
      <c r="O35" s="159"/>
      <c r="P35" s="141"/>
      <c r="Q35" s="159"/>
      <c r="R35" s="159"/>
      <c r="S35" s="159"/>
      <c r="T35" s="159"/>
      <c r="U35" s="159"/>
      <c r="V35" s="159"/>
      <c r="W35" s="159"/>
      <c r="X35" s="159"/>
      <c r="Y35" s="159"/>
      <c r="Z35" s="159"/>
    </row>
    <row r="36" spans="1:26" ht="19.5" customHeight="1" x14ac:dyDescent="0.2">
      <c r="A36" s="159"/>
      <c r="B36" s="159"/>
      <c r="C36" s="159"/>
      <c r="D36" s="159"/>
      <c r="E36" s="159"/>
      <c r="F36" s="159"/>
      <c r="G36" s="159"/>
      <c r="H36" s="159"/>
      <c r="I36" s="159"/>
      <c r="J36" s="145"/>
      <c r="K36" s="159"/>
      <c r="L36" s="159"/>
      <c r="M36" s="159"/>
      <c r="N36" s="159"/>
      <c r="O36" s="159"/>
      <c r="P36" s="141"/>
      <c r="Q36" s="159"/>
      <c r="R36" s="159"/>
      <c r="S36" s="159"/>
      <c r="T36" s="159"/>
      <c r="U36" s="159"/>
      <c r="V36" s="159"/>
      <c r="W36" s="159"/>
      <c r="X36" s="159"/>
      <c r="Y36" s="159"/>
      <c r="Z36" s="159"/>
    </row>
    <row r="37" spans="1:26" ht="19.5" customHeight="1" x14ac:dyDescent="0.2">
      <c r="A37" s="159"/>
      <c r="B37" s="159"/>
      <c r="C37" s="159"/>
      <c r="D37" s="159"/>
      <c r="E37" s="159"/>
      <c r="F37" s="159"/>
      <c r="G37" s="159"/>
      <c r="H37" s="159"/>
      <c r="I37" s="159"/>
      <c r="J37" s="145"/>
      <c r="K37" s="159"/>
      <c r="L37" s="159"/>
      <c r="M37" s="159"/>
      <c r="N37" s="159"/>
      <c r="O37" s="159"/>
      <c r="P37" s="141"/>
      <c r="Q37" s="159"/>
      <c r="R37" s="159"/>
      <c r="S37" s="159"/>
      <c r="T37" s="159"/>
      <c r="U37" s="159"/>
      <c r="V37" s="159"/>
      <c r="W37" s="159"/>
      <c r="X37" s="159"/>
      <c r="Y37" s="159"/>
      <c r="Z37" s="159"/>
    </row>
    <row r="38" spans="1:26" ht="19.5" customHeight="1" x14ac:dyDescent="0.2">
      <c r="A38" s="159"/>
      <c r="B38" s="145" t="s">
        <v>181</v>
      </c>
      <c r="C38" s="145"/>
      <c r="D38" s="145"/>
      <c r="E38" s="159"/>
      <c r="F38" s="145" t="s">
        <v>181</v>
      </c>
      <c r="G38" s="159"/>
      <c r="H38" s="145"/>
      <c r="I38" s="145"/>
      <c r="J38" s="145" t="s">
        <v>181</v>
      </c>
      <c r="K38" s="159"/>
      <c r="L38" s="145"/>
      <c r="M38" s="145"/>
      <c r="N38" s="145"/>
      <c r="O38" s="145"/>
      <c r="P38" s="141"/>
      <c r="Q38" s="159"/>
      <c r="R38" s="159"/>
      <c r="S38" s="159"/>
      <c r="T38" s="159"/>
      <c r="U38" s="159"/>
      <c r="V38" s="159"/>
      <c r="W38" s="159"/>
      <c r="X38" s="159"/>
      <c r="Y38" s="159"/>
      <c r="Z38" s="159"/>
    </row>
    <row r="39" spans="1:26" ht="19.5" customHeight="1" x14ac:dyDescent="0.2">
      <c r="A39" s="159"/>
      <c r="B39" s="159"/>
      <c r="C39" s="159"/>
      <c r="D39" s="159"/>
      <c r="E39" s="159"/>
      <c r="F39" s="159"/>
      <c r="G39" s="159"/>
      <c r="H39" s="159"/>
      <c r="I39" s="159"/>
      <c r="J39" s="145"/>
      <c r="K39" s="159"/>
      <c r="L39" s="159"/>
      <c r="M39" s="159"/>
      <c r="N39" s="159"/>
      <c r="O39" s="159"/>
      <c r="P39" s="141"/>
      <c r="Q39" s="159"/>
      <c r="R39" s="159"/>
      <c r="S39" s="159"/>
      <c r="T39" s="159"/>
      <c r="U39" s="159"/>
      <c r="V39" s="159"/>
      <c r="W39" s="159"/>
      <c r="X39" s="159"/>
      <c r="Y39" s="159"/>
      <c r="Z39" s="159"/>
    </row>
    <row r="40" spans="1:26" ht="19.5" customHeight="1" x14ac:dyDescent="0.2">
      <c r="A40" s="159"/>
      <c r="B40" s="159"/>
      <c r="C40" s="159"/>
      <c r="D40" s="159"/>
      <c r="E40" s="159"/>
      <c r="F40" s="159"/>
      <c r="G40" s="159"/>
      <c r="H40" s="159"/>
      <c r="I40" s="159"/>
      <c r="J40" s="145"/>
      <c r="K40" s="159"/>
      <c r="L40" s="159"/>
      <c r="M40" s="159"/>
      <c r="N40" s="159"/>
      <c r="O40" s="159"/>
      <c r="P40" s="141"/>
      <c r="Q40" s="159"/>
      <c r="R40" s="159"/>
      <c r="S40" s="159"/>
      <c r="T40" s="159"/>
      <c r="U40" s="159"/>
      <c r="V40" s="159"/>
      <c r="W40" s="159"/>
      <c r="X40" s="159"/>
      <c r="Y40" s="159"/>
      <c r="Z40" s="159"/>
    </row>
    <row r="41" spans="1:26" ht="19.5" customHeight="1" x14ac:dyDescent="0.2">
      <c r="A41" s="159"/>
      <c r="B41" s="159"/>
      <c r="C41" s="159"/>
      <c r="D41" s="159"/>
      <c r="E41" s="159"/>
      <c r="F41" s="159"/>
      <c r="G41" s="159"/>
      <c r="H41" s="159"/>
      <c r="I41" s="159"/>
      <c r="J41" s="145"/>
      <c r="K41" s="159"/>
      <c r="L41" s="159"/>
      <c r="M41" s="159"/>
      <c r="N41" s="159"/>
      <c r="O41" s="159"/>
      <c r="P41" s="141"/>
      <c r="Q41" s="159"/>
      <c r="R41" s="159"/>
      <c r="S41" s="159"/>
      <c r="T41" s="159"/>
      <c r="U41" s="159"/>
      <c r="V41" s="159"/>
      <c r="W41" s="159"/>
      <c r="X41" s="159"/>
      <c r="Y41" s="159"/>
      <c r="Z41" s="159"/>
    </row>
    <row r="42" spans="1:26" ht="19.5" customHeight="1" x14ac:dyDescent="0.2">
      <c r="A42" s="159"/>
      <c r="B42" s="145" t="s">
        <v>181</v>
      </c>
      <c r="C42" s="145"/>
      <c r="D42" s="145"/>
      <c r="E42" s="159"/>
      <c r="F42" s="145" t="s">
        <v>181</v>
      </c>
      <c r="G42" s="159"/>
      <c r="H42" s="145"/>
      <c r="I42" s="145"/>
      <c r="J42" s="145" t="s">
        <v>181</v>
      </c>
      <c r="K42" s="159"/>
      <c r="L42" s="145"/>
      <c r="M42" s="145"/>
      <c r="N42" s="145"/>
      <c r="O42" s="145"/>
      <c r="P42" s="141"/>
      <c r="Q42" s="159"/>
      <c r="R42" s="159"/>
      <c r="S42" s="159"/>
      <c r="T42" s="159"/>
      <c r="U42" s="159"/>
      <c r="V42" s="159"/>
      <c r="W42" s="159"/>
      <c r="X42" s="159"/>
      <c r="Y42" s="159"/>
      <c r="Z42" s="159"/>
    </row>
    <row r="43" spans="1:26" ht="19.5" customHeight="1" x14ac:dyDescent="0.2">
      <c r="A43" s="159"/>
      <c r="B43" s="145"/>
      <c r="C43" s="145"/>
      <c r="D43" s="145"/>
      <c r="E43" s="159"/>
      <c r="F43" s="145"/>
      <c r="G43" s="159"/>
      <c r="H43" s="145"/>
      <c r="I43" s="145"/>
      <c r="J43" s="145"/>
      <c r="K43" s="159"/>
      <c r="L43" s="145"/>
      <c r="M43" s="145"/>
      <c r="N43" s="145"/>
      <c r="O43" s="145"/>
      <c r="P43" s="141"/>
      <c r="Q43" s="159"/>
      <c r="R43" s="159"/>
      <c r="S43" s="159"/>
      <c r="T43" s="159"/>
      <c r="U43" s="159"/>
      <c r="V43" s="159"/>
      <c r="W43" s="159"/>
      <c r="X43" s="159"/>
      <c r="Y43" s="159"/>
      <c r="Z43" s="159"/>
    </row>
    <row r="44" spans="1:26" ht="19.5" customHeight="1" x14ac:dyDescent="0.2">
      <c r="A44" s="159"/>
      <c r="B44" s="145"/>
      <c r="C44" s="145"/>
      <c r="D44" s="145"/>
      <c r="E44" s="159"/>
      <c r="F44" s="145"/>
      <c r="G44" s="159"/>
      <c r="H44" s="145"/>
      <c r="I44" s="145"/>
      <c r="J44" s="145"/>
      <c r="K44" s="159"/>
      <c r="L44" s="145"/>
      <c r="M44" s="145"/>
      <c r="N44" s="145"/>
      <c r="O44" s="145"/>
      <c r="P44" s="141"/>
      <c r="Q44" s="159"/>
      <c r="R44" s="159"/>
      <c r="S44" s="159"/>
      <c r="T44" s="159"/>
      <c r="U44" s="159"/>
      <c r="V44" s="159"/>
      <c r="W44" s="159"/>
      <c r="X44" s="159"/>
      <c r="Y44" s="159"/>
      <c r="Z44" s="159"/>
    </row>
    <row r="45" spans="1:26" ht="19.5" customHeight="1" x14ac:dyDescent="0.2">
      <c r="A45" s="159"/>
      <c r="B45" s="145"/>
      <c r="C45" s="145"/>
      <c r="D45" s="145"/>
      <c r="E45" s="159"/>
      <c r="F45" s="145"/>
      <c r="G45" s="159"/>
      <c r="H45" s="145"/>
      <c r="I45" s="145"/>
      <c r="J45" s="145"/>
      <c r="K45" s="159"/>
      <c r="L45" s="145"/>
      <c r="M45" s="145"/>
      <c r="N45" s="145"/>
      <c r="O45" s="145"/>
      <c r="P45" s="141"/>
      <c r="Q45" s="159"/>
      <c r="R45" s="159"/>
      <c r="S45" s="159"/>
      <c r="T45" s="159"/>
      <c r="U45" s="159"/>
      <c r="V45" s="159"/>
      <c r="W45" s="159"/>
      <c r="X45" s="159"/>
      <c r="Y45" s="159"/>
      <c r="Z45" s="159"/>
    </row>
    <row r="46" spans="1:26" ht="19.5" customHeight="1" x14ac:dyDescent="0.2">
      <c r="A46" s="159"/>
      <c r="B46" s="145" t="s">
        <v>181</v>
      </c>
      <c r="C46" s="145"/>
      <c r="D46" s="145"/>
      <c r="E46" s="159"/>
      <c r="F46" s="145" t="s">
        <v>181</v>
      </c>
      <c r="G46" s="159"/>
      <c r="H46" s="145"/>
      <c r="I46" s="145"/>
      <c r="J46" s="145" t="s">
        <v>181</v>
      </c>
      <c r="K46" s="159"/>
      <c r="L46" s="145"/>
      <c r="M46" s="145"/>
      <c r="N46" s="145"/>
      <c r="O46" s="145"/>
      <c r="P46" s="141"/>
      <c r="Q46" s="159"/>
      <c r="R46" s="159"/>
      <c r="S46" s="159"/>
      <c r="T46" s="159"/>
      <c r="U46" s="159"/>
      <c r="V46" s="159"/>
      <c r="W46" s="159"/>
      <c r="X46" s="159"/>
      <c r="Y46" s="159"/>
      <c r="Z46" s="159"/>
    </row>
    <row r="47" spans="1:26" ht="19.5" customHeight="1" x14ac:dyDescent="0.2">
      <c r="A47" s="159"/>
      <c r="B47" s="145"/>
      <c r="C47" s="145"/>
      <c r="D47" s="145"/>
      <c r="E47" s="159"/>
      <c r="F47" s="145"/>
      <c r="G47" s="159"/>
      <c r="H47" s="145"/>
      <c r="I47" s="145"/>
      <c r="J47" s="145"/>
      <c r="K47" s="159"/>
      <c r="L47" s="145"/>
      <c r="M47" s="145"/>
      <c r="N47" s="145"/>
      <c r="O47" s="145"/>
      <c r="P47" s="141"/>
      <c r="Q47" s="159"/>
      <c r="R47" s="159"/>
      <c r="S47" s="159"/>
      <c r="T47" s="159"/>
      <c r="U47" s="159"/>
      <c r="V47" s="159"/>
      <c r="W47" s="159"/>
      <c r="X47" s="159"/>
      <c r="Y47" s="159"/>
      <c r="Z47" s="159"/>
    </row>
    <row r="48" spans="1:26" ht="19.5" customHeight="1" x14ac:dyDescent="0.2">
      <c r="A48" s="159"/>
      <c r="B48" s="145"/>
      <c r="C48" s="145"/>
      <c r="D48" s="145"/>
      <c r="E48" s="159"/>
      <c r="F48" s="145"/>
      <c r="G48" s="159"/>
      <c r="H48" s="145"/>
      <c r="I48" s="145"/>
      <c r="J48" s="145"/>
      <c r="K48" s="159"/>
      <c r="L48" s="145"/>
      <c r="M48" s="145"/>
      <c r="N48" s="145"/>
      <c r="O48" s="145"/>
      <c r="P48" s="141"/>
      <c r="Q48" s="159"/>
      <c r="R48" s="159"/>
      <c r="S48" s="159"/>
      <c r="T48" s="159"/>
      <c r="U48" s="159"/>
      <c r="V48" s="159"/>
      <c r="W48" s="159"/>
      <c r="X48" s="159"/>
      <c r="Y48" s="159"/>
      <c r="Z48" s="159"/>
    </row>
    <row r="49" spans="1:26" ht="19.5" customHeight="1" x14ac:dyDescent="0.2">
      <c r="A49" s="159"/>
      <c r="B49" s="145"/>
      <c r="C49" s="145"/>
      <c r="D49" s="145"/>
      <c r="E49" s="159"/>
      <c r="F49" s="145"/>
      <c r="G49" s="159"/>
      <c r="H49" s="145"/>
      <c r="I49" s="145"/>
      <c r="J49" s="145"/>
      <c r="K49" s="159"/>
      <c r="L49" s="145"/>
      <c r="M49" s="145"/>
      <c r="N49" s="145"/>
      <c r="O49" s="145"/>
      <c r="P49" s="141"/>
      <c r="Q49" s="159"/>
      <c r="R49" s="159"/>
      <c r="S49" s="159"/>
      <c r="T49" s="159"/>
      <c r="U49" s="159"/>
      <c r="V49" s="159"/>
      <c r="W49" s="159"/>
      <c r="X49" s="159"/>
      <c r="Y49" s="159"/>
      <c r="Z49" s="159"/>
    </row>
    <row r="50" spans="1:26" ht="19.5" customHeight="1" x14ac:dyDescent="0.2">
      <c r="A50" s="159"/>
      <c r="B50" s="145" t="s">
        <v>181</v>
      </c>
      <c r="C50" s="145"/>
      <c r="D50" s="145"/>
      <c r="E50" s="159"/>
      <c r="F50" s="145" t="s">
        <v>181</v>
      </c>
      <c r="G50" s="159"/>
      <c r="H50" s="145"/>
      <c r="I50" s="145"/>
      <c r="J50" s="145" t="s">
        <v>181</v>
      </c>
      <c r="K50" s="159"/>
      <c r="L50" s="145"/>
      <c r="M50" s="145"/>
      <c r="N50" s="145"/>
      <c r="O50" s="145"/>
      <c r="P50" s="141"/>
      <c r="Q50" s="159"/>
      <c r="R50" s="159"/>
      <c r="S50" s="159"/>
      <c r="T50" s="159"/>
      <c r="U50" s="159"/>
      <c r="V50" s="159"/>
      <c r="W50" s="159"/>
      <c r="X50" s="159"/>
      <c r="Y50" s="159"/>
      <c r="Z50" s="159"/>
    </row>
    <row r="51" spans="1:26" ht="19.5" customHeight="1" x14ac:dyDescent="0.2">
      <c r="A51" s="159"/>
      <c r="B51" s="159"/>
      <c r="C51" s="159"/>
      <c r="D51" s="159"/>
      <c r="E51" s="159"/>
      <c r="F51" s="159"/>
      <c r="G51" s="159"/>
      <c r="H51" s="159"/>
      <c r="I51" s="159"/>
      <c r="J51" s="145"/>
      <c r="K51" s="159"/>
      <c r="L51" s="159"/>
      <c r="M51" s="159"/>
      <c r="N51" s="159"/>
      <c r="O51" s="159"/>
      <c r="P51" s="141"/>
      <c r="Q51" s="159"/>
      <c r="R51" s="159"/>
      <c r="S51" s="159"/>
      <c r="T51" s="159"/>
      <c r="U51" s="159"/>
      <c r="V51" s="159"/>
      <c r="W51" s="159"/>
      <c r="X51" s="159"/>
      <c r="Y51" s="159"/>
      <c r="Z51" s="159"/>
    </row>
    <row r="52" spans="1:26" ht="19.5" customHeight="1" x14ac:dyDescent="0.2">
      <c r="A52" s="159"/>
      <c r="B52" s="159"/>
      <c r="C52" s="159"/>
      <c r="D52" s="159"/>
      <c r="E52" s="159"/>
      <c r="F52" s="159"/>
      <c r="G52" s="159"/>
      <c r="H52" s="159"/>
      <c r="I52" s="159"/>
      <c r="J52" s="145"/>
      <c r="K52" s="159"/>
      <c r="L52" s="159"/>
      <c r="M52" s="159"/>
      <c r="N52" s="159"/>
      <c r="O52" s="159"/>
      <c r="P52" s="141"/>
      <c r="Q52" s="159"/>
      <c r="R52" s="159"/>
      <c r="S52" s="159"/>
      <c r="T52" s="159"/>
      <c r="U52" s="159"/>
      <c r="V52" s="159"/>
      <c r="W52" s="159"/>
      <c r="X52" s="159"/>
      <c r="Y52" s="159"/>
      <c r="Z52" s="159"/>
    </row>
    <row r="53" spans="1:26" ht="19.5" customHeight="1" x14ac:dyDescent="0.2">
      <c r="A53" s="159"/>
      <c r="B53" s="159"/>
      <c r="C53" s="159"/>
      <c r="D53" s="159"/>
      <c r="E53" s="159"/>
      <c r="F53" s="159"/>
      <c r="G53" s="159"/>
      <c r="H53" s="159"/>
      <c r="I53" s="159"/>
      <c r="J53" s="145"/>
      <c r="K53" s="159"/>
      <c r="L53" s="159"/>
      <c r="M53" s="159"/>
      <c r="N53" s="159"/>
      <c r="O53" s="159"/>
      <c r="P53" s="141"/>
      <c r="Q53" s="159"/>
      <c r="R53" s="159"/>
      <c r="S53" s="159"/>
      <c r="T53" s="159"/>
      <c r="U53" s="159"/>
      <c r="V53" s="159"/>
      <c r="W53" s="159"/>
      <c r="X53" s="159"/>
      <c r="Y53" s="159"/>
      <c r="Z53" s="159"/>
    </row>
    <row r="54" spans="1:26" ht="19.5" customHeight="1" x14ac:dyDescent="0.2">
      <c r="A54" s="159"/>
      <c r="B54" s="145" t="s">
        <v>181</v>
      </c>
      <c r="C54" s="145"/>
      <c r="D54" s="145"/>
      <c r="E54" s="159"/>
      <c r="F54" s="145" t="s">
        <v>181</v>
      </c>
      <c r="G54" s="159"/>
      <c r="H54" s="145"/>
      <c r="I54" s="145"/>
      <c r="J54" s="145" t="s">
        <v>181</v>
      </c>
      <c r="K54" s="159"/>
      <c r="L54" s="145"/>
      <c r="M54" s="145"/>
      <c r="N54" s="145"/>
      <c r="O54" s="145"/>
      <c r="P54" s="141"/>
      <c r="Q54" s="159"/>
      <c r="R54" s="159"/>
      <c r="S54" s="159"/>
      <c r="T54" s="159"/>
      <c r="U54" s="159"/>
      <c r="V54" s="159"/>
      <c r="W54" s="159"/>
      <c r="X54" s="159"/>
      <c r="Y54" s="159"/>
      <c r="Z54" s="159"/>
    </row>
    <row r="55" spans="1:26" ht="19.5" customHeight="1" x14ac:dyDescent="0.2">
      <c r="A55" s="159"/>
      <c r="B55" s="145"/>
      <c r="C55" s="145"/>
      <c r="D55" s="145"/>
      <c r="E55" s="159"/>
      <c r="F55" s="145"/>
      <c r="G55" s="159"/>
      <c r="H55" s="145"/>
      <c r="I55" s="145"/>
      <c r="J55" s="145"/>
      <c r="K55" s="159"/>
      <c r="L55" s="145"/>
      <c r="M55" s="145"/>
      <c r="N55" s="145"/>
      <c r="O55" s="145"/>
      <c r="P55" s="141"/>
      <c r="Q55" s="159"/>
      <c r="R55" s="159"/>
      <c r="S55" s="159"/>
      <c r="T55" s="159"/>
      <c r="U55" s="159"/>
      <c r="V55" s="159"/>
      <c r="W55" s="159"/>
      <c r="X55" s="159"/>
      <c r="Y55" s="159"/>
      <c r="Z55" s="159"/>
    </row>
    <row r="56" spans="1:26" ht="19.5" customHeight="1" x14ac:dyDescent="0.2">
      <c r="A56" s="159"/>
      <c r="B56" s="145"/>
      <c r="C56" s="145"/>
      <c r="D56" s="145"/>
      <c r="E56" s="159"/>
      <c r="F56" s="145"/>
      <c r="G56" s="159"/>
      <c r="H56" s="145"/>
      <c r="I56" s="145"/>
      <c r="J56" s="145"/>
      <c r="K56" s="159"/>
      <c r="L56" s="145"/>
      <c r="M56" s="145"/>
      <c r="N56" s="145"/>
      <c r="O56" s="145"/>
      <c r="P56" s="141"/>
      <c r="Q56" s="159"/>
      <c r="R56" s="159"/>
      <c r="S56" s="159"/>
      <c r="T56" s="159"/>
      <c r="U56" s="159"/>
      <c r="V56" s="159"/>
      <c r="W56" s="159"/>
      <c r="X56" s="159"/>
      <c r="Y56" s="159"/>
      <c r="Z56" s="159"/>
    </row>
    <row r="57" spans="1:26" ht="19.5" customHeight="1" x14ac:dyDescent="0.2">
      <c r="A57" s="159"/>
      <c r="B57" s="145"/>
      <c r="C57" s="145"/>
      <c r="D57" s="145"/>
      <c r="E57" s="159"/>
      <c r="F57" s="145"/>
      <c r="G57" s="159"/>
      <c r="H57" s="145"/>
      <c r="I57" s="145"/>
      <c r="J57" s="145"/>
      <c r="K57" s="159"/>
      <c r="L57" s="145"/>
      <c r="M57" s="145"/>
      <c r="N57" s="145"/>
      <c r="O57" s="145"/>
      <c r="P57" s="141"/>
      <c r="Q57" s="159"/>
      <c r="R57" s="159"/>
      <c r="S57" s="159"/>
      <c r="T57" s="159"/>
      <c r="U57" s="159"/>
      <c r="V57" s="159"/>
      <c r="W57" s="159"/>
      <c r="X57" s="159"/>
      <c r="Y57" s="159"/>
      <c r="Z57" s="159"/>
    </row>
    <row r="58" spans="1:26" ht="19.5" customHeight="1" x14ac:dyDescent="0.2">
      <c r="A58" s="159"/>
      <c r="B58" s="145" t="s">
        <v>181</v>
      </c>
      <c r="C58" s="145"/>
      <c r="D58" s="145"/>
      <c r="E58" s="159"/>
      <c r="F58" s="145" t="s">
        <v>181</v>
      </c>
      <c r="G58" s="159"/>
      <c r="H58" s="145"/>
      <c r="I58" s="145"/>
      <c r="J58" s="145" t="s">
        <v>181</v>
      </c>
      <c r="K58" s="159"/>
      <c r="L58" s="145"/>
      <c r="M58" s="145"/>
      <c r="N58" s="145"/>
      <c r="O58" s="145"/>
      <c r="P58" s="141"/>
      <c r="Q58" s="159"/>
      <c r="R58" s="159"/>
      <c r="S58" s="159"/>
      <c r="T58" s="159"/>
      <c r="U58" s="159"/>
      <c r="V58" s="159"/>
      <c r="W58" s="159"/>
      <c r="X58" s="159"/>
      <c r="Y58" s="159"/>
      <c r="Z58" s="159"/>
    </row>
    <row r="59" spans="1:26" ht="19.5" customHeight="1" x14ac:dyDescent="0.2">
      <c r="A59" s="159"/>
      <c r="B59" s="145"/>
      <c r="C59" s="145"/>
      <c r="D59" s="145"/>
      <c r="E59" s="159"/>
      <c r="F59" s="145"/>
      <c r="G59" s="159"/>
      <c r="H59" s="145"/>
      <c r="I59" s="145"/>
      <c r="J59" s="145"/>
      <c r="K59" s="159"/>
      <c r="L59" s="145"/>
      <c r="M59" s="145"/>
      <c r="N59" s="145"/>
      <c r="O59" s="145"/>
      <c r="P59" s="141"/>
      <c r="Q59" s="159"/>
      <c r="R59" s="159"/>
      <c r="S59" s="159"/>
      <c r="T59" s="159"/>
      <c r="U59" s="159"/>
      <c r="V59" s="159"/>
      <c r="W59" s="159"/>
      <c r="X59" s="159"/>
      <c r="Y59" s="159"/>
      <c r="Z59" s="159"/>
    </row>
    <row r="60" spans="1:26" ht="19.5" customHeight="1" x14ac:dyDescent="0.2">
      <c r="A60" s="159"/>
      <c r="B60" s="145"/>
      <c r="C60" s="145"/>
      <c r="D60" s="145"/>
      <c r="E60" s="159"/>
      <c r="F60" s="145"/>
      <c r="G60" s="159"/>
      <c r="H60" s="145"/>
      <c r="I60" s="145"/>
      <c r="J60" s="145"/>
      <c r="K60" s="159"/>
      <c r="L60" s="145"/>
      <c r="M60" s="145"/>
      <c r="N60" s="145"/>
      <c r="O60" s="145"/>
      <c r="P60" s="141"/>
      <c r="Q60" s="159"/>
      <c r="R60" s="159"/>
      <c r="S60" s="159"/>
      <c r="T60" s="159"/>
      <c r="U60" s="159"/>
      <c r="V60" s="159"/>
      <c r="W60" s="159"/>
      <c r="X60" s="159"/>
      <c r="Y60" s="159"/>
      <c r="Z60" s="159"/>
    </row>
    <row r="61" spans="1:26" ht="19.5" customHeight="1" x14ac:dyDescent="0.2">
      <c r="A61" s="159"/>
      <c r="B61" s="145"/>
      <c r="C61" s="145"/>
      <c r="D61" s="145"/>
      <c r="E61" s="159"/>
      <c r="F61" s="145"/>
      <c r="G61" s="159"/>
      <c r="H61" s="145"/>
      <c r="I61" s="145"/>
      <c r="J61" s="145"/>
      <c r="K61" s="159"/>
      <c r="L61" s="145"/>
      <c r="M61" s="145"/>
      <c r="N61" s="145"/>
      <c r="O61" s="145"/>
      <c r="P61" s="141"/>
      <c r="Q61" s="159"/>
      <c r="R61" s="159"/>
      <c r="S61" s="159"/>
      <c r="T61" s="159"/>
      <c r="U61" s="159"/>
      <c r="V61" s="159"/>
      <c r="W61" s="159"/>
      <c r="X61" s="159"/>
      <c r="Y61" s="159"/>
      <c r="Z61" s="159"/>
    </row>
    <row r="62" spans="1:26" ht="19.5" customHeight="1" x14ac:dyDescent="0.2">
      <c r="A62" s="159"/>
      <c r="B62" s="145" t="s">
        <v>181</v>
      </c>
      <c r="C62" s="145"/>
      <c r="D62" s="145"/>
      <c r="E62" s="159"/>
      <c r="F62" s="145" t="s">
        <v>181</v>
      </c>
      <c r="G62" s="159"/>
      <c r="H62" s="145"/>
      <c r="I62" s="145"/>
      <c r="J62" s="145"/>
      <c r="K62" s="145"/>
      <c r="L62" s="145"/>
      <c r="M62" s="145"/>
      <c r="N62" s="145"/>
      <c r="O62" s="145"/>
      <c r="P62" s="141"/>
      <c r="Q62" s="159"/>
      <c r="R62" s="159"/>
      <c r="S62" s="159"/>
      <c r="T62" s="159"/>
      <c r="U62" s="159"/>
      <c r="V62" s="159"/>
      <c r="W62" s="159"/>
      <c r="X62" s="159"/>
      <c r="Y62" s="159"/>
      <c r="Z62" s="159"/>
    </row>
    <row r="63" spans="1:26" ht="19.5" customHeight="1" x14ac:dyDescent="0.2">
      <c r="A63" s="145"/>
      <c r="B63" s="145"/>
      <c r="C63" s="159"/>
      <c r="D63" s="159"/>
      <c r="E63" s="145"/>
      <c r="F63" s="145"/>
      <c r="G63" s="145"/>
      <c r="H63" s="145"/>
      <c r="I63" s="159"/>
      <c r="J63" s="159"/>
      <c r="K63" s="159"/>
      <c r="L63" s="159"/>
      <c r="M63" s="159"/>
      <c r="N63" s="159"/>
      <c r="O63" s="159"/>
      <c r="P63" s="141"/>
      <c r="Q63" s="159"/>
      <c r="R63" s="159"/>
      <c r="S63" s="159"/>
      <c r="T63" s="159"/>
      <c r="U63" s="159"/>
      <c r="V63" s="159"/>
      <c r="W63" s="159"/>
      <c r="X63" s="159"/>
      <c r="Y63" s="159"/>
      <c r="Z63" s="159"/>
    </row>
    <row r="64" spans="1:26" ht="19.5" customHeight="1" x14ac:dyDescent="0.2">
      <c r="A64" s="501" t="s">
        <v>182</v>
      </c>
      <c r="B64" s="501"/>
      <c r="C64" s="501"/>
      <c r="D64" s="501"/>
      <c r="E64" s="501"/>
      <c r="F64" s="501"/>
      <c r="G64" s="501"/>
      <c r="H64" s="501"/>
      <c r="I64" s="501"/>
      <c r="J64" s="501"/>
      <c r="K64" s="501"/>
      <c r="L64" s="501"/>
      <c r="M64" s="195"/>
      <c r="N64" s="195"/>
      <c r="O64" s="159"/>
      <c r="P64" s="141"/>
      <c r="Q64" s="159"/>
      <c r="R64" s="159"/>
      <c r="S64" s="159"/>
      <c r="T64" s="159"/>
      <c r="U64" s="159"/>
      <c r="V64" s="159"/>
      <c r="W64" s="159"/>
      <c r="X64" s="159"/>
      <c r="Y64" s="159"/>
      <c r="Z64" s="159"/>
    </row>
    <row r="65" spans="1:26" ht="19.5" hidden="1" customHeight="1" x14ac:dyDescent="0.2">
      <c r="A65" s="159"/>
      <c r="B65" s="161"/>
      <c r="C65" s="159"/>
      <c r="D65" s="159"/>
      <c r="E65" s="159"/>
      <c r="F65" s="159"/>
      <c r="G65" s="159"/>
      <c r="H65" s="159"/>
      <c r="I65" s="159"/>
      <c r="J65" s="159"/>
      <c r="K65" s="166"/>
      <c r="L65" s="160" t="s">
        <v>183</v>
      </c>
      <c r="M65" s="160"/>
      <c r="N65" s="160"/>
      <c r="O65" s="160"/>
      <c r="P65" s="141"/>
      <c r="Q65" s="159"/>
      <c r="R65" s="159"/>
      <c r="S65" s="159"/>
      <c r="T65" s="159"/>
      <c r="U65" s="159"/>
      <c r="V65" s="159"/>
      <c r="W65" s="159"/>
      <c r="X65" s="159"/>
      <c r="Y65" s="159"/>
      <c r="Z65" s="159"/>
    </row>
    <row r="66" spans="1:26" ht="19.5" hidden="1" customHeight="1" x14ac:dyDescent="0.2">
      <c r="A66" s="159"/>
      <c r="B66" s="161"/>
      <c r="C66" s="159"/>
      <c r="D66" s="159"/>
      <c r="E66" s="159"/>
      <c r="F66" s="159"/>
      <c r="G66" s="159"/>
      <c r="H66" s="159"/>
      <c r="I66" s="159"/>
      <c r="J66" s="159"/>
      <c r="K66" s="189"/>
      <c r="L66" s="160" t="s">
        <v>165</v>
      </c>
      <c r="M66" s="160"/>
      <c r="N66" s="160"/>
      <c r="O66" s="160"/>
      <c r="P66" s="141"/>
      <c r="Q66" s="159"/>
      <c r="R66" s="159"/>
      <c r="S66" s="159"/>
      <c r="T66" s="159"/>
      <c r="U66" s="159"/>
      <c r="V66" s="159"/>
      <c r="W66" s="159"/>
      <c r="X66" s="159"/>
      <c r="Y66" s="159"/>
      <c r="Z66" s="159"/>
    </row>
    <row r="67" spans="1:26" ht="19.5" hidden="1" customHeight="1" x14ac:dyDescent="0.2">
      <c r="A67" s="159"/>
      <c r="B67" s="161"/>
      <c r="C67" s="159"/>
      <c r="D67" s="159"/>
      <c r="E67" s="159"/>
      <c r="F67" s="159"/>
      <c r="G67" s="159"/>
      <c r="H67" s="159"/>
      <c r="I67" s="159"/>
      <c r="J67" s="159"/>
      <c r="K67" s="189"/>
      <c r="L67" s="189"/>
      <c r="M67" s="189"/>
      <c r="N67" s="189"/>
      <c r="O67" s="189"/>
      <c r="P67" s="141"/>
      <c r="Q67" s="159"/>
      <c r="R67" s="159"/>
      <c r="S67" s="159"/>
      <c r="T67" s="159"/>
      <c r="U67" s="159"/>
      <c r="V67" s="159"/>
      <c r="W67" s="159"/>
      <c r="X67" s="159"/>
      <c r="Y67" s="159"/>
      <c r="Z67" s="159"/>
    </row>
    <row r="68" spans="1:26" ht="19.5" hidden="1" customHeight="1" x14ac:dyDescent="0.2">
      <c r="A68" s="381" t="s">
        <v>166</v>
      </c>
      <c r="B68" s="367"/>
      <c r="C68" s="367"/>
      <c r="D68" s="367"/>
      <c r="E68" s="367"/>
      <c r="F68" s="367"/>
      <c r="G68" s="367"/>
      <c r="H68" s="367"/>
      <c r="I68" s="367"/>
      <c r="J68" s="367"/>
      <c r="K68" s="367"/>
      <c r="L68" s="367"/>
      <c r="M68" s="147"/>
      <c r="N68" s="147"/>
      <c r="O68" s="147"/>
      <c r="P68" s="141"/>
      <c r="Q68" s="159"/>
      <c r="R68" s="159"/>
      <c r="S68" s="159"/>
      <c r="T68" s="159"/>
      <c r="U68" s="159"/>
      <c r="V68" s="159"/>
      <c r="W68" s="159"/>
      <c r="X68" s="159"/>
      <c r="Y68" s="159"/>
      <c r="Z68" s="159"/>
    </row>
    <row r="69" spans="1:26" ht="19.5" hidden="1" customHeight="1" x14ac:dyDescent="0.2">
      <c r="A69" s="381" t="s">
        <v>167</v>
      </c>
      <c r="B69" s="367"/>
      <c r="C69" s="367"/>
      <c r="D69" s="367"/>
      <c r="E69" s="367"/>
      <c r="F69" s="367"/>
      <c r="G69" s="367"/>
      <c r="H69" s="367"/>
      <c r="I69" s="367"/>
      <c r="J69" s="367"/>
      <c r="K69" s="367"/>
      <c r="L69" s="367"/>
      <c r="M69" s="147"/>
      <c r="N69" s="147"/>
      <c r="O69" s="147"/>
      <c r="P69" s="141"/>
      <c r="Q69" s="159"/>
      <c r="R69" s="159"/>
      <c r="S69" s="159"/>
      <c r="T69" s="159"/>
      <c r="U69" s="159"/>
      <c r="V69" s="159"/>
      <c r="W69" s="159"/>
      <c r="X69" s="159"/>
      <c r="Y69" s="159"/>
      <c r="Z69" s="159"/>
    </row>
    <row r="70" spans="1:26" ht="19.5" hidden="1" customHeight="1" x14ac:dyDescent="0.2">
      <c r="A70" s="159"/>
      <c r="B70" s="163"/>
      <c r="C70" s="163"/>
      <c r="D70" s="163"/>
      <c r="E70" s="163"/>
      <c r="F70" s="163"/>
      <c r="G70" s="163"/>
      <c r="H70" s="163"/>
      <c r="I70" s="163"/>
      <c r="J70" s="163"/>
      <c r="K70" s="163"/>
      <c r="L70" s="163"/>
      <c r="M70" s="163"/>
      <c r="N70" s="163"/>
      <c r="O70" s="163"/>
      <c r="P70" s="141"/>
      <c r="Q70" s="159"/>
      <c r="R70" s="159"/>
      <c r="S70" s="159"/>
      <c r="T70" s="159"/>
      <c r="U70" s="159"/>
      <c r="V70" s="159"/>
      <c r="W70" s="159"/>
      <c r="X70" s="159"/>
      <c r="Y70" s="159"/>
      <c r="Z70" s="159"/>
    </row>
    <row r="71" spans="1:26" ht="67.5" hidden="1" customHeight="1" x14ac:dyDescent="0.2">
      <c r="A71" s="502" t="s">
        <v>184</v>
      </c>
      <c r="B71" s="367"/>
      <c r="C71" s="367"/>
      <c r="D71" s="367"/>
      <c r="E71" s="367"/>
      <c r="F71" s="367"/>
      <c r="G71" s="367"/>
      <c r="H71" s="367"/>
      <c r="I71" s="367"/>
      <c r="J71" s="367"/>
      <c r="K71" s="367"/>
      <c r="L71" s="367"/>
      <c r="M71" s="162"/>
      <c r="N71" s="162"/>
      <c r="O71" s="162"/>
      <c r="P71" s="141"/>
      <c r="Q71" s="159"/>
      <c r="R71" s="159"/>
      <c r="S71" s="159"/>
      <c r="T71" s="159"/>
      <c r="U71" s="159"/>
      <c r="V71" s="159"/>
      <c r="W71" s="159"/>
      <c r="X71" s="159"/>
      <c r="Y71" s="159"/>
      <c r="Z71" s="159"/>
    </row>
    <row r="72" spans="1:26" ht="19.5" hidden="1" customHeight="1" x14ac:dyDescent="0.2">
      <c r="A72" s="162"/>
      <c r="B72" s="162"/>
      <c r="C72" s="162"/>
      <c r="D72" s="162"/>
      <c r="E72" s="162"/>
      <c r="F72" s="162"/>
      <c r="G72" s="162"/>
      <c r="H72" s="162"/>
      <c r="I72" s="162"/>
      <c r="J72" s="162"/>
      <c r="K72" s="162"/>
      <c r="L72" s="162"/>
      <c r="M72" s="162"/>
      <c r="N72" s="162"/>
      <c r="O72" s="162"/>
      <c r="P72" s="141"/>
      <c r="Q72" s="159"/>
      <c r="R72" s="159"/>
      <c r="S72" s="159"/>
      <c r="T72" s="159"/>
      <c r="U72" s="159"/>
      <c r="V72" s="159"/>
      <c r="W72" s="159"/>
      <c r="X72" s="159"/>
      <c r="Y72" s="159"/>
      <c r="Z72" s="159"/>
    </row>
    <row r="73" spans="1:26" ht="19.5" hidden="1" customHeight="1" x14ac:dyDescent="0.2">
      <c r="A73" s="159" t="s">
        <v>168</v>
      </c>
      <c r="B73" s="159"/>
      <c r="C73" s="159"/>
      <c r="D73" s="159"/>
      <c r="E73" s="159"/>
      <c r="F73" s="161"/>
      <c r="G73" s="159"/>
      <c r="H73" s="159"/>
      <c r="I73" s="159"/>
      <c r="J73" s="159"/>
      <c r="K73" s="159"/>
      <c r="L73" s="159"/>
      <c r="M73" s="159"/>
      <c r="N73" s="159"/>
      <c r="O73" s="159"/>
      <c r="P73" s="141"/>
      <c r="Q73" s="159"/>
      <c r="R73" s="159"/>
      <c r="S73" s="159"/>
      <c r="T73" s="159"/>
      <c r="U73" s="159"/>
      <c r="V73" s="159"/>
      <c r="W73" s="159"/>
      <c r="X73" s="159"/>
      <c r="Y73" s="159"/>
      <c r="Z73" s="159"/>
    </row>
    <row r="74" spans="1:26" ht="19.5" hidden="1" customHeight="1" x14ac:dyDescent="0.2">
      <c r="A74" s="161"/>
      <c r="B74" s="159" t="s">
        <v>169</v>
      </c>
      <c r="C74" s="163" t="s">
        <v>102</v>
      </c>
      <c r="D74" s="159" t="e">
        <f>[73]Base_02!#REF!</f>
        <v>#REF!</v>
      </c>
      <c r="E74" s="161"/>
      <c r="F74" s="161"/>
      <c r="G74" s="161"/>
      <c r="H74" s="161"/>
      <c r="I74" s="161"/>
      <c r="J74" s="161"/>
      <c r="K74" s="161"/>
      <c r="L74" s="161"/>
      <c r="M74" s="161"/>
      <c r="N74" s="161"/>
      <c r="O74" s="161"/>
      <c r="P74" s="141"/>
      <c r="Q74" s="159"/>
      <c r="R74" s="159"/>
      <c r="S74" s="159"/>
      <c r="T74" s="159"/>
      <c r="U74" s="159"/>
      <c r="V74" s="159"/>
      <c r="W74" s="159"/>
      <c r="X74" s="159"/>
      <c r="Y74" s="159"/>
      <c r="Z74" s="159"/>
    </row>
    <row r="75" spans="1:26" ht="19.5" hidden="1" customHeight="1" x14ac:dyDescent="0.2">
      <c r="A75" s="161"/>
      <c r="B75" s="159" t="s">
        <v>170</v>
      </c>
      <c r="C75" s="163" t="s">
        <v>102</v>
      </c>
      <c r="D75" s="159" t="e">
        <f>[73]Base_02!#REF!</f>
        <v>#REF!</v>
      </c>
      <c r="E75" s="161"/>
      <c r="F75" s="161"/>
      <c r="G75" s="161"/>
      <c r="H75" s="161"/>
      <c r="I75" s="161"/>
      <c r="J75" s="161"/>
      <c r="K75" s="161"/>
      <c r="L75" s="161"/>
      <c r="M75" s="161"/>
      <c r="N75" s="161"/>
      <c r="O75" s="161"/>
      <c r="P75" s="141"/>
      <c r="Q75" s="159"/>
      <c r="R75" s="159"/>
      <c r="S75" s="159"/>
      <c r="T75" s="159"/>
      <c r="U75" s="159"/>
      <c r="V75" s="159"/>
      <c r="W75" s="159"/>
      <c r="X75" s="159"/>
      <c r="Y75" s="159"/>
      <c r="Z75" s="159"/>
    </row>
    <row r="76" spans="1:26" ht="19.5" hidden="1" customHeight="1" x14ac:dyDescent="0.2">
      <c r="A76" s="161"/>
      <c r="B76" s="159" t="s">
        <v>171</v>
      </c>
      <c r="C76" s="163" t="s">
        <v>102</v>
      </c>
      <c r="D76" s="196" t="e">
        <f>[73]Base_02!#REF!</f>
        <v>#REF!</v>
      </c>
      <c r="E76" s="161"/>
      <c r="F76" s="161"/>
      <c r="G76" s="161"/>
      <c r="H76" s="161"/>
      <c r="I76" s="161"/>
      <c r="J76" s="161"/>
      <c r="K76" s="161"/>
      <c r="L76" s="161"/>
      <c r="M76" s="161"/>
      <c r="N76" s="161"/>
      <c r="O76" s="161"/>
      <c r="P76" s="141"/>
      <c r="Q76" s="159"/>
      <c r="R76" s="159"/>
      <c r="S76" s="159"/>
      <c r="T76" s="159"/>
      <c r="U76" s="159"/>
      <c r="V76" s="159"/>
      <c r="W76" s="159"/>
      <c r="X76" s="159"/>
      <c r="Y76" s="159"/>
      <c r="Z76" s="159"/>
    </row>
    <row r="77" spans="1:26" ht="19.5" hidden="1" customHeight="1" x14ac:dyDescent="0.2">
      <c r="A77" s="161"/>
      <c r="B77" s="159" t="s">
        <v>141</v>
      </c>
      <c r="C77" s="191" t="s">
        <v>102</v>
      </c>
      <c r="D77" s="196" t="e">
        <f>[73]Base_02!#REF!</f>
        <v>#REF!</v>
      </c>
      <c r="E77" s="161"/>
      <c r="F77" s="161"/>
      <c r="G77" s="161"/>
      <c r="H77" s="161"/>
      <c r="I77" s="161"/>
      <c r="J77" s="161"/>
      <c r="K77" s="161"/>
      <c r="L77" s="161"/>
      <c r="M77" s="161"/>
      <c r="N77" s="161"/>
      <c r="O77" s="161"/>
      <c r="P77" s="141"/>
      <c r="Q77" s="159"/>
      <c r="R77" s="159"/>
      <c r="S77" s="159"/>
      <c r="T77" s="159"/>
      <c r="U77" s="159"/>
      <c r="V77" s="159"/>
      <c r="W77" s="159"/>
      <c r="X77" s="159"/>
      <c r="Y77" s="159"/>
      <c r="Z77" s="159"/>
    </row>
    <row r="78" spans="1:26" ht="19.5" hidden="1" customHeight="1" x14ac:dyDescent="0.2">
      <c r="A78" s="161"/>
      <c r="B78" s="159" t="s">
        <v>15</v>
      </c>
      <c r="C78" s="191" t="s">
        <v>102</v>
      </c>
      <c r="D78" s="159" t="e">
        <f>[73]Base_02!#REF!</f>
        <v>#REF!</v>
      </c>
      <c r="E78" s="161"/>
      <c r="F78" s="161"/>
      <c r="G78" s="161"/>
      <c r="H78" s="161"/>
      <c r="I78" s="161"/>
      <c r="J78" s="161"/>
      <c r="K78" s="161"/>
      <c r="L78" s="161"/>
      <c r="M78" s="161"/>
      <c r="N78" s="161"/>
      <c r="O78" s="161"/>
      <c r="P78" s="141"/>
      <c r="Q78" s="159"/>
      <c r="R78" s="159"/>
      <c r="S78" s="159"/>
      <c r="T78" s="159"/>
      <c r="U78" s="159"/>
      <c r="V78" s="159"/>
      <c r="W78" s="159"/>
      <c r="X78" s="159"/>
      <c r="Y78" s="159"/>
      <c r="Z78" s="159"/>
    </row>
    <row r="79" spans="1:26" ht="19.5" hidden="1" customHeight="1" x14ac:dyDescent="0.2">
      <c r="A79" s="159"/>
      <c r="B79" s="159"/>
      <c r="C79" s="159"/>
      <c r="D79" s="159" t="s">
        <v>185</v>
      </c>
      <c r="E79" s="159"/>
      <c r="F79" s="159"/>
      <c r="G79" s="159" t="e">
        <f>[73]Base_02!#REF!</f>
        <v>#REF!</v>
      </c>
      <c r="H79" s="159"/>
      <c r="I79" s="159"/>
      <c r="J79" s="159"/>
      <c r="K79" s="159"/>
      <c r="L79" s="159"/>
      <c r="M79" s="159"/>
      <c r="N79" s="159"/>
      <c r="O79" s="159"/>
      <c r="P79" s="141"/>
      <c r="Q79" s="159"/>
      <c r="R79" s="159"/>
      <c r="S79" s="159"/>
      <c r="T79" s="159"/>
      <c r="U79" s="159"/>
      <c r="V79" s="159"/>
      <c r="W79" s="159"/>
      <c r="X79" s="159"/>
      <c r="Y79" s="159"/>
      <c r="Z79" s="159"/>
    </row>
    <row r="80" spans="1:26" ht="19.5" hidden="1" customHeight="1" x14ac:dyDescent="0.2">
      <c r="A80" s="159"/>
      <c r="B80" s="159"/>
      <c r="C80" s="159"/>
      <c r="D80" s="159" t="s">
        <v>103</v>
      </c>
      <c r="E80" s="159"/>
      <c r="F80" s="159"/>
      <c r="G80" s="159" t="e">
        <f>[73]Base_02!#REF!</f>
        <v>#REF!</v>
      </c>
      <c r="H80" s="159"/>
      <c r="I80" s="159"/>
      <c r="J80" s="159"/>
      <c r="K80" s="159"/>
      <c r="L80" s="159"/>
      <c r="M80" s="159"/>
      <c r="N80" s="159"/>
      <c r="O80" s="159"/>
      <c r="P80" s="141"/>
      <c r="Q80" s="159"/>
      <c r="R80" s="159"/>
      <c r="S80" s="159"/>
      <c r="T80" s="159"/>
      <c r="U80" s="159"/>
      <c r="V80" s="159"/>
      <c r="W80" s="159"/>
      <c r="X80" s="159"/>
      <c r="Y80" s="159"/>
      <c r="Z80" s="159"/>
    </row>
    <row r="81" spans="1:26" ht="19.5" hidden="1" customHeight="1" x14ac:dyDescent="0.2">
      <c r="A81" s="159"/>
      <c r="B81" s="159"/>
      <c r="C81" s="159"/>
      <c r="D81" s="159" t="s">
        <v>186</v>
      </c>
      <c r="E81" s="159"/>
      <c r="F81" s="159"/>
      <c r="G81" s="159" t="e">
        <f>[73]Base_02!#REF!</f>
        <v>#REF!</v>
      </c>
      <c r="H81" s="159"/>
      <c r="I81" s="159"/>
      <c r="J81" s="159"/>
      <c r="K81" s="159"/>
      <c r="L81" s="159"/>
      <c r="M81" s="159"/>
      <c r="N81" s="159"/>
      <c r="O81" s="159"/>
      <c r="P81" s="141"/>
      <c r="Q81" s="159"/>
      <c r="R81" s="159"/>
      <c r="S81" s="159"/>
      <c r="T81" s="159"/>
      <c r="U81" s="159"/>
      <c r="V81" s="159"/>
      <c r="W81" s="159"/>
      <c r="X81" s="159"/>
      <c r="Y81" s="159"/>
      <c r="Z81" s="159"/>
    </row>
    <row r="82" spans="1:26" ht="19.5" hidden="1" customHeight="1" x14ac:dyDescent="0.2">
      <c r="A82" s="159"/>
      <c r="B82" s="159"/>
      <c r="C82" s="159"/>
      <c r="D82" s="159"/>
      <c r="E82" s="159"/>
      <c r="F82" s="159"/>
      <c r="G82" s="159"/>
      <c r="H82" s="159"/>
      <c r="I82" s="159"/>
      <c r="J82" s="159"/>
      <c r="K82" s="159"/>
      <c r="L82" s="159"/>
      <c r="M82" s="159"/>
      <c r="N82" s="159"/>
      <c r="O82" s="159"/>
      <c r="P82" s="141"/>
      <c r="Q82" s="159"/>
      <c r="R82" s="159"/>
      <c r="S82" s="159"/>
      <c r="T82" s="159"/>
      <c r="U82" s="159"/>
      <c r="V82" s="159"/>
      <c r="W82" s="159"/>
      <c r="X82" s="159"/>
      <c r="Y82" s="159"/>
      <c r="Z82" s="159"/>
    </row>
    <row r="83" spans="1:26" ht="33.75" hidden="1" customHeight="1" x14ac:dyDescent="0.2">
      <c r="A83" s="502" t="s">
        <v>187</v>
      </c>
      <c r="B83" s="367"/>
      <c r="C83" s="367"/>
      <c r="D83" s="367"/>
      <c r="E83" s="367"/>
      <c r="F83" s="367"/>
      <c r="G83" s="367"/>
      <c r="H83" s="367"/>
      <c r="I83" s="367"/>
      <c r="J83" s="367"/>
      <c r="K83" s="367"/>
      <c r="L83" s="367"/>
      <c r="M83" s="162"/>
      <c r="N83" s="162"/>
      <c r="O83" s="162"/>
      <c r="P83" s="141"/>
      <c r="Q83" s="159"/>
      <c r="R83" s="159"/>
      <c r="S83" s="159"/>
      <c r="T83" s="159"/>
      <c r="U83" s="159"/>
      <c r="V83" s="159"/>
      <c r="W83" s="159"/>
      <c r="X83" s="159"/>
      <c r="Y83" s="159"/>
      <c r="Z83" s="159"/>
    </row>
    <row r="84" spans="1:26" ht="19.5" hidden="1" customHeight="1" x14ac:dyDescent="0.2">
      <c r="A84" s="159"/>
      <c r="B84" s="159"/>
      <c r="C84" s="159"/>
      <c r="D84" s="159"/>
      <c r="E84" s="159"/>
      <c r="F84" s="159"/>
      <c r="G84" s="159"/>
      <c r="H84" s="159"/>
      <c r="I84" s="159"/>
      <c r="J84" s="159"/>
      <c r="K84" s="159"/>
      <c r="L84" s="159"/>
      <c r="M84" s="159"/>
      <c r="N84" s="159"/>
      <c r="O84" s="159"/>
      <c r="P84" s="141"/>
      <c r="Q84" s="159"/>
      <c r="R84" s="159"/>
      <c r="S84" s="159"/>
      <c r="T84" s="159"/>
      <c r="U84" s="159"/>
      <c r="V84" s="159"/>
      <c r="W84" s="159"/>
      <c r="X84" s="159"/>
      <c r="Y84" s="159"/>
      <c r="Z84" s="159"/>
    </row>
    <row r="85" spans="1:26" ht="19.5" hidden="1" customHeight="1" x14ac:dyDescent="0.2">
      <c r="A85" s="197" t="s">
        <v>6</v>
      </c>
      <c r="B85" s="159" t="s">
        <v>188</v>
      </c>
      <c r="C85" s="159"/>
      <c r="D85" s="159"/>
      <c r="E85" s="159"/>
      <c r="F85" s="159"/>
      <c r="G85" s="159"/>
      <c r="H85" s="159"/>
      <c r="I85" s="159"/>
      <c r="J85" s="159"/>
      <c r="K85" s="159"/>
      <c r="L85" s="159"/>
      <c r="M85" s="159"/>
      <c r="N85" s="159"/>
      <c r="O85" s="159"/>
      <c r="P85" s="141"/>
      <c r="Q85" s="159"/>
      <c r="R85" s="159"/>
      <c r="S85" s="159"/>
      <c r="T85" s="159"/>
      <c r="U85" s="159"/>
      <c r="V85" s="159"/>
      <c r="W85" s="159"/>
      <c r="X85" s="159"/>
      <c r="Y85" s="159"/>
      <c r="Z85" s="159"/>
    </row>
    <row r="86" spans="1:26" ht="19.5" hidden="1" customHeight="1" x14ac:dyDescent="0.2">
      <c r="A86" s="189"/>
      <c r="B86" s="159" t="s">
        <v>189</v>
      </c>
      <c r="C86" s="159"/>
      <c r="D86" s="159"/>
      <c r="E86" s="159"/>
      <c r="F86" s="159"/>
      <c r="G86" s="159"/>
      <c r="H86" s="159"/>
      <c r="I86" s="159"/>
      <c r="J86" s="159"/>
      <c r="K86" s="159"/>
      <c r="L86" s="159"/>
      <c r="M86" s="159"/>
      <c r="N86" s="159"/>
      <c r="O86" s="159"/>
      <c r="P86" s="141"/>
      <c r="Q86" s="159"/>
      <c r="R86" s="159"/>
      <c r="S86" s="159"/>
      <c r="T86" s="159"/>
      <c r="U86" s="159"/>
      <c r="V86" s="159"/>
      <c r="W86" s="159"/>
      <c r="X86" s="159"/>
      <c r="Y86" s="159"/>
      <c r="Z86" s="159"/>
    </row>
    <row r="87" spans="1:26" ht="19.5" hidden="1" customHeight="1" x14ac:dyDescent="0.2">
      <c r="A87" s="189"/>
      <c r="B87" s="159" t="s">
        <v>190</v>
      </c>
      <c r="C87" s="159"/>
      <c r="D87" s="159"/>
      <c r="E87" s="159"/>
      <c r="F87" s="159"/>
      <c r="G87" s="159"/>
      <c r="H87" s="159"/>
      <c r="I87" s="159"/>
      <c r="J87" s="159"/>
      <c r="K87" s="159"/>
      <c r="L87" s="159"/>
      <c r="M87" s="159"/>
      <c r="N87" s="159"/>
      <c r="O87" s="159"/>
      <c r="P87" s="141"/>
      <c r="Q87" s="159"/>
      <c r="R87" s="159"/>
      <c r="S87" s="159"/>
      <c r="T87" s="159"/>
      <c r="U87" s="159"/>
      <c r="V87" s="159"/>
      <c r="W87" s="159"/>
      <c r="X87" s="159"/>
      <c r="Y87" s="159"/>
      <c r="Z87" s="159"/>
    </row>
    <row r="88" spans="1:26" ht="19.5" hidden="1" customHeight="1" x14ac:dyDescent="0.2">
      <c r="A88" s="197" t="s">
        <v>8</v>
      </c>
      <c r="B88" s="159" t="s">
        <v>191</v>
      </c>
      <c r="C88" s="159"/>
      <c r="D88" s="159"/>
      <c r="E88" s="159"/>
      <c r="F88" s="159"/>
      <c r="G88" s="159"/>
      <c r="H88" s="159"/>
      <c r="I88" s="159"/>
      <c r="J88" s="159"/>
      <c r="K88" s="159"/>
      <c r="L88" s="159"/>
      <c r="M88" s="159"/>
      <c r="N88" s="159"/>
      <c r="O88" s="159"/>
      <c r="P88" s="141"/>
      <c r="Q88" s="159"/>
      <c r="R88" s="159"/>
      <c r="S88" s="159"/>
      <c r="T88" s="159"/>
      <c r="U88" s="159"/>
      <c r="V88" s="159"/>
      <c r="W88" s="159"/>
      <c r="X88" s="159"/>
      <c r="Y88" s="159"/>
      <c r="Z88" s="159"/>
    </row>
    <row r="89" spans="1:26" ht="19.5" hidden="1" customHeight="1" x14ac:dyDescent="0.2">
      <c r="A89" s="189"/>
      <c r="B89" s="159"/>
      <c r="C89" s="159"/>
      <c r="D89" s="159"/>
      <c r="E89" s="159"/>
      <c r="F89" s="159"/>
      <c r="G89" s="159"/>
      <c r="H89" s="159"/>
      <c r="I89" s="159"/>
      <c r="J89" s="159"/>
      <c r="K89" s="159"/>
      <c r="L89" s="159"/>
      <c r="M89" s="159"/>
      <c r="N89" s="159"/>
      <c r="O89" s="159"/>
      <c r="P89" s="141"/>
      <c r="Q89" s="159"/>
      <c r="R89" s="159"/>
      <c r="S89" s="159"/>
      <c r="T89" s="159"/>
      <c r="U89" s="159"/>
      <c r="V89" s="159"/>
      <c r="W89" s="159"/>
      <c r="X89" s="159"/>
      <c r="Y89" s="159"/>
      <c r="Z89" s="159"/>
    </row>
    <row r="90" spans="1:26" ht="19.5" hidden="1" customHeight="1" x14ac:dyDescent="0.2">
      <c r="A90" s="159" t="s">
        <v>178</v>
      </c>
      <c r="B90" s="159"/>
      <c r="C90" s="159"/>
      <c r="D90" s="159"/>
      <c r="E90" s="159"/>
      <c r="F90" s="159"/>
      <c r="G90" s="159"/>
      <c r="H90" s="159"/>
      <c r="I90" s="159"/>
      <c r="J90" s="159"/>
      <c r="K90" s="159"/>
      <c r="L90" s="159"/>
      <c r="M90" s="159"/>
      <c r="N90" s="159"/>
      <c r="O90" s="159"/>
      <c r="P90" s="141"/>
      <c r="Q90" s="159"/>
      <c r="R90" s="159"/>
      <c r="S90" s="159"/>
      <c r="T90" s="159"/>
      <c r="U90" s="159"/>
      <c r="V90" s="159"/>
      <c r="W90" s="159"/>
      <c r="X90" s="159"/>
      <c r="Y90" s="159"/>
      <c r="Z90" s="159"/>
    </row>
    <row r="91" spans="1:26" ht="19.5" hidden="1" customHeight="1" x14ac:dyDescent="0.2">
      <c r="A91" s="159"/>
      <c r="B91" s="159"/>
      <c r="C91" s="159"/>
      <c r="D91" s="159"/>
      <c r="E91" s="159"/>
      <c r="F91" s="159"/>
      <c r="G91" s="159"/>
      <c r="H91" s="159"/>
      <c r="I91" s="159"/>
      <c r="J91" s="159"/>
      <c r="K91" s="159"/>
      <c r="L91" s="159"/>
      <c r="M91" s="159"/>
      <c r="N91" s="159"/>
      <c r="O91" s="159"/>
      <c r="P91" s="141"/>
      <c r="Q91" s="159"/>
      <c r="R91" s="159"/>
      <c r="S91" s="159"/>
      <c r="T91" s="159"/>
      <c r="U91" s="159"/>
      <c r="V91" s="159"/>
      <c r="W91" s="159"/>
      <c r="X91" s="159"/>
      <c r="Y91" s="159"/>
      <c r="Z91" s="159"/>
    </row>
    <row r="92" spans="1:26" ht="19.5" hidden="1" customHeight="1" x14ac:dyDescent="0.2">
      <c r="A92" s="159"/>
      <c r="B92" s="159"/>
      <c r="C92" s="159"/>
      <c r="D92" s="159"/>
      <c r="E92" s="159"/>
      <c r="F92" s="159"/>
      <c r="G92" s="159"/>
      <c r="H92" s="159"/>
      <c r="I92" s="198" t="e">
        <f>[73]Base_02!#REF!</f>
        <v>#REF!</v>
      </c>
      <c r="J92" s="159" t="e">
        <f>[73]Base_02!#REF!</f>
        <v>#REF!</v>
      </c>
      <c r="K92" s="159"/>
      <c r="L92" s="159"/>
      <c r="M92" s="159"/>
      <c r="N92" s="159"/>
      <c r="O92" s="159"/>
      <c r="P92" s="141"/>
      <c r="Q92" s="159"/>
      <c r="R92" s="159"/>
      <c r="S92" s="159"/>
      <c r="T92" s="159"/>
      <c r="U92" s="159"/>
      <c r="V92" s="159"/>
      <c r="W92" s="159"/>
      <c r="X92" s="159"/>
      <c r="Y92" s="159"/>
      <c r="Z92" s="159"/>
    </row>
    <row r="93" spans="1:26" ht="19.5" hidden="1" customHeight="1" x14ac:dyDescent="0.2">
      <c r="A93" s="366" t="s">
        <v>112</v>
      </c>
      <c r="B93" s="367"/>
      <c r="C93" s="367"/>
      <c r="D93" s="367"/>
      <c r="E93" s="367"/>
      <c r="F93" s="367"/>
      <c r="G93" s="367"/>
      <c r="H93" s="159"/>
      <c r="I93" s="159"/>
      <c r="J93" s="159"/>
      <c r="K93" s="159"/>
      <c r="L93" s="159"/>
      <c r="M93" s="159"/>
      <c r="N93" s="159"/>
      <c r="O93" s="159"/>
      <c r="P93" s="141"/>
      <c r="Q93" s="159"/>
      <c r="R93" s="159"/>
      <c r="S93" s="159"/>
      <c r="T93" s="159"/>
      <c r="U93" s="159"/>
      <c r="V93" s="159"/>
      <c r="W93" s="159"/>
      <c r="X93" s="159"/>
      <c r="Y93" s="159"/>
      <c r="Z93" s="159"/>
    </row>
    <row r="94" spans="1:26" ht="19.5" hidden="1" customHeight="1" x14ac:dyDescent="0.2">
      <c r="A94" s="366" t="s">
        <v>114</v>
      </c>
      <c r="B94" s="367"/>
      <c r="C94" s="367"/>
      <c r="D94" s="367"/>
      <c r="E94" s="367"/>
      <c r="F94" s="367"/>
      <c r="G94" s="367"/>
      <c r="H94" s="159"/>
      <c r="I94" s="159"/>
      <c r="J94" s="145" t="s">
        <v>192</v>
      </c>
      <c r="K94" s="159"/>
      <c r="L94" s="159"/>
      <c r="M94" s="159"/>
      <c r="N94" s="159"/>
      <c r="O94" s="159"/>
      <c r="P94" s="141"/>
      <c r="Q94" s="159"/>
      <c r="R94" s="159"/>
      <c r="S94" s="159"/>
      <c r="T94" s="159"/>
      <c r="U94" s="159"/>
      <c r="V94" s="159"/>
      <c r="W94" s="159"/>
      <c r="X94" s="159"/>
      <c r="Y94" s="159"/>
      <c r="Z94" s="159"/>
    </row>
    <row r="95" spans="1:26" ht="19.5" hidden="1" customHeight="1" x14ac:dyDescent="0.2">
      <c r="A95" s="159"/>
      <c r="B95" s="159"/>
      <c r="C95" s="159"/>
      <c r="D95" s="159"/>
      <c r="E95" s="159"/>
      <c r="F95" s="159"/>
      <c r="G95" s="159"/>
      <c r="H95" s="159"/>
      <c r="I95" s="159"/>
      <c r="J95" s="145"/>
      <c r="K95" s="159"/>
      <c r="L95" s="159"/>
      <c r="M95" s="159"/>
      <c r="N95" s="159"/>
      <c r="O95" s="159"/>
      <c r="P95" s="141"/>
      <c r="Q95" s="159"/>
      <c r="R95" s="159"/>
      <c r="S95" s="159"/>
      <c r="T95" s="159"/>
      <c r="U95" s="159"/>
      <c r="V95" s="159"/>
      <c r="W95" s="159"/>
      <c r="X95" s="159"/>
      <c r="Y95" s="159"/>
      <c r="Z95" s="159"/>
    </row>
    <row r="96" spans="1:26" ht="19.5" hidden="1" customHeight="1" x14ac:dyDescent="0.2">
      <c r="A96" s="159"/>
      <c r="B96" s="159"/>
      <c r="C96" s="159"/>
      <c r="D96" s="159"/>
      <c r="E96" s="159"/>
      <c r="F96" s="159"/>
      <c r="G96" s="159"/>
      <c r="H96" s="159"/>
      <c r="I96" s="159"/>
      <c r="J96" s="145"/>
      <c r="K96" s="159"/>
      <c r="L96" s="159"/>
      <c r="M96" s="159"/>
      <c r="N96" s="159"/>
      <c r="O96" s="159"/>
      <c r="P96" s="141"/>
      <c r="Q96" s="159"/>
      <c r="R96" s="159"/>
      <c r="S96" s="159"/>
      <c r="T96" s="159"/>
      <c r="U96" s="159"/>
      <c r="V96" s="159"/>
      <c r="W96" s="159"/>
      <c r="X96" s="159"/>
      <c r="Y96" s="159"/>
      <c r="Z96" s="159"/>
    </row>
    <row r="97" spans="1:26" ht="19.5" hidden="1" customHeight="1" x14ac:dyDescent="0.2">
      <c r="A97" s="159"/>
      <c r="B97" s="159"/>
      <c r="C97" s="159"/>
      <c r="D97" s="159"/>
      <c r="E97" s="159"/>
      <c r="F97" s="159"/>
      <c r="G97" s="159"/>
      <c r="H97" s="159"/>
      <c r="I97" s="159"/>
      <c r="J97" s="145"/>
      <c r="K97" s="159"/>
      <c r="L97" s="159"/>
      <c r="M97" s="159"/>
      <c r="N97" s="159"/>
      <c r="O97" s="159"/>
      <c r="P97" s="141"/>
      <c r="Q97" s="159"/>
      <c r="R97" s="159"/>
      <c r="S97" s="159"/>
      <c r="T97" s="159"/>
      <c r="U97" s="159"/>
      <c r="V97" s="159"/>
      <c r="W97" s="159"/>
      <c r="X97" s="159"/>
      <c r="Y97" s="159"/>
      <c r="Z97" s="159"/>
    </row>
    <row r="98" spans="1:26" ht="19.5" hidden="1" customHeight="1" x14ac:dyDescent="0.2">
      <c r="A98" s="159"/>
      <c r="B98" s="193" t="e">
        <f>[73]Base_02!#REF!</f>
        <v>#REF!</v>
      </c>
      <c r="C98" s="366" t="e">
        <f>[73]Base_02!#REF!</f>
        <v>#REF!</v>
      </c>
      <c r="D98" s="367"/>
      <c r="E98" s="367"/>
      <c r="F98" s="367"/>
      <c r="G98" s="367"/>
      <c r="H98" s="159"/>
      <c r="I98" s="159"/>
      <c r="J98" s="145" t="e">
        <f>[73]Base_02!#REF!</f>
        <v>#REF!</v>
      </c>
      <c r="K98" s="159"/>
      <c r="L98" s="159"/>
      <c r="M98" s="159"/>
      <c r="N98" s="159"/>
      <c r="O98" s="159"/>
      <c r="P98" s="141"/>
      <c r="Q98" s="159"/>
      <c r="R98" s="159"/>
      <c r="S98" s="159"/>
      <c r="T98" s="159"/>
      <c r="U98" s="159"/>
      <c r="V98" s="159"/>
      <c r="W98" s="159"/>
      <c r="X98" s="159"/>
      <c r="Y98" s="159"/>
      <c r="Z98" s="159"/>
    </row>
    <row r="99" spans="1:26" ht="19.5" hidden="1" customHeight="1" x14ac:dyDescent="0.2">
      <c r="A99" s="145"/>
      <c r="B99" s="145"/>
      <c r="C99" s="145"/>
      <c r="D99" s="145"/>
      <c r="E99" s="145"/>
      <c r="F99" s="145"/>
      <c r="G99" s="145"/>
      <c r="H99" s="145"/>
      <c r="I99" s="145"/>
      <c r="J99" s="145"/>
      <c r="K99" s="145"/>
      <c r="L99" s="145"/>
      <c r="M99" s="145"/>
      <c r="N99" s="145"/>
      <c r="O99" s="145"/>
      <c r="P99" s="141"/>
      <c r="Q99" s="159"/>
      <c r="R99" s="159"/>
      <c r="S99" s="159"/>
      <c r="T99" s="159"/>
      <c r="U99" s="159"/>
      <c r="V99" s="159"/>
      <c r="W99" s="159"/>
      <c r="X99" s="159"/>
      <c r="Y99" s="159"/>
      <c r="Z99" s="159"/>
    </row>
    <row r="100" spans="1:26" ht="19.5" hidden="1" customHeight="1" x14ac:dyDescent="0.2">
      <c r="A100" s="366" t="s">
        <v>180</v>
      </c>
      <c r="B100" s="367"/>
      <c r="C100" s="367"/>
      <c r="D100" s="367"/>
      <c r="E100" s="367"/>
      <c r="F100" s="367"/>
      <c r="G100" s="367"/>
      <c r="H100" s="367"/>
      <c r="I100" s="367"/>
      <c r="J100" s="367"/>
      <c r="K100" s="367"/>
      <c r="L100" s="367"/>
      <c r="M100" s="145"/>
      <c r="N100" s="145"/>
      <c r="O100" s="145"/>
      <c r="P100" s="141"/>
      <c r="Q100" s="159"/>
      <c r="R100" s="159"/>
      <c r="S100" s="159"/>
      <c r="T100" s="159"/>
      <c r="U100" s="159"/>
      <c r="V100" s="159"/>
      <c r="W100" s="159"/>
      <c r="X100" s="159"/>
      <c r="Y100" s="159"/>
      <c r="Z100" s="159"/>
    </row>
    <row r="101" spans="1:26" ht="19.5" hidden="1" customHeight="1" x14ac:dyDescent="0.2">
      <c r="A101" s="159"/>
      <c r="B101" s="159"/>
      <c r="C101" s="159"/>
      <c r="D101" s="159"/>
      <c r="E101" s="159"/>
      <c r="F101" s="159"/>
      <c r="G101" s="159"/>
      <c r="H101" s="159"/>
      <c r="I101" s="159"/>
      <c r="J101" s="145"/>
      <c r="K101" s="159"/>
      <c r="L101" s="159"/>
      <c r="M101" s="159"/>
      <c r="N101" s="159"/>
      <c r="O101" s="159"/>
      <c r="P101" s="141"/>
      <c r="Q101" s="159"/>
      <c r="R101" s="159"/>
      <c r="S101" s="159"/>
      <c r="T101" s="159"/>
      <c r="U101" s="159"/>
      <c r="V101" s="159"/>
      <c r="W101" s="159"/>
      <c r="X101" s="159"/>
      <c r="Y101" s="159"/>
      <c r="Z101" s="159"/>
    </row>
    <row r="102" spans="1:26" ht="19.5" hidden="1" customHeight="1" x14ac:dyDescent="0.2">
      <c r="A102" s="159"/>
      <c r="B102" s="159"/>
      <c r="C102" s="159"/>
      <c r="D102" s="159"/>
      <c r="E102" s="159"/>
      <c r="F102" s="159"/>
      <c r="G102" s="159"/>
      <c r="H102" s="159"/>
      <c r="I102" s="159"/>
      <c r="J102" s="145"/>
      <c r="K102" s="159"/>
      <c r="L102" s="159"/>
      <c r="M102" s="159"/>
      <c r="N102" s="159"/>
      <c r="O102" s="159"/>
      <c r="P102" s="141"/>
      <c r="Q102" s="159"/>
      <c r="R102" s="159"/>
      <c r="S102" s="159"/>
      <c r="T102" s="159"/>
      <c r="U102" s="159"/>
      <c r="V102" s="159"/>
      <c r="W102" s="159"/>
      <c r="X102" s="159"/>
      <c r="Y102" s="159"/>
      <c r="Z102" s="159"/>
    </row>
    <row r="103" spans="1:26" ht="19.5" hidden="1" customHeight="1" x14ac:dyDescent="0.2">
      <c r="A103" s="159"/>
      <c r="B103" s="159"/>
      <c r="C103" s="159"/>
      <c r="D103" s="159"/>
      <c r="E103" s="159"/>
      <c r="F103" s="159"/>
      <c r="G103" s="159"/>
      <c r="H103" s="159"/>
      <c r="I103" s="159"/>
      <c r="J103" s="145"/>
      <c r="K103" s="159"/>
      <c r="L103" s="159"/>
      <c r="M103" s="159"/>
      <c r="N103" s="159"/>
      <c r="O103" s="159"/>
      <c r="P103" s="141"/>
      <c r="Q103" s="159"/>
      <c r="R103" s="159"/>
      <c r="S103" s="159"/>
      <c r="T103" s="159"/>
      <c r="U103" s="159"/>
      <c r="V103" s="159"/>
      <c r="W103" s="159"/>
      <c r="X103" s="159"/>
      <c r="Y103" s="159"/>
      <c r="Z103" s="159"/>
    </row>
    <row r="104" spans="1:26" ht="19.5" hidden="1" customHeight="1" x14ac:dyDescent="0.2">
      <c r="A104" s="159"/>
      <c r="B104" s="159"/>
      <c r="C104" s="159"/>
      <c r="D104" s="159"/>
      <c r="E104" s="159"/>
      <c r="F104" s="159"/>
      <c r="G104" s="159"/>
      <c r="H104" s="159"/>
      <c r="I104" s="159"/>
      <c r="J104" s="145"/>
      <c r="K104" s="159"/>
      <c r="L104" s="159"/>
      <c r="M104" s="159"/>
      <c r="N104" s="159"/>
      <c r="O104" s="159"/>
      <c r="P104" s="141"/>
      <c r="Q104" s="159"/>
      <c r="R104" s="159"/>
      <c r="S104" s="159"/>
      <c r="T104" s="159"/>
      <c r="U104" s="159"/>
      <c r="V104" s="159"/>
      <c r="W104" s="159"/>
      <c r="X104" s="159"/>
      <c r="Y104" s="159"/>
      <c r="Z104" s="159"/>
    </row>
    <row r="105" spans="1:26" ht="19.5" hidden="1" customHeight="1" x14ac:dyDescent="0.2">
      <c r="A105" s="159"/>
      <c r="B105" s="145">
        <f>[73]Base_02!C16</f>
        <v>5</v>
      </c>
      <c r="C105" s="145"/>
      <c r="D105" s="145"/>
      <c r="E105" s="159"/>
      <c r="F105" s="145">
        <f>[73]Base_02!C17</f>
        <v>6</v>
      </c>
      <c r="G105" s="159"/>
      <c r="H105" s="145"/>
      <c r="I105" s="145"/>
      <c r="J105" s="145">
        <f>[73]Base_02!C18</f>
        <v>7</v>
      </c>
      <c r="K105" s="159"/>
      <c r="L105" s="145"/>
      <c r="M105" s="145"/>
      <c r="N105" s="145"/>
      <c r="O105" s="145"/>
      <c r="P105" s="141"/>
      <c r="Q105" s="159"/>
      <c r="R105" s="159"/>
      <c r="S105" s="159"/>
      <c r="T105" s="159"/>
      <c r="U105" s="159"/>
      <c r="V105" s="159"/>
      <c r="W105" s="159"/>
      <c r="X105" s="159"/>
      <c r="Y105" s="159"/>
      <c r="Z105" s="159"/>
    </row>
    <row r="106" spans="1:26" ht="19.5" hidden="1" customHeight="1" x14ac:dyDescent="0.2">
      <c r="A106" s="159"/>
      <c r="B106" s="145"/>
      <c r="C106" s="145"/>
      <c r="D106" s="145"/>
      <c r="E106" s="159"/>
      <c r="F106" s="145"/>
      <c r="G106" s="159"/>
      <c r="H106" s="145"/>
      <c r="I106" s="145"/>
      <c r="J106" s="145"/>
      <c r="K106" s="159"/>
      <c r="L106" s="145"/>
      <c r="M106" s="145"/>
      <c r="N106" s="145"/>
      <c r="O106" s="145"/>
      <c r="P106" s="141"/>
      <c r="Q106" s="159"/>
      <c r="R106" s="159"/>
      <c r="S106" s="159"/>
      <c r="T106" s="159"/>
      <c r="U106" s="159"/>
      <c r="V106" s="159"/>
      <c r="W106" s="159"/>
      <c r="X106" s="159"/>
      <c r="Y106" s="159"/>
      <c r="Z106" s="159"/>
    </row>
    <row r="107" spans="1:26" ht="19.5" hidden="1" customHeight="1" x14ac:dyDescent="0.2">
      <c r="A107" s="159"/>
      <c r="B107" s="145"/>
      <c r="C107" s="145"/>
      <c r="D107" s="145"/>
      <c r="E107" s="159"/>
      <c r="F107" s="145"/>
      <c r="G107" s="159"/>
      <c r="H107" s="145"/>
      <c r="I107" s="145"/>
      <c r="J107" s="145"/>
      <c r="K107" s="159"/>
      <c r="L107" s="145"/>
      <c r="M107" s="145"/>
      <c r="N107" s="145"/>
      <c r="O107" s="145"/>
      <c r="P107" s="141"/>
      <c r="Q107" s="159"/>
      <c r="R107" s="159"/>
      <c r="S107" s="159"/>
      <c r="T107" s="159"/>
      <c r="U107" s="159"/>
      <c r="V107" s="159"/>
      <c r="W107" s="159"/>
      <c r="X107" s="159"/>
      <c r="Y107" s="159"/>
      <c r="Z107" s="159"/>
    </row>
    <row r="108" spans="1:26" ht="19.5" hidden="1" customHeight="1" x14ac:dyDescent="0.2">
      <c r="A108" s="159"/>
      <c r="B108" s="145"/>
      <c r="C108" s="145"/>
      <c r="D108" s="145"/>
      <c r="E108" s="159"/>
      <c r="F108" s="145"/>
      <c r="G108" s="159"/>
      <c r="H108" s="145"/>
      <c r="I108" s="145"/>
      <c r="J108" s="145"/>
      <c r="K108" s="159"/>
      <c r="L108" s="145"/>
      <c r="M108" s="145"/>
      <c r="N108" s="145"/>
      <c r="O108" s="145"/>
      <c r="P108" s="141"/>
      <c r="Q108" s="159"/>
      <c r="R108" s="159"/>
      <c r="S108" s="159"/>
      <c r="T108" s="159"/>
      <c r="U108" s="159"/>
      <c r="V108" s="159"/>
      <c r="W108" s="159"/>
      <c r="X108" s="159"/>
      <c r="Y108" s="159"/>
      <c r="Z108" s="159"/>
    </row>
    <row r="109" spans="1:26" ht="19.5" hidden="1" customHeight="1" x14ac:dyDescent="0.2">
      <c r="A109" s="159"/>
      <c r="B109" s="145"/>
      <c r="C109" s="145"/>
      <c r="D109" s="145"/>
      <c r="E109" s="159"/>
      <c r="F109" s="145"/>
      <c r="G109" s="159"/>
      <c r="H109" s="145"/>
      <c r="I109" s="145"/>
      <c r="J109" s="145"/>
      <c r="K109" s="159"/>
      <c r="L109" s="145"/>
      <c r="M109" s="145"/>
      <c r="N109" s="145"/>
      <c r="O109" s="145"/>
      <c r="P109" s="141"/>
      <c r="Q109" s="159"/>
      <c r="R109" s="159"/>
      <c r="S109" s="159"/>
      <c r="T109" s="159"/>
      <c r="U109" s="159"/>
      <c r="V109" s="159"/>
      <c r="W109" s="159"/>
      <c r="X109" s="159"/>
      <c r="Y109" s="159"/>
      <c r="Z109" s="159"/>
    </row>
    <row r="110" spans="1:26" ht="19.5" hidden="1" customHeight="1" x14ac:dyDescent="0.2">
      <c r="A110" s="159"/>
      <c r="B110" s="145">
        <f>[73]Base_02!C19</f>
        <v>8</v>
      </c>
      <c r="C110" s="145"/>
      <c r="D110" s="145"/>
      <c r="E110" s="159"/>
      <c r="F110" s="145">
        <f>[73]Base_02!C20</f>
        <v>9</v>
      </c>
      <c r="G110" s="159"/>
      <c r="H110" s="145"/>
      <c r="I110" s="145"/>
      <c r="J110" s="145">
        <f>[73]Base_02!C21</f>
        <v>90</v>
      </c>
      <c r="K110" s="159"/>
      <c r="L110" s="145"/>
      <c r="M110" s="145"/>
      <c r="N110" s="145"/>
      <c r="O110" s="145"/>
      <c r="P110" s="141"/>
      <c r="Q110" s="159"/>
      <c r="R110" s="159"/>
      <c r="S110" s="159"/>
      <c r="T110" s="159"/>
      <c r="U110" s="159"/>
      <c r="V110" s="159"/>
      <c r="W110" s="159"/>
      <c r="X110" s="159"/>
      <c r="Y110" s="159"/>
      <c r="Z110" s="159"/>
    </row>
    <row r="111" spans="1:26" ht="19.5" hidden="1" customHeight="1" x14ac:dyDescent="0.2">
      <c r="A111" s="159"/>
      <c r="B111" s="145"/>
      <c r="C111" s="145"/>
      <c r="D111" s="145"/>
      <c r="E111" s="159"/>
      <c r="F111" s="145"/>
      <c r="G111" s="159"/>
      <c r="H111" s="145"/>
      <c r="I111" s="145"/>
      <c r="J111" s="145"/>
      <c r="K111" s="159"/>
      <c r="L111" s="145"/>
      <c r="M111" s="145"/>
      <c r="N111" s="145"/>
      <c r="O111" s="145"/>
      <c r="P111" s="141"/>
      <c r="Q111" s="159"/>
      <c r="R111" s="159"/>
      <c r="S111" s="159"/>
      <c r="T111" s="159"/>
      <c r="U111" s="159"/>
      <c r="V111" s="159"/>
      <c r="W111" s="159"/>
      <c r="X111" s="159"/>
      <c r="Y111" s="159"/>
      <c r="Z111" s="159"/>
    </row>
    <row r="112" spans="1:26" ht="19.5" hidden="1" customHeight="1" x14ac:dyDescent="0.2">
      <c r="A112" s="159"/>
      <c r="B112" s="145"/>
      <c r="C112" s="145"/>
      <c r="D112" s="145"/>
      <c r="E112" s="159"/>
      <c r="F112" s="145"/>
      <c r="G112" s="159"/>
      <c r="H112" s="145"/>
      <c r="I112" s="145"/>
      <c r="J112" s="145"/>
      <c r="K112" s="159"/>
      <c r="L112" s="145"/>
      <c r="M112" s="145"/>
      <c r="N112" s="145"/>
      <c r="O112" s="145"/>
      <c r="P112" s="141"/>
      <c r="Q112" s="159"/>
      <c r="R112" s="159"/>
      <c r="S112" s="159"/>
      <c r="T112" s="159"/>
      <c r="U112" s="159"/>
      <c r="V112" s="159"/>
      <c r="W112" s="159"/>
      <c r="X112" s="159"/>
      <c r="Y112" s="159"/>
      <c r="Z112" s="159"/>
    </row>
    <row r="113" spans="1:26" ht="19.5" hidden="1" customHeight="1" x14ac:dyDescent="0.2">
      <c r="A113" s="159"/>
      <c r="B113" s="145"/>
      <c r="C113" s="145"/>
      <c r="D113" s="145"/>
      <c r="E113" s="159"/>
      <c r="F113" s="145"/>
      <c r="G113" s="159"/>
      <c r="H113" s="145"/>
      <c r="I113" s="145"/>
      <c r="J113" s="145"/>
      <c r="K113" s="159"/>
      <c r="L113" s="145"/>
      <c r="M113" s="145"/>
      <c r="N113" s="145"/>
      <c r="O113" s="145"/>
      <c r="P113" s="141"/>
      <c r="Q113" s="159"/>
      <c r="R113" s="159"/>
      <c r="S113" s="159"/>
      <c r="T113" s="159"/>
      <c r="U113" s="159"/>
      <c r="V113" s="159"/>
      <c r="W113" s="159"/>
      <c r="X113" s="159"/>
      <c r="Y113" s="159"/>
      <c r="Z113" s="159"/>
    </row>
    <row r="114" spans="1:26" ht="19.5" hidden="1" customHeight="1" x14ac:dyDescent="0.2">
      <c r="A114" s="159"/>
      <c r="B114" s="145"/>
      <c r="C114" s="145"/>
      <c r="D114" s="145"/>
      <c r="E114" s="159"/>
      <c r="F114" s="145"/>
      <c r="G114" s="159"/>
      <c r="H114" s="145"/>
      <c r="I114" s="145"/>
      <c r="J114" s="145"/>
      <c r="K114" s="159"/>
      <c r="L114" s="145"/>
      <c r="M114" s="145"/>
      <c r="N114" s="145"/>
      <c r="O114" s="145"/>
      <c r="P114" s="141"/>
      <c r="Q114" s="159"/>
      <c r="R114" s="159"/>
      <c r="S114" s="159"/>
      <c r="T114" s="159"/>
      <c r="U114" s="159"/>
      <c r="V114" s="159"/>
      <c r="W114" s="159"/>
      <c r="X114" s="159"/>
      <c r="Y114" s="159"/>
      <c r="Z114" s="159"/>
    </row>
    <row r="115" spans="1:26" ht="19.5" hidden="1" customHeight="1" x14ac:dyDescent="0.2">
      <c r="A115" s="159"/>
      <c r="B115" s="145">
        <f>[73]Base_02!C22</f>
        <v>11</v>
      </c>
      <c r="C115" s="145"/>
      <c r="D115" s="145"/>
      <c r="E115" s="159"/>
      <c r="F115" s="145">
        <f>[73]Base_02!C23</f>
        <v>12</v>
      </c>
      <c r="G115" s="159"/>
      <c r="H115" s="145"/>
      <c r="I115" s="145"/>
      <c r="J115" s="145">
        <f>[73]Base_02!C24</f>
        <v>13</v>
      </c>
      <c r="K115" s="159"/>
      <c r="L115" s="145"/>
      <c r="M115" s="145"/>
      <c r="N115" s="145"/>
      <c r="O115" s="145"/>
      <c r="P115" s="141"/>
      <c r="Q115" s="159"/>
      <c r="R115" s="159"/>
      <c r="S115" s="159"/>
      <c r="T115" s="159"/>
      <c r="U115" s="159"/>
      <c r="V115" s="159"/>
      <c r="W115" s="159"/>
      <c r="X115" s="159"/>
      <c r="Y115" s="159"/>
      <c r="Z115" s="159"/>
    </row>
    <row r="116" spans="1:26" ht="19.5" hidden="1" customHeight="1" x14ac:dyDescent="0.2">
      <c r="A116" s="145"/>
      <c r="B116" s="145"/>
      <c r="C116" s="159"/>
      <c r="D116" s="159"/>
      <c r="E116" s="145"/>
      <c r="F116" s="145"/>
      <c r="G116" s="145"/>
      <c r="H116" s="145"/>
      <c r="I116" s="159"/>
      <c r="J116" s="159"/>
      <c r="K116" s="159"/>
      <c r="L116" s="159"/>
      <c r="M116" s="159"/>
      <c r="N116" s="159"/>
      <c r="O116" s="159"/>
      <c r="P116" s="141"/>
      <c r="Q116" s="159"/>
      <c r="R116" s="159"/>
      <c r="S116" s="159"/>
      <c r="T116" s="159"/>
      <c r="U116" s="159"/>
      <c r="V116" s="159"/>
      <c r="W116" s="159"/>
      <c r="X116" s="159"/>
      <c r="Y116" s="159"/>
      <c r="Z116" s="159"/>
    </row>
    <row r="117" spans="1:26" ht="19.5" hidden="1" customHeight="1" x14ac:dyDescent="0.2">
      <c r="A117" s="164" t="s">
        <v>193</v>
      </c>
      <c r="B117" s="159"/>
      <c r="C117" s="159"/>
      <c r="D117" s="159"/>
      <c r="E117" s="159"/>
      <c r="F117" s="159"/>
      <c r="G117" s="159"/>
      <c r="H117" s="159"/>
      <c r="I117" s="159"/>
      <c r="J117" s="159"/>
      <c r="K117" s="159"/>
      <c r="L117" s="159"/>
      <c r="M117" s="159"/>
      <c r="N117" s="159"/>
      <c r="O117" s="159"/>
      <c r="P117" s="141"/>
      <c r="Q117" s="159"/>
      <c r="R117" s="159"/>
      <c r="S117" s="159"/>
      <c r="T117" s="159"/>
      <c r="U117" s="159"/>
      <c r="V117" s="159"/>
      <c r="W117" s="159"/>
      <c r="X117" s="159"/>
      <c r="Y117" s="159"/>
      <c r="Z117" s="159"/>
    </row>
    <row r="118" spans="1:26" ht="19.5" hidden="1" customHeight="1" x14ac:dyDescent="0.2">
      <c r="A118" s="159" t="s">
        <v>194</v>
      </c>
      <c r="B118" s="159"/>
      <c r="C118" s="159"/>
      <c r="D118" s="159"/>
      <c r="E118" s="159"/>
      <c r="F118" s="159"/>
      <c r="G118" s="159"/>
      <c r="H118" s="159"/>
      <c r="I118" s="159"/>
      <c r="J118" s="159"/>
      <c r="K118" s="159"/>
      <c r="L118" s="159"/>
      <c r="M118" s="159"/>
      <c r="N118" s="159"/>
      <c r="O118" s="159"/>
      <c r="P118" s="141"/>
      <c r="Q118" s="159"/>
      <c r="R118" s="159"/>
      <c r="S118" s="159"/>
      <c r="T118" s="159"/>
      <c r="U118" s="159"/>
      <c r="V118" s="159"/>
      <c r="W118" s="159"/>
      <c r="X118" s="159"/>
      <c r="Y118" s="159"/>
      <c r="Z118" s="159"/>
    </row>
    <row r="119" spans="1:26" ht="19.5" hidden="1" customHeight="1" x14ac:dyDescent="0.2">
      <c r="A119" s="159"/>
      <c r="B119" s="159"/>
      <c r="C119" s="159"/>
      <c r="D119" s="159"/>
      <c r="E119" s="159"/>
      <c r="F119" s="159"/>
      <c r="G119" s="159"/>
      <c r="H119" s="159"/>
      <c r="I119" s="159"/>
      <c r="J119" s="159"/>
      <c r="K119" s="159"/>
      <c r="L119" s="159"/>
      <c r="M119" s="159"/>
      <c r="N119" s="159"/>
      <c r="O119" s="159"/>
      <c r="P119" s="141"/>
      <c r="Q119" s="159"/>
      <c r="R119" s="159"/>
      <c r="S119" s="159"/>
      <c r="T119" s="159"/>
      <c r="U119" s="159"/>
      <c r="V119" s="159"/>
      <c r="W119" s="159"/>
      <c r="X119" s="159"/>
      <c r="Y119" s="159"/>
      <c r="Z119" s="159"/>
    </row>
    <row r="120" spans="1:26" ht="19.5" customHeight="1" x14ac:dyDescent="0.2">
      <c r="A120" s="501" t="s">
        <v>149</v>
      </c>
      <c r="B120" s="501"/>
      <c r="C120" s="501"/>
      <c r="D120" s="501"/>
      <c r="E120" s="501"/>
      <c r="F120" s="501"/>
      <c r="G120" s="501"/>
      <c r="H120" s="501"/>
      <c r="I120" s="501"/>
      <c r="J120" s="501"/>
      <c r="K120" s="501"/>
      <c r="L120" s="501"/>
      <c r="M120" s="195"/>
      <c r="N120" s="195"/>
      <c r="O120" s="159"/>
      <c r="P120" s="141"/>
      <c r="Q120" s="159"/>
      <c r="R120" s="159"/>
      <c r="S120" s="159"/>
      <c r="T120" s="159"/>
      <c r="U120" s="159"/>
      <c r="V120" s="159"/>
      <c r="W120" s="159"/>
      <c r="X120" s="159"/>
      <c r="Y120" s="159"/>
      <c r="Z120" s="159"/>
    </row>
    <row r="121" spans="1:26" ht="18" customHeight="1" x14ac:dyDescent="0.2">
      <c r="A121" s="500" t="s">
        <v>151</v>
      </c>
      <c r="B121" s="500"/>
      <c r="C121" s="500"/>
      <c r="D121" s="500"/>
      <c r="E121" s="500"/>
      <c r="F121" s="500"/>
      <c r="G121" s="500"/>
      <c r="H121" s="500"/>
      <c r="I121" s="500"/>
      <c r="J121" s="500"/>
      <c r="K121" s="500"/>
      <c r="L121" s="500"/>
      <c r="M121" s="159"/>
      <c r="N121" s="159"/>
      <c r="O121" s="159"/>
      <c r="P121" s="141"/>
      <c r="Q121" s="159"/>
      <c r="R121" s="159"/>
      <c r="S121" s="159"/>
      <c r="T121" s="159"/>
      <c r="U121" s="159"/>
      <c r="V121" s="159"/>
      <c r="W121" s="159"/>
      <c r="X121" s="159"/>
      <c r="Y121" s="159"/>
      <c r="Z121" s="159"/>
    </row>
    <row r="122" spans="1:26" ht="17.25" customHeight="1" x14ac:dyDescent="0.2">
      <c r="A122" s="159"/>
      <c r="B122" s="159"/>
      <c r="C122" s="159"/>
      <c r="D122" s="159"/>
      <c r="E122" s="159"/>
      <c r="F122" s="159"/>
      <c r="G122" s="159"/>
      <c r="H122" s="159"/>
      <c r="I122" s="159"/>
      <c r="J122" s="159"/>
      <c r="K122" s="159"/>
      <c r="L122" s="159"/>
      <c r="M122" s="159"/>
      <c r="N122" s="159"/>
      <c r="O122" s="159"/>
      <c r="P122" s="141"/>
      <c r="Q122" s="159"/>
      <c r="R122" s="159"/>
      <c r="S122" s="159"/>
      <c r="T122" s="159"/>
      <c r="U122" s="159"/>
      <c r="V122" s="159"/>
      <c r="W122" s="159"/>
      <c r="X122" s="159"/>
      <c r="Y122" s="159"/>
      <c r="Z122" s="159"/>
    </row>
    <row r="123" spans="1:26" ht="17.25" customHeight="1" x14ac:dyDescent="0.2">
      <c r="A123" s="159"/>
      <c r="B123" s="159"/>
      <c r="C123" s="159"/>
      <c r="D123" s="159"/>
      <c r="E123" s="159"/>
      <c r="F123" s="159"/>
      <c r="G123" s="159"/>
      <c r="H123" s="159"/>
      <c r="I123" s="159"/>
      <c r="J123" s="159"/>
      <c r="K123" s="159"/>
      <c r="L123" s="159"/>
      <c r="M123" s="159"/>
      <c r="N123" s="159"/>
      <c r="O123" s="159"/>
      <c r="P123" s="141"/>
      <c r="Q123" s="159"/>
      <c r="R123" s="159"/>
      <c r="S123" s="159"/>
      <c r="T123" s="159"/>
      <c r="U123" s="159"/>
      <c r="V123" s="159"/>
      <c r="W123" s="159"/>
      <c r="X123" s="159"/>
      <c r="Y123" s="159"/>
      <c r="Z123" s="159"/>
    </row>
    <row r="124" spans="1:26" ht="17.25" customHeight="1" x14ac:dyDescent="0.2">
      <c r="A124" s="159"/>
      <c r="B124" s="159"/>
      <c r="C124" s="159"/>
      <c r="D124" s="159"/>
      <c r="E124" s="159"/>
      <c r="F124" s="159"/>
      <c r="G124" s="159"/>
      <c r="H124" s="159"/>
      <c r="I124" s="159"/>
      <c r="J124" s="159"/>
      <c r="K124" s="159"/>
      <c r="L124" s="159"/>
      <c r="M124" s="159"/>
      <c r="N124" s="159"/>
      <c r="O124" s="159"/>
      <c r="P124" s="141"/>
      <c r="Q124" s="159"/>
      <c r="R124" s="159"/>
      <c r="S124" s="159"/>
      <c r="T124" s="159"/>
      <c r="U124" s="159"/>
      <c r="V124" s="159"/>
      <c r="W124" s="159"/>
      <c r="X124" s="159"/>
      <c r="Y124" s="159"/>
      <c r="Z124" s="159"/>
    </row>
    <row r="125" spans="1:26" ht="17.25" customHeight="1" x14ac:dyDescent="0.2">
      <c r="A125" s="159"/>
      <c r="B125" s="159"/>
      <c r="C125" s="159"/>
      <c r="D125" s="159"/>
      <c r="E125" s="159"/>
      <c r="F125" s="159"/>
      <c r="G125" s="159"/>
      <c r="H125" s="159"/>
      <c r="I125" s="159"/>
      <c r="J125" s="159"/>
      <c r="K125" s="159"/>
      <c r="L125" s="159"/>
      <c r="M125" s="159"/>
      <c r="N125" s="159"/>
      <c r="O125" s="159"/>
      <c r="P125" s="141"/>
      <c r="Q125" s="159"/>
      <c r="R125" s="159"/>
      <c r="S125" s="159"/>
      <c r="T125" s="159"/>
      <c r="U125" s="159"/>
      <c r="V125" s="159"/>
      <c r="W125" s="159"/>
      <c r="X125" s="159"/>
      <c r="Y125" s="159"/>
      <c r="Z125" s="159"/>
    </row>
    <row r="126" spans="1:26" ht="19.5" customHeight="1" x14ac:dyDescent="0.2">
      <c r="A126" s="503" t="str">
        <f>'Format II-16'!A105</f>
        <v>Second M. S. Maria E. Worabai, S.T.</v>
      </c>
      <c r="B126" s="503"/>
      <c r="C126" s="503"/>
      <c r="D126" s="503"/>
      <c r="E126" s="503"/>
      <c r="F126" s="503"/>
      <c r="G126" s="503"/>
      <c r="H126" s="503"/>
      <c r="I126" s="503"/>
      <c r="J126" s="503"/>
      <c r="K126" s="503"/>
      <c r="L126" s="503"/>
      <c r="M126" s="159"/>
      <c r="N126" s="159"/>
      <c r="O126" s="159"/>
      <c r="P126" s="141"/>
      <c r="Q126" s="159"/>
      <c r="R126" s="159"/>
      <c r="S126" s="159"/>
      <c r="T126" s="159"/>
      <c r="U126" s="159"/>
      <c r="V126" s="159"/>
      <c r="W126" s="159"/>
      <c r="X126" s="159"/>
      <c r="Y126" s="159"/>
      <c r="Z126" s="159"/>
    </row>
    <row r="127" spans="1:26" ht="19.5" customHeight="1" x14ac:dyDescent="0.2">
      <c r="A127" s="366" t="str">
        <f>'Format II-16'!A106</f>
        <v>NIP 199211302019032007</v>
      </c>
      <c r="B127" s="366"/>
      <c r="C127" s="366"/>
      <c r="D127" s="366"/>
      <c r="E127" s="366"/>
      <c r="F127" s="366"/>
      <c r="G127" s="366"/>
      <c r="H127" s="366"/>
      <c r="I127" s="366"/>
      <c r="J127" s="366"/>
      <c r="K127" s="366"/>
      <c r="L127" s="366"/>
      <c r="M127" s="159"/>
      <c r="N127" s="159"/>
      <c r="O127" s="159"/>
      <c r="P127" s="141"/>
      <c r="Q127" s="159"/>
      <c r="R127" s="159"/>
      <c r="S127" s="159"/>
      <c r="T127" s="159"/>
      <c r="U127" s="159"/>
      <c r="V127" s="159"/>
      <c r="W127" s="159"/>
      <c r="X127" s="159"/>
      <c r="Y127" s="159"/>
      <c r="Z127" s="159"/>
    </row>
    <row r="128" spans="1:26" ht="17.25" customHeight="1" x14ac:dyDescent="0.2">
      <c r="A128" s="159"/>
      <c r="B128" s="159"/>
      <c r="C128" s="159"/>
      <c r="D128" s="159"/>
      <c r="E128" s="159"/>
      <c r="F128" s="159"/>
      <c r="G128" s="159"/>
      <c r="H128" s="159"/>
      <c r="I128" s="159"/>
      <c r="J128" s="159"/>
      <c r="K128" s="159"/>
      <c r="L128" s="159"/>
      <c r="M128" s="159"/>
      <c r="N128" s="159"/>
      <c r="O128" s="159"/>
      <c r="P128" s="141"/>
      <c r="Q128" s="159"/>
      <c r="R128" s="159"/>
      <c r="S128" s="159"/>
      <c r="T128" s="159"/>
      <c r="U128" s="159"/>
      <c r="V128" s="159"/>
      <c r="W128" s="159"/>
      <c r="X128" s="159"/>
      <c r="Y128" s="159"/>
      <c r="Z128" s="159"/>
    </row>
    <row r="129" spans="1:26" ht="19.5" customHeight="1" x14ac:dyDescent="0.2">
      <c r="A129" s="164" t="s">
        <v>193</v>
      </c>
      <c r="B129" s="159"/>
      <c r="C129" s="159"/>
      <c r="D129" s="159"/>
      <c r="E129" s="159"/>
      <c r="F129" s="159"/>
      <c r="G129" s="159"/>
      <c r="H129" s="159"/>
      <c r="I129" s="159"/>
      <c r="J129" s="159"/>
      <c r="K129" s="159"/>
      <c r="L129" s="159"/>
      <c r="M129" s="159"/>
      <c r="N129" s="159"/>
      <c r="O129" s="159"/>
      <c r="P129" s="141"/>
      <c r="Q129" s="159"/>
      <c r="R129" s="159"/>
      <c r="S129" s="159"/>
      <c r="T129" s="159"/>
      <c r="U129" s="159"/>
      <c r="V129" s="159"/>
      <c r="W129" s="159"/>
      <c r="X129" s="159"/>
      <c r="Y129" s="159"/>
      <c r="Z129" s="159"/>
    </row>
    <row r="130" spans="1:26" ht="19.5" customHeight="1" x14ac:dyDescent="0.2">
      <c r="A130" s="159" t="s">
        <v>194</v>
      </c>
      <c r="B130" s="159"/>
      <c r="C130" s="159"/>
      <c r="D130" s="159"/>
      <c r="E130" s="159"/>
      <c r="F130" s="159"/>
      <c r="G130" s="159"/>
      <c r="H130" s="159"/>
      <c r="I130" s="159"/>
      <c r="J130" s="159"/>
      <c r="K130" s="159"/>
      <c r="L130" s="159"/>
      <c r="M130" s="159"/>
      <c r="N130" s="159"/>
      <c r="O130" s="159"/>
      <c r="P130" s="141"/>
      <c r="Q130" s="159"/>
      <c r="R130" s="159"/>
      <c r="S130" s="159"/>
      <c r="T130" s="159"/>
      <c r="U130" s="159"/>
      <c r="V130" s="159"/>
      <c r="W130" s="159"/>
      <c r="X130" s="159"/>
      <c r="Y130" s="159"/>
      <c r="Z130" s="159"/>
    </row>
    <row r="131" spans="1:26" ht="17.25" customHeight="1" x14ac:dyDescent="0.2">
      <c r="A131" s="159"/>
      <c r="B131" s="159"/>
      <c r="C131" s="159"/>
      <c r="D131" s="159"/>
      <c r="E131" s="159"/>
      <c r="F131" s="159"/>
      <c r="G131" s="159"/>
      <c r="H131" s="159"/>
      <c r="I131" s="159"/>
      <c r="J131" s="159"/>
      <c r="K131" s="159"/>
      <c r="L131" s="159"/>
      <c r="M131" s="159"/>
      <c r="N131" s="159"/>
      <c r="O131" s="159"/>
      <c r="P131" s="141"/>
      <c r="Q131" s="159"/>
      <c r="R131" s="159"/>
      <c r="S131" s="159"/>
      <c r="T131" s="159"/>
      <c r="U131" s="159"/>
      <c r="V131" s="159"/>
      <c r="W131" s="159"/>
      <c r="X131" s="159"/>
      <c r="Y131" s="159"/>
      <c r="Z131" s="159"/>
    </row>
    <row r="132" spans="1:26" ht="17.25" customHeight="1" x14ac:dyDescent="0.2">
      <c r="A132" s="159"/>
      <c r="B132" s="159"/>
      <c r="C132" s="159"/>
      <c r="D132" s="159"/>
      <c r="E132" s="159"/>
      <c r="F132" s="159"/>
      <c r="G132" s="159"/>
      <c r="H132" s="159"/>
      <c r="I132" s="159"/>
      <c r="J132" s="159"/>
      <c r="K132" s="159"/>
      <c r="L132" s="159"/>
      <c r="M132" s="159"/>
      <c r="N132" s="159"/>
      <c r="O132" s="159"/>
      <c r="P132" s="141"/>
      <c r="Q132" s="159"/>
      <c r="R132" s="159"/>
      <c r="S132" s="159"/>
      <c r="T132" s="159"/>
      <c r="U132" s="159"/>
      <c r="V132" s="159"/>
      <c r="W132" s="159"/>
      <c r="X132" s="159"/>
      <c r="Y132" s="159"/>
      <c r="Z132" s="159"/>
    </row>
    <row r="133" spans="1:26" ht="17.25" customHeight="1" x14ac:dyDescent="0.2">
      <c r="A133" s="159"/>
      <c r="B133" s="159"/>
      <c r="C133" s="159"/>
      <c r="D133" s="159"/>
      <c r="E133" s="159"/>
      <c r="F133" s="159"/>
      <c r="G133" s="159"/>
      <c r="H133" s="159"/>
      <c r="I133" s="159"/>
      <c r="J133" s="159"/>
      <c r="K133" s="159"/>
      <c r="L133" s="159"/>
      <c r="M133" s="159"/>
      <c r="N133" s="159"/>
      <c r="O133" s="159"/>
      <c r="P133" s="141"/>
      <c r="Q133" s="159"/>
      <c r="R133" s="159"/>
      <c r="S133" s="159"/>
      <c r="T133" s="159"/>
      <c r="U133" s="159"/>
      <c r="V133" s="159"/>
      <c r="W133" s="159"/>
      <c r="X133" s="159"/>
      <c r="Y133" s="159"/>
      <c r="Z133" s="159"/>
    </row>
    <row r="134" spans="1:26" ht="17.25" customHeight="1" x14ac:dyDescent="0.2">
      <c r="A134" s="159"/>
      <c r="B134" s="159"/>
      <c r="C134" s="159"/>
      <c r="D134" s="159"/>
      <c r="E134" s="159"/>
      <c r="F134" s="159"/>
      <c r="G134" s="159"/>
      <c r="H134" s="159"/>
      <c r="I134" s="159"/>
      <c r="J134" s="159"/>
      <c r="K134" s="159"/>
      <c r="L134" s="159"/>
      <c r="M134" s="159"/>
      <c r="N134" s="159"/>
      <c r="O134" s="159"/>
      <c r="P134" s="141"/>
      <c r="Q134" s="159"/>
      <c r="R134" s="159"/>
      <c r="S134" s="159"/>
      <c r="T134" s="159"/>
      <c r="U134" s="159"/>
      <c r="V134" s="159"/>
      <c r="W134" s="159"/>
      <c r="X134" s="159"/>
      <c r="Y134" s="159"/>
      <c r="Z134" s="159"/>
    </row>
    <row r="135" spans="1:26" ht="17.25" customHeight="1" x14ac:dyDescent="0.2">
      <c r="A135" s="159"/>
      <c r="B135" s="159"/>
      <c r="C135" s="159"/>
      <c r="D135" s="159"/>
      <c r="E135" s="159"/>
      <c r="F135" s="159"/>
      <c r="G135" s="159"/>
      <c r="H135" s="159"/>
      <c r="I135" s="159"/>
      <c r="J135" s="159"/>
      <c r="K135" s="159"/>
      <c r="L135" s="159"/>
      <c r="M135" s="159"/>
      <c r="N135" s="159"/>
      <c r="O135" s="159"/>
      <c r="P135" s="141"/>
      <c r="Q135" s="159"/>
      <c r="R135" s="159"/>
      <c r="S135" s="159"/>
      <c r="T135" s="159"/>
      <c r="U135" s="159"/>
      <c r="V135" s="159"/>
      <c r="W135" s="159"/>
      <c r="X135" s="159"/>
      <c r="Y135" s="159"/>
      <c r="Z135" s="159"/>
    </row>
    <row r="136" spans="1:26" ht="17.25" customHeight="1" x14ac:dyDescent="0.2">
      <c r="A136" s="159"/>
      <c r="B136" s="159"/>
      <c r="C136" s="159"/>
      <c r="D136" s="159"/>
      <c r="E136" s="159"/>
      <c r="F136" s="159"/>
      <c r="G136" s="159"/>
      <c r="H136" s="159"/>
      <c r="I136" s="159"/>
      <c r="J136" s="159"/>
      <c r="K136" s="159"/>
      <c r="L136" s="159"/>
      <c r="M136" s="159"/>
      <c r="N136" s="159"/>
      <c r="O136" s="159"/>
      <c r="P136" s="141"/>
      <c r="Q136" s="159"/>
      <c r="R136" s="159"/>
      <c r="S136" s="159"/>
      <c r="T136" s="159"/>
      <c r="U136" s="159"/>
      <c r="V136" s="159"/>
      <c r="W136" s="159"/>
      <c r="X136" s="159"/>
      <c r="Y136" s="159"/>
      <c r="Z136" s="159"/>
    </row>
    <row r="137" spans="1:26" ht="17.25" customHeight="1" x14ac:dyDescent="0.2">
      <c r="A137" s="159"/>
      <c r="B137" s="159"/>
      <c r="C137" s="159"/>
      <c r="D137" s="159"/>
      <c r="E137" s="159"/>
      <c r="F137" s="159"/>
      <c r="G137" s="159"/>
      <c r="H137" s="159"/>
      <c r="I137" s="159"/>
      <c r="J137" s="159"/>
      <c r="K137" s="159"/>
      <c r="L137" s="159"/>
      <c r="M137" s="159"/>
      <c r="N137" s="159"/>
      <c r="O137" s="159"/>
      <c r="P137" s="141"/>
      <c r="Q137" s="159"/>
      <c r="R137" s="159"/>
      <c r="S137" s="159"/>
      <c r="T137" s="159"/>
      <c r="U137" s="159"/>
      <c r="V137" s="159"/>
      <c r="W137" s="159"/>
      <c r="X137" s="159"/>
      <c r="Y137" s="159"/>
      <c r="Z137" s="159"/>
    </row>
    <row r="138" spans="1:26" ht="17.25" customHeight="1" x14ac:dyDescent="0.2">
      <c r="A138" s="159"/>
      <c r="B138" s="159"/>
      <c r="C138" s="159"/>
      <c r="D138" s="159"/>
      <c r="E138" s="159"/>
      <c r="F138" s="159"/>
      <c r="G138" s="159"/>
      <c r="H138" s="159"/>
      <c r="I138" s="159"/>
      <c r="J138" s="159"/>
      <c r="K138" s="159"/>
      <c r="L138" s="159"/>
      <c r="M138" s="159"/>
      <c r="N138" s="159"/>
      <c r="O138" s="159"/>
      <c r="P138" s="141"/>
      <c r="Q138" s="159"/>
      <c r="R138" s="159"/>
      <c r="S138" s="159"/>
      <c r="T138" s="159"/>
      <c r="U138" s="159"/>
      <c r="V138" s="159"/>
      <c r="W138" s="159"/>
      <c r="X138" s="159"/>
      <c r="Y138" s="159"/>
      <c r="Z138" s="159"/>
    </row>
    <row r="139" spans="1:26" ht="17.25" customHeight="1" x14ac:dyDescent="0.2">
      <c r="A139" s="159"/>
      <c r="B139" s="159"/>
      <c r="C139" s="159"/>
      <c r="D139" s="159"/>
      <c r="E139" s="159"/>
      <c r="F139" s="159"/>
      <c r="G139" s="159"/>
      <c r="H139" s="159"/>
      <c r="I139" s="159"/>
      <c r="J139" s="159"/>
      <c r="K139" s="159"/>
      <c r="L139" s="159"/>
      <c r="M139" s="159"/>
      <c r="N139" s="159"/>
      <c r="O139" s="159"/>
      <c r="P139" s="141"/>
      <c r="Q139" s="159"/>
      <c r="R139" s="159"/>
      <c r="S139" s="159"/>
      <c r="T139" s="159"/>
      <c r="U139" s="159"/>
      <c r="V139" s="159"/>
      <c r="W139" s="159"/>
      <c r="X139" s="159"/>
      <c r="Y139" s="159"/>
      <c r="Z139" s="159"/>
    </row>
    <row r="140" spans="1:26" ht="17.25" customHeight="1" x14ac:dyDescent="0.2">
      <c r="A140" s="159"/>
      <c r="B140" s="159"/>
      <c r="C140" s="159"/>
      <c r="D140" s="159"/>
      <c r="E140" s="159"/>
      <c r="F140" s="159"/>
      <c r="G140" s="159"/>
      <c r="H140" s="159"/>
      <c r="I140" s="159"/>
      <c r="J140" s="159"/>
      <c r="K140" s="159"/>
      <c r="L140" s="159"/>
      <c r="M140" s="159"/>
      <c r="N140" s="159"/>
      <c r="O140" s="159"/>
      <c r="P140" s="141"/>
      <c r="Q140" s="159"/>
      <c r="R140" s="159"/>
      <c r="S140" s="159"/>
      <c r="T140" s="159"/>
      <c r="U140" s="159"/>
      <c r="V140" s="159"/>
      <c r="W140" s="159"/>
      <c r="X140" s="159"/>
      <c r="Y140" s="159"/>
      <c r="Z140" s="159"/>
    </row>
    <row r="141" spans="1:26" ht="17.25" customHeight="1" x14ac:dyDescent="0.2">
      <c r="A141" s="159"/>
      <c r="B141" s="159"/>
      <c r="C141" s="159"/>
      <c r="D141" s="159"/>
      <c r="E141" s="159"/>
      <c r="F141" s="159"/>
      <c r="G141" s="159"/>
      <c r="H141" s="159"/>
      <c r="I141" s="159"/>
      <c r="J141" s="159"/>
      <c r="K141" s="159"/>
      <c r="L141" s="159"/>
      <c r="M141" s="159"/>
      <c r="N141" s="159"/>
      <c r="O141" s="159"/>
      <c r="P141" s="141"/>
      <c r="Q141" s="159"/>
      <c r="R141" s="159"/>
      <c r="S141" s="159"/>
      <c r="T141" s="159"/>
      <c r="U141" s="159"/>
      <c r="V141" s="159"/>
      <c r="W141" s="159"/>
      <c r="X141" s="159"/>
      <c r="Y141" s="159"/>
      <c r="Z141" s="159"/>
    </row>
    <row r="142" spans="1:26" ht="17.25" customHeight="1" x14ac:dyDescent="0.2">
      <c r="A142" s="159"/>
      <c r="B142" s="159"/>
      <c r="C142" s="159"/>
      <c r="D142" s="159"/>
      <c r="E142" s="159"/>
      <c r="F142" s="159"/>
      <c r="G142" s="159"/>
      <c r="H142" s="159"/>
      <c r="I142" s="159"/>
      <c r="J142" s="159"/>
      <c r="K142" s="159"/>
      <c r="L142" s="159"/>
      <c r="M142" s="159"/>
      <c r="N142" s="159"/>
      <c r="O142" s="159"/>
      <c r="P142" s="141"/>
      <c r="Q142" s="159"/>
      <c r="R142" s="159"/>
      <c r="S142" s="159"/>
      <c r="T142" s="159"/>
      <c r="U142" s="159"/>
      <c r="V142" s="159"/>
      <c r="W142" s="159"/>
      <c r="X142" s="159"/>
      <c r="Y142" s="159"/>
      <c r="Z142" s="159"/>
    </row>
    <row r="143" spans="1:26" ht="17.25" customHeight="1" x14ac:dyDescent="0.2">
      <c r="A143" s="159"/>
      <c r="B143" s="159"/>
      <c r="C143" s="159"/>
      <c r="D143" s="159"/>
      <c r="E143" s="159"/>
      <c r="F143" s="159"/>
      <c r="G143" s="159"/>
      <c r="H143" s="159"/>
      <c r="I143" s="159"/>
      <c r="J143" s="159"/>
      <c r="K143" s="159"/>
      <c r="L143" s="159"/>
      <c r="M143" s="159"/>
      <c r="N143" s="159"/>
      <c r="O143" s="159"/>
      <c r="P143" s="141"/>
      <c r="Q143" s="159"/>
      <c r="R143" s="159"/>
      <c r="S143" s="159"/>
      <c r="T143" s="159"/>
      <c r="U143" s="159"/>
      <c r="V143" s="159"/>
      <c r="W143" s="159"/>
      <c r="X143" s="159"/>
      <c r="Y143" s="159"/>
      <c r="Z143" s="159"/>
    </row>
    <row r="144" spans="1:26" ht="17.25" customHeight="1" x14ac:dyDescent="0.2">
      <c r="A144" s="159"/>
      <c r="B144" s="159"/>
      <c r="C144" s="159"/>
      <c r="D144" s="159"/>
      <c r="E144" s="159"/>
      <c r="F144" s="159"/>
      <c r="G144" s="159"/>
      <c r="H144" s="159"/>
      <c r="I144" s="159"/>
      <c r="J144" s="159"/>
      <c r="K144" s="159"/>
      <c r="L144" s="159"/>
      <c r="M144" s="159"/>
      <c r="N144" s="159"/>
      <c r="O144" s="159"/>
      <c r="P144" s="141"/>
      <c r="Q144" s="159"/>
      <c r="R144" s="159"/>
      <c r="S144" s="159"/>
      <c r="T144" s="159"/>
      <c r="U144" s="159"/>
      <c r="V144" s="159"/>
      <c r="W144" s="159"/>
      <c r="X144" s="159"/>
      <c r="Y144" s="159"/>
      <c r="Z144" s="159"/>
    </row>
    <row r="145" spans="1:26" ht="17.25" customHeight="1" x14ac:dyDescent="0.2">
      <c r="A145" s="159"/>
      <c r="B145" s="159"/>
      <c r="C145" s="159"/>
      <c r="D145" s="159"/>
      <c r="E145" s="159"/>
      <c r="F145" s="159"/>
      <c r="G145" s="159"/>
      <c r="H145" s="159"/>
      <c r="I145" s="159"/>
      <c r="J145" s="159"/>
      <c r="K145" s="159"/>
      <c r="L145" s="159"/>
      <c r="M145" s="159"/>
      <c r="N145" s="159"/>
      <c r="O145" s="159"/>
      <c r="P145" s="141"/>
      <c r="Q145" s="159"/>
      <c r="R145" s="159"/>
      <c r="S145" s="159"/>
      <c r="T145" s="159"/>
      <c r="U145" s="159"/>
      <c r="V145" s="159"/>
      <c r="W145" s="159"/>
      <c r="X145" s="159"/>
      <c r="Y145" s="159"/>
      <c r="Z145" s="159"/>
    </row>
    <row r="146" spans="1:26" ht="17.25" customHeight="1" x14ac:dyDescent="0.2">
      <c r="A146" s="159"/>
      <c r="B146" s="159"/>
      <c r="C146" s="159"/>
      <c r="D146" s="159"/>
      <c r="E146" s="159"/>
      <c r="F146" s="159"/>
      <c r="G146" s="159"/>
      <c r="H146" s="159"/>
      <c r="I146" s="159"/>
      <c r="J146" s="159"/>
      <c r="K146" s="159"/>
      <c r="L146" s="159"/>
      <c r="M146" s="159"/>
      <c r="N146" s="159"/>
      <c r="O146" s="159"/>
      <c r="P146" s="141"/>
      <c r="Q146" s="159"/>
      <c r="R146" s="159"/>
      <c r="S146" s="159"/>
      <c r="T146" s="159"/>
      <c r="U146" s="159"/>
      <c r="V146" s="159"/>
      <c r="W146" s="159"/>
      <c r="X146" s="159"/>
      <c r="Y146" s="159"/>
      <c r="Z146" s="159"/>
    </row>
    <row r="147" spans="1:26" ht="17.25" customHeight="1" x14ac:dyDescent="0.2">
      <c r="A147" s="159"/>
      <c r="B147" s="159"/>
      <c r="C147" s="159"/>
      <c r="D147" s="159"/>
      <c r="E147" s="159"/>
      <c r="F147" s="159"/>
      <c r="G147" s="159"/>
      <c r="H147" s="159"/>
      <c r="I147" s="159"/>
      <c r="J147" s="159"/>
      <c r="K147" s="159"/>
      <c r="L147" s="159"/>
      <c r="M147" s="159"/>
      <c r="N147" s="159"/>
      <c r="O147" s="159"/>
      <c r="P147" s="141"/>
      <c r="Q147" s="159"/>
      <c r="R147" s="159"/>
      <c r="S147" s="159"/>
      <c r="T147" s="159"/>
      <c r="U147" s="159"/>
      <c r="V147" s="159"/>
      <c r="W147" s="159"/>
      <c r="X147" s="159"/>
      <c r="Y147" s="159"/>
      <c r="Z147" s="159"/>
    </row>
    <row r="148" spans="1:26" ht="17.25" customHeight="1" x14ac:dyDescent="0.2">
      <c r="A148" s="159"/>
      <c r="B148" s="159"/>
      <c r="C148" s="159"/>
      <c r="D148" s="159"/>
      <c r="E148" s="159"/>
      <c r="F148" s="159"/>
      <c r="G148" s="159"/>
      <c r="H148" s="159"/>
      <c r="I148" s="159"/>
      <c r="J148" s="159"/>
      <c r="K148" s="159"/>
      <c r="L148" s="159"/>
      <c r="M148" s="159"/>
      <c r="N148" s="159"/>
      <c r="O148" s="159"/>
      <c r="P148" s="141"/>
      <c r="Q148" s="159"/>
      <c r="R148" s="159"/>
      <c r="S148" s="159"/>
      <c r="T148" s="159"/>
      <c r="U148" s="159"/>
      <c r="V148" s="159"/>
      <c r="W148" s="159"/>
      <c r="X148" s="159"/>
      <c r="Y148" s="159"/>
      <c r="Z148" s="159"/>
    </row>
    <row r="149" spans="1:26" ht="17.25" customHeight="1" x14ac:dyDescent="0.2">
      <c r="A149" s="159"/>
      <c r="B149" s="159"/>
      <c r="C149" s="159"/>
      <c r="D149" s="159"/>
      <c r="E149" s="159"/>
      <c r="F149" s="159"/>
      <c r="G149" s="159"/>
      <c r="H149" s="159"/>
      <c r="I149" s="159"/>
      <c r="J149" s="159"/>
      <c r="K149" s="159"/>
      <c r="L149" s="159"/>
      <c r="M149" s="159"/>
      <c r="N149" s="159"/>
      <c r="O149" s="159"/>
      <c r="P149" s="141"/>
      <c r="Q149" s="159"/>
      <c r="R149" s="159"/>
      <c r="S149" s="159"/>
      <c r="T149" s="159"/>
      <c r="U149" s="159"/>
      <c r="V149" s="159"/>
      <c r="W149" s="159"/>
      <c r="X149" s="159"/>
      <c r="Y149" s="159"/>
      <c r="Z149" s="159"/>
    </row>
    <row r="150" spans="1:26" ht="17.25" customHeight="1" x14ac:dyDescent="0.2">
      <c r="A150" s="159"/>
      <c r="B150" s="159"/>
      <c r="C150" s="159"/>
      <c r="D150" s="159"/>
      <c r="E150" s="159"/>
      <c r="F150" s="159"/>
      <c r="G150" s="159"/>
      <c r="H150" s="159"/>
      <c r="I150" s="159"/>
      <c r="J150" s="159"/>
      <c r="K150" s="159"/>
      <c r="L150" s="159"/>
      <c r="M150" s="159"/>
      <c r="N150" s="159"/>
      <c r="O150" s="159"/>
      <c r="P150" s="141"/>
      <c r="Q150" s="159"/>
      <c r="R150" s="159"/>
      <c r="S150" s="159"/>
      <c r="T150" s="159"/>
      <c r="U150" s="159"/>
      <c r="V150" s="159"/>
      <c r="W150" s="159"/>
      <c r="X150" s="159"/>
      <c r="Y150" s="159"/>
      <c r="Z150" s="159"/>
    </row>
    <row r="151" spans="1:26" ht="17.25" customHeight="1" x14ac:dyDescent="0.2">
      <c r="A151" s="159"/>
      <c r="B151" s="159"/>
      <c r="C151" s="159"/>
      <c r="D151" s="159"/>
      <c r="E151" s="159"/>
      <c r="F151" s="159"/>
      <c r="G151" s="159"/>
      <c r="H151" s="159"/>
      <c r="I151" s="159"/>
      <c r="J151" s="159"/>
      <c r="K151" s="159"/>
      <c r="L151" s="159"/>
      <c r="M151" s="159"/>
      <c r="N151" s="159"/>
      <c r="O151" s="159"/>
      <c r="P151" s="141"/>
      <c r="Q151" s="159"/>
      <c r="R151" s="159"/>
      <c r="S151" s="159"/>
      <c r="T151" s="159"/>
      <c r="U151" s="159"/>
      <c r="V151" s="159"/>
      <c r="W151" s="159"/>
      <c r="X151" s="159"/>
      <c r="Y151" s="159"/>
      <c r="Z151" s="159"/>
    </row>
    <row r="152" spans="1:26" ht="17.25" customHeight="1" x14ac:dyDescent="0.2">
      <c r="A152" s="159"/>
      <c r="B152" s="159"/>
      <c r="C152" s="159"/>
      <c r="D152" s="159"/>
      <c r="E152" s="159"/>
      <c r="F152" s="159"/>
      <c r="G152" s="159"/>
      <c r="H152" s="159"/>
      <c r="I152" s="159"/>
      <c r="J152" s="159"/>
      <c r="K152" s="159"/>
      <c r="L152" s="159"/>
      <c r="M152" s="159"/>
      <c r="N152" s="159"/>
      <c r="O152" s="159"/>
      <c r="P152" s="141"/>
      <c r="Q152" s="159"/>
      <c r="R152" s="159"/>
      <c r="S152" s="159"/>
      <c r="T152" s="159"/>
      <c r="U152" s="159"/>
      <c r="V152" s="159"/>
      <c r="W152" s="159"/>
      <c r="X152" s="159"/>
      <c r="Y152" s="159"/>
      <c r="Z152" s="159"/>
    </row>
    <row r="153" spans="1:26" ht="17.25" customHeight="1" x14ac:dyDescent="0.2">
      <c r="A153" s="159"/>
      <c r="B153" s="159"/>
      <c r="C153" s="159"/>
      <c r="D153" s="159"/>
      <c r="E153" s="159"/>
      <c r="F153" s="159"/>
      <c r="G153" s="159"/>
      <c r="H153" s="159"/>
      <c r="I153" s="159"/>
      <c r="J153" s="159"/>
      <c r="K153" s="159"/>
      <c r="L153" s="159"/>
      <c r="M153" s="159"/>
      <c r="N153" s="159"/>
      <c r="O153" s="159"/>
      <c r="P153" s="141"/>
      <c r="Q153" s="159"/>
      <c r="R153" s="159"/>
      <c r="S153" s="159"/>
      <c r="T153" s="159"/>
      <c r="U153" s="159"/>
      <c r="V153" s="159"/>
      <c r="W153" s="159"/>
      <c r="X153" s="159"/>
      <c r="Y153" s="159"/>
      <c r="Z153" s="159"/>
    </row>
    <row r="154" spans="1:26" ht="17.25" customHeight="1" x14ac:dyDescent="0.2">
      <c r="A154" s="159"/>
      <c r="B154" s="159"/>
      <c r="C154" s="159"/>
      <c r="D154" s="159"/>
      <c r="E154" s="159"/>
      <c r="F154" s="159"/>
      <c r="G154" s="159"/>
      <c r="H154" s="159"/>
      <c r="I154" s="159"/>
      <c r="J154" s="159"/>
      <c r="K154" s="159"/>
      <c r="L154" s="159"/>
      <c r="M154" s="159"/>
      <c r="N154" s="159"/>
      <c r="O154" s="159"/>
      <c r="P154" s="141"/>
      <c r="Q154" s="159"/>
      <c r="R154" s="159"/>
      <c r="S154" s="159"/>
      <c r="T154" s="159"/>
      <c r="U154" s="159"/>
      <c r="V154" s="159"/>
      <c r="W154" s="159"/>
      <c r="X154" s="159"/>
      <c r="Y154" s="159"/>
      <c r="Z154" s="159"/>
    </row>
    <row r="155" spans="1:26" ht="17.25" customHeight="1" x14ac:dyDescent="0.2">
      <c r="A155" s="159"/>
      <c r="B155" s="159"/>
      <c r="C155" s="159"/>
      <c r="D155" s="159"/>
      <c r="E155" s="159"/>
      <c r="F155" s="159"/>
      <c r="G155" s="159"/>
      <c r="H155" s="159"/>
      <c r="I155" s="159"/>
      <c r="J155" s="159"/>
      <c r="K155" s="159"/>
      <c r="L155" s="159"/>
      <c r="M155" s="159"/>
      <c r="N155" s="159"/>
      <c r="O155" s="159"/>
      <c r="P155" s="141"/>
      <c r="Q155" s="159"/>
      <c r="R155" s="159"/>
      <c r="S155" s="159"/>
      <c r="T155" s="159"/>
      <c r="U155" s="159"/>
      <c r="V155" s="159"/>
      <c r="W155" s="159"/>
      <c r="X155" s="159"/>
      <c r="Y155" s="159"/>
      <c r="Z155" s="159"/>
    </row>
    <row r="156" spans="1:26" ht="17.25" customHeight="1" x14ac:dyDescent="0.2">
      <c r="A156" s="159"/>
      <c r="B156" s="159"/>
      <c r="C156" s="159"/>
      <c r="D156" s="159"/>
      <c r="E156" s="159"/>
      <c r="F156" s="159"/>
      <c r="G156" s="159"/>
      <c r="H156" s="159"/>
      <c r="I156" s="159"/>
      <c r="J156" s="159"/>
      <c r="K156" s="159"/>
      <c r="L156" s="159"/>
      <c r="M156" s="159"/>
      <c r="N156" s="159"/>
      <c r="O156" s="159"/>
      <c r="P156" s="141"/>
      <c r="Q156" s="159"/>
      <c r="R156" s="159"/>
      <c r="S156" s="159"/>
      <c r="T156" s="159"/>
      <c r="U156" s="159"/>
      <c r="V156" s="159"/>
      <c r="W156" s="159"/>
      <c r="X156" s="159"/>
      <c r="Y156" s="159"/>
      <c r="Z156" s="159"/>
    </row>
    <row r="157" spans="1:26" ht="17.25" customHeight="1" x14ac:dyDescent="0.2">
      <c r="A157" s="159"/>
      <c r="B157" s="159"/>
      <c r="C157" s="159"/>
      <c r="D157" s="159"/>
      <c r="E157" s="159"/>
      <c r="F157" s="159"/>
      <c r="G157" s="159"/>
      <c r="H157" s="159"/>
      <c r="I157" s="159"/>
      <c r="J157" s="159"/>
      <c r="K157" s="159"/>
      <c r="L157" s="159"/>
      <c r="M157" s="159"/>
      <c r="N157" s="159"/>
      <c r="O157" s="159"/>
      <c r="P157" s="141"/>
      <c r="Q157" s="159"/>
      <c r="R157" s="159"/>
      <c r="S157" s="159"/>
      <c r="T157" s="159"/>
      <c r="U157" s="159"/>
      <c r="V157" s="159"/>
      <c r="W157" s="159"/>
      <c r="X157" s="159"/>
      <c r="Y157" s="159"/>
      <c r="Z157" s="159"/>
    </row>
    <row r="158" spans="1:26" ht="17.25" customHeight="1" x14ac:dyDescent="0.2">
      <c r="A158" s="159"/>
      <c r="B158" s="159"/>
      <c r="C158" s="159"/>
      <c r="D158" s="159"/>
      <c r="E158" s="159"/>
      <c r="F158" s="159"/>
      <c r="G158" s="159"/>
      <c r="H158" s="159"/>
      <c r="I158" s="159"/>
      <c r="J158" s="159"/>
      <c r="K158" s="159"/>
      <c r="L158" s="159"/>
      <c r="M158" s="159"/>
      <c r="N158" s="159"/>
      <c r="O158" s="159"/>
      <c r="P158" s="141"/>
      <c r="Q158" s="159"/>
      <c r="R158" s="159"/>
      <c r="S158" s="159"/>
      <c r="T158" s="159"/>
      <c r="U158" s="159"/>
      <c r="V158" s="159"/>
      <c r="W158" s="159"/>
      <c r="X158" s="159"/>
      <c r="Y158" s="159"/>
      <c r="Z158" s="159"/>
    </row>
    <row r="159" spans="1:26" ht="17.25" customHeight="1" x14ac:dyDescent="0.2">
      <c r="A159" s="159"/>
      <c r="B159" s="159"/>
      <c r="C159" s="159"/>
      <c r="D159" s="159"/>
      <c r="E159" s="159"/>
      <c r="F159" s="159"/>
      <c r="G159" s="159"/>
      <c r="H159" s="159"/>
      <c r="I159" s="159"/>
      <c r="J159" s="159"/>
      <c r="K159" s="159"/>
      <c r="L159" s="159"/>
      <c r="M159" s="159"/>
      <c r="N159" s="159"/>
      <c r="O159" s="159"/>
      <c r="P159" s="141"/>
      <c r="Q159" s="159"/>
      <c r="R159" s="159"/>
      <c r="S159" s="159"/>
      <c r="T159" s="159"/>
      <c r="U159" s="159"/>
      <c r="V159" s="159"/>
      <c r="W159" s="159"/>
      <c r="X159" s="159"/>
      <c r="Y159" s="159"/>
      <c r="Z159" s="159"/>
    </row>
    <row r="160" spans="1:26" ht="17.25" customHeight="1" x14ac:dyDescent="0.2">
      <c r="A160" s="159"/>
      <c r="B160" s="159"/>
      <c r="C160" s="159"/>
      <c r="D160" s="159"/>
      <c r="E160" s="159"/>
      <c r="F160" s="159"/>
      <c r="G160" s="159"/>
      <c r="H160" s="159"/>
      <c r="I160" s="159"/>
      <c r="J160" s="159"/>
      <c r="K160" s="159"/>
      <c r="L160" s="159"/>
      <c r="M160" s="159"/>
      <c r="N160" s="159"/>
      <c r="O160" s="159"/>
      <c r="P160" s="141"/>
      <c r="Q160" s="159"/>
      <c r="R160" s="159"/>
      <c r="S160" s="159"/>
      <c r="T160" s="159"/>
      <c r="U160" s="159"/>
      <c r="V160" s="159"/>
      <c r="W160" s="159"/>
      <c r="X160" s="159"/>
      <c r="Y160" s="159"/>
      <c r="Z160" s="159"/>
    </row>
    <row r="161" spans="1:26" ht="17.25" customHeight="1" x14ac:dyDescent="0.2">
      <c r="A161" s="159"/>
      <c r="B161" s="159"/>
      <c r="C161" s="159"/>
      <c r="D161" s="159"/>
      <c r="E161" s="159"/>
      <c r="F161" s="159"/>
      <c r="G161" s="159"/>
      <c r="H161" s="159"/>
      <c r="I161" s="159"/>
      <c r="J161" s="159"/>
      <c r="K161" s="159"/>
      <c r="L161" s="159"/>
      <c r="M161" s="159"/>
      <c r="N161" s="159"/>
      <c r="O161" s="159"/>
      <c r="P161" s="141"/>
      <c r="Q161" s="159"/>
      <c r="R161" s="159"/>
      <c r="S161" s="159"/>
      <c r="T161" s="159"/>
      <c r="U161" s="159"/>
      <c r="V161" s="159"/>
      <c r="W161" s="159"/>
      <c r="X161" s="159"/>
      <c r="Y161" s="159"/>
      <c r="Z161" s="159"/>
    </row>
    <row r="162" spans="1:26" ht="17.25" customHeight="1" x14ac:dyDescent="0.2">
      <c r="A162" s="159"/>
      <c r="B162" s="159"/>
      <c r="C162" s="159"/>
      <c r="D162" s="159"/>
      <c r="E162" s="159"/>
      <c r="F162" s="159"/>
      <c r="G162" s="159"/>
      <c r="H162" s="159"/>
      <c r="I162" s="159"/>
      <c r="J162" s="159"/>
      <c r="K162" s="159"/>
      <c r="L162" s="159"/>
      <c r="M162" s="159"/>
      <c r="N162" s="159"/>
      <c r="O162" s="159"/>
      <c r="P162" s="141"/>
      <c r="Q162" s="159"/>
      <c r="R162" s="159"/>
      <c r="S162" s="159"/>
      <c r="T162" s="159"/>
      <c r="U162" s="159"/>
      <c r="V162" s="159"/>
      <c r="W162" s="159"/>
      <c r="X162" s="159"/>
      <c r="Y162" s="159"/>
      <c r="Z162" s="159"/>
    </row>
    <row r="163" spans="1:26" ht="17.25" customHeight="1" x14ac:dyDescent="0.2">
      <c r="A163" s="159"/>
      <c r="B163" s="159"/>
      <c r="C163" s="159"/>
      <c r="D163" s="159"/>
      <c r="E163" s="159"/>
      <c r="F163" s="159"/>
      <c r="G163" s="159"/>
      <c r="H163" s="159"/>
      <c r="I163" s="159"/>
      <c r="J163" s="159"/>
      <c r="K163" s="159"/>
      <c r="L163" s="159"/>
      <c r="M163" s="159"/>
      <c r="N163" s="159"/>
      <c r="O163" s="159"/>
      <c r="P163" s="141"/>
      <c r="Q163" s="159"/>
      <c r="R163" s="159"/>
      <c r="S163" s="159"/>
      <c r="T163" s="159"/>
      <c r="U163" s="159"/>
      <c r="V163" s="159"/>
      <c r="W163" s="159"/>
      <c r="X163" s="159"/>
      <c r="Y163" s="159"/>
      <c r="Z163" s="159"/>
    </row>
    <row r="164" spans="1:26" ht="17.25" customHeight="1" x14ac:dyDescent="0.2">
      <c r="A164" s="159"/>
      <c r="B164" s="159"/>
      <c r="C164" s="159"/>
      <c r="D164" s="159"/>
      <c r="E164" s="159"/>
      <c r="F164" s="159"/>
      <c r="G164" s="159"/>
      <c r="H164" s="159"/>
      <c r="I164" s="159"/>
      <c r="J164" s="159"/>
      <c r="K164" s="159"/>
      <c r="L164" s="159"/>
      <c r="M164" s="159"/>
      <c r="N164" s="159"/>
      <c r="O164" s="159"/>
      <c r="P164" s="141"/>
      <c r="Q164" s="159"/>
      <c r="R164" s="159"/>
      <c r="S164" s="159"/>
      <c r="T164" s="159"/>
      <c r="U164" s="159"/>
      <c r="V164" s="159"/>
      <c r="W164" s="159"/>
      <c r="X164" s="159"/>
      <c r="Y164" s="159"/>
      <c r="Z164" s="159"/>
    </row>
    <row r="165" spans="1:26" ht="17.25" customHeight="1" x14ac:dyDescent="0.2">
      <c r="A165" s="159"/>
      <c r="B165" s="159"/>
      <c r="C165" s="159"/>
      <c r="D165" s="159"/>
      <c r="E165" s="159"/>
      <c r="F165" s="159"/>
      <c r="G165" s="159"/>
      <c r="H165" s="159"/>
      <c r="I165" s="159"/>
      <c r="J165" s="159"/>
      <c r="K165" s="159"/>
      <c r="L165" s="159"/>
      <c r="M165" s="159"/>
      <c r="N165" s="159"/>
      <c r="O165" s="159"/>
      <c r="P165" s="141"/>
      <c r="Q165" s="159"/>
      <c r="R165" s="159"/>
      <c r="S165" s="159"/>
      <c r="T165" s="159"/>
      <c r="U165" s="159"/>
      <c r="V165" s="159"/>
      <c r="W165" s="159"/>
      <c r="X165" s="159"/>
      <c r="Y165" s="159"/>
      <c r="Z165" s="159"/>
    </row>
    <row r="166" spans="1:26" ht="17.25" customHeight="1" x14ac:dyDescent="0.2">
      <c r="A166" s="159"/>
      <c r="B166" s="159"/>
      <c r="C166" s="159"/>
      <c r="D166" s="159"/>
      <c r="E166" s="159"/>
      <c r="F166" s="159"/>
      <c r="G166" s="159"/>
      <c r="H166" s="159"/>
      <c r="I166" s="159"/>
      <c r="J166" s="159"/>
      <c r="K166" s="159"/>
      <c r="L166" s="159"/>
      <c r="M166" s="159"/>
      <c r="N166" s="159"/>
      <c r="O166" s="159"/>
      <c r="P166" s="141"/>
      <c r="Q166" s="159"/>
      <c r="R166" s="159"/>
      <c r="S166" s="159"/>
      <c r="T166" s="159"/>
      <c r="U166" s="159"/>
      <c r="V166" s="159"/>
      <c r="W166" s="159"/>
      <c r="X166" s="159"/>
      <c r="Y166" s="159"/>
      <c r="Z166" s="159"/>
    </row>
    <row r="167" spans="1:26" ht="17.25" customHeight="1" x14ac:dyDescent="0.2">
      <c r="A167" s="159"/>
      <c r="B167" s="159"/>
      <c r="C167" s="159"/>
      <c r="D167" s="159"/>
      <c r="E167" s="159"/>
      <c r="F167" s="159"/>
      <c r="G167" s="159"/>
      <c r="H167" s="159"/>
      <c r="I167" s="159"/>
      <c r="J167" s="159"/>
      <c r="K167" s="159"/>
      <c r="L167" s="159"/>
      <c r="M167" s="159"/>
      <c r="N167" s="159"/>
      <c r="O167" s="159"/>
      <c r="P167" s="141"/>
      <c r="Q167" s="159"/>
      <c r="R167" s="159"/>
      <c r="S167" s="159"/>
      <c r="T167" s="159"/>
      <c r="U167" s="159"/>
      <c r="V167" s="159"/>
      <c r="W167" s="159"/>
      <c r="X167" s="159"/>
      <c r="Y167" s="159"/>
      <c r="Z167" s="159"/>
    </row>
    <row r="168" spans="1:26" ht="17.25" customHeight="1" x14ac:dyDescent="0.2">
      <c r="A168" s="159"/>
      <c r="B168" s="159"/>
      <c r="C168" s="159"/>
      <c r="D168" s="159"/>
      <c r="E168" s="159"/>
      <c r="F168" s="159"/>
      <c r="G168" s="159"/>
      <c r="H168" s="159"/>
      <c r="I168" s="159"/>
      <c r="J168" s="159"/>
      <c r="K168" s="159"/>
      <c r="L168" s="159"/>
      <c r="M168" s="159"/>
      <c r="N168" s="159"/>
      <c r="O168" s="159"/>
      <c r="P168" s="141"/>
      <c r="Q168" s="159"/>
      <c r="R168" s="159"/>
      <c r="S168" s="159"/>
      <c r="T168" s="159"/>
      <c r="U168" s="159"/>
      <c r="V168" s="159"/>
      <c r="W168" s="159"/>
      <c r="X168" s="159"/>
      <c r="Y168" s="159"/>
      <c r="Z168" s="159"/>
    </row>
    <row r="169" spans="1:26" ht="17.25" customHeight="1" x14ac:dyDescent="0.2">
      <c r="A169" s="159"/>
      <c r="B169" s="159"/>
      <c r="C169" s="159"/>
      <c r="D169" s="159"/>
      <c r="E169" s="159"/>
      <c r="F169" s="159"/>
      <c r="G169" s="159"/>
      <c r="H169" s="159"/>
      <c r="I169" s="159"/>
      <c r="J169" s="159"/>
      <c r="K169" s="159"/>
      <c r="L169" s="159"/>
      <c r="M169" s="159"/>
      <c r="N169" s="159"/>
      <c r="O169" s="159"/>
      <c r="P169" s="141"/>
      <c r="Q169" s="159"/>
      <c r="R169" s="159"/>
      <c r="S169" s="159"/>
      <c r="T169" s="159"/>
      <c r="U169" s="159"/>
      <c r="V169" s="159"/>
      <c r="W169" s="159"/>
      <c r="X169" s="159"/>
      <c r="Y169" s="159"/>
      <c r="Z169" s="159"/>
    </row>
    <row r="170" spans="1:26" ht="17.25" customHeight="1" x14ac:dyDescent="0.2">
      <c r="A170" s="159"/>
      <c r="B170" s="159"/>
      <c r="C170" s="159"/>
      <c r="D170" s="159"/>
      <c r="E170" s="159"/>
      <c r="F170" s="159"/>
      <c r="G170" s="159"/>
      <c r="H170" s="159"/>
      <c r="I170" s="159"/>
      <c r="J170" s="159"/>
      <c r="K170" s="159"/>
      <c r="L170" s="159"/>
      <c r="M170" s="159"/>
      <c r="N170" s="159"/>
      <c r="O170" s="159"/>
      <c r="P170" s="141"/>
      <c r="Q170" s="159"/>
      <c r="R170" s="159"/>
      <c r="S170" s="159"/>
      <c r="T170" s="159"/>
      <c r="U170" s="159"/>
      <c r="V170" s="159"/>
      <c r="W170" s="159"/>
      <c r="X170" s="159"/>
      <c r="Y170" s="159"/>
      <c r="Z170" s="159"/>
    </row>
    <row r="171" spans="1:26" ht="17.25" customHeight="1" x14ac:dyDescent="0.2">
      <c r="A171" s="159"/>
      <c r="B171" s="159"/>
      <c r="C171" s="159"/>
      <c r="D171" s="159"/>
      <c r="E171" s="159"/>
      <c r="F171" s="159"/>
      <c r="G171" s="159"/>
      <c r="H171" s="159"/>
      <c r="I171" s="159"/>
      <c r="J171" s="159"/>
      <c r="K171" s="159"/>
      <c r="L171" s="159"/>
      <c r="M171" s="159"/>
      <c r="N171" s="159"/>
      <c r="O171" s="159"/>
      <c r="P171" s="141"/>
      <c r="Q171" s="159"/>
      <c r="R171" s="159"/>
      <c r="S171" s="159"/>
      <c r="T171" s="159"/>
      <c r="U171" s="159"/>
      <c r="V171" s="159"/>
      <c r="W171" s="159"/>
      <c r="X171" s="159"/>
      <c r="Y171" s="159"/>
      <c r="Z171" s="159"/>
    </row>
    <row r="172" spans="1:26" ht="17.25" customHeight="1" x14ac:dyDescent="0.2">
      <c r="A172" s="159"/>
      <c r="B172" s="159"/>
      <c r="C172" s="159"/>
      <c r="D172" s="159"/>
      <c r="E172" s="159"/>
      <c r="F172" s="159"/>
      <c r="G172" s="159"/>
      <c r="H172" s="159"/>
      <c r="I172" s="159"/>
      <c r="J172" s="159"/>
      <c r="K172" s="159"/>
      <c r="L172" s="159"/>
      <c r="M172" s="159"/>
      <c r="N172" s="159"/>
      <c r="O172" s="159"/>
      <c r="P172" s="141"/>
      <c r="Q172" s="159"/>
      <c r="R172" s="159"/>
      <c r="S172" s="159"/>
      <c r="T172" s="159"/>
      <c r="U172" s="159"/>
      <c r="V172" s="159"/>
      <c r="W172" s="159"/>
      <c r="X172" s="159"/>
      <c r="Y172" s="159"/>
      <c r="Z172" s="159"/>
    </row>
    <row r="173" spans="1:26" ht="17.25" customHeight="1" x14ac:dyDescent="0.2">
      <c r="A173" s="159"/>
      <c r="B173" s="159"/>
      <c r="C173" s="159"/>
      <c r="D173" s="159"/>
      <c r="E173" s="159"/>
      <c r="F173" s="159"/>
      <c r="G173" s="159"/>
      <c r="H173" s="159"/>
      <c r="I173" s="159"/>
      <c r="J173" s="159"/>
      <c r="K173" s="159"/>
      <c r="L173" s="159"/>
      <c r="M173" s="159"/>
      <c r="N173" s="159"/>
      <c r="O173" s="159"/>
      <c r="P173" s="141"/>
      <c r="Q173" s="159"/>
      <c r="R173" s="159"/>
      <c r="S173" s="159"/>
      <c r="T173" s="159"/>
      <c r="U173" s="159"/>
      <c r="V173" s="159"/>
      <c r="W173" s="159"/>
      <c r="X173" s="159"/>
      <c r="Y173" s="159"/>
      <c r="Z173" s="159"/>
    </row>
    <row r="174" spans="1:26" ht="17.25" customHeight="1" x14ac:dyDescent="0.2">
      <c r="A174" s="159"/>
      <c r="B174" s="159"/>
      <c r="C174" s="159"/>
      <c r="D174" s="159"/>
      <c r="E174" s="159"/>
      <c r="F174" s="159"/>
      <c r="G174" s="159"/>
      <c r="H174" s="159"/>
      <c r="I174" s="159"/>
      <c r="J174" s="159"/>
      <c r="K174" s="159"/>
      <c r="L174" s="159"/>
      <c r="M174" s="159"/>
      <c r="N174" s="159"/>
      <c r="O174" s="159"/>
      <c r="P174" s="141"/>
      <c r="Q174" s="159"/>
      <c r="R174" s="159"/>
      <c r="S174" s="159"/>
      <c r="T174" s="159"/>
      <c r="U174" s="159"/>
      <c r="V174" s="159"/>
      <c r="W174" s="159"/>
      <c r="X174" s="159"/>
      <c r="Y174" s="159"/>
      <c r="Z174" s="159"/>
    </row>
    <row r="175" spans="1:26" ht="17.25" customHeight="1" x14ac:dyDescent="0.2">
      <c r="A175" s="159"/>
      <c r="B175" s="159"/>
      <c r="C175" s="159"/>
      <c r="D175" s="159"/>
      <c r="E175" s="159"/>
      <c r="F175" s="159"/>
      <c r="G175" s="159"/>
      <c r="H175" s="159"/>
      <c r="I175" s="159"/>
      <c r="J175" s="159"/>
      <c r="K175" s="159"/>
      <c r="L175" s="159"/>
      <c r="M175" s="159"/>
      <c r="N175" s="159"/>
      <c r="O175" s="159"/>
      <c r="P175" s="141"/>
      <c r="Q175" s="159"/>
      <c r="R175" s="159"/>
      <c r="S175" s="159"/>
      <c r="T175" s="159"/>
      <c r="U175" s="159"/>
      <c r="V175" s="159"/>
      <c r="W175" s="159"/>
      <c r="X175" s="159"/>
      <c r="Y175" s="159"/>
      <c r="Z175" s="159"/>
    </row>
    <row r="176" spans="1:26" ht="17.25" customHeight="1" x14ac:dyDescent="0.2">
      <c r="A176" s="159"/>
      <c r="B176" s="159"/>
      <c r="C176" s="159"/>
      <c r="D176" s="159"/>
      <c r="E176" s="159"/>
      <c r="F176" s="159"/>
      <c r="G176" s="159"/>
      <c r="H176" s="159"/>
      <c r="I176" s="159"/>
      <c r="J176" s="159"/>
      <c r="K176" s="159"/>
      <c r="L176" s="159"/>
      <c r="M176" s="159"/>
      <c r="N176" s="159"/>
      <c r="O176" s="159"/>
      <c r="P176" s="141"/>
      <c r="Q176" s="159"/>
      <c r="R176" s="159"/>
      <c r="S176" s="159"/>
      <c r="T176" s="159"/>
      <c r="U176" s="159"/>
      <c r="V176" s="159"/>
      <c r="W176" s="159"/>
      <c r="X176" s="159"/>
      <c r="Y176" s="159"/>
      <c r="Z176" s="159"/>
    </row>
    <row r="177" spans="1:26" ht="17.25" customHeight="1" x14ac:dyDescent="0.2">
      <c r="A177" s="159"/>
      <c r="B177" s="159"/>
      <c r="C177" s="159"/>
      <c r="D177" s="159"/>
      <c r="E177" s="159"/>
      <c r="F177" s="159"/>
      <c r="G177" s="159"/>
      <c r="H177" s="159"/>
      <c r="I177" s="159"/>
      <c r="J177" s="159"/>
      <c r="K177" s="159"/>
      <c r="L177" s="159"/>
      <c r="M177" s="159"/>
      <c r="N177" s="159"/>
      <c r="O177" s="159"/>
      <c r="P177" s="141"/>
      <c r="Q177" s="159"/>
      <c r="R177" s="159"/>
      <c r="S177" s="159"/>
      <c r="T177" s="159"/>
      <c r="U177" s="159"/>
      <c r="V177" s="159"/>
      <c r="W177" s="159"/>
      <c r="X177" s="159"/>
      <c r="Y177" s="159"/>
      <c r="Z177" s="159"/>
    </row>
    <row r="178" spans="1:26" ht="17.25" customHeight="1" x14ac:dyDescent="0.2">
      <c r="A178" s="159"/>
      <c r="B178" s="159"/>
      <c r="C178" s="159"/>
      <c r="D178" s="159"/>
      <c r="E178" s="159"/>
      <c r="F178" s="159"/>
      <c r="G178" s="159"/>
      <c r="H178" s="159"/>
      <c r="I178" s="159"/>
      <c r="J178" s="159"/>
      <c r="K178" s="159"/>
      <c r="L178" s="159"/>
      <c r="M178" s="159"/>
      <c r="N178" s="159"/>
      <c r="O178" s="159"/>
      <c r="P178" s="141"/>
      <c r="Q178" s="159"/>
      <c r="R178" s="159"/>
      <c r="S178" s="159"/>
      <c r="T178" s="159"/>
      <c r="U178" s="159"/>
      <c r="V178" s="159"/>
      <c r="W178" s="159"/>
      <c r="X178" s="159"/>
      <c r="Y178" s="159"/>
      <c r="Z178" s="159"/>
    </row>
    <row r="179" spans="1:26" ht="17.25" customHeight="1" x14ac:dyDescent="0.2">
      <c r="A179" s="159"/>
      <c r="B179" s="159"/>
      <c r="C179" s="159"/>
      <c r="D179" s="159"/>
      <c r="E179" s="159"/>
      <c r="F179" s="159"/>
      <c r="G179" s="159"/>
      <c r="H179" s="159"/>
      <c r="I179" s="159"/>
      <c r="J179" s="159"/>
      <c r="K179" s="159"/>
      <c r="L179" s="159"/>
      <c r="M179" s="159"/>
      <c r="N179" s="159"/>
      <c r="O179" s="159"/>
      <c r="P179" s="141"/>
      <c r="Q179" s="159"/>
      <c r="R179" s="159"/>
      <c r="S179" s="159"/>
      <c r="T179" s="159"/>
      <c r="U179" s="159"/>
      <c r="V179" s="159"/>
      <c r="W179" s="159"/>
      <c r="X179" s="159"/>
      <c r="Y179" s="159"/>
      <c r="Z179" s="159"/>
    </row>
    <row r="180" spans="1:26" ht="17.25" customHeight="1" x14ac:dyDescent="0.2">
      <c r="A180" s="159"/>
      <c r="B180" s="159"/>
      <c r="C180" s="159"/>
      <c r="D180" s="159"/>
      <c r="E180" s="159"/>
      <c r="F180" s="159"/>
      <c r="G180" s="159"/>
      <c r="H180" s="159"/>
      <c r="I180" s="159"/>
      <c r="J180" s="159"/>
      <c r="K180" s="159"/>
      <c r="L180" s="159"/>
      <c r="M180" s="159"/>
      <c r="N180" s="159"/>
      <c r="O180" s="159"/>
      <c r="P180" s="141"/>
      <c r="Q180" s="159"/>
      <c r="R180" s="159"/>
      <c r="S180" s="159"/>
      <c r="T180" s="159"/>
      <c r="U180" s="159"/>
      <c r="V180" s="159"/>
      <c r="W180" s="159"/>
      <c r="X180" s="159"/>
      <c r="Y180" s="159"/>
      <c r="Z180" s="159"/>
    </row>
    <row r="181" spans="1:26" ht="17.25" customHeight="1" x14ac:dyDescent="0.2">
      <c r="A181" s="159"/>
      <c r="B181" s="159"/>
      <c r="C181" s="159"/>
      <c r="D181" s="159"/>
      <c r="E181" s="159"/>
      <c r="F181" s="159"/>
      <c r="G181" s="159"/>
      <c r="H181" s="159"/>
      <c r="I181" s="159"/>
      <c r="J181" s="159"/>
      <c r="K181" s="159"/>
      <c r="L181" s="159"/>
      <c r="M181" s="159"/>
      <c r="N181" s="159"/>
      <c r="O181" s="159"/>
      <c r="P181" s="141"/>
      <c r="Q181" s="159"/>
      <c r="R181" s="159"/>
      <c r="S181" s="159"/>
      <c r="T181" s="159"/>
      <c r="U181" s="159"/>
      <c r="V181" s="159"/>
      <c r="W181" s="159"/>
      <c r="X181" s="159"/>
      <c r="Y181" s="159"/>
      <c r="Z181" s="159"/>
    </row>
    <row r="182" spans="1:26" ht="17.25" customHeight="1" x14ac:dyDescent="0.2">
      <c r="A182" s="159"/>
      <c r="B182" s="159"/>
      <c r="C182" s="159"/>
      <c r="D182" s="159"/>
      <c r="E182" s="159"/>
      <c r="F182" s="159"/>
      <c r="G182" s="159"/>
      <c r="H182" s="159"/>
      <c r="I182" s="159"/>
      <c r="J182" s="159"/>
      <c r="K182" s="159"/>
      <c r="L182" s="159"/>
      <c r="M182" s="159"/>
      <c r="N182" s="159"/>
      <c r="O182" s="159"/>
      <c r="P182" s="141"/>
      <c r="Q182" s="159"/>
      <c r="R182" s="159"/>
      <c r="S182" s="159"/>
      <c r="T182" s="159"/>
      <c r="U182" s="159"/>
      <c r="V182" s="159"/>
      <c r="W182" s="159"/>
      <c r="X182" s="159"/>
      <c r="Y182" s="159"/>
      <c r="Z182" s="159"/>
    </row>
    <row r="183" spans="1:26" ht="17.25" customHeight="1" x14ac:dyDescent="0.2">
      <c r="A183" s="159"/>
      <c r="B183" s="159"/>
      <c r="C183" s="159"/>
      <c r="D183" s="159"/>
      <c r="E183" s="159"/>
      <c r="F183" s="159"/>
      <c r="G183" s="159"/>
      <c r="H183" s="159"/>
      <c r="I183" s="159"/>
      <c r="J183" s="159"/>
      <c r="K183" s="159"/>
      <c r="L183" s="159"/>
      <c r="M183" s="159"/>
      <c r="N183" s="159"/>
      <c r="O183" s="159"/>
      <c r="P183" s="141"/>
      <c r="Q183" s="159"/>
      <c r="R183" s="159"/>
      <c r="S183" s="159"/>
      <c r="T183" s="159"/>
      <c r="U183" s="159"/>
      <c r="V183" s="159"/>
      <c r="W183" s="159"/>
      <c r="X183" s="159"/>
      <c r="Y183" s="159"/>
      <c r="Z183" s="159"/>
    </row>
    <row r="184" spans="1:26" ht="17.25" customHeight="1" x14ac:dyDescent="0.2">
      <c r="A184" s="159"/>
      <c r="B184" s="159"/>
      <c r="C184" s="159"/>
      <c r="D184" s="159"/>
      <c r="E184" s="159"/>
      <c r="F184" s="159"/>
      <c r="G184" s="159"/>
      <c r="H184" s="159"/>
      <c r="I184" s="159"/>
      <c r="J184" s="159"/>
      <c r="K184" s="159"/>
      <c r="L184" s="159"/>
      <c r="M184" s="159"/>
      <c r="N184" s="159"/>
      <c r="O184" s="159"/>
      <c r="P184" s="141"/>
      <c r="Q184" s="159"/>
      <c r="R184" s="159"/>
      <c r="S184" s="159"/>
      <c r="T184" s="159"/>
      <c r="U184" s="159"/>
      <c r="V184" s="159"/>
      <c r="W184" s="159"/>
      <c r="X184" s="159"/>
      <c r="Y184" s="159"/>
      <c r="Z184" s="159"/>
    </row>
    <row r="185" spans="1:26" ht="17.25" customHeight="1" x14ac:dyDescent="0.2">
      <c r="A185" s="159"/>
      <c r="B185" s="159"/>
      <c r="C185" s="159"/>
      <c r="D185" s="159"/>
      <c r="E185" s="159"/>
      <c r="F185" s="159"/>
      <c r="G185" s="159"/>
      <c r="H185" s="159"/>
      <c r="I185" s="159"/>
      <c r="J185" s="159"/>
      <c r="K185" s="159"/>
      <c r="L185" s="159"/>
      <c r="M185" s="159"/>
      <c r="N185" s="159"/>
      <c r="O185" s="159"/>
      <c r="P185" s="141"/>
      <c r="Q185" s="159"/>
      <c r="R185" s="159"/>
      <c r="S185" s="159"/>
      <c r="T185" s="159"/>
      <c r="U185" s="159"/>
      <c r="V185" s="159"/>
      <c r="W185" s="159"/>
      <c r="X185" s="159"/>
      <c r="Y185" s="159"/>
      <c r="Z185" s="159"/>
    </row>
    <row r="186" spans="1:26" ht="17.25" customHeight="1" x14ac:dyDescent="0.2">
      <c r="A186" s="159"/>
      <c r="B186" s="159"/>
      <c r="C186" s="159"/>
      <c r="D186" s="159"/>
      <c r="E186" s="159"/>
      <c r="F186" s="159"/>
      <c r="G186" s="159"/>
      <c r="H186" s="159"/>
      <c r="I186" s="159"/>
      <c r="J186" s="159"/>
      <c r="K186" s="159"/>
      <c r="L186" s="159"/>
      <c r="M186" s="159"/>
      <c r="N186" s="159"/>
      <c r="O186" s="159"/>
      <c r="P186" s="141"/>
      <c r="Q186" s="159"/>
      <c r="R186" s="159"/>
      <c r="S186" s="159"/>
      <c r="T186" s="159"/>
      <c r="U186" s="159"/>
      <c r="V186" s="159"/>
      <c r="W186" s="159"/>
      <c r="X186" s="159"/>
      <c r="Y186" s="159"/>
      <c r="Z186" s="159"/>
    </row>
    <row r="187" spans="1:26" ht="17.25" customHeight="1" x14ac:dyDescent="0.2">
      <c r="A187" s="159"/>
      <c r="B187" s="159"/>
      <c r="C187" s="159"/>
      <c r="D187" s="159"/>
      <c r="E187" s="159"/>
      <c r="F187" s="159"/>
      <c r="G187" s="159"/>
      <c r="H187" s="159"/>
      <c r="I187" s="159"/>
      <c r="J187" s="159"/>
      <c r="K187" s="159"/>
      <c r="L187" s="159"/>
      <c r="M187" s="159"/>
      <c r="N187" s="159"/>
      <c r="O187" s="159"/>
      <c r="P187" s="141"/>
      <c r="Q187" s="159"/>
      <c r="R187" s="159"/>
      <c r="S187" s="159"/>
      <c r="T187" s="159"/>
      <c r="U187" s="159"/>
      <c r="V187" s="159"/>
      <c r="W187" s="159"/>
      <c r="X187" s="159"/>
      <c r="Y187" s="159"/>
      <c r="Z187" s="159"/>
    </row>
    <row r="188" spans="1:26" ht="17.25" customHeight="1" x14ac:dyDescent="0.2">
      <c r="A188" s="159"/>
      <c r="B188" s="159"/>
      <c r="C188" s="159"/>
      <c r="D188" s="159"/>
      <c r="E188" s="159"/>
      <c r="F188" s="159"/>
      <c r="G188" s="159"/>
      <c r="H188" s="159"/>
      <c r="I188" s="159"/>
      <c r="J188" s="159"/>
      <c r="K188" s="159"/>
      <c r="L188" s="159"/>
      <c r="M188" s="159"/>
      <c r="N188" s="159"/>
      <c r="O188" s="159"/>
      <c r="P188" s="141"/>
      <c r="Q188" s="159"/>
      <c r="R188" s="159"/>
      <c r="S188" s="159"/>
      <c r="T188" s="159"/>
      <c r="U188" s="159"/>
      <c r="V188" s="159"/>
      <c r="W188" s="159"/>
      <c r="X188" s="159"/>
      <c r="Y188" s="159"/>
      <c r="Z188" s="159"/>
    </row>
    <row r="189" spans="1:26" ht="17.25" customHeight="1" x14ac:dyDescent="0.2">
      <c r="A189" s="159"/>
      <c r="B189" s="159"/>
      <c r="C189" s="159"/>
      <c r="D189" s="159"/>
      <c r="E189" s="159"/>
      <c r="F189" s="159"/>
      <c r="G189" s="159"/>
      <c r="H189" s="159"/>
      <c r="I189" s="159"/>
      <c r="J189" s="159"/>
      <c r="K189" s="159"/>
      <c r="L189" s="159"/>
      <c r="M189" s="159"/>
      <c r="N189" s="159"/>
      <c r="O189" s="159"/>
      <c r="P189" s="141"/>
      <c r="Q189" s="159"/>
      <c r="R189" s="159"/>
      <c r="S189" s="159"/>
      <c r="T189" s="159"/>
      <c r="U189" s="159"/>
      <c r="V189" s="159"/>
      <c r="W189" s="159"/>
      <c r="X189" s="159"/>
      <c r="Y189" s="159"/>
      <c r="Z189" s="159"/>
    </row>
    <row r="190" spans="1:26" ht="17.25" customHeight="1" x14ac:dyDescent="0.2">
      <c r="A190" s="159"/>
      <c r="B190" s="159"/>
      <c r="C190" s="159"/>
      <c r="D190" s="159"/>
      <c r="E190" s="159"/>
      <c r="F190" s="159"/>
      <c r="G190" s="159"/>
      <c r="H190" s="159"/>
      <c r="I190" s="159"/>
      <c r="J190" s="159"/>
      <c r="K190" s="159"/>
      <c r="L190" s="159"/>
      <c r="M190" s="159"/>
      <c r="N190" s="159"/>
      <c r="O190" s="159"/>
      <c r="P190" s="141"/>
      <c r="Q190" s="159"/>
      <c r="R190" s="159"/>
      <c r="S190" s="159"/>
      <c r="T190" s="159"/>
      <c r="U190" s="159"/>
      <c r="V190" s="159"/>
      <c r="W190" s="159"/>
      <c r="X190" s="159"/>
      <c r="Y190" s="159"/>
      <c r="Z190" s="159"/>
    </row>
    <row r="191" spans="1:26" ht="17.25" customHeight="1" x14ac:dyDescent="0.2">
      <c r="A191" s="159"/>
      <c r="B191" s="159"/>
      <c r="C191" s="159"/>
      <c r="D191" s="159"/>
      <c r="E191" s="159"/>
      <c r="F191" s="159"/>
      <c r="G191" s="159"/>
      <c r="H191" s="159"/>
      <c r="I191" s="159"/>
      <c r="J191" s="159"/>
      <c r="K191" s="159"/>
      <c r="L191" s="159"/>
      <c r="M191" s="159"/>
      <c r="N191" s="159"/>
      <c r="O191" s="159"/>
      <c r="P191" s="141"/>
      <c r="Q191" s="159"/>
      <c r="R191" s="159"/>
      <c r="S191" s="159"/>
      <c r="T191" s="159"/>
      <c r="U191" s="159"/>
      <c r="V191" s="159"/>
      <c r="W191" s="159"/>
      <c r="X191" s="159"/>
      <c r="Y191" s="159"/>
      <c r="Z191" s="159"/>
    </row>
    <row r="192" spans="1:26" ht="17.25" customHeight="1" x14ac:dyDescent="0.2">
      <c r="A192" s="159"/>
      <c r="B192" s="159"/>
      <c r="C192" s="159"/>
      <c r="D192" s="159"/>
      <c r="E192" s="159"/>
      <c r="F192" s="159"/>
      <c r="G192" s="159"/>
      <c r="H192" s="159"/>
      <c r="I192" s="159"/>
      <c r="J192" s="159"/>
      <c r="K192" s="159"/>
      <c r="L192" s="159"/>
      <c r="M192" s="159"/>
      <c r="N192" s="159"/>
      <c r="O192" s="159"/>
      <c r="P192" s="141"/>
      <c r="Q192" s="159"/>
      <c r="R192" s="159"/>
      <c r="S192" s="159"/>
      <c r="T192" s="159"/>
      <c r="U192" s="159"/>
      <c r="V192" s="159"/>
      <c r="W192" s="159"/>
      <c r="X192" s="159"/>
      <c r="Y192" s="159"/>
      <c r="Z192" s="159"/>
    </row>
    <row r="193" spans="1:26" ht="17.25" customHeight="1" x14ac:dyDescent="0.2">
      <c r="A193" s="159"/>
      <c r="B193" s="159"/>
      <c r="C193" s="159"/>
      <c r="D193" s="159"/>
      <c r="E193" s="159"/>
      <c r="F193" s="159"/>
      <c r="G193" s="159"/>
      <c r="H193" s="159"/>
      <c r="I193" s="159"/>
      <c r="J193" s="159"/>
      <c r="K193" s="159"/>
      <c r="L193" s="159"/>
      <c r="M193" s="159"/>
      <c r="N193" s="159"/>
      <c r="O193" s="159"/>
      <c r="P193" s="141"/>
      <c r="Q193" s="159"/>
      <c r="R193" s="159"/>
      <c r="S193" s="159"/>
      <c r="T193" s="159"/>
      <c r="U193" s="159"/>
      <c r="V193" s="159"/>
      <c r="W193" s="159"/>
      <c r="X193" s="159"/>
      <c r="Y193" s="159"/>
      <c r="Z193" s="159"/>
    </row>
    <row r="194" spans="1:26" ht="17.25" customHeight="1" x14ac:dyDescent="0.2">
      <c r="A194" s="159"/>
      <c r="B194" s="159"/>
      <c r="C194" s="159"/>
      <c r="D194" s="159"/>
      <c r="E194" s="159"/>
      <c r="F194" s="159"/>
      <c r="G194" s="159"/>
      <c r="H194" s="159"/>
      <c r="I194" s="159"/>
      <c r="J194" s="159"/>
      <c r="K194" s="159"/>
      <c r="L194" s="159"/>
      <c r="M194" s="159"/>
      <c r="N194" s="159"/>
      <c r="O194" s="159"/>
      <c r="P194" s="141"/>
      <c r="Q194" s="159"/>
      <c r="R194" s="159"/>
      <c r="S194" s="159"/>
      <c r="T194" s="159"/>
      <c r="U194" s="159"/>
      <c r="V194" s="159"/>
      <c r="W194" s="159"/>
      <c r="X194" s="159"/>
      <c r="Y194" s="159"/>
      <c r="Z194" s="159"/>
    </row>
    <row r="195" spans="1:26" ht="17.25" customHeight="1" x14ac:dyDescent="0.2">
      <c r="A195" s="159"/>
      <c r="B195" s="159"/>
      <c r="C195" s="159"/>
      <c r="D195" s="159"/>
      <c r="E195" s="159"/>
      <c r="F195" s="159"/>
      <c r="G195" s="159"/>
      <c r="H195" s="159"/>
      <c r="I195" s="159"/>
      <c r="J195" s="159"/>
      <c r="K195" s="159"/>
      <c r="L195" s="159"/>
      <c r="M195" s="159"/>
      <c r="N195" s="159"/>
      <c r="O195" s="159"/>
      <c r="P195" s="141"/>
      <c r="Q195" s="159"/>
      <c r="R195" s="159"/>
      <c r="S195" s="159"/>
      <c r="T195" s="159"/>
      <c r="U195" s="159"/>
      <c r="V195" s="159"/>
      <c r="W195" s="159"/>
      <c r="X195" s="159"/>
      <c r="Y195" s="159"/>
      <c r="Z195" s="159"/>
    </row>
    <row r="196" spans="1:26" ht="17.25" customHeight="1" x14ac:dyDescent="0.2">
      <c r="A196" s="159"/>
      <c r="B196" s="159"/>
      <c r="C196" s="159"/>
      <c r="D196" s="159"/>
      <c r="E196" s="159"/>
      <c r="F196" s="159"/>
      <c r="G196" s="159"/>
      <c r="H196" s="159"/>
      <c r="I196" s="159"/>
      <c r="J196" s="159"/>
      <c r="K196" s="159"/>
      <c r="L196" s="159"/>
      <c r="M196" s="159"/>
      <c r="N196" s="159"/>
      <c r="O196" s="159"/>
      <c r="P196" s="141"/>
      <c r="Q196" s="159"/>
      <c r="R196" s="159"/>
      <c r="S196" s="159"/>
      <c r="T196" s="159"/>
      <c r="U196" s="159"/>
      <c r="V196" s="159"/>
      <c r="W196" s="159"/>
      <c r="X196" s="159"/>
      <c r="Y196" s="159"/>
      <c r="Z196" s="159"/>
    </row>
    <row r="197" spans="1:26" ht="17.25" customHeight="1" x14ac:dyDescent="0.2">
      <c r="A197" s="159"/>
      <c r="B197" s="159"/>
      <c r="C197" s="159"/>
      <c r="D197" s="159"/>
      <c r="E197" s="159"/>
      <c r="F197" s="159"/>
      <c r="G197" s="159"/>
      <c r="H197" s="159"/>
      <c r="I197" s="159"/>
      <c r="J197" s="159"/>
      <c r="K197" s="159"/>
      <c r="L197" s="159"/>
      <c r="M197" s="159"/>
      <c r="N197" s="159"/>
      <c r="O197" s="159"/>
      <c r="P197" s="141"/>
      <c r="Q197" s="159"/>
      <c r="R197" s="159"/>
      <c r="S197" s="159"/>
      <c r="T197" s="159"/>
      <c r="U197" s="159"/>
      <c r="V197" s="159"/>
      <c r="W197" s="159"/>
      <c r="X197" s="159"/>
      <c r="Y197" s="159"/>
      <c r="Z197" s="159"/>
    </row>
    <row r="198" spans="1:26" ht="17.25" customHeight="1" x14ac:dyDescent="0.2">
      <c r="A198" s="159"/>
      <c r="B198" s="159"/>
      <c r="C198" s="159"/>
      <c r="D198" s="159"/>
      <c r="E198" s="159"/>
      <c r="F198" s="159"/>
      <c r="G198" s="159"/>
      <c r="H198" s="159"/>
      <c r="I198" s="159"/>
      <c r="J198" s="159"/>
      <c r="K198" s="159"/>
      <c r="L198" s="159"/>
      <c r="M198" s="159"/>
      <c r="N198" s="159"/>
      <c r="O198" s="159"/>
      <c r="P198" s="141"/>
      <c r="Q198" s="159"/>
      <c r="R198" s="159"/>
      <c r="S198" s="159"/>
      <c r="T198" s="159"/>
      <c r="U198" s="159"/>
      <c r="V198" s="159"/>
      <c r="W198" s="159"/>
      <c r="X198" s="159"/>
      <c r="Y198" s="159"/>
      <c r="Z198" s="159"/>
    </row>
    <row r="199" spans="1:26" ht="17.25" customHeight="1" x14ac:dyDescent="0.2">
      <c r="A199" s="159"/>
      <c r="B199" s="159"/>
      <c r="C199" s="159"/>
      <c r="D199" s="159"/>
      <c r="E199" s="159"/>
      <c r="F199" s="159"/>
      <c r="G199" s="159"/>
      <c r="H199" s="159"/>
      <c r="I199" s="159"/>
      <c r="J199" s="159"/>
      <c r="K199" s="159"/>
      <c r="L199" s="159"/>
      <c r="M199" s="159"/>
      <c r="N199" s="159"/>
      <c r="O199" s="159"/>
      <c r="P199" s="141"/>
      <c r="Q199" s="159"/>
      <c r="R199" s="159"/>
      <c r="S199" s="159"/>
      <c r="T199" s="159"/>
      <c r="U199" s="159"/>
      <c r="V199" s="159"/>
      <c r="W199" s="159"/>
      <c r="X199" s="159"/>
      <c r="Y199" s="159"/>
      <c r="Z199" s="159"/>
    </row>
    <row r="200" spans="1:26" ht="17.25" customHeight="1" x14ac:dyDescent="0.2">
      <c r="A200" s="159"/>
      <c r="B200" s="159"/>
      <c r="C200" s="159"/>
      <c r="D200" s="159"/>
      <c r="E200" s="159"/>
      <c r="F200" s="159"/>
      <c r="G200" s="159"/>
      <c r="H200" s="159"/>
      <c r="I200" s="159"/>
      <c r="J200" s="159"/>
      <c r="K200" s="159"/>
      <c r="L200" s="159"/>
      <c r="M200" s="159"/>
      <c r="N200" s="159"/>
      <c r="O200" s="159"/>
      <c r="P200" s="141"/>
      <c r="Q200" s="159"/>
      <c r="R200" s="159"/>
      <c r="S200" s="159"/>
      <c r="T200" s="159"/>
      <c r="U200" s="159"/>
      <c r="V200" s="159"/>
      <c r="W200" s="159"/>
      <c r="X200" s="159"/>
      <c r="Y200" s="159"/>
      <c r="Z200" s="159"/>
    </row>
    <row r="201" spans="1:26" ht="17.25" customHeight="1" x14ac:dyDescent="0.2">
      <c r="A201" s="159"/>
      <c r="B201" s="159"/>
      <c r="C201" s="159"/>
      <c r="D201" s="159"/>
      <c r="E201" s="159"/>
      <c r="F201" s="159"/>
      <c r="G201" s="159"/>
      <c r="H201" s="159"/>
      <c r="I201" s="159"/>
      <c r="J201" s="159"/>
      <c r="K201" s="159"/>
      <c r="L201" s="159"/>
      <c r="M201" s="159"/>
      <c r="N201" s="159"/>
      <c r="O201" s="159"/>
      <c r="P201" s="141"/>
      <c r="Q201" s="159"/>
      <c r="R201" s="159"/>
      <c r="S201" s="159"/>
      <c r="T201" s="159"/>
      <c r="U201" s="159"/>
      <c r="V201" s="159"/>
      <c r="W201" s="159"/>
      <c r="X201" s="159"/>
      <c r="Y201" s="159"/>
      <c r="Z201" s="159"/>
    </row>
    <row r="202" spans="1:26" ht="17.25" customHeight="1" x14ac:dyDescent="0.2">
      <c r="A202" s="159"/>
      <c r="B202" s="159"/>
      <c r="C202" s="159"/>
      <c r="D202" s="159"/>
      <c r="E202" s="159"/>
      <c r="F202" s="159"/>
      <c r="G202" s="159"/>
      <c r="H202" s="159"/>
      <c r="I202" s="159"/>
      <c r="J202" s="159"/>
      <c r="K202" s="159"/>
      <c r="L202" s="159"/>
      <c r="M202" s="159"/>
      <c r="N202" s="159"/>
      <c r="O202" s="159"/>
      <c r="P202" s="141"/>
      <c r="Q202" s="159"/>
      <c r="R202" s="159"/>
      <c r="S202" s="159"/>
      <c r="T202" s="159"/>
      <c r="U202" s="159"/>
      <c r="V202" s="159"/>
      <c r="W202" s="159"/>
      <c r="X202" s="159"/>
      <c r="Y202" s="159"/>
      <c r="Z202" s="159"/>
    </row>
    <row r="203" spans="1:26" ht="17.25" customHeight="1" x14ac:dyDescent="0.2">
      <c r="A203" s="159"/>
      <c r="B203" s="159"/>
      <c r="C203" s="159"/>
      <c r="D203" s="159"/>
      <c r="E203" s="159"/>
      <c r="F203" s="159"/>
      <c r="G203" s="159"/>
      <c r="H203" s="159"/>
      <c r="I203" s="159"/>
      <c r="J203" s="159"/>
      <c r="K203" s="159"/>
      <c r="L203" s="159"/>
      <c r="M203" s="159"/>
      <c r="N203" s="159"/>
      <c r="O203" s="159"/>
      <c r="P203" s="141"/>
      <c r="Q203" s="159"/>
      <c r="R203" s="159"/>
      <c r="S203" s="159"/>
      <c r="T203" s="159"/>
      <c r="U203" s="159"/>
      <c r="V203" s="159"/>
      <c r="W203" s="159"/>
      <c r="X203" s="159"/>
      <c r="Y203" s="159"/>
      <c r="Z203" s="159"/>
    </row>
    <row r="204" spans="1:26" ht="17.25" customHeight="1" x14ac:dyDescent="0.2">
      <c r="A204" s="159"/>
      <c r="B204" s="159"/>
      <c r="C204" s="159"/>
      <c r="D204" s="159"/>
      <c r="E204" s="159"/>
      <c r="F204" s="159"/>
      <c r="G204" s="159"/>
      <c r="H204" s="159"/>
      <c r="I204" s="159"/>
      <c r="J204" s="159"/>
      <c r="K204" s="159"/>
      <c r="L204" s="159"/>
      <c r="M204" s="159"/>
      <c r="N204" s="159"/>
      <c r="O204" s="159"/>
      <c r="P204" s="141"/>
      <c r="Q204" s="159"/>
      <c r="R204" s="159"/>
      <c r="S204" s="159"/>
      <c r="T204" s="159"/>
      <c r="U204" s="159"/>
      <c r="V204" s="159"/>
      <c r="W204" s="159"/>
      <c r="X204" s="159"/>
      <c r="Y204" s="159"/>
      <c r="Z204" s="159"/>
    </row>
    <row r="205" spans="1:26" ht="17.25" customHeight="1" x14ac:dyDescent="0.2">
      <c r="A205" s="159"/>
      <c r="B205" s="159"/>
      <c r="C205" s="159"/>
      <c r="D205" s="159"/>
      <c r="E205" s="159"/>
      <c r="F205" s="159"/>
      <c r="G205" s="159"/>
      <c r="H205" s="159"/>
      <c r="I205" s="159"/>
      <c r="J205" s="159"/>
      <c r="K205" s="159"/>
      <c r="L205" s="159"/>
      <c r="M205" s="159"/>
      <c r="N205" s="159"/>
      <c r="O205" s="159"/>
      <c r="P205" s="141"/>
      <c r="Q205" s="159"/>
      <c r="R205" s="159"/>
      <c r="S205" s="159"/>
      <c r="T205" s="159"/>
      <c r="U205" s="159"/>
      <c r="V205" s="159"/>
      <c r="W205" s="159"/>
      <c r="X205" s="159"/>
      <c r="Y205" s="159"/>
      <c r="Z205" s="159"/>
    </row>
    <row r="206" spans="1:26" ht="17.25" customHeight="1" x14ac:dyDescent="0.2">
      <c r="A206" s="159"/>
      <c r="B206" s="159"/>
      <c r="C206" s="159"/>
      <c r="D206" s="159"/>
      <c r="E206" s="159"/>
      <c r="F206" s="159"/>
      <c r="G206" s="159"/>
      <c r="H206" s="159"/>
      <c r="I206" s="159"/>
      <c r="J206" s="159"/>
      <c r="K206" s="159"/>
      <c r="L206" s="159"/>
      <c r="M206" s="159"/>
      <c r="N206" s="159"/>
      <c r="O206" s="159"/>
      <c r="P206" s="141"/>
      <c r="Q206" s="159"/>
      <c r="R206" s="159"/>
      <c r="S206" s="159"/>
      <c r="T206" s="159"/>
      <c r="U206" s="159"/>
      <c r="V206" s="159"/>
      <c r="W206" s="159"/>
      <c r="X206" s="159"/>
      <c r="Y206" s="159"/>
      <c r="Z206" s="159"/>
    </row>
    <row r="207" spans="1:26" ht="17.25" customHeight="1" x14ac:dyDescent="0.2">
      <c r="A207" s="159"/>
      <c r="B207" s="159"/>
      <c r="C207" s="159"/>
      <c r="D207" s="159"/>
      <c r="E207" s="159"/>
      <c r="F207" s="159"/>
      <c r="G207" s="159"/>
      <c r="H207" s="159"/>
      <c r="I207" s="159"/>
      <c r="J207" s="159"/>
      <c r="K207" s="159"/>
      <c r="L207" s="159"/>
      <c r="M207" s="159"/>
      <c r="N207" s="159"/>
      <c r="O207" s="159"/>
      <c r="P207" s="141"/>
      <c r="Q207" s="159"/>
      <c r="R207" s="159"/>
      <c r="S207" s="159"/>
      <c r="T207" s="159"/>
      <c r="U207" s="159"/>
      <c r="V207" s="159"/>
      <c r="W207" s="159"/>
      <c r="X207" s="159"/>
      <c r="Y207" s="159"/>
      <c r="Z207" s="159"/>
    </row>
    <row r="208" spans="1:26" ht="17.25" customHeight="1" x14ac:dyDescent="0.2">
      <c r="A208" s="159"/>
      <c r="B208" s="159"/>
      <c r="C208" s="159"/>
      <c r="D208" s="159"/>
      <c r="E208" s="159"/>
      <c r="F208" s="159"/>
      <c r="G208" s="159"/>
      <c r="H208" s="159"/>
      <c r="I208" s="159"/>
      <c r="J208" s="159"/>
      <c r="K208" s="159"/>
      <c r="L208" s="159"/>
      <c r="M208" s="159"/>
      <c r="N208" s="159"/>
      <c r="O208" s="159"/>
      <c r="P208" s="141"/>
      <c r="Q208" s="159"/>
      <c r="R208" s="159"/>
      <c r="S208" s="159"/>
      <c r="T208" s="159"/>
      <c r="U208" s="159"/>
      <c r="V208" s="159"/>
      <c r="W208" s="159"/>
      <c r="X208" s="159"/>
      <c r="Y208" s="159"/>
      <c r="Z208" s="159"/>
    </row>
    <row r="209" spans="1:26" ht="17.25" customHeight="1" x14ac:dyDescent="0.2">
      <c r="A209" s="159"/>
      <c r="B209" s="159"/>
      <c r="C209" s="159"/>
      <c r="D209" s="159"/>
      <c r="E209" s="159"/>
      <c r="F209" s="159"/>
      <c r="G209" s="159"/>
      <c r="H209" s="159"/>
      <c r="I209" s="159"/>
      <c r="J209" s="159"/>
      <c r="K209" s="159"/>
      <c r="L209" s="159"/>
      <c r="M209" s="159"/>
      <c r="N209" s="159"/>
      <c r="O209" s="159"/>
      <c r="P209" s="141"/>
      <c r="Q209" s="159"/>
      <c r="R209" s="159"/>
      <c r="S209" s="159"/>
      <c r="T209" s="159"/>
      <c r="U209" s="159"/>
      <c r="V209" s="159"/>
      <c r="W209" s="159"/>
      <c r="X209" s="159"/>
      <c r="Y209" s="159"/>
      <c r="Z209" s="159"/>
    </row>
    <row r="210" spans="1:26" ht="17.25" customHeight="1" x14ac:dyDescent="0.2">
      <c r="A210" s="159"/>
      <c r="B210" s="159"/>
      <c r="C210" s="159"/>
      <c r="D210" s="159"/>
      <c r="E210" s="159"/>
      <c r="F210" s="159"/>
      <c r="G210" s="159"/>
      <c r="H210" s="159"/>
      <c r="I210" s="159"/>
      <c r="J210" s="159"/>
      <c r="K210" s="159"/>
      <c r="L210" s="159"/>
      <c r="M210" s="159"/>
      <c r="N210" s="159"/>
      <c r="O210" s="159"/>
      <c r="P210" s="141"/>
      <c r="Q210" s="159"/>
      <c r="R210" s="159"/>
      <c r="S210" s="159"/>
      <c r="T210" s="159"/>
      <c r="U210" s="159"/>
      <c r="V210" s="159"/>
      <c r="W210" s="159"/>
      <c r="X210" s="159"/>
      <c r="Y210" s="159"/>
      <c r="Z210" s="159"/>
    </row>
    <row r="211" spans="1:26" ht="17.25" customHeight="1" x14ac:dyDescent="0.2">
      <c r="A211" s="159"/>
      <c r="B211" s="159"/>
      <c r="C211" s="159"/>
      <c r="D211" s="159"/>
      <c r="E211" s="159"/>
      <c r="F211" s="159"/>
      <c r="G211" s="159"/>
      <c r="H211" s="159"/>
      <c r="I211" s="159"/>
      <c r="J211" s="159"/>
      <c r="K211" s="159"/>
      <c r="L211" s="159"/>
      <c r="M211" s="159"/>
      <c r="N211" s="159"/>
      <c r="O211" s="159"/>
      <c r="P211" s="141"/>
      <c r="Q211" s="159"/>
      <c r="R211" s="159"/>
      <c r="S211" s="159"/>
      <c r="T211" s="159"/>
      <c r="U211" s="159"/>
      <c r="V211" s="159"/>
      <c r="W211" s="159"/>
      <c r="X211" s="159"/>
      <c r="Y211" s="159"/>
      <c r="Z211" s="159"/>
    </row>
    <row r="212" spans="1:26" ht="17.25" customHeight="1" x14ac:dyDescent="0.2">
      <c r="A212" s="159"/>
      <c r="B212" s="159"/>
      <c r="C212" s="159"/>
      <c r="D212" s="159"/>
      <c r="E212" s="159"/>
      <c r="F212" s="159"/>
      <c r="G212" s="159"/>
      <c r="H212" s="159"/>
      <c r="I212" s="159"/>
      <c r="J212" s="159"/>
      <c r="K212" s="159"/>
      <c r="L212" s="159"/>
      <c r="M212" s="159"/>
      <c r="N212" s="159"/>
      <c r="O212" s="159"/>
      <c r="P212" s="141"/>
      <c r="Q212" s="159"/>
      <c r="R212" s="159"/>
      <c r="S212" s="159"/>
      <c r="T212" s="159"/>
      <c r="U212" s="159"/>
      <c r="V212" s="159"/>
      <c r="W212" s="159"/>
      <c r="X212" s="159"/>
      <c r="Y212" s="159"/>
      <c r="Z212" s="159"/>
    </row>
    <row r="213" spans="1:26" ht="17.25" customHeight="1" x14ac:dyDescent="0.2">
      <c r="A213" s="159"/>
      <c r="B213" s="159"/>
      <c r="C213" s="159"/>
      <c r="D213" s="159"/>
      <c r="E213" s="159"/>
      <c r="F213" s="159"/>
      <c r="G213" s="159"/>
      <c r="H213" s="159"/>
      <c r="I213" s="159"/>
      <c r="J213" s="159"/>
      <c r="K213" s="159"/>
      <c r="L213" s="159"/>
      <c r="M213" s="159"/>
      <c r="N213" s="159"/>
      <c r="O213" s="159"/>
      <c r="P213" s="141"/>
      <c r="Q213" s="159"/>
      <c r="R213" s="159"/>
      <c r="S213" s="159"/>
      <c r="T213" s="159"/>
      <c r="U213" s="159"/>
      <c r="V213" s="159"/>
      <c r="W213" s="159"/>
      <c r="X213" s="159"/>
      <c r="Y213" s="159"/>
      <c r="Z213" s="159"/>
    </row>
    <row r="214" spans="1:26" ht="17.25" customHeight="1" x14ac:dyDescent="0.2">
      <c r="A214" s="159"/>
      <c r="B214" s="159"/>
      <c r="C214" s="159"/>
      <c r="D214" s="159"/>
      <c r="E214" s="159"/>
      <c r="F214" s="159"/>
      <c r="G214" s="159"/>
      <c r="H214" s="159"/>
      <c r="I214" s="159"/>
      <c r="J214" s="159"/>
      <c r="K214" s="159"/>
      <c r="L214" s="159"/>
      <c r="M214" s="159"/>
      <c r="N214" s="159"/>
      <c r="O214" s="159"/>
      <c r="P214" s="141"/>
      <c r="Q214" s="159"/>
      <c r="R214" s="159"/>
      <c r="S214" s="159"/>
      <c r="T214" s="159"/>
      <c r="U214" s="159"/>
      <c r="V214" s="159"/>
      <c r="W214" s="159"/>
      <c r="X214" s="159"/>
      <c r="Y214" s="159"/>
      <c r="Z214" s="159"/>
    </row>
    <row r="215" spans="1:26" ht="17.25" customHeight="1" x14ac:dyDescent="0.2">
      <c r="A215" s="159"/>
      <c r="B215" s="159"/>
      <c r="C215" s="159"/>
      <c r="D215" s="159"/>
      <c r="E215" s="159"/>
      <c r="F215" s="159"/>
      <c r="G215" s="159"/>
      <c r="H215" s="159"/>
      <c r="I215" s="159"/>
      <c r="J215" s="159"/>
      <c r="K215" s="159"/>
      <c r="L215" s="159"/>
      <c r="M215" s="159"/>
      <c r="N215" s="159"/>
      <c r="O215" s="159"/>
      <c r="P215" s="141"/>
      <c r="Q215" s="159"/>
      <c r="R215" s="159"/>
      <c r="S215" s="159"/>
      <c r="T215" s="159"/>
      <c r="U215" s="159"/>
      <c r="V215" s="159"/>
      <c r="W215" s="159"/>
      <c r="X215" s="159"/>
      <c r="Y215" s="159"/>
      <c r="Z215" s="159"/>
    </row>
    <row r="216" spans="1:26" ht="17.25" customHeight="1" x14ac:dyDescent="0.2">
      <c r="A216" s="159"/>
      <c r="B216" s="159"/>
      <c r="C216" s="159"/>
      <c r="D216" s="159"/>
      <c r="E216" s="159"/>
      <c r="F216" s="159"/>
      <c r="G216" s="159"/>
      <c r="H216" s="159"/>
      <c r="I216" s="159"/>
      <c r="J216" s="159"/>
      <c r="K216" s="159"/>
      <c r="L216" s="159"/>
      <c r="M216" s="159"/>
      <c r="N216" s="159"/>
      <c r="O216" s="159"/>
      <c r="P216" s="141"/>
      <c r="Q216" s="159"/>
      <c r="R216" s="159"/>
      <c r="S216" s="159"/>
      <c r="T216" s="159"/>
      <c r="U216" s="159"/>
      <c r="V216" s="159"/>
      <c r="W216" s="159"/>
      <c r="X216" s="159"/>
      <c r="Y216" s="159"/>
      <c r="Z216" s="159"/>
    </row>
    <row r="217" spans="1:26" ht="17.25" customHeight="1" x14ac:dyDescent="0.2">
      <c r="A217" s="159"/>
      <c r="B217" s="159"/>
      <c r="C217" s="159"/>
      <c r="D217" s="159"/>
      <c r="E217" s="159"/>
      <c r="F217" s="159"/>
      <c r="G217" s="159"/>
      <c r="H217" s="159"/>
      <c r="I217" s="159"/>
      <c r="J217" s="159"/>
      <c r="K217" s="159"/>
      <c r="L217" s="159"/>
      <c r="M217" s="159"/>
      <c r="N217" s="159"/>
      <c r="O217" s="159"/>
      <c r="P217" s="141"/>
      <c r="Q217" s="159"/>
      <c r="R217" s="159"/>
      <c r="S217" s="159"/>
      <c r="T217" s="159"/>
      <c r="U217" s="159"/>
      <c r="V217" s="159"/>
      <c r="W217" s="159"/>
      <c r="X217" s="159"/>
      <c r="Y217" s="159"/>
      <c r="Z217" s="159"/>
    </row>
    <row r="218" spans="1:26" ht="17.25" customHeight="1" x14ac:dyDescent="0.2">
      <c r="A218" s="159"/>
      <c r="B218" s="159"/>
      <c r="C218" s="159"/>
      <c r="D218" s="159"/>
      <c r="E218" s="159"/>
      <c r="F218" s="159"/>
      <c r="G218" s="159"/>
      <c r="H218" s="159"/>
      <c r="I218" s="159"/>
      <c r="J218" s="159"/>
      <c r="K218" s="159"/>
      <c r="L218" s="159"/>
      <c r="M218" s="159"/>
      <c r="N218" s="159"/>
      <c r="O218" s="159"/>
      <c r="P218" s="141"/>
      <c r="Q218" s="159"/>
      <c r="R218" s="159"/>
      <c r="S218" s="159"/>
      <c r="T218" s="159"/>
      <c r="U218" s="159"/>
      <c r="V218" s="159"/>
      <c r="W218" s="159"/>
      <c r="X218" s="159"/>
      <c r="Y218" s="159"/>
      <c r="Z218" s="159"/>
    </row>
    <row r="219" spans="1:26" ht="17.25" customHeight="1" x14ac:dyDescent="0.2">
      <c r="A219" s="159"/>
      <c r="B219" s="159"/>
      <c r="C219" s="159"/>
      <c r="D219" s="159"/>
      <c r="E219" s="159"/>
      <c r="F219" s="159"/>
      <c r="G219" s="159"/>
      <c r="H219" s="159"/>
      <c r="I219" s="159"/>
      <c r="J219" s="159"/>
      <c r="K219" s="159"/>
      <c r="L219" s="159"/>
      <c r="M219" s="159"/>
      <c r="N219" s="159"/>
      <c r="O219" s="159"/>
      <c r="P219" s="141"/>
      <c r="Q219" s="159"/>
      <c r="R219" s="159"/>
      <c r="S219" s="159"/>
      <c r="T219" s="159"/>
      <c r="U219" s="159"/>
      <c r="V219" s="159"/>
      <c r="W219" s="159"/>
      <c r="X219" s="159"/>
      <c r="Y219" s="159"/>
      <c r="Z219" s="159"/>
    </row>
    <row r="220" spans="1:26" ht="17.25" customHeight="1" x14ac:dyDescent="0.2">
      <c r="A220" s="159"/>
      <c r="B220" s="159"/>
      <c r="C220" s="159"/>
      <c r="D220" s="159"/>
      <c r="E220" s="159"/>
      <c r="F220" s="159"/>
      <c r="G220" s="159"/>
      <c r="H220" s="159"/>
      <c r="I220" s="159"/>
      <c r="J220" s="159"/>
      <c r="K220" s="159"/>
      <c r="L220" s="159"/>
      <c r="M220" s="159"/>
      <c r="N220" s="159"/>
      <c r="O220" s="159"/>
      <c r="P220" s="141"/>
      <c r="Q220" s="159"/>
      <c r="R220" s="159"/>
      <c r="S220" s="159"/>
      <c r="T220" s="159"/>
      <c r="U220" s="159"/>
      <c r="V220" s="159"/>
      <c r="W220" s="159"/>
      <c r="X220" s="159"/>
      <c r="Y220" s="159"/>
      <c r="Z220" s="159"/>
    </row>
    <row r="221" spans="1:26" ht="17.25" customHeight="1" x14ac:dyDescent="0.2">
      <c r="A221" s="159"/>
      <c r="B221" s="159"/>
      <c r="C221" s="159"/>
      <c r="D221" s="159"/>
      <c r="E221" s="159"/>
      <c r="F221" s="159"/>
      <c r="G221" s="159"/>
      <c r="H221" s="159"/>
      <c r="I221" s="159"/>
      <c r="J221" s="159"/>
      <c r="K221" s="159"/>
      <c r="L221" s="159"/>
      <c r="M221" s="159"/>
      <c r="N221" s="159"/>
      <c r="O221" s="159"/>
      <c r="P221" s="141"/>
      <c r="Q221" s="159"/>
      <c r="R221" s="159"/>
      <c r="S221" s="159"/>
      <c r="T221" s="159"/>
      <c r="U221" s="159"/>
      <c r="V221" s="159"/>
      <c r="W221" s="159"/>
      <c r="X221" s="159"/>
      <c r="Y221" s="159"/>
      <c r="Z221" s="159"/>
    </row>
    <row r="222" spans="1:26" ht="17.25" customHeight="1" x14ac:dyDescent="0.2">
      <c r="A222" s="159"/>
      <c r="B222" s="159"/>
      <c r="C222" s="159"/>
      <c r="D222" s="159"/>
      <c r="E222" s="159"/>
      <c r="F222" s="159"/>
      <c r="G222" s="159"/>
      <c r="H222" s="159"/>
      <c r="I222" s="159"/>
      <c r="J222" s="159"/>
      <c r="K222" s="159"/>
      <c r="L222" s="159"/>
      <c r="M222" s="159"/>
      <c r="N222" s="159"/>
      <c r="O222" s="159"/>
      <c r="P222" s="141"/>
      <c r="Q222" s="159"/>
      <c r="R222" s="159"/>
      <c r="S222" s="159"/>
      <c r="T222" s="159"/>
      <c r="U222" s="159"/>
      <c r="V222" s="159"/>
      <c r="W222" s="159"/>
      <c r="X222" s="159"/>
      <c r="Y222" s="159"/>
      <c r="Z222" s="159"/>
    </row>
    <row r="223" spans="1:26" ht="17.25" customHeight="1" x14ac:dyDescent="0.2">
      <c r="A223" s="159"/>
      <c r="B223" s="159"/>
      <c r="C223" s="159"/>
      <c r="D223" s="159"/>
      <c r="E223" s="159"/>
      <c r="F223" s="159"/>
      <c r="G223" s="159"/>
      <c r="H223" s="159"/>
      <c r="I223" s="159"/>
      <c r="J223" s="159"/>
      <c r="K223" s="159"/>
      <c r="L223" s="159"/>
      <c r="M223" s="159"/>
      <c r="N223" s="159"/>
      <c r="O223" s="159"/>
      <c r="P223" s="141"/>
      <c r="Q223" s="159"/>
      <c r="R223" s="159"/>
      <c r="S223" s="159"/>
      <c r="T223" s="159"/>
      <c r="U223" s="159"/>
      <c r="V223" s="159"/>
      <c r="W223" s="159"/>
      <c r="X223" s="159"/>
      <c r="Y223" s="159"/>
      <c r="Z223" s="159"/>
    </row>
    <row r="224" spans="1:26" ht="17.25" customHeight="1" x14ac:dyDescent="0.2">
      <c r="A224" s="159"/>
      <c r="B224" s="159"/>
      <c r="C224" s="159"/>
      <c r="D224" s="159"/>
      <c r="E224" s="159"/>
      <c r="F224" s="159"/>
      <c r="G224" s="159"/>
      <c r="H224" s="159"/>
      <c r="I224" s="159"/>
      <c r="J224" s="159"/>
      <c r="K224" s="159"/>
      <c r="L224" s="159"/>
      <c r="M224" s="159"/>
      <c r="N224" s="159"/>
      <c r="O224" s="159"/>
      <c r="P224" s="141"/>
      <c r="Q224" s="159"/>
      <c r="R224" s="159"/>
      <c r="S224" s="159"/>
      <c r="T224" s="159"/>
      <c r="U224" s="159"/>
      <c r="V224" s="159"/>
      <c r="W224" s="159"/>
      <c r="X224" s="159"/>
      <c r="Y224" s="159"/>
      <c r="Z224" s="159"/>
    </row>
    <row r="225" spans="1:26" ht="17.25" customHeight="1" x14ac:dyDescent="0.2">
      <c r="A225" s="159"/>
      <c r="B225" s="159"/>
      <c r="C225" s="159"/>
      <c r="D225" s="159"/>
      <c r="E225" s="159"/>
      <c r="F225" s="159"/>
      <c r="G225" s="159"/>
      <c r="H225" s="159"/>
      <c r="I225" s="159"/>
      <c r="J225" s="159"/>
      <c r="K225" s="159"/>
      <c r="L225" s="159"/>
      <c r="M225" s="159"/>
      <c r="N225" s="159"/>
      <c r="O225" s="159"/>
      <c r="P225" s="141"/>
      <c r="Q225" s="159"/>
      <c r="R225" s="159"/>
      <c r="S225" s="159"/>
      <c r="T225" s="159"/>
      <c r="U225" s="159"/>
      <c r="V225" s="159"/>
      <c r="W225" s="159"/>
      <c r="X225" s="159"/>
      <c r="Y225" s="159"/>
      <c r="Z225" s="159"/>
    </row>
    <row r="226" spans="1:26" ht="17.25" customHeight="1" x14ac:dyDescent="0.2">
      <c r="A226" s="159"/>
      <c r="B226" s="159"/>
      <c r="C226" s="159"/>
      <c r="D226" s="159"/>
      <c r="E226" s="159"/>
      <c r="F226" s="159"/>
      <c r="G226" s="159"/>
      <c r="H226" s="159"/>
      <c r="I226" s="159"/>
      <c r="J226" s="159"/>
      <c r="K226" s="159"/>
      <c r="L226" s="159"/>
      <c r="M226" s="159"/>
      <c r="N226" s="159"/>
      <c r="O226" s="159"/>
      <c r="P226" s="141"/>
      <c r="Q226" s="159"/>
      <c r="R226" s="159"/>
      <c r="S226" s="159"/>
      <c r="T226" s="159"/>
      <c r="U226" s="159"/>
      <c r="V226" s="159"/>
      <c r="W226" s="159"/>
      <c r="X226" s="159"/>
      <c r="Y226" s="159"/>
      <c r="Z226" s="159"/>
    </row>
    <row r="227" spans="1:26" ht="17.25" customHeight="1" x14ac:dyDescent="0.2">
      <c r="A227" s="159"/>
      <c r="B227" s="159"/>
      <c r="C227" s="159"/>
      <c r="D227" s="159"/>
      <c r="E227" s="159"/>
      <c r="F227" s="159"/>
      <c r="G227" s="159"/>
      <c r="H227" s="159"/>
      <c r="I227" s="159"/>
      <c r="J227" s="159"/>
      <c r="K227" s="159"/>
      <c r="L227" s="159"/>
      <c r="M227" s="159"/>
      <c r="N227" s="159"/>
      <c r="O227" s="159"/>
      <c r="P227" s="141"/>
      <c r="Q227" s="159"/>
      <c r="R227" s="159"/>
      <c r="S227" s="159"/>
      <c r="T227" s="159"/>
      <c r="U227" s="159"/>
      <c r="V227" s="159"/>
      <c r="W227" s="159"/>
      <c r="X227" s="159"/>
      <c r="Y227" s="159"/>
      <c r="Z227" s="159"/>
    </row>
    <row r="228" spans="1:26" ht="17.25" customHeight="1" x14ac:dyDescent="0.2">
      <c r="A228" s="159"/>
      <c r="B228" s="159"/>
      <c r="C228" s="159"/>
      <c r="D228" s="159"/>
      <c r="E228" s="159"/>
      <c r="F228" s="159"/>
      <c r="G228" s="159"/>
      <c r="H228" s="159"/>
      <c r="I228" s="159"/>
      <c r="J228" s="159"/>
      <c r="K228" s="159"/>
      <c r="L228" s="159"/>
      <c r="M228" s="159"/>
      <c r="N228" s="159"/>
      <c r="O228" s="159"/>
      <c r="P228" s="141"/>
      <c r="Q228" s="159"/>
      <c r="R228" s="159"/>
      <c r="S228" s="159"/>
      <c r="T228" s="159"/>
      <c r="U228" s="159"/>
      <c r="V228" s="159"/>
      <c r="W228" s="159"/>
      <c r="X228" s="159"/>
      <c r="Y228" s="159"/>
      <c r="Z228" s="159"/>
    </row>
    <row r="229" spans="1:26" ht="17.25" customHeight="1" x14ac:dyDescent="0.2">
      <c r="A229" s="159"/>
      <c r="B229" s="159"/>
      <c r="C229" s="159"/>
      <c r="D229" s="159"/>
      <c r="E229" s="159"/>
      <c r="F229" s="159"/>
      <c r="G229" s="159"/>
      <c r="H229" s="159"/>
      <c r="I229" s="159"/>
      <c r="J229" s="159"/>
      <c r="K229" s="159"/>
      <c r="L229" s="159"/>
      <c r="M229" s="159"/>
      <c r="N229" s="159"/>
      <c r="O229" s="159"/>
      <c r="P229" s="141"/>
      <c r="Q229" s="159"/>
      <c r="R229" s="159"/>
      <c r="S229" s="159"/>
      <c r="T229" s="159"/>
      <c r="U229" s="159"/>
      <c r="V229" s="159"/>
      <c r="W229" s="159"/>
      <c r="X229" s="159"/>
      <c r="Y229" s="159"/>
      <c r="Z229" s="159"/>
    </row>
    <row r="230" spans="1:26" ht="17.25" customHeight="1" x14ac:dyDescent="0.2">
      <c r="A230" s="159"/>
      <c r="B230" s="159"/>
      <c r="C230" s="159"/>
      <c r="D230" s="159"/>
      <c r="E230" s="159"/>
      <c r="F230" s="159"/>
      <c r="G230" s="159"/>
      <c r="H230" s="159"/>
      <c r="I230" s="159"/>
      <c r="J230" s="159"/>
      <c r="K230" s="159"/>
      <c r="L230" s="159"/>
      <c r="M230" s="159"/>
      <c r="N230" s="159"/>
      <c r="O230" s="159"/>
      <c r="P230" s="141"/>
      <c r="Q230" s="159"/>
      <c r="R230" s="159"/>
      <c r="S230" s="159"/>
      <c r="T230" s="159"/>
      <c r="U230" s="159"/>
      <c r="V230" s="159"/>
      <c r="W230" s="159"/>
      <c r="X230" s="159"/>
      <c r="Y230" s="159"/>
      <c r="Z230" s="159"/>
    </row>
    <row r="231" spans="1:26" ht="17.25" customHeight="1" x14ac:dyDescent="0.2">
      <c r="A231" s="159"/>
      <c r="B231" s="159"/>
      <c r="C231" s="159"/>
      <c r="D231" s="159"/>
      <c r="E231" s="159"/>
      <c r="F231" s="159"/>
      <c r="G231" s="159"/>
      <c r="H231" s="159"/>
      <c r="I231" s="159"/>
      <c r="J231" s="159"/>
      <c r="K231" s="159"/>
      <c r="L231" s="159"/>
      <c r="M231" s="159"/>
      <c r="N231" s="159"/>
      <c r="O231" s="159"/>
      <c r="P231" s="141"/>
      <c r="Q231" s="159"/>
      <c r="R231" s="159"/>
      <c r="S231" s="159"/>
      <c r="T231" s="159"/>
      <c r="U231" s="159"/>
      <c r="V231" s="159"/>
      <c r="W231" s="159"/>
      <c r="X231" s="159"/>
      <c r="Y231" s="159"/>
      <c r="Z231" s="159"/>
    </row>
    <row r="232" spans="1:26" ht="17.25" customHeight="1" x14ac:dyDescent="0.2">
      <c r="A232" s="159"/>
      <c r="B232" s="159"/>
      <c r="C232" s="159"/>
      <c r="D232" s="159"/>
      <c r="E232" s="159"/>
      <c r="F232" s="159"/>
      <c r="G232" s="159"/>
      <c r="H232" s="159"/>
      <c r="I232" s="159"/>
      <c r="J232" s="159"/>
      <c r="K232" s="159"/>
      <c r="L232" s="159"/>
      <c r="M232" s="159"/>
      <c r="N232" s="159"/>
      <c r="O232" s="159"/>
      <c r="P232" s="141"/>
      <c r="Q232" s="159"/>
      <c r="R232" s="159"/>
      <c r="S232" s="159"/>
      <c r="T232" s="159"/>
      <c r="U232" s="159"/>
      <c r="V232" s="159"/>
      <c r="W232" s="159"/>
      <c r="X232" s="159"/>
      <c r="Y232" s="159"/>
      <c r="Z232" s="159"/>
    </row>
    <row r="233" spans="1:26" ht="17.25" customHeight="1" x14ac:dyDescent="0.2">
      <c r="A233" s="159"/>
      <c r="B233" s="159"/>
      <c r="C233" s="159"/>
      <c r="D233" s="159"/>
      <c r="E233" s="159"/>
      <c r="F233" s="159"/>
      <c r="G233" s="159"/>
      <c r="H233" s="159"/>
      <c r="I233" s="159"/>
      <c r="J233" s="159"/>
      <c r="K233" s="159"/>
      <c r="L233" s="159"/>
      <c r="M233" s="159"/>
      <c r="N233" s="159"/>
      <c r="O233" s="159"/>
      <c r="P233" s="141"/>
      <c r="Q233" s="159"/>
      <c r="R233" s="159"/>
      <c r="S233" s="159"/>
      <c r="T233" s="159"/>
      <c r="U233" s="159"/>
      <c r="V233" s="159"/>
      <c r="W233" s="159"/>
      <c r="X233" s="159"/>
      <c r="Y233" s="159"/>
      <c r="Z233" s="159"/>
    </row>
    <row r="234" spans="1:26" ht="17.25" customHeight="1" x14ac:dyDescent="0.2">
      <c r="A234" s="159"/>
      <c r="B234" s="159"/>
      <c r="C234" s="159"/>
      <c r="D234" s="159"/>
      <c r="E234" s="159"/>
      <c r="F234" s="159"/>
      <c r="G234" s="159"/>
      <c r="H234" s="159"/>
      <c r="I234" s="159"/>
      <c r="J234" s="159"/>
      <c r="K234" s="159"/>
      <c r="L234" s="159"/>
      <c r="M234" s="159"/>
      <c r="N234" s="159"/>
      <c r="O234" s="159"/>
      <c r="P234" s="141"/>
      <c r="Q234" s="159"/>
      <c r="R234" s="159"/>
      <c r="S234" s="159"/>
      <c r="T234" s="159"/>
      <c r="U234" s="159"/>
      <c r="V234" s="159"/>
      <c r="W234" s="159"/>
      <c r="X234" s="159"/>
      <c r="Y234" s="159"/>
      <c r="Z234" s="159"/>
    </row>
    <row r="235" spans="1:26" ht="17.25" customHeight="1" x14ac:dyDescent="0.2">
      <c r="A235" s="159"/>
      <c r="B235" s="159"/>
      <c r="C235" s="159"/>
      <c r="D235" s="159"/>
      <c r="E235" s="159"/>
      <c r="F235" s="159"/>
      <c r="G235" s="159"/>
      <c r="H235" s="159"/>
      <c r="I235" s="159"/>
      <c r="J235" s="159"/>
      <c r="K235" s="159"/>
      <c r="L235" s="159"/>
      <c r="M235" s="159"/>
      <c r="N235" s="159"/>
      <c r="O235" s="159"/>
      <c r="P235" s="141"/>
      <c r="Q235" s="159"/>
      <c r="R235" s="159"/>
      <c r="S235" s="159"/>
      <c r="T235" s="159"/>
      <c r="U235" s="159"/>
      <c r="V235" s="159"/>
      <c r="W235" s="159"/>
      <c r="X235" s="159"/>
      <c r="Y235" s="159"/>
      <c r="Z235" s="159"/>
    </row>
    <row r="236" spans="1:26" ht="17.25" customHeight="1" x14ac:dyDescent="0.2">
      <c r="A236" s="159"/>
      <c r="B236" s="159"/>
      <c r="C236" s="159"/>
      <c r="D236" s="159"/>
      <c r="E236" s="159"/>
      <c r="F236" s="159"/>
      <c r="G236" s="159"/>
      <c r="H236" s="159"/>
      <c r="I236" s="159"/>
      <c r="J236" s="159"/>
      <c r="K236" s="159"/>
      <c r="L236" s="159"/>
      <c r="M236" s="159"/>
      <c r="N236" s="159"/>
      <c r="O236" s="159"/>
      <c r="P236" s="141"/>
      <c r="Q236" s="159"/>
      <c r="R236" s="159"/>
      <c r="S236" s="159"/>
      <c r="T236" s="159"/>
      <c r="U236" s="159"/>
      <c r="V236" s="159"/>
      <c r="W236" s="159"/>
      <c r="X236" s="159"/>
      <c r="Y236" s="159"/>
      <c r="Z236" s="159"/>
    </row>
    <row r="237" spans="1:26" ht="17.25" customHeight="1" x14ac:dyDescent="0.2">
      <c r="A237" s="159"/>
      <c r="B237" s="159"/>
      <c r="C237" s="159"/>
      <c r="D237" s="159"/>
      <c r="E237" s="159"/>
      <c r="F237" s="159"/>
      <c r="G237" s="159"/>
      <c r="H237" s="159"/>
      <c r="I237" s="159"/>
      <c r="J237" s="159"/>
      <c r="K237" s="159"/>
      <c r="L237" s="159"/>
      <c r="M237" s="159"/>
      <c r="N237" s="159"/>
      <c r="O237" s="159"/>
      <c r="P237" s="141"/>
      <c r="Q237" s="159"/>
      <c r="R237" s="159"/>
      <c r="S237" s="159"/>
      <c r="T237" s="159"/>
      <c r="U237" s="159"/>
      <c r="V237" s="159"/>
      <c r="W237" s="159"/>
      <c r="X237" s="159"/>
      <c r="Y237" s="159"/>
      <c r="Z237" s="159"/>
    </row>
    <row r="238" spans="1:26" ht="17.25" customHeight="1" x14ac:dyDescent="0.2">
      <c r="A238" s="159"/>
      <c r="B238" s="159"/>
      <c r="C238" s="159"/>
      <c r="D238" s="159"/>
      <c r="E238" s="159"/>
      <c r="F238" s="159"/>
      <c r="G238" s="159"/>
      <c r="H238" s="159"/>
      <c r="I238" s="159"/>
      <c r="J238" s="159"/>
      <c r="K238" s="159"/>
      <c r="L238" s="159"/>
      <c r="M238" s="159"/>
      <c r="N238" s="159"/>
      <c r="O238" s="159"/>
      <c r="P238" s="141"/>
      <c r="Q238" s="159"/>
      <c r="R238" s="159"/>
      <c r="S238" s="159"/>
      <c r="T238" s="159"/>
      <c r="U238" s="159"/>
      <c r="V238" s="159"/>
      <c r="W238" s="159"/>
      <c r="X238" s="159"/>
      <c r="Y238" s="159"/>
      <c r="Z238" s="159"/>
    </row>
    <row r="239" spans="1:26" ht="17.25" customHeight="1" x14ac:dyDescent="0.2">
      <c r="A239" s="159"/>
      <c r="B239" s="159"/>
      <c r="C239" s="159"/>
      <c r="D239" s="159"/>
      <c r="E239" s="159"/>
      <c r="F239" s="159"/>
      <c r="G239" s="159"/>
      <c r="H239" s="159"/>
      <c r="I239" s="159"/>
      <c r="J239" s="159"/>
      <c r="K239" s="159"/>
      <c r="L239" s="159"/>
      <c r="M239" s="159"/>
      <c r="N239" s="159"/>
      <c r="O239" s="159"/>
      <c r="P239" s="141"/>
      <c r="Q239" s="159"/>
      <c r="R239" s="159"/>
      <c r="S239" s="159"/>
      <c r="T239" s="159"/>
      <c r="U239" s="159"/>
      <c r="V239" s="159"/>
      <c r="W239" s="159"/>
      <c r="X239" s="159"/>
      <c r="Y239" s="159"/>
      <c r="Z239" s="159"/>
    </row>
    <row r="240" spans="1:26" ht="17.25" customHeight="1" x14ac:dyDescent="0.2">
      <c r="A240" s="159"/>
      <c r="B240" s="159"/>
      <c r="C240" s="159"/>
      <c r="D240" s="159"/>
      <c r="E240" s="159"/>
      <c r="F240" s="159"/>
      <c r="G240" s="159"/>
      <c r="H240" s="159"/>
      <c r="I240" s="159"/>
      <c r="J240" s="159"/>
      <c r="K240" s="159"/>
      <c r="L240" s="159"/>
      <c r="M240" s="159"/>
      <c r="N240" s="159"/>
      <c r="O240" s="159"/>
      <c r="P240" s="141"/>
      <c r="Q240" s="159"/>
      <c r="R240" s="159"/>
      <c r="S240" s="159"/>
      <c r="T240" s="159"/>
      <c r="U240" s="159"/>
      <c r="V240" s="159"/>
      <c r="W240" s="159"/>
      <c r="X240" s="159"/>
      <c r="Y240" s="159"/>
      <c r="Z240" s="159"/>
    </row>
    <row r="241" spans="1:26" ht="17.25" customHeight="1" x14ac:dyDescent="0.2">
      <c r="A241" s="159"/>
      <c r="B241" s="159"/>
      <c r="C241" s="159"/>
      <c r="D241" s="159"/>
      <c r="E241" s="159"/>
      <c r="F241" s="159"/>
      <c r="G241" s="159"/>
      <c r="H241" s="159"/>
      <c r="I241" s="159"/>
      <c r="J241" s="159"/>
      <c r="K241" s="159"/>
      <c r="L241" s="159"/>
      <c r="M241" s="159"/>
      <c r="N241" s="159"/>
      <c r="O241" s="159"/>
      <c r="P241" s="141"/>
      <c r="Q241" s="159"/>
      <c r="R241" s="159"/>
      <c r="S241" s="159"/>
      <c r="T241" s="159"/>
      <c r="U241" s="159"/>
      <c r="V241" s="159"/>
      <c r="W241" s="159"/>
      <c r="X241" s="159"/>
      <c r="Y241" s="159"/>
      <c r="Z241" s="159"/>
    </row>
    <row r="242" spans="1:26" ht="17.25" customHeight="1" x14ac:dyDescent="0.2">
      <c r="A242" s="159"/>
      <c r="B242" s="159"/>
      <c r="C242" s="159"/>
      <c r="D242" s="159"/>
      <c r="E242" s="159"/>
      <c r="F242" s="159"/>
      <c r="G242" s="159"/>
      <c r="H242" s="159"/>
      <c r="I242" s="159"/>
      <c r="J242" s="159"/>
      <c r="K242" s="159"/>
      <c r="L242" s="159"/>
      <c r="M242" s="159"/>
      <c r="N242" s="159"/>
      <c r="O242" s="159"/>
      <c r="P242" s="141"/>
      <c r="Q242" s="159"/>
      <c r="R242" s="159"/>
      <c r="S242" s="159"/>
      <c r="T242" s="159"/>
      <c r="U242" s="159"/>
      <c r="V242" s="159"/>
      <c r="W242" s="159"/>
      <c r="X242" s="159"/>
      <c r="Y242" s="159"/>
      <c r="Z242" s="159"/>
    </row>
    <row r="243" spans="1:26" ht="17.25" customHeight="1" x14ac:dyDescent="0.2">
      <c r="A243" s="159"/>
      <c r="B243" s="159"/>
      <c r="C243" s="159"/>
      <c r="D243" s="159"/>
      <c r="E243" s="159"/>
      <c r="F243" s="159"/>
      <c r="G243" s="159"/>
      <c r="H243" s="159"/>
      <c r="I243" s="159"/>
      <c r="J243" s="159"/>
      <c r="K243" s="159"/>
      <c r="L243" s="159"/>
      <c r="M243" s="159"/>
      <c r="N243" s="159"/>
      <c r="O243" s="159"/>
      <c r="P243" s="141"/>
      <c r="Q243" s="159"/>
      <c r="R243" s="159"/>
      <c r="S243" s="159"/>
      <c r="T243" s="159"/>
      <c r="U243" s="159"/>
      <c r="V243" s="159"/>
      <c r="W243" s="159"/>
      <c r="X243" s="159"/>
      <c r="Y243" s="159"/>
      <c r="Z243" s="159"/>
    </row>
    <row r="244" spans="1:26" ht="17.25" customHeight="1" x14ac:dyDescent="0.2">
      <c r="A244" s="159"/>
      <c r="B244" s="159"/>
      <c r="C244" s="159"/>
      <c r="D244" s="159"/>
      <c r="E244" s="159"/>
      <c r="F244" s="159"/>
      <c r="G244" s="159"/>
      <c r="H244" s="159"/>
      <c r="I244" s="159"/>
      <c r="J244" s="159"/>
      <c r="K244" s="159"/>
      <c r="L244" s="159"/>
      <c r="M244" s="159"/>
      <c r="N244" s="159"/>
      <c r="O244" s="159"/>
      <c r="P244" s="141"/>
      <c r="Q244" s="159"/>
      <c r="R244" s="159"/>
      <c r="S244" s="159"/>
      <c r="T244" s="159"/>
      <c r="U244" s="159"/>
      <c r="V244" s="159"/>
      <c r="W244" s="159"/>
      <c r="X244" s="159"/>
      <c r="Y244" s="159"/>
      <c r="Z244" s="159"/>
    </row>
    <row r="245" spans="1:26" ht="17.25" customHeight="1" x14ac:dyDescent="0.2">
      <c r="A245" s="159"/>
      <c r="B245" s="159"/>
      <c r="C245" s="159"/>
      <c r="D245" s="159"/>
      <c r="E245" s="159"/>
      <c r="F245" s="159"/>
      <c r="G245" s="159"/>
      <c r="H245" s="159"/>
      <c r="I245" s="159"/>
      <c r="J245" s="159"/>
      <c r="K245" s="159"/>
      <c r="L245" s="159"/>
      <c r="M245" s="159"/>
      <c r="N245" s="159"/>
      <c r="O245" s="159"/>
      <c r="P245" s="141"/>
      <c r="Q245" s="159"/>
      <c r="R245" s="159"/>
      <c r="S245" s="159"/>
      <c r="T245" s="159"/>
      <c r="U245" s="159"/>
      <c r="V245" s="159"/>
      <c r="W245" s="159"/>
      <c r="X245" s="159"/>
      <c r="Y245" s="159"/>
      <c r="Z245" s="159"/>
    </row>
    <row r="246" spans="1:26" ht="17.25" customHeight="1" x14ac:dyDescent="0.2">
      <c r="A246" s="159"/>
      <c r="B246" s="159"/>
      <c r="C246" s="159"/>
      <c r="D246" s="159"/>
      <c r="E246" s="159"/>
      <c r="F246" s="159"/>
      <c r="G246" s="159"/>
      <c r="H246" s="159"/>
      <c r="I246" s="159"/>
      <c r="J246" s="159"/>
      <c r="K246" s="159"/>
      <c r="L246" s="159"/>
      <c r="M246" s="159"/>
      <c r="N246" s="159"/>
      <c r="O246" s="159"/>
      <c r="P246" s="141"/>
      <c r="Q246" s="159"/>
      <c r="R246" s="159"/>
      <c r="S246" s="159"/>
      <c r="T246" s="159"/>
      <c r="U246" s="159"/>
      <c r="V246" s="159"/>
      <c r="W246" s="159"/>
      <c r="X246" s="159"/>
      <c r="Y246" s="159"/>
      <c r="Z246" s="159"/>
    </row>
    <row r="247" spans="1:26" ht="17.25" customHeight="1" x14ac:dyDescent="0.2">
      <c r="A247" s="159"/>
      <c r="B247" s="159"/>
      <c r="C247" s="159"/>
      <c r="D247" s="159"/>
      <c r="E247" s="159"/>
      <c r="F247" s="159"/>
      <c r="G247" s="159"/>
      <c r="H247" s="159"/>
      <c r="I247" s="159"/>
      <c r="J247" s="159"/>
      <c r="K247" s="159"/>
      <c r="L247" s="159"/>
      <c r="M247" s="159"/>
      <c r="N247" s="159"/>
      <c r="O247" s="159"/>
      <c r="P247" s="141"/>
      <c r="Q247" s="159"/>
      <c r="R247" s="159"/>
      <c r="S247" s="159"/>
      <c r="T247" s="159"/>
      <c r="U247" s="159"/>
      <c r="V247" s="159"/>
      <c r="W247" s="159"/>
      <c r="X247" s="159"/>
      <c r="Y247" s="159"/>
      <c r="Z247" s="159"/>
    </row>
    <row r="248" spans="1:26" ht="17.25" customHeight="1" x14ac:dyDescent="0.2">
      <c r="A248" s="159"/>
      <c r="B248" s="159"/>
      <c r="C248" s="159"/>
      <c r="D248" s="159"/>
      <c r="E248" s="159"/>
      <c r="F248" s="159"/>
      <c r="G248" s="159"/>
      <c r="H248" s="159"/>
      <c r="I248" s="159"/>
      <c r="J248" s="159"/>
      <c r="K248" s="159"/>
      <c r="L248" s="159"/>
      <c r="M248" s="159"/>
      <c r="N248" s="159"/>
      <c r="O248" s="159"/>
      <c r="P248" s="141"/>
      <c r="Q248" s="159"/>
      <c r="R248" s="159"/>
      <c r="S248" s="159"/>
      <c r="T248" s="159"/>
      <c r="U248" s="159"/>
      <c r="V248" s="159"/>
      <c r="W248" s="159"/>
      <c r="X248" s="159"/>
      <c r="Y248" s="159"/>
      <c r="Z248" s="159"/>
    </row>
    <row r="249" spans="1:26" ht="17.25" customHeight="1" x14ac:dyDescent="0.2">
      <c r="A249" s="159"/>
      <c r="B249" s="159"/>
      <c r="C249" s="159"/>
      <c r="D249" s="159"/>
      <c r="E249" s="159"/>
      <c r="F249" s="159"/>
      <c r="G249" s="159"/>
      <c r="H249" s="159"/>
      <c r="I249" s="159"/>
      <c r="J249" s="159"/>
      <c r="K249" s="159"/>
      <c r="L249" s="159"/>
      <c r="M249" s="159"/>
      <c r="N249" s="159"/>
      <c r="O249" s="159"/>
      <c r="P249" s="141"/>
      <c r="Q249" s="159"/>
      <c r="R249" s="159"/>
      <c r="S249" s="159"/>
      <c r="T249" s="159"/>
      <c r="U249" s="159"/>
      <c r="V249" s="159"/>
      <c r="W249" s="159"/>
      <c r="X249" s="159"/>
      <c r="Y249" s="159"/>
      <c r="Z249" s="159"/>
    </row>
    <row r="250" spans="1:26" ht="17.25" customHeight="1" x14ac:dyDescent="0.2">
      <c r="A250" s="159"/>
      <c r="B250" s="159"/>
      <c r="C250" s="159"/>
      <c r="D250" s="159"/>
      <c r="E250" s="159"/>
      <c r="F250" s="159"/>
      <c r="G250" s="159"/>
      <c r="H250" s="159"/>
      <c r="I250" s="159"/>
      <c r="J250" s="159"/>
      <c r="K250" s="159"/>
      <c r="L250" s="159"/>
      <c r="M250" s="159"/>
      <c r="N250" s="159"/>
      <c r="O250" s="159"/>
      <c r="P250" s="141"/>
      <c r="Q250" s="159"/>
      <c r="R250" s="159"/>
      <c r="S250" s="159"/>
      <c r="T250" s="159"/>
      <c r="U250" s="159"/>
      <c r="V250" s="159"/>
      <c r="W250" s="159"/>
      <c r="X250" s="159"/>
      <c r="Y250" s="159"/>
      <c r="Z250" s="159"/>
    </row>
    <row r="251" spans="1:26" ht="17.25" customHeight="1" x14ac:dyDescent="0.2">
      <c r="A251" s="159"/>
      <c r="B251" s="159"/>
      <c r="C251" s="159"/>
      <c r="D251" s="159"/>
      <c r="E251" s="159"/>
      <c r="F251" s="159"/>
      <c r="G251" s="159"/>
      <c r="H251" s="159"/>
      <c r="I251" s="159"/>
      <c r="J251" s="159"/>
      <c r="K251" s="159"/>
      <c r="L251" s="159"/>
      <c r="M251" s="159"/>
      <c r="N251" s="159"/>
      <c r="O251" s="159"/>
      <c r="P251" s="141"/>
      <c r="Q251" s="159"/>
      <c r="R251" s="159"/>
      <c r="S251" s="159"/>
      <c r="T251" s="159"/>
      <c r="U251" s="159"/>
      <c r="V251" s="159"/>
      <c r="W251" s="159"/>
      <c r="X251" s="159"/>
      <c r="Y251" s="159"/>
      <c r="Z251" s="159"/>
    </row>
    <row r="252" spans="1:26" ht="17.25" customHeight="1" x14ac:dyDescent="0.2">
      <c r="A252" s="159"/>
      <c r="B252" s="159"/>
      <c r="C252" s="159"/>
      <c r="D252" s="159"/>
      <c r="E252" s="159"/>
      <c r="F252" s="159"/>
      <c r="G252" s="159"/>
      <c r="H252" s="159"/>
      <c r="I252" s="159"/>
      <c r="J252" s="159"/>
      <c r="K252" s="159"/>
      <c r="L252" s="159"/>
      <c r="M252" s="159"/>
      <c r="N252" s="159"/>
      <c r="O252" s="159"/>
      <c r="P252" s="141"/>
      <c r="Q252" s="159"/>
      <c r="R252" s="159"/>
      <c r="S252" s="159"/>
      <c r="T252" s="159"/>
      <c r="U252" s="159"/>
      <c r="V252" s="159"/>
      <c r="W252" s="159"/>
      <c r="X252" s="159"/>
      <c r="Y252" s="159"/>
      <c r="Z252" s="159"/>
    </row>
    <row r="253" spans="1:26" ht="17.25" customHeight="1" x14ac:dyDescent="0.2">
      <c r="A253" s="159"/>
      <c r="B253" s="159"/>
      <c r="C253" s="159"/>
      <c r="D253" s="159"/>
      <c r="E253" s="159"/>
      <c r="F253" s="159"/>
      <c r="G253" s="159"/>
      <c r="H253" s="159"/>
      <c r="I253" s="159"/>
      <c r="J253" s="159"/>
      <c r="K253" s="159"/>
      <c r="L253" s="159"/>
      <c r="M253" s="159"/>
      <c r="N253" s="159"/>
      <c r="O253" s="159"/>
      <c r="P253" s="141"/>
      <c r="Q253" s="159"/>
      <c r="R253" s="159"/>
      <c r="S253" s="159"/>
      <c r="T253" s="159"/>
      <c r="U253" s="159"/>
      <c r="V253" s="159"/>
      <c r="W253" s="159"/>
      <c r="X253" s="159"/>
      <c r="Y253" s="159"/>
      <c r="Z253" s="159"/>
    </row>
    <row r="254" spans="1:26" ht="17.25" customHeight="1" x14ac:dyDescent="0.2">
      <c r="A254" s="159"/>
      <c r="B254" s="159"/>
      <c r="C254" s="159"/>
      <c r="D254" s="159"/>
      <c r="E254" s="159"/>
      <c r="F254" s="159"/>
      <c r="G254" s="159"/>
      <c r="H254" s="159"/>
      <c r="I254" s="159"/>
      <c r="J254" s="159"/>
      <c r="K254" s="159"/>
      <c r="L254" s="159"/>
      <c r="M254" s="159"/>
      <c r="N254" s="159"/>
      <c r="O254" s="159"/>
      <c r="P254" s="141"/>
      <c r="Q254" s="159"/>
      <c r="R254" s="159"/>
      <c r="S254" s="159"/>
      <c r="T254" s="159"/>
      <c r="U254" s="159"/>
      <c r="V254" s="159"/>
      <c r="W254" s="159"/>
      <c r="X254" s="159"/>
      <c r="Y254" s="159"/>
      <c r="Z254" s="159"/>
    </row>
    <row r="255" spans="1:26" ht="17.25" customHeight="1" x14ac:dyDescent="0.2">
      <c r="A255" s="159"/>
      <c r="B255" s="159"/>
      <c r="C255" s="159"/>
      <c r="D255" s="159"/>
      <c r="E255" s="159"/>
      <c r="F255" s="159"/>
      <c r="G255" s="159"/>
      <c r="H255" s="159"/>
      <c r="I255" s="159"/>
      <c r="J255" s="159"/>
      <c r="K255" s="159"/>
      <c r="L255" s="159"/>
      <c r="M255" s="159"/>
      <c r="N255" s="159"/>
      <c r="O255" s="159"/>
      <c r="P255" s="141"/>
      <c r="Q255" s="159"/>
      <c r="R255" s="159"/>
      <c r="S255" s="159"/>
      <c r="T255" s="159"/>
      <c r="U255" s="159"/>
      <c r="V255" s="159"/>
      <c r="W255" s="159"/>
      <c r="X255" s="159"/>
      <c r="Y255" s="159"/>
      <c r="Z255" s="159"/>
    </row>
    <row r="256" spans="1:26" ht="17.25" customHeight="1" x14ac:dyDescent="0.2">
      <c r="A256" s="159"/>
      <c r="B256" s="159"/>
      <c r="C256" s="159"/>
      <c r="D256" s="159"/>
      <c r="E256" s="159"/>
      <c r="F256" s="159"/>
      <c r="G256" s="159"/>
      <c r="H256" s="159"/>
      <c r="I256" s="159"/>
      <c r="J256" s="159"/>
      <c r="K256" s="159"/>
      <c r="L256" s="159"/>
      <c r="M256" s="159"/>
      <c r="N256" s="159"/>
      <c r="O256" s="159"/>
      <c r="P256" s="141"/>
      <c r="Q256" s="159"/>
      <c r="R256" s="159"/>
      <c r="S256" s="159"/>
      <c r="T256" s="159"/>
      <c r="U256" s="159"/>
      <c r="V256" s="159"/>
      <c r="W256" s="159"/>
      <c r="X256" s="159"/>
      <c r="Y256" s="159"/>
      <c r="Z256" s="159"/>
    </row>
    <row r="257" spans="1:26" ht="17.25" customHeight="1" x14ac:dyDescent="0.2">
      <c r="A257" s="159"/>
      <c r="B257" s="159"/>
      <c r="C257" s="159"/>
      <c r="D257" s="159"/>
      <c r="E257" s="159"/>
      <c r="F257" s="159"/>
      <c r="G257" s="159"/>
      <c r="H257" s="159"/>
      <c r="I257" s="159"/>
      <c r="J257" s="159"/>
      <c r="K257" s="159"/>
      <c r="L257" s="159"/>
      <c r="M257" s="159"/>
      <c r="N257" s="159"/>
      <c r="O257" s="159"/>
      <c r="P257" s="141"/>
      <c r="Q257" s="159"/>
      <c r="R257" s="159"/>
      <c r="S257" s="159"/>
      <c r="T257" s="159"/>
      <c r="U257" s="159"/>
      <c r="V257" s="159"/>
      <c r="W257" s="159"/>
      <c r="X257" s="159"/>
      <c r="Y257" s="159"/>
      <c r="Z257" s="159"/>
    </row>
    <row r="258" spans="1:26" ht="17.25" customHeight="1" x14ac:dyDescent="0.2">
      <c r="A258" s="159"/>
      <c r="B258" s="159"/>
      <c r="C258" s="159"/>
      <c r="D258" s="159"/>
      <c r="E258" s="159"/>
      <c r="F258" s="159"/>
      <c r="G258" s="159"/>
      <c r="H258" s="159"/>
      <c r="I258" s="159"/>
      <c r="J258" s="159"/>
      <c r="K258" s="159"/>
      <c r="L258" s="159"/>
      <c r="M258" s="159"/>
      <c r="N258" s="159"/>
      <c r="O258" s="159"/>
      <c r="P258" s="141"/>
      <c r="Q258" s="159"/>
      <c r="R258" s="159"/>
      <c r="S258" s="159"/>
      <c r="T258" s="159"/>
      <c r="U258" s="159"/>
      <c r="V258" s="159"/>
      <c r="W258" s="159"/>
      <c r="X258" s="159"/>
      <c r="Y258" s="159"/>
      <c r="Z258" s="159"/>
    </row>
    <row r="259" spans="1:26" ht="17.25" customHeight="1" x14ac:dyDescent="0.2">
      <c r="A259" s="159"/>
      <c r="B259" s="159"/>
      <c r="C259" s="159"/>
      <c r="D259" s="159"/>
      <c r="E259" s="159"/>
      <c r="F259" s="159"/>
      <c r="G259" s="159"/>
      <c r="H259" s="159"/>
      <c r="I259" s="159"/>
      <c r="J259" s="159"/>
      <c r="K259" s="159"/>
      <c r="L259" s="159"/>
      <c r="M259" s="159"/>
      <c r="N259" s="159"/>
      <c r="O259" s="159"/>
      <c r="P259" s="141"/>
      <c r="Q259" s="159"/>
      <c r="R259" s="159"/>
      <c r="S259" s="159"/>
      <c r="T259" s="159"/>
      <c r="U259" s="159"/>
      <c r="V259" s="159"/>
      <c r="W259" s="159"/>
      <c r="X259" s="159"/>
      <c r="Y259" s="159"/>
      <c r="Z259" s="159"/>
    </row>
    <row r="260" spans="1:26" ht="17.25" customHeight="1" x14ac:dyDescent="0.2">
      <c r="A260" s="159"/>
      <c r="B260" s="159"/>
      <c r="C260" s="159"/>
      <c r="D260" s="159"/>
      <c r="E260" s="159"/>
      <c r="F260" s="159"/>
      <c r="G260" s="159"/>
      <c r="H260" s="159"/>
      <c r="I260" s="159"/>
      <c r="J260" s="159"/>
      <c r="K260" s="159"/>
      <c r="L260" s="159"/>
      <c r="M260" s="159"/>
      <c r="N260" s="159"/>
      <c r="O260" s="159"/>
      <c r="P260" s="141"/>
      <c r="Q260" s="159"/>
      <c r="R260" s="159"/>
      <c r="S260" s="159"/>
      <c r="T260" s="159"/>
      <c r="U260" s="159"/>
      <c r="V260" s="159"/>
      <c r="W260" s="159"/>
      <c r="X260" s="159"/>
      <c r="Y260" s="159"/>
      <c r="Z260" s="159"/>
    </row>
    <row r="261" spans="1:26" ht="17.25" customHeight="1" x14ac:dyDescent="0.2">
      <c r="A261" s="159"/>
      <c r="B261" s="159"/>
      <c r="C261" s="159"/>
      <c r="D261" s="159"/>
      <c r="E261" s="159"/>
      <c r="F261" s="159"/>
      <c r="G261" s="159"/>
      <c r="H261" s="159"/>
      <c r="I261" s="159"/>
      <c r="J261" s="159"/>
      <c r="K261" s="159"/>
      <c r="L261" s="159"/>
      <c r="M261" s="159"/>
      <c r="N261" s="159"/>
      <c r="O261" s="159"/>
      <c r="P261" s="141"/>
      <c r="Q261" s="159"/>
      <c r="R261" s="159"/>
      <c r="S261" s="159"/>
      <c r="T261" s="159"/>
      <c r="U261" s="159"/>
      <c r="V261" s="159"/>
      <c r="W261" s="159"/>
      <c r="X261" s="159"/>
      <c r="Y261" s="159"/>
      <c r="Z261" s="159"/>
    </row>
    <row r="262" spans="1:26" ht="17.25" customHeight="1" x14ac:dyDescent="0.2">
      <c r="A262" s="159"/>
      <c r="B262" s="159"/>
      <c r="C262" s="159"/>
      <c r="D262" s="159"/>
      <c r="E262" s="159"/>
      <c r="F262" s="159"/>
      <c r="G262" s="159"/>
      <c r="H262" s="159"/>
      <c r="I262" s="159"/>
      <c r="J262" s="159"/>
      <c r="K262" s="159"/>
      <c r="L262" s="159"/>
      <c r="M262" s="159"/>
      <c r="N262" s="159"/>
      <c r="O262" s="159"/>
      <c r="P262" s="141"/>
      <c r="Q262" s="159"/>
      <c r="R262" s="159"/>
      <c r="S262" s="159"/>
      <c r="T262" s="159"/>
      <c r="U262" s="159"/>
      <c r="V262" s="159"/>
      <c r="W262" s="159"/>
      <c r="X262" s="159"/>
      <c r="Y262" s="159"/>
      <c r="Z262" s="159"/>
    </row>
    <row r="263" spans="1:26" ht="17.25" customHeight="1" x14ac:dyDescent="0.2">
      <c r="A263" s="159"/>
      <c r="B263" s="159"/>
      <c r="C263" s="159"/>
      <c r="D263" s="159"/>
      <c r="E263" s="159"/>
      <c r="F263" s="159"/>
      <c r="G263" s="159"/>
      <c r="H263" s="159"/>
      <c r="I263" s="159"/>
      <c r="J263" s="159"/>
      <c r="K263" s="159"/>
      <c r="L263" s="159"/>
      <c r="M263" s="159"/>
      <c r="N263" s="159"/>
      <c r="O263" s="159"/>
      <c r="P263" s="141"/>
      <c r="Q263" s="159"/>
      <c r="R263" s="159"/>
      <c r="S263" s="159"/>
      <c r="T263" s="159"/>
      <c r="U263" s="159"/>
      <c r="V263" s="159"/>
      <c r="W263" s="159"/>
      <c r="X263" s="159"/>
      <c r="Y263" s="159"/>
      <c r="Z263" s="159"/>
    </row>
    <row r="264" spans="1:26" ht="17.25" customHeight="1" x14ac:dyDescent="0.2">
      <c r="A264" s="159"/>
      <c r="B264" s="159"/>
      <c r="C264" s="159"/>
      <c r="D264" s="159"/>
      <c r="E264" s="159"/>
      <c r="F264" s="159"/>
      <c r="G264" s="159"/>
      <c r="H264" s="159"/>
      <c r="I264" s="159"/>
      <c r="J264" s="159"/>
      <c r="K264" s="159"/>
      <c r="L264" s="159"/>
      <c r="M264" s="159"/>
      <c r="N264" s="159"/>
      <c r="O264" s="159"/>
      <c r="P264" s="141"/>
      <c r="Q264" s="159"/>
      <c r="R264" s="159"/>
      <c r="S264" s="159"/>
      <c r="T264" s="159"/>
      <c r="U264" s="159"/>
      <c r="V264" s="159"/>
      <c r="W264" s="159"/>
      <c r="X264" s="159"/>
      <c r="Y264" s="159"/>
      <c r="Z264" s="159"/>
    </row>
    <row r="265" spans="1:26" ht="17.25" customHeight="1" x14ac:dyDescent="0.2">
      <c r="A265" s="159"/>
      <c r="B265" s="159"/>
      <c r="C265" s="159"/>
      <c r="D265" s="159"/>
      <c r="E265" s="159"/>
      <c r="F265" s="159"/>
      <c r="G265" s="159"/>
      <c r="H265" s="159"/>
      <c r="I265" s="159"/>
      <c r="J265" s="159"/>
      <c r="K265" s="159"/>
      <c r="L265" s="159"/>
      <c r="M265" s="159"/>
      <c r="N265" s="159"/>
      <c r="O265" s="159"/>
      <c r="P265" s="141"/>
      <c r="Q265" s="159"/>
      <c r="R265" s="159"/>
      <c r="S265" s="159"/>
      <c r="T265" s="159"/>
      <c r="U265" s="159"/>
      <c r="V265" s="159"/>
      <c r="W265" s="159"/>
      <c r="X265" s="159"/>
      <c r="Y265" s="159"/>
      <c r="Z265" s="159"/>
    </row>
    <row r="266" spans="1:26" ht="17.25" customHeight="1" x14ac:dyDescent="0.2">
      <c r="A266" s="159"/>
      <c r="B266" s="159"/>
      <c r="C266" s="159"/>
      <c r="D266" s="159"/>
      <c r="E266" s="159"/>
      <c r="F266" s="159"/>
      <c r="G266" s="159"/>
      <c r="H266" s="159"/>
      <c r="I266" s="159"/>
      <c r="J266" s="159"/>
      <c r="K266" s="159"/>
      <c r="L266" s="159"/>
      <c r="M266" s="159"/>
      <c r="N266" s="159"/>
      <c r="O266" s="159"/>
      <c r="P266" s="141"/>
      <c r="Q266" s="159"/>
      <c r="R266" s="159"/>
      <c r="S266" s="159"/>
      <c r="T266" s="159"/>
      <c r="U266" s="159"/>
      <c r="V266" s="159"/>
      <c r="W266" s="159"/>
      <c r="X266" s="159"/>
      <c r="Y266" s="159"/>
      <c r="Z266" s="159"/>
    </row>
    <row r="267" spans="1:26" ht="17.25" customHeight="1" x14ac:dyDescent="0.2">
      <c r="A267" s="159"/>
      <c r="B267" s="159"/>
      <c r="C267" s="159"/>
      <c r="D267" s="159"/>
      <c r="E267" s="159"/>
      <c r="F267" s="159"/>
      <c r="G267" s="159"/>
      <c r="H267" s="159"/>
      <c r="I267" s="159"/>
      <c r="J267" s="159"/>
      <c r="K267" s="159"/>
      <c r="L267" s="159"/>
      <c r="M267" s="159"/>
      <c r="N267" s="159"/>
      <c r="O267" s="159"/>
      <c r="P267" s="141"/>
      <c r="Q267" s="159"/>
      <c r="R267" s="159"/>
      <c r="S267" s="159"/>
      <c r="T267" s="159"/>
      <c r="U267" s="159"/>
      <c r="V267" s="159"/>
      <c r="W267" s="159"/>
      <c r="X267" s="159"/>
      <c r="Y267" s="159"/>
      <c r="Z267" s="159"/>
    </row>
    <row r="268" spans="1:26" ht="17.25" customHeight="1" x14ac:dyDescent="0.2">
      <c r="A268" s="159"/>
      <c r="B268" s="159"/>
      <c r="C268" s="159"/>
      <c r="D268" s="159"/>
      <c r="E268" s="159"/>
      <c r="F268" s="159"/>
      <c r="G268" s="159"/>
      <c r="H268" s="159"/>
      <c r="I268" s="159"/>
      <c r="J268" s="159"/>
      <c r="K268" s="159"/>
      <c r="L268" s="159"/>
      <c r="M268" s="159"/>
      <c r="N268" s="159"/>
      <c r="O268" s="159"/>
      <c r="P268" s="141"/>
      <c r="Q268" s="159"/>
      <c r="R268" s="159"/>
      <c r="S268" s="159"/>
      <c r="T268" s="159"/>
      <c r="U268" s="159"/>
      <c r="V268" s="159"/>
      <c r="W268" s="159"/>
      <c r="X268" s="159"/>
      <c r="Y268" s="159"/>
      <c r="Z268" s="159"/>
    </row>
    <row r="269" spans="1:26" ht="17.25" customHeight="1" x14ac:dyDescent="0.2">
      <c r="A269" s="159"/>
      <c r="B269" s="159"/>
      <c r="C269" s="159"/>
      <c r="D269" s="159"/>
      <c r="E269" s="159"/>
      <c r="F269" s="159"/>
      <c r="G269" s="159"/>
      <c r="H269" s="159"/>
      <c r="I269" s="159"/>
      <c r="J269" s="159"/>
      <c r="K269" s="159"/>
      <c r="L269" s="159"/>
      <c r="M269" s="159"/>
      <c r="N269" s="159"/>
      <c r="O269" s="159"/>
      <c r="P269" s="141"/>
      <c r="Q269" s="159"/>
      <c r="R269" s="159"/>
      <c r="S269" s="159"/>
      <c r="T269" s="159"/>
      <c r="U269" s="159"/>
      <c r="V269" s="159"/>
      <c r="W269" s="159"/>
      <c r="X269" s="159"/>
      <c r="Y269" s="159"/>
      <c r="Z269" s="159"/>
    </row>
    <row r="270" spans="1:26" ht="17.25" customHeight="1" x14ac:dyDescent="0.2">
      <c r="A270" s="159"/>
      <c r="B270" s="159"/>
      <c r="C270" s="159"/>
      <c r="D270" s="159"/>
      <c r="E270" s="159"/>
      <c r="F270" s="159"/>
      <c r="G270" s="159"/>
      <c r="H270" s="159"/>
      <c r="I270" s="159"/>
      <c r="J270" s="159"/>
      <c r="K270" s="159"/>
      <c r="L270" s="159"/>
      <c r="M270" s="159"/>
      <c r="N270" s="159"/>
      <c r="O270" s="159"/>
      <c r="P270" s="141"/>
      <c r="Q270" s="159"/>
      <c r="R270" s="159"/>
      <c r="S270" s="159"/>
      <c r="T270" s="159"/>
      <c r="U270" s="159"/>
      <c r="V270" s="159"/>
      <c r="W270" s="159"/>
      <c r="X270" s="159"/>
      <c r="Y270" s="159"/>
      <c r="Z270" s="159"/>
    </row>
    <row r="271" spans="1:26" ht="17.25" customHeight="1" x14ac:dyDescent="0.2">
      <c r="A271" s="159"/>
      <c r="B271" s="159"/>
      <c r="C271" s="159"/>
      <c r="D271" s="159"/>
      <c r="E271" s="159"/>
      <c r="F271" s="159"/>
      <c r="G271" s="159"/>
      <c r="H271" s="159"/>
      <c r="I271" s="159"/>
      <c r="J271" s="159"/>
      <c r="K271" s="159"/>
      <c r="L271" s="159"/>
      <c r="M271" s="159"/>
      <c r="N271" s="159"/>
      <c r="O271" s="159"/>
      <c r="P271" s="141"/>
      <c r="Q271" s="159"/>
      <c r="R271" s="159"/>
      <c r="S271" s="159"/>
      <c r="T271" s="159"/>
      <c r="U271" s="159"/>
      <c r="V271" s="159"/>
      <c r="W271" s="159"/>
      <c r="X271" s="159"/>
      <c r="Y271" s="159"/>
      <c r="Z271" s="159"/>
    </row>
    <row r="272" spans="1:26" ht="17.25" customHeight="1" x14ac:dyDescent="0.2">
      <c r="A272" s="159"/>
      <c r="B272" s="159"/>
      <c r="C272" s="159"/>
      <c r="D272" s="159"/>
      <c r="E272" s="159"/>
      <c r="F272" s="159"/>
      <c r="G272" s="159"/>
      <c r="H272" s="159"/>
      <c r="I272" s="159"/>
      <c r="J272" s="159"/>
      <c r="K272" s="159"/>
      <c r="L272" s="159"/>
      <c r="M272" s="159"/>
      <c r="N272" s="159"/>
      <c r="O272" s="159"/>
      <c r="P272" s="141"/>
      <c r="Q272" s="159"/>
      <c r="R272" s="159"/>
      <c r="S272" s="159"/>
      <c r="T272" s="159"/>
      <c r="U272" s="159"/>
      <c r="V272" s="159"/>
      <c r="W272" s="159"/>
      <c r="X272" s="159"/>
      <c r="Y272" s="159"/>
      <c r="Z272" s="159"/>
    </row>
    <row r="273" spans="1:26" ht="17.25" customHeight="1" x14ac:dyDescent="0.2">
      <c r="A273" s="159"/>
      <c r="B273" s="159"/>
      <c r="C273" s="159"/>
      <c r="D273" s="159"/>
      <c r="E273" s="159"/>
      <c r="F273" s="159"/>
      <c r="G273" s="159"/>
      <c r="H273" s="159"/>
      <c r="I273" s="159"/>
      <c r="J273" s="159"/>
      <c r="K273" s="159"/>
      <c r="L273" s="159"/>
      <c r="M273" s="159"/>
      <c r="N273" s="159"/>
      <c r="O273" s="159"/>
      <c r="P273" s="141"/>
      <c r="Q273" s="159"/>
      <c r="R273" s="159"/>
      <c r="S273" s="159"/>
      <c r="T273" s="159"/>
      <c r="U273" s="159"/>
      <c r="V273" s="159"/>
      <c r="W273" s="159"/>
      <c r="X273" s="159"/>
      <c r="Y273" s="159"/>
      <c r="Z273" s="159"/>
    </row>
    <row r="274" spans="1:26" ht="17.25" customHeight="1" x14ac:dyDescent="0.2">
      <c r="A274" s="159"/>
      <c r="B274" s="159"/>
      <c r="C274" s="159"/>
      <c r="D274" s="159"/>
      <c r="E274" s="159"/>
      <c r="F274" s="159"/>
      <c r="G274" s="159"/>
      <c r="H274" s="159"/>
      <c r="I274" s="159"/>
      <c r="J274" s="159"/>
      <c r="K274" s="159"/>
      <c r="L274" s="159"/>
      <c r="M274" s="159"/>
      <c r="N274" s="159"/>
      <c r="O274" s="159"/>
      <c r="P274" s="141"/>
      <c r="Q274" s="159"/>
      <c r="R274" s="159"/>
      <c r="S274" s="159"/>
      <c r="T274" s="159"/>
      <c r="U274" s="159"/>
      <c r="V274" s="159"/>
      <c r="W274" s="159"/>
      <c r="X274" s="159"/>
      <c r="Y274" s="159"/>
      <c r="Z274" s="159"/>
    </row>
    <row r="275" spans="1:26" ht="17.25" customHeight="1" x14ac:dyDescent="0.2">
      <c r="A275" s="159"/>
      <c r="B275" s="159"/>
      <c r="C275" s="159"/>
      <c r="D275" s="159"/>
      <c r="E275" s="159"/>
      <c r="F275" s="159"/>
      <c r="G275" s="159"/>
      <c r="H275" s="159"/>
      <c r="I275" s="159"/>
      <c r="J275" s="159"/>
      <c r="K275" s="159"/>
      <c r="L275" s="159"/>
      <c r="M275" s="159"/>
      <c r="N275" s="159"/>
      <c r="O275" s="159"/>
      <c r="P275" s="141"/>
      <c r="Q275" s="159"/>
      <c r="R275" s="159"/>
      <c r="S275" s="159"/>
      <c r="T275" s="159"/>
      <c r="U275" s="159"/>
      <c r="V275" s="159"/>
      <c r="W275" s="159"/>
      <c r="X275" s="159"/>
      <c r="Y275" s="159"/>
      <c r="Z275" s="159"/>
    </row>
    <row r="276" spans="1:26" ht="17.25" customHeight="1" x14ac:dyDescent="0.2">
      <c r="A276" s="159"/>
      <c r="B276" s="159"/>
      <c r="C276" s="159"/>
      <c r="D276" s="159"/>
      <c r="E276" s="159"/>
      <c r="F276" s="159"/>
      <c r="G276" s="159"/>
      <c r="H276" s="159"/>
      <c r="I276" s="159"/>
      <c r="J276" s="159"/>
      <c r="K276" s="159"/>
      <c r="L276" s="159"/>
      <c r="M276" s="159"/>
      <c r="N276" s="159"/>
      <c r="O276" s="159"/>
      <c r="P276" s="141"/>
      <c r="Q276" s="159"/>
      <c r="R276" s="159"/>
      <c r="S276" s="159"/>
      <c r="T276" s="159"/>
      <c r="U276" s="159"/>
      <c r="V276" s="159"/>
      <c r="W276" s="159"/>
      <c r="X276" s="159"/>
      <c r="Y276" s="159"/>
      <c r="Z276" s="159"/>
    </row>
    <row r="277" spans="1:26" ht="17.25" customHeight="1" x14ac:dyDescent="0.2">
      <c r="A277" s="159"/>
      <c r="B277" s="159"/>
      <c r="C277" s="159"/>
      <c r="D277" s="159"/>
      <c r="E277" s="159"/>
      <c r="F277" s="159"/>
      <c r="G277" s="159"/>
      <c r="H277" s="159"/>
      <c r="I277" s="159"/>
      <c r="J277" s="159"/>
      <c r="K277" s="159"/>
      <c r="L277" s="159"/>
      <c r="M277" s="159"/>
      <c r="N277" s="159"/>
      <c r="O277" s="159"/>
      <c r="P277" s="141"/>
      <c r="Q277" s="159"/>
      <c r="R277" s="159"/>
      <c r="S277" s="159"/>
      <c r="T277" s="159"/>
      <c r="U277" s="159"/>
      <c r="V277" s="159"/>
      <c r="W277" s="159"/>
      <c r="X277" s="159"/>
      <c r="Y277" s="159"/>
      <c r="Z277" s="159"/>
    </row>
    <row r="278" spans="1:26" ht="17.25" customHeight="1" x14ac:dyDescent="0.2">
      <c r="A278" s="159"/>
      <c r="B278" s="159"/>
      <c r="C278" s="159"/>
      <c r="D278" s="159"/>
      <c r="E278" s="159"/>
      <c r="F278" s="159"/>
      <c r="G278" s="159"/>
      <c r="H278" s="159"/>
      <c r="I278" s="159"/>
      <c r="J278" s="159"/>
      <c r="K278" s="159"/>
      <c r="L278" s="159"/>
      <c r="M278" s="159"/>
      <c r="N278" s="159"/>
      <c r="O278" s="159"/>
      <c r="P278" s="141"/>
      <c r="Q278" s="159"/>
      <c r="R278" s="159"/>
      <c r="S278" s="159"/>
      <c r="T278" s="159"/>
      <c r="U278" s="159"/>
      <c r="V278" s="159"/>
      <c r="W278" s="159"/>
      <c r="X278" s="159"/>
      <c r="Y278" s="159"/>
      <c r="Z278" s="159"/>
    </row>
    <row r="279" spans="1:26" ht="17.25" customHeight="1" x14ac:dyDescent="0.2">
      <c r="A279" s="159"/>
      <c r="B279" s="159"/>
      <c r="C279" s="159"/>
      <c r="D279" s="159"/>
      <c r="E279" s="159"/>
      <c r="F279" s="159"/>
      <c r="G279" s="159"/>
      <c r="H279" s="159"/>
      <c r="I279" s="159"/>
      <c r="J279" s="159"/>
      <c r="K279" s="159"/>
      <c r="L279" s="159"/>
      <c r="M279" s="159"/>
      <c r="N279" s="159"/>
      <c r="O279" s="159"/>
      <c r="P279" s="141"/>
      <c r="Q279" s="159"/>
      <c r="R279" s="159"/>
      <c r="S279" s="159"/>
      <c r="T279" s="159"/>
      <c r="U279" s="159"/>
      <c r="V279" s="159"/>
      <c r="W279" s="159"/>
      <c r="X279" s="159"/>
      <c r="Y279" s="159"/>
      <c r="Z279" s="159"/>
    </row>
    <row r="280" spans="1:26" ht="17.25" customHeight="1" x14ac:dyDescent="0.2">
      <c r="A280" s="159"/>
      <c r="B280" s="159"/>
      <c r="C280" s="159"/>
      <c r="D280" s="159"/>
      <c r="E280" s="159"/>
      <c r="F280" s="159"/>
      <c r="G280" s="159"/>
      <c r="H280" s="159"/>
      <c r="I280" s="159"/>
      <c r="J280" s="159"/>
      <c r="K280" s="159"/>
      <c r="L280" s="159"/>
      <c r="M280" s="159"/>
      <c r="N280" s="159"/>
      <c r="O280" s="159"/>
      <c r="P280" s="141"/>
      <c r="Q280" s="159"/>
      <c r="R280" s="159"/>
      <c r="S280" s="159"/>
      <c r="T280" s="159"/>
      <c r="U280" s="159"/>
      <c r="V280" s="159"/>
      <c r="W280" s="159"/>
      <c r="X280" s="159"/>
      <c r="Y280" s="159"/>
      <c r="Z280" s="159"/>
    </row>
    <row r="281" spans="1:26" ht="17.25" customHeight="1" x14ac:dyDescent="0.2">
      <c r="A281" s="159"/>
      <c r="B281" s="159"/>
      <c r="C281" s="159"/>
      <c r="D281" s="159"/>
      <c r="E281" s="159"/>
      <c r="F281" s="159"/>
      <c r="G281" s="159"/>
      <c r="H281" s="159"/>
      <c r="I281" s="159"/>
      <c r="J281" s="159"/>
      <c r="K281" s="159"/>
      <c r="L281" s="159"/>
      <c r="M281" s="159"/>
      <c r="N281" s="159"/>
      <c r="O281" s="159"/>
      <c r="P281" s="141"/>
      <c r="Q281" s="159"/>
      <c r="R281" s="159"/>
      <c r="S281" s="159"/>
      <c r="T281" s="159"/>
      <c r="U281" s="159"/>
      <c r="V281" s="159"/>
      <c r="W281" s="159"/>
      <c r="X281" s="159"/>
      <c r="Y281" s="159"/>
      <c r="Z281" s="159"/>
    </row>
    <row r="282" spans="1:26" ht="17.25" customHeight="1" x14ac:dyDescent="0.2">
      <c r="A282" s="159"/>
      <c r="B282" s="159"/>
      <c r="C282" s="159"/>
      <c r="D282" s="159"/>
      <c r="E282" s="159"/>
      <c r="F282" s="159"/>
      <c r="G282" s="159"/>
      <c r="H282" s="159"/>
      <c r="I282" s="159"/>
      <c r="J282" s="159"/>
      <c r="K282" s="159"/>
      <c r="L282" s="159"/>
      <c r="M282" s="159"/>
      <c r="N282" s="159"/>
      <c r="O282" s="159"/>
      <c r="P282" s="141"/>
      <c r="Q282" s="159"/>
      <c r="R282" s="159"/>
      <c r="S282" s="159"/>
      <c r="T282" s="159"/>
      <c r="U282" s="159"/>
      <c r="V282" s="159"/>
      <c r="W282" s="159"/>
      <c r="X282" s="159"/>
      <c r="Y282" s="159"/>
      <c r="Z282" s="159"/>
    </row>
    <row r="283" spans="1:26" ht="17.25" customHeight="1" x14ac:dyDescent="0.2">
      <c r="A283" s="159"/>
      <c r="B283" s="159"/>
      <c r="C283" s="159"/>
      <c r="D283" s="159"/>
      <c r="E283" s="159"/>
      <c r="F283" s="159"/>
      <c r="G283" s="159"/>
      <c r="H283" s="159"/>
      <c r="I283" s="159"/>
      <c r="J283" s="159"/>
      <c r="K283" s="159"/>
      <c r="L283" s="159"/>
      <c r="M283" s="159"/>
      <c r="N283" s="159"/>
      <c r="O283" s="159"/>
      <c r="P283" s="141"/>
      <c r="Q283" s="159"/>
      <c r="R283" s="159"/>
      <c r="S283" s="159"/>
      <c r="T283" s="159"/>
      <c r="U283" s="159"/>
      <c r="V283" s="159"/>
      <c r="W283" s="159"/>
      <c r="X283" s="159"/>
      <c r="Y283" s="159"/>
      <c r="Z283" s="159"/>
    </row>
    <row r="284" spans="1:26" ht="17.25" customHeight="1" x14ac:dyDescent="0.2">
      <c r="A284" s="159"/>
      <c r="B284" s="159"/>
      <c r="C284" s="159"/>
      <c r="D284" s="159"/>
      <c r="E284" s="159"/>
      <c r="F284" s="159"/>
      <c r="G284" s="159"/>
      <c r="H284" s="159"/>
      <c r="I284" s="159"/>
      <c r="J284" s="159"/>
      <c r="K284" s="159"/>
      <c r="L284" s="159"/>
      <c r="M284" s="159"/>
      <c r="N284" s="159"/>
      <c r="O284" s="159"/>
      <c r="P284" s="141"/>
      <c r="Q284" s="159"/>
      <c r="R284" s="159"/>
      <c r="S284" s="159"/>
      <c r="T284" s="159"/>
      <c r="U284" s="159"/>
      <c r="V284" s="159"/>
      <c r="W284" s="159"/>
      <c r="X284" s="159"/>
      <c r="Y284" s="159"/>
      <c r="Z284" s="159"/>
    </row>
    <row r="285" spans="1:26" ht="17.25" customHeight="1" x14ac:dyDescent="0.2">
      <c r="A285" s="159"/>
      <c r="B285" s="159"/>
      <c r="C285" s="159"/>
      <c r="D285" s="159"/>
      <c r="E285" s="159"/>
      <c r="F285" s="159"/>
      <c r="G285" s="159"/>
      <c r="H285" s="159"/>
      <c r="I285" s="159"/>
      <c r="J285" s="159"/>
      <c r="K285" s="159"/>
      <c r="L285" s="159"/>
      <c r="M285" s="159"/>
      <c r="N285" s="159"/>
      <c r="O285" s="159"/>
      <c r="P285" s="141"/>
      <c r="Q285" s="159"/>
      <c r="R285" s="159"/>
      <c r="S285" s="159"/>
      <c r="T285" s="159"/>
      <c r="U285" s="159"/>
      <c r="V285" s="159"/>
      <c r="W285" s="159"/>
      <c r="X285" s="159"/>
      <c r="Y285" s="159"/>
      <c r="Z285" s="159"/>
    </row>
    <row r="286" spans="1:26" ht="17.25" customHeight="1" x14ac:dyDescent="0.2">
      <c r="A286" s="159"/>
      <c r="B286" s="159"/>
      <c r="C286" s="159"/>
      <c r="D286" s="159"/>
      <c r="E286" s="159"/>
      <c r="F286" s="159"/>
      <c r="G286" s="159"/>
      <c r="H286" s="159"/>
      <c r="I286" s="159"/>
      <c r="J286" s="159"/>
      <c r="K286" s="159"/>
      <c r="L286" s="159"/>
      <c r="M286" s="159"/>
      <c r="N286" s="159"/>
      <c r="O286" s="159"/>
      <c r="P286" s="141"/>
      <c r="Q286" s="159"/>
      <c r="R286" s="159"/>
      <c r="S286" s="159"/>
      <c r="T286" s="159"/>
      <c r="U286" s="159"/>
      <c r="V286" s="159"/>
      <c r="W286" s="159"/>
      <c r="X286" s="159"/>
      <c r="Y286" s="159"/>
      <c r="Z286" s="159"/>
    </row>
    <row r="287" spans="1:26" ht="17.25" customHeight="1" x14ac:dyDescent="0.2">
      <c r="A287" s="159"/>
      <c r="B287" s="159"/>
      <c r="C287" s="159"/>
      <c r="D287" s="159"/>
      <c r="E287" s="159"/>
      <c r="F287" s="159"/>
      <c r="G287" s="159"/>
      <c r="H287" s="159"/>
      <c r="I287" s="159"/>
      <c r="J287" s="159"/>
      <c r="K287" s="159"/>
      <c r="L287" s="159"/>
      <c r="M287" s="159"/>
      <c r="N287" s="159"/>
      <c r="O287" s="159"/>
      <c r="P287" s="141"/>
      <c r="Q287" s="159"/>
      <c r="R287" s="159"/>
      <c r="S287" s="159"/>
      <c r="T287" s="159"/>
      <c r="U287" s="159"/>
      <c r="V287" s="159"/>
      <c r="W287" s="159"/>
      <c r="X287" s="159"/>
      <c r="Y287" s="159"/>
      <c r="Z287" s="159"/>
    </row>
    <row r="288" spans="1:26" ht="17.25" customHeight="1" x14ac:dyDescent="0.2">
      <c r="A288" s="159"/>
      <c r="B288" s="159"/>
      <c r="C288" s="159"/>
      <c r="D288" s="159"/>
      <c r="E288" s="159"/>
      <c r="F288" s="159"/>
      <c r="G288" s="159"/>
      <c r="H288" s="159"/>
      <c r="I288" s="159"/>
      <c r="J288" s="159"/>
      <c r="K288" s="159"/>
      <c r="L288" s="159"/>
      <c r="M288" s="159"/>
      <c r="N288" s="159"/>
      <c r="O288" s="159"/>
      <c r="P288" s="141"/>
      <c r="Q288" s="159"/>
      <c r="R288" s="159"/>
      <c r="S288" s="159"/>
      <c r="T288" s="159"/>
      <c r="U288" s="159"/>
      <c r="V288" s="159"/>
      <c r="W288" s="159"/>
      <c r="X288" s="159"/>
      <c r="Y288" s="159"/>
      <c r="Z288" s="159"/>
    </row>
    <row r="289" spans="1:26" ht="17.25" customHeight="1" x14ac:dyDescent="0.2">
      <c r="A289" s="159"/>
      <c r="B289" s="159"/>
      <c r="C289" s="159"/>
      <c r="D289" s="159"/>
      <c r="E289" s="159"/>
      <c r="F289" s="159"/>
      <c r="G289" s="159"/>
      <c r="H289" s="159"/>
      <c r="I289" s="159"/>
      <c r="J289" s="159"/>
      <c r="K289" s="159"/>
      <c r="L289" s="159"/>
      <c r="M289" s="159"/>
      <c r="N289" s="159"/>
      <c r="O289" s="159"/>
      <c r="P289" s="141"/>
      <c r="Q289" s="159"/>
      <c r="R289" s="159"/>
      <c r="S289" s="159"/>
      <c r="T289" s="159"/>
      <c r="U289" s="159"/>
      <c r="V289" s="159"/>
      <c r="W289" s="159"/>
      <c r="X289" s="159"/>
      <c r="Y289" s="159"/>
      <c r="Z289" s="159"/>
    </row>
    <row r="290" spans="1:26" ht="17.25" customHeight="1" x14ac:dyDescent="0.2">
      <c r="A290" s="159"/>
      <c r="B290" s="159"/>
      <c r="C290" s="159"/>
      <c r="D290" s="159"/>
      <c r="E290" s="159"/>
      <c r="F290" s="159"/>
      <c r="G290" s="159"/>
      <c r="H290" s="159"/>
      <c r="I290" s="159"/>
      <c r="J290" s="159"/>
      <c r="K290" s="159"/>
      <c r="L290" s="159"/>
      <c r="M290" s="159"/>
      <c r="N290" s="159"/>
      <c r="O290" s="159"/>
      <c r="P290" s="141"/>
      <c r="Q290" s="159"/>
      <c r="R290" s="159"/>
      <c r="S290" s="159"/>
      <c r="T290" s="159"/>
      <c r="U290" s="159"/>
      <c r="V290" s="159"/>
      <c r="W290" s="159"/>
      <c r="X290" s="159"/>
      <c r="Y290" s="159"/>
      <c r="Z290" s="159"/>
    </row>
    <row r="291" spans="1:26" ht="17.25" customHeight="1" x14ac:dyDescent="0.2">
      <c r="A291" s="159"/>
      <c r="B291" s="159"/>
      <c r="C291" s="159"/>
      <c r="D291" s="159"/>
      <c r="E291" s="159"/>
      <c r="F291" s="159"/>
      <c r="G291" s="159"/>
      <c r="H291" s="159"/>
      <c r="I291" s="159"/>
      <c r="J291" s="159"/>
      <c r="K291" s="159"/>
      <c r="L291" s="159"/>
      <c r="M291" s="159"/>
      <c r="N291" s="159"/>
      <c r="O291" s="159"/>
      <c r="P291" s="141"/>
      <c r="Q291" s="159"/>
      <c r="R291" s="159"/>
      <c r="S291" s="159"/>
      <c r="T291" s="159"/>
      <c r="U291" s="159"/>
      <c r="V291" s="159"/>
      <c r="W291" s="159"/>
      <c r="X291" s="159"/>
      <c r="Y291" s="159"/>
      <c r="Z291" s="159"/>
    </row>
    <row r="292" spans="1:26" ht="17.25" customHeight="1" x14ac:dyDescent="0.2">
      <c r="A292" s="159"/>
      <c r="B292" s="159"/>
      <c r="C292" s="159"/>
      <c r="D292" s="159"/>
      <c r="E292" s="159"/>
      <c r="F292" s="159"/>
      <c r="G292" s="159"/>
      <c r="H292" s="159"/>
      <c r="I292" s="159"/>
      <c r="J292" s="159"/>
      <c r="K292" s="159"/>
      <c r="L292" s="159"/>
      <c r="M292" s="159"/>
      <c r="N292" s="159"/>
      <c r="O292" s="159"/>
      <c r="P292" s="141"/>
      <c r="Q292" s="159"/>
      <c r="R292" s="159"/>
      <c r="S292" s="159"/>
      <c r="T292" s="159"/>
      <c r="U292" s="159"/>
      <c r="V292" s="159"/>
      <c r="W292" s="159"/>
      <c r="X292" s="159"/>
      <c r="Y292" s="159"/>
      <c r="Z292" s="159"/>
    </row>
    <row r="293" spans="1:26" ht="17.25" customHeight="1" x14ac:dyDescent="0.2">
      <c r="A293" s="159"/>
      <c r="B293" s="159"/>
      <c r="C293" s="159"/>
      <c r="D293" s="159"/>
      <c r="E293" s="159"/>
      <c r="F293" s="159"/>
      <c r="G293" s="159"/>
      <c r="H293" s="159"/>
      <c r="I293" s="159"/>
      <c r="J293" s="159"/>
      <c r="K293" s="159"/>
      <c r="L293" s="159"/>
      <c r="M293" s="159"/>
      <c r="N293" s="159"/>
      <c r="O293" s="159"/>
      <c r="P293" s="141"/>
      <c r="Q293" s="159"/>
      <c r="R293" s="159"/>
      <c r="S293" s="159"/>
      <c r="T293" s="159"/>
      <c r="U293" s="159"/>
      <c r="V293" s="159"/>
      <c r="W293" s="159"/>
      <c r="X293" s="159"/>
      <c r="Y293" s="159"/>
      <c r="Z293" s="159"/>
    </row>
    <row r="294" spans="1:26" ht="17.25" customHeight="1" x14ac:dyDescent="0.2">
      <c r="A294" s="159"/>
      <c r="B294" s="159"/>
      <c r="C294" s="159"/>
      <c r="D294" s="159"/>
      <c r="E294" s="159"/>
      <c r="F294" s="159"/>
      <c r="G294" s="159"/>
      <c r="H294" s="159"/>
      <c r="I294" s="159"/>
      <c r="J294" s="159"/>
      <c r="K294" s="159"/>
      <c r="L294" s="159"/>
      <c r="M294" s="159"/>
      <c r="N294" s="159"/>
      <c r="O294" s="159"/>
      <c r="P294" s="141"/>
      <c r="Q294" s="159"/>
      <c r="R294" s="159"/>
      <c r="S294" s="159"/>
      <c r="T294" s="159"/>
      <c r="U294" s="159"/>
      <c r="V294" s="159"/>
      <c r="W294" s="159"/>
      <c r="X294" s="159"/>
      <c r="Y294" s="159"/>
      <c r="Z294" s="159"/>
    </row>
    <row r="295" spans="1:26" ht="17.25" customHeight="1" x14ac:dyDescent="0.2">
      <c r="A295" s="159"/>
      <c r="B295" s="159"/>
      <c r="C295" s="159"/>
      <c r="D295" s="159"/>
      <c r="E295" s="159"/>
      <c r="F295" s="159"/>
      <c r="G295" s="159"/>
      <c r="H295" s="159"/>
      <c r="I295" s="159"/>
      <c r="J295" s="159"/>
      <c r="K295" s="159"/>
      <c r="L295" s="159"/>
      <c r="M295" s="159"/>
      <c r="N295" s="159"/>
      <c r="O295" s="159"/>
      <c r="P295" s="141"/>
      <c r="Q295" s="159"/>
      <c r="R295" s="159"/>
      <c r="S295" s="159"/>
      <c r="T295" s="159"/>
      <c r="U295" s="159"/>
      <c r="V295" s="159"/>
      <c r="W295" s="159"/>
      <c r="X295" s="159"/>
      <c r="Y295" s="159"/>
      <c r="Z295" s="159"/>
    </row>
    <row r="296" spans="1:26" ht="17.25" customHeight="1" x14ac:dyDescent="0.2">
      <c r="A296" s="159"/>
      <c r="B296" s="159"/>
      <c r="C296" s="159"/>
      <c r="D296" s="159"/>
      <c r="E296" s="159"/>
      <c r="F296" s="159"/>
      <c r="G296" s="159"/>
      <c r="H296" s="159"/>
      <c r="I296" s="159"/>
      <c r="J296" s="159"/>
      <c r="K296" s="159"/>
      <c r="L296" s="159"/>
      <c r="M296" s="159"/>
      <c r="N296" s="159"/>
      <c r="O296" s="159"/>
      <c r="P296" s="141"/>
      <c r="Q296" s="159"/>
      <c r="R296" s="159"/>
      <c r="S296" s="159"/>
      <c r="T296" s="159"/>
      <c r="U296" s="159"/>
      <c r="V296" s="159"/>
      <c r="W296" s="159"/>
      <c r="X296" s="159"/>
      <c r="Y296" s="159"/>
      <c r="Z296" s="159"/>
    </row>
    <row r="297" spans="1:26" ht="17.25" customHeight="1" x14ac:dyDescent="0.2">
      <c r="A297" s="159"/>
      <c r="B297" s="159"/>
      <c r="C297" s="159"/>
      <c r="D297" s="159"/>
      <c r="E297" s="159"/>
      <c r="F297" s="159"/>
      <c r="G297" s="159"/>
      <c r="H297" s="159"/>
      <c r="I297" s="159"/>
      <c r="J297" s="159"/>
      <c r="K297" s="159"/>
      <c r="L297" s="159"/>
      <c r="M297" s="159"/>
      <c r="N297" s="159"/>
      <c r="O297" s="159"/>
      <c r="P297" s="141"/>
      <c r="Q297" s="159"/>
      <c r="R297" s="159"/>
      <c r="S297" s="159"/>
      <c r="T297" s="159"/>
      <c r="U297" s="159"/>
      <c r="V297" s="159"/>
      <c r="W297" s="159"/>
      <c r="X297" s="159"/>
      <c r="Y297" s="159"/>
      <c r="Z297" s="159"/>
    </row>
    <row r="298" spans="1:26" ht="17.25" customHeight="1" x14ac:dyDescent="0.2">
      <c r="A298" s="159"/>
      <c r="B298" s="159"/>
      <c r="C298" s="159"/>
      <c r="D298" s="159"/>
      <c r="E298" s="159"/>
      <c r="F298" s="159"/>
      <c r="G298" s="159"/>
      <c r="H298" s="159"/>
      <c r="I298" s="159"/>
      <c r="J298" s="159"/>
      <c r="K298" s="159"/>
      <c r="L298" s="159"/>
      <c r="M298" s="159"/>
      <c r="N298" s="159"/>
      <c r="O298" s="159"/>
      <c r="P298" s="141"/>
      <c r="Q298" s="159"/>
      <c r="R298" s="159"/>
      <c r="S298" s="159"/>
      <c r="T298" s="159"/>
      <c r="U298" s="159"/>
      <c r="V298" s="159"/>
      <c r="W298" s="159"/>
      <c r="X298" s="159"/>
      <c r="Y298" s="159"/>
      <c r="Z298" s="159"/>
    </row>
    <row r="299" spans="1:26" ht="17.25" customHeight="1" x14ac:dyDescent="0.2">
      <c r="A299" s="159"/>
      <c r="B299" s="159"/>
      <c r="C299" s="159"/>
      <c r="D299" s="159"/>
      <c r="E299" s="159"/>
      <c r="F299" s="159"/>
      <c r="G299" s="159"/>
      <c r="H299" s="159"/>
      <c r="I299" s="159"/>
      <c r="J299" s="159"/>
      <c r="K299" s="159"/>
      <c r="L299" s="159"/>
      <c r="M299" s="159"/>
      <c r="N299" s="159"/>
      <c r="O299" s="159"/>
      <c r="P299" s="141"/>
      <c r="Q299" s="159"/>
      <c r="R299" s="159"/>
      <c r="S299" s="159"/>
      <c r="T299" s="159"/>
      <c r="U299" s="159"/>
      <c r="V299" s="159"/>
      <c r="W299" s="159"/>
      <c r="X299" s="159"/>
      <c r="Y299" s="159"/>
      <c r="Z299" s="159"/>
    </row>
    <row r="300" spans="1:26" ht="17.25" customHeight="1" x14ac:dyDescent="0.2">
      <c r="A300" s="159"/>
      <c r="B300" s="159"/>
      <c r="C300" s="159"/>
      <c r="D300" s="159"/>
      <c r="E300" s="159"/>
      <c r="F300" s="159"/>
      <c r="G300" s="159"/>
      <c r="H300" s="159"/>
      <c r="I300" s="159"/>
      <c r="J300" s="159"/>
      <c r="K300" s="159"/>
      <c r="L300" s="159"/>
      <c r="M300" s="159"/>
      <c r="N300" s="159"/>
      <c r="O300" s="159"/>
      <c r="P300" s="141"/>
      <c r="Q300" s="159"/>
      <c r="R300" s="159"/>
      <c r="S300" s="159"/>
      <c r="T300" s="159"/>
      <c r="U300" s="159"/>
      <c r="V300" s="159"/>
      <c r="W300" s="159"/>
      <c r="X300" s="159"/>
      <c r="Y300" s="159"/>
      <c r="Z300" s="159"/>
    </row>
    <row r="301" spans="1:26" ht="17.25" customHeight="1" x14ac:dyDescent="0.2">
      <c r="A301" s="159"/>
      <c r="B301" s="159"/>
      <c r="C301" s="159"/>
      <c r="D301" s="159"/>
      <c r="E301" s="159"/>
      <c r="F301" s="159"/>
      <c r="G301" s="159"/>
      <c r="H301" s="159"/>
      <c r="I301" s="159"/>
      <c r="J301" s="159"/>
      <c r="K301" s="159"/>
      <c r="L301" s="159"/>
      <c r="M301" s="159"/>
      <c r="N301" s="159"/>
      <c r="O301" s="159"/>
      <c r="P301" s="141"/>
      <c r="Q301" s="159"/>
      <c r="R301" s="159"/>
      <c r="S301" s="159"/>
      <c r="T301" s="159"/>
      <c r="U301" s="159"/>
      <c r="V301" s="159"/>
      <c r="W301" s="159"/>
      <c r="X301" s="159"/>
      <c r="Y301" s="159"/>
      <c r="Z301" s="159"/>
    </row>
    <row r="302" spans="1:26" ht="17.25" customHeight="1" x14ac:dyDescent="0.2">
      <c r="A302" s="159"/>
      <c r="B302" s="159"/>
      <c r="C302" s="159"/>
      <c r="D302" s="159"/>
      <c r="E302" s="159"/>
      <c r="F302" s="159"/>
      <c r="G302" s="159"/>
      <c r="H302" s="159"/>
      <c r="I302" s="159"/>
      <c r="J302" s="159"/>
      <c r="K302" s="159"/>
      <c r="L302" s="159"/>
      <c r="M302" s="159"/>
      <c r="N302" s="159"/>
      <c r="O302" s="159"/>
      <c r="P302" s="141"/>
      <c r="Q302" s="159"/>
      <c r="R302" s="159"/>
      <c r="S302" s="159"/>
      <c r="T302" s="159"/>
      <c r="U302" s="159"/>
      <c r="V302" s="159"/>
      <c r="W302" s="159"/>
      <c r="X302" s="159"/>
      <c r="Y302" s="159"/>
      <c r="Z302" s="159"/>
    </row>
    <row r="303" spans="1:26" ht="17.25" customHeight="1" x14ac:dyDescent="0.2">
      <c r="A303" s="159"/>
      <c r="B303" s="159"/>
      <c r="C303" s="159"/>
      <c r="D303" s="159"/>
      <c r="E303" s="159"/>
      <c r="F303" s="159"/>
      <c r="G303" s="159"/>
      <c r="H303" s="159"/>
      <c r="I303" s="159"/>
      <c r="J303" s="159"/>
      <c r="K303" s="159"/>
      <c r="L303" s="159"/>
      <c r="M303" s="159"/>
      <c r="N303" s="159"/>
      <c r="O303" s="159"/>
      <c r="P303" s="141"/>
      <c r="Q303" s="159"/>
      <c r="R303" s="159"/>
      <c r="S303" s="159"/>
      <c r="T303" s="159"/>
      <c r="U303" s="159"/>
      <c r="V303" s="159"/>
      <c r="W303" s="159"/>
      <c r="X303" s="159"/>
      <c r="Y303" s="159"/>
      <c r="Z303" s="159"/>
    </row>
    <row r="304" spans="1:26" ht="17.25" customHeight="1" x14ac:dyDescent="0.2">
      <c r="A304" s="159"/>
      <c r="B304" s="159"/>
      <c r="C304" s="159"/>
      <c r="D304" s="159"/>
      <c r="E304" s="159"/>
      <c r="F304" s="159"/>
      <c r="G304" s="159"/>
      <c r="H304" s="159"/>
      <c r="I304" s="159"/>
      <c r="J304" s="159"/>
      <c r="K304" s="159"/>
      <c r="L304" s="159"/>
      <c r="M304" s="159"/>
      <c r="N304" s="159"/>
      <c r="O304" s="159"/>
      <c r="P304" s="141"/>
      <c r="Q304" s="159"/>
      <c r="R304" s="159"/>
      <c r="S304" s="159"/>
      <c r="T304" s="159"/>
      <c r="U304" s="159"/>
      <c r="V304" s="159"/>
      <c r="W304" s="159"/>
      <c r="X304" s="159"/>
      <c r="Y304" s="159"/>
      <c r="Z304" s="159"/>
    </row>
    <row r="305" spans="1:26" ht="17.25" customHeight="1" x14ac:dyDescent="0.2">
      <c r="A305" s="159"/>
      <c r="B305" s="159"/>
      <c r="C305" s="159"/>
      <c r="D305" s="159"/>
      <c r="E305" s="159"/>
      <c r="F305" s="159"/>
      <c r="G305" s="159"/>
      <c r="H305" s="159"/>
      <c r="I305" s="159"/>
      <c r="J305" s="159"/>
      <c r="K305" s="159"/>
      <c r="L305" s="159"/>
      <c r="M305" s="159"/>
      <c r="N305" s="159"/>
      <c r="O305" s="159"/>
      <c r="P305" s="141"/>
      <c r="Q305" s="159"/>
      <c r="R305" s="159"/>
      <c r="S305" s="159"/>
      <c r="T305" s="159"/>
      <c r="U305" s="159"/>
      <c r="V305" s="159"/>
      <c r="W305" s="159"/>
      <c r="X305" s="159"/>
      <c r="Y305" s="159"/>
      <c r="Z305" s="159"/>
    </row>
    <row r="306" spans="1:26" ht="17.25" customHeight="1" x14ac:dyDescent="0.2">
      <c r="A306" s="159"/>
      <c r="B306" s="159"/>
      <c r="C306" s="159"/>
      <c r="D306" s="159"/>
      <c r="E306" s="159"/>
      <c r="F306" s="159"/>
      <c r="G306" s="159"/>
      <c r="H306" s="159"/>
      <c r="I306" s="159"/>
      <c r="J306" s="159"/>
      <c r="K306" s="159"/>
      <c r="L306" s="159"/>
      <c r="M306" s="159"/>
      <c r="N306" s="159"/>
      <c r="O306" s="159"/>
      <c r="P306" s="141"/>
      <c r="Q306" s="159"/>
      <c r="R306" s="159"/>
      <c r="S306" s="159"/>
      <c r="T306" s="159"/>
      <c r="U306" s="159"/>
      <c r="V306" s="159"/>
      <c r="W306" s="159"/>
      <c r="X306" s="159"/>
      <c r="Y306" s="159"/>
      <c r="Z306" s="159"/>
    </row>
    <row r="307" spans="1:26" ht="17.25" customHeight="1" x14ac:dyDescent="0.2">
      <c r="A307" s="159"/>
      <c r="B307" s="159"/>
      <c r="C307" s="159"/>
      <c r="D307" s="159"/>
      <c r="E307" s="159"/>
      <c r="F307" s="159"/>
      <c r="G307" s="159"/>
      <c r="H307" s="159"/>
      <c r="I307" s="159"/>
      <c r="J307" s="159"/>
      <c r="K307" s="159"/>
      <c r="L307" s="159"/>
      <c r="M307" s="159"/>
      <c r="N307" s="159"/>
      <c r="O307" s="159"/>
      <c r="P307" s="141"/>
      <c r="Q307" s="159"/>
      <c r="R307" s="159"/>
      <c r="S307" s="159"/>
      <c r="T307" s="159"/>
      <c r="U307" s="159"/>
      <c r="V307" s="159"/>
      <c r="W307" s="159"/>
      <c r="X307" s="159"/>
      <c r="Y307" s="159"/>
      <c r="Z307" s="159"/>
    </row>
    <row r="308" spans="1:26" ht="17.25" customHeight="1" x14ac:dyDescent="0.2">
      <c r="A308" s="159"/>
      <c r="B308" s="159"/>
      <c r="C308" s="159"/>
      <c r="D308" s="159"/>
      <c r="E308" s="159"/>
      <c r="F308" s="159"/>
      <c r="G308" s="159"/>
      <c r="H308" s="159"/>
      <c r="I308" s="159"/>
      <c r="J308" s="159"/>
      <c r="K308" s="159"/>
      <c r="L308" s="159"/>
      <c r="M308" s="159"/>
      <c r="N308" s="159"/>
      <c r="O308" s="159"/>
      <c r="P308" s="141"/>
      <c r="Q308" s="159"/>
      <c r="R308" s="159"/>
      <c r="S308" s="159"/>
      <c r="T308" s="159"/>
      <c r="U308" s="159"/>
      <c r="V308" s="159"/>
      <c r="W308" s="159"/>
      <c r="X308" s="159"/>
      <c r="Y308" s="159"/>
      <c r="Z308" s="159"/>
    </row>
    <row r="309" spans="1:26" ht="17.25" customHeight="1" x14ac:dyDescent="0.2">
      <c r="A309" s="159"/>
      <c r="B309" s="159"/>
      <c r="C309" s="159"/>
      <c r="D309" s="159"/>
      <c r="E309" s="159"/>
      <c r="F309" s="159"/>
      <c r="G309" s="159"/>
      <c r="H309" s="159"/>
      <c r="I309" s="159"/>
      <c r="J309" s="159"/>
      <c r="K309" s="159"/>
      <c r="L309" s="159"/>
      <c r="M309" s="159"/>
      <c r="N309" s="159"/>
      <c r="O309" s="159"/>
      <c r="P309" s="141"/>
      <c r="Q309" s="159"/>
      <c r="R309" s="159"/>
      <c r="S309" s="159"/>
      <c r="T309" s="159"/>
      <c r="U309" s="159"/>
      <c r="V309" s="159"/>
      <c r="W309" s="159"/>
      <c r="X309" s="159"/>
      <c r="Y309" s="159"/>
      <c r="Z309" s="159"/>
    </row>
    <row r="310" spans="1:26" ht="17.25" customHeight="1" x14ac:dyDescent="0.2">
      <c r="A310" s="159"/>
      <c r="B310" s="159"/>
      <c r="C310" s="159"/>
      <c r="D310" s="159"/>
      <c r="E310" s="159"/>
      <c r="F310" s="159"/>
      <c r="G310" s="159"/>
      <c r="H310" s="159"/>
      <c r="I310" s="159"/>
      <c r="J310" s="159"/>
      <c r="K310" s="159"/>
      <c r="L310" s="159"/>
      <c r="M310" s="159"/>
      <c r="N310" s="159"/>
      <c r="O310" s="159"/>
      <c r="P310" s="141"/>
      <c r="Q310" s="159"/>
      <c r="R310" s="159"/>
      <c r="S310" s="159"/>
      <c r="T310" s="159"/>
      <c r="U310" s="159"/>
      <c r="V310" s="159"/>
      <c r="W310" s="159"/>
      <c r="X310" s="159"/>
      <c r="Y310" s="159"/>
      <c r="Z310" s="159"/>
    </row>
    <row r="311" spans="1:26" ht="17.25" customHeight="1" x14ac:dyDescent="0.2">
      <c r="A311" s="159"/>
      <c r="B311" s="159"/>
      <c r="C311" s="159"/>
      <c r="D311" s="159"/>
      <c r="E311" s="159"/>
      <c r="F311" s="159"/>
      <c r="G311" s="159"/>
      <c r="H311" s="159"/>
      <c r="I311" s="159"/>
      <c r="J311" s="159"/>
      <c r="K311" s="159"/>
      <c r="L311" s="159"/>
      <c r="M311" s="159"/>
      <c r="N311" s="159"/>
      <c r="O311" s="159"/>
      <c r="P311" s="141"/>
      <c r="Q311" s="159"/>
      <c r="R311" s="159"/>
      <c r="S311" s="159"/>
      <c r="T311" s="159"/>
      <c r="U311" s="159"/>
      <c r="V311" s="159"/>
      <c r="W311" s="159"/>
      <c r="X311" s="159"/>
      <c r="Y311" s="159"/>
      <c r="Z311" s="159"/>
    </row>
    <row r="312" spans="1:26" ht="17.25" customHeight="1" x14ac:dyDescent="0.2">
      <c r="A312" s="159"/>
      <c r="B312" s="159"/>
      <c r="C312" s="159"/>
      <c r="D312" s="159"/>
      <c r="E312" s="159"/>
      <c r="F312" s="159"/>
      <c r="G312" s="159"/>
      <c r="H312" s="159"/>
      <c r="I312" s="159"/>
      <c r="J312" s="159"/>
      <c r="K312" s="159"/>
      <c r="L312" s="159"/>
      <c r="M312" s="159"/>
      <c r="N312" s="159"/>
      <c r="O312" s="159"/>
      <c r="P312" s="141"/>
      <c r="Q312" s="159"/>
      <c r="R312" s="159"/>
      <c r="S312" s="159"/>
      <c r="T312" s="159"/>
      <c r="U312" s="159"/>
      <c r="V312" s="159"/>
      <c r="W312" s="159"/>
      <c r="X312" s="159"/>
      <c r="Y312" s="159"/>
      <c r="Z312" s="159"/>
    </row>
    <row r="313" spans="1:26" ht="17.25" customHeight="1" x14ac:dyDescent="0.2">
      <c r="A313" s="159"/>
      <c r="B313" s="159"/>
      <c r="C313" s="159"/>
      <c r="D313" s="159"/>
      <c r="E313" s="159"/>
      <c r="F313" s="159"/>
      <c r="G313" s="159"/>
      <c r="H313" s="159"/>
      <c r="I313" s="159"/>
      <c r="J313" s="159"/>
      <c r="K313" s="159"/>
      <c r="L313" s="159"/>
      <c r="M313" s="159"/>
      <c r="N313" s="159"/>
      <c r="O313" s="159"/>
      <c r="P313" s="141"/>
      <c r="Q313" s="159"/>
      <c r="R313" s="159"/>
      <c r="S313" s="159"/>
      <c r="T313" s="159"/>
      <c r="U313" s="159"/>
      <c r="V313" s="159"/>
      <c r="W313" s="159"/>
      <c r="X313" s="159"/>
      <c r="Y313" s="159"/>
      <c r="Z313" s="159"/>
    </row>
    <row r="314" spans="1:26" ht="17.25" customHeight="1" x14ac:dyDescent="0.2">
      <c r="A314" s="159"/>
      <c r="B314" s="159"/>
      <c r="C314" s="159"/>
      <c r="D314" s="159"/>
      <c r="E314" s="159"/>
      <c r="F314" s="159"/>
      <c r="G314" s="159"/>
      <c r="H314" s="159"/>
      <c r="I314" s="159"/>
      <c r="J314" s="159"/>
      <c r="K314" s="159"/>
      <c r="L314" s="159"/>
      <c r="M314" s="159"/>
      <c r="N314" s="159"/>
      <c r="O314" s="159"/>
      <c r="P314" s="141"/>
      <c r="Q314" s="159"/>
      <c r="R314" s="159"/>
      <c r="S314" s="159"/>
      <c r="T314" s="159"/>
      <c r="U314" s="159"/>
      <c r="V314" s="159"/>
      <c r="W314" s="159"/>
      <c r="X314" s="159"/>
      <c r="Y314" s="159"/>
      <c r="Z314" s="159"/>
    </row>
    <row r="315" spans="1:26" ht="17.25" customHeight="1" x14ac:dyDescent="0.2">
      <c r="A315" s="159"/>
      <c r="B315" s="159"/>
      <c r="C315" s="159"/>
      <c r="D315" s="159"/>
      <c r="E315" s="159"/>
      <c r="F315" s="159"/>
      <c r="G315" s="159"/>
      <c r="H315" s="159"/>
      <c r="I315" s="159"/>
      <c r="J315" s="159"/>
      <c r="K315" s="159"/>
      <c r="L315" s="159"/>
      <c r="M315" s="159"/>
      <c r="N315" s="159"/>
      <c r="O315" s="159"/>
      <c r="P315" s="141"/>
      <c r="Q315" s="159"/>
      <c r="R315" s="159"/>
      <c r="S315" s="159"/>
      <c r="T315" s="159"/>
      <c r="U315" s="159"/>
      <c r="V315" s="159"/>
      <c r="W315" s="159"/>
      <c r="X315" s="159"/>
      <c r="Y315" s="159"/>
      <c r="Z315" s="159"/>
    </row>
    <row r="316" spans="1:26" ht="17.25" customHeight="1" x14ac:dyDescent="0.2">
      <c r="A316" s="159"/>
      <c r="B316" s="159"/>
      <c r="C316" s="159"/>
      <c r="D316" s="159"/>
      <c r="E316" s="159"/>
      <c r="F316" s="159"/>
      <c r="G316" s="159"/>
      <c r="H316" s="159"/>
      <c r="I316" s="159"/>
      <c r="J316" s="159"/>
      <c r="K316" s="159"/>
      <c r="L316" s="159"/>
      <c r="M316" s="159"/>
      <c r="N316" s="159"/>
      <c r="O316" s="159"/>
      <c r="P316" s="141"/>
      <c r="Q316" s="159"/>
      <c r="R316" s="159"/>
      <c r="S316" s="159"/>
      <c r="T316" s="159"/>
      <c r="U316" s="159"/>
      <c r="V316" s="159"/>
      <c r="W316" s="159"/>
      <c r="X316" s="159"/>
      <c r="Y316" s="159"/>
      <c r="Z316" s="159"/>
    </row>
    <row r="317" spans="1:26" ht="17.25" customHeight="1" x14ac:dyDescent="0.2">
      <c r="A317" s="159"/>
      <c r="B317" s="159"/>
      <c r="C317" s="159"/>
      <c r="D317" s="159"/>
      <c r="E317" s="159"/>
      <c r="F317" s="159"/>
      <c r="G317" s="159"/>
      <c r="H317" s="159"/>
      <c r="I317" s="159"/>
      <c r="J317" s="159"/>
      <c r="K317" s="159"/>
      <c r="L317" s="159"/>
      <c r="M317" s="159"/>
      <c r="N317" s="159"/>
      <c r="O317" s="159"/>
      <c r="P317" s="141"/>
      <c r="Q317" s="159"/>
      <c r="R317" s="159"/>
      <c r="S317" s="159"/>
      <c r="T317" s="159"/>
      <c r="U317" s="159"/>
      <c r="V317" s="159"/>
      <c r="W317" s="159"/>
      <c r="X317" s="159"/>
      <c r="Y317" s="159"/>
      <c r="Z317" s="159"/>
    </row>
    <row r="318" spans="1:26" ht="17.25" customHeight="1" x14ac:dyDescent="0.2">
      <c r="A318" s="159"/>
      <c r="B318" s="159"/>
      <c r="C318" s="159"/>
      <c r="D318" s="159"/>
      <c r="E318" s="159"/>
      <c r="F318" s="159"/>
      <c r="G318" s="159"/>
      <c r="H318" s="159"/>
      <c r="I318" s="159"/>
      <c r="J318" s="159"/>
      <c r="K318" s="159"/>
      <c r="L318" s="159"/>
      <c r="M318" s="159"/>
      <c r="N318" s="159"/>
      <c r="O318" s="159"/>
      <c r="P318" s="141"/>
      <c r="Q318" s="159"/>
      <c r="R318" s="159"/>
      <c r="S318" s="159"/>
      <c r="T318" s="159"/>
      <c r="U318" s="159"/>
      <c r="V318" s="159"/>
      <c r="W318" s="159"/>
      <c r="X318" s="159"/>
      <c r="Y318" s="159"/>
      <c r="Z318" s="159"/>
    </row>
    <row r="319" spans="1:26" ht="17.25" customHeight="1" x14ac:dyDescent="0.2">
      <c r="A319" s="159"/>
      <c r="B319" s="159"/>
      <c r="C319" s="159"/>
      <c r="D319" s="159"/>
      <c r="E319" s="159"/>
      <c r="F319" s="159"/>
      <c r="G319" s="159"/>
      <c r="H319" s="159"/>
      <c r="I319" s="159"/>
      <c r="J319" s="159"/>
      <c r="K319" s="159"/>
      <c r="L319" s="159"/>
      <c r="M319" s="159"/>
      <c r="N319" s="159"/>
      <c r="O319" s="159"/>
      <c r="P319" s="141"/>
      <c r="Q319" s="159"/>
      <c r="R319" s="159"/>
      <c r="S319" s="159"/>
      <c r="T319" s="159"/>
      <c r="U319" s="159"/>
      <c r="V319" s="159"/>
      <c r="W319" s="159"/>
      <c r="X319" s="159"/>
      <c r="Y319" s="159"/>
      <c r="Z319" s="159"/>
    </row>
    <row r="320" spans="1:26" ht="17.25" customHeight="1" x14ac:dyDescent="0.2">
      <c r="A320" s="159"/>
      <c r="B320" s="159"/>
      <c r="C320" s="159"/>
      <c r="D320" s="159"/>
      <c r="E320" s="159"/>
      <c r="F320" s="159"/>
      <c r="G320" s="159"/>
      <c r="H320" s="159"/>
      <c r="I320" s="159"/>
      <c r="J320" s="159"/>
      <c r="K320" s="159"/>
      <c r="L320" s="159"/>
      <c r="M320" s="159"/>
      <c r="N320" s="159"/>
      <c r="O320" s="159"/>
      <c r="P320" s="141"/>
      <c r="Q320" s="159"/>
      <c r="R320" s="159"/>
      <c r="S320" s="159"/>
      <c r="T320" s="159"/>
      <c r="U320" s="159"/>
      <c r="V320" s="159"/>
      <c r="W320" s="159"/>
      <c r="X320" s="159"/>
      <c r="Y320" s="159"/>
      <c r="Z320" s="159"/>
    </row>
    <row r="321" spans="1:26" ht="17.25" customHeight="1" x14ac:dyDescent="0.2">
      <c r="A321" s="159"/>
      <c r="B321" s="159"/>
      <c r="C321" s="159"/>
      <c r="D321" s="159"/>
      <c r="E321" s="159"/>
      <c r="F321" s="159"/>
      <c r="G321" s="159"/>
      <c r="H321" s="159"/>
      <c r="I321" s="159"/>
      <c r="J321" s="159"/>
      <c r="K321" s="159"/>
      <c r="L321" s="159"/>
      <c r="M321" s="159"/>
      <c r="N321" s="159"/>
      <c r="O321" s="159"/>
      <c r="P321" s="141"/>
      <c r="Q321" s="159"/>
      <c r="R321" s="159"/>
      <c r="S321" s="159"/>
      <c r="T321" s="159"/>
      <c r="U321" s="159"/>
      <c r="V321" s="159"/>
      <c r="W321" s="159"/>
      <c r="X321" s="159"/>
      <c r="Y321" s="159"/>
      <c r="Z321" s="159"/>
    </row>
    <row r="322" spans="1:26" ht="17.25" customHeight="1" x14ac:dyDescent="0.2">
      <c r="A322" s="159"/>
      <c r="B322" s="159"/>
      <c r="C322" s="159"/>
      <c r="D322" s="159"/>
      <c r="E322" s="159"/>
      <c r="F322" s="159"/>
      <c r="G322" s="159"/>
      <c r="H322" s="159"/>
      <c r="I322" s="159"/>
      <c r="J322" s="159"/>
      <c r="K322" s="159"/>
      <c r="L322" s="159"/>
      <c r="M322" s="159"/>
      <c r="N322" s="159"/>
      <c r="O322" s="159"/>
      <c r="P322" s="141"/>
      <c r="Q322" s="159"/>
      <c r="R322" s="159"/>
      <c r="S322" s="159"/>
      <c r="T322" s="159"/>
      <c r="U322" s="159"/>
      <c r="V322" s="159"/>
      <c r="W322" s="159"/>
      <c r="X322" s="159"/>
      <c r="Y322" s="159"/>
      <c r="Z322" s="159"/>
    </row>
    <row r="323" spans="1:26" ht="17.25" customHeight="1" x14ac:dyDescent="0.2">
      <c r="A323" s="159"/>
      <c r="B323" s="159"/>
      <c r="C323" s="159"/>
      <c r="D323" s="159"/>
      <c r="E323" s="159"/>
      <c r="F323" s="159"/>
      <c r="G323" s="159"/>
      <c r="H323" s="159"/>
      <c r="I323" s="159"/>
      <c r="J323" s="159"/>
      <c r="K323" s="159"/>
      <c r="L323" s="159"/>
      <c r="M323" s="159"/>
      <c r="N323" s="159"/>
      <c r="O323" s="159"/>
      <c r="P323" s="141"/>
      <c r="Q323" s="159"/>
      <c r="R323" s="159"/>
      <c r="S323" s="159"/>
      <c r="T323" s="159"/>
      <c r="U323" s="159"/>
      <c r="V323" s="159"/>
      <c r="W323" s="159"/>
      <c r="X323" s="159"/>
      <c r="Y323" s="159"/>
      <c r="Z323" s="159"/>
    </row>
    <row r="324" spans="1:26" ht="17.25" customHeight="1" x14ac:dyDescent="0.2">
      <c r="A324" s="159"/>
      <c r="B324" s="159"/>
      <c r="C324" s="159"/>
      <c r="D324" s="159"/>
      <c r="E324" s="159"/>
      <c r="F324" s="159"/>
      <c r="G324" s="159"/>
      <c r="H324" s="159"/>
      <c r="I324" s="159"/>
      <c r="J324" s="159"/>
      <c r="K324" s="159"/>
      <c r="L324" s="159"/>
      <c r="M324" s="159"/>
      <c r="N324" s="159"/>
      <c r="O324" s="159"/>
      <c r="P324" s="141"/>
      <c r="Q324" s="159"/>
      <c r="R324" s="159"/>
      <c r="S324" s="159"/>
      <c r="T324" s="159"/>
      <c r="U324" s="159"/>
      <c r="V324" s="159"/>
      <c r="W324" s="159"/>
      <c r="X324" s="159"/>
      <c r="Y324" s="159"/>
      <c r="Z324" s="159"/>
    </row>
    <row r="325" spans="1:26" ht="17.25" customHeight="1" x14ac:dyDescent="0.2">
      <c r="A325" s="159"/>
      <c r="B325" s="159"/>
      <c r="C325" s="159"/>
      <c r="D325" s="159"/>
      <c r="E325" s="159"/>
      <c r="F325" s="159"/>
      <c r="G325" s="159"/>
      <c r="H325" s="159"/>
      <c r="I325" s="159"/>
      <c r="J325" s="159"/>
      <c r="K325" s="159"/>
      <c r="L325" s="159"/>
      <c r="M325" s="159"/>
      <c r="N325" s="159"/>
      <c r="O325" s="159"/>
      <c r="P325" s="141"/>
      <c r="Q325" s="159"/>
      <c r="R325" s="159"/>
      <c r="S325" s="159"/>
      <c r="T325" s="159"/>
      <c r="U325" s="159"/>
      <c r="V325" s="159"/>
      <c r="W325" s="159"/>
      <c r="X325" s="159"/>
      <c r="Y325" s="159"/>
      <c r="Z325" s="159"/>
    </row>
    <row r="326" spans="1:26" ht="17.25" customHeight="1" x14ac:dyDescent="0.2">
      <c r="A326" s="159"/>
      <c r="B326" s="159"/>
      <c r="C326" s="159"/>
      <c r="D326" s="159"/>
      <c r="E326" s="159"/>
      <c r="F326" s="159"/>
      <c r="G326" s="159"/>
      <c r="H326" s="159"/>
      <c r="I326" s="159"/>
      <c r="J326" s="159"/>
      <c r="K326" s="159"/>
      <c r="L326" s="159"/>
      <c r="M326" s="159"/>
      <c r="N326" s="159"/>
      <c r="O326" s="159"/>
      <c r="P326" s="141"/>
      <c r="Q326" s="159"/>
      <c r="R326" s="159"/>
      <c r="S326" s="159"/>
      <c r="T326" s="159"/>
      <c r="U326" s="159"/>
      <c r="V326" s="159"/>
      <c r="W326" s="159"/>
      <c r="X326" s="159"/>
      <c r="Y326" s="159"/>
      <c r="Z326" s="159"/>
    </row>
    <row r="327" spans="1:26" ht="17.25" customHeight="1" x14ac:dyDescent="0.2">
      <c r="A327" s="159"/>
      <c r="B327" s="159"/>
      <c r="C327" s="159"/>
      <c r="D327" s="159"/>
      <c r="E327" s="159"/>
      <c r="F327" s="159"/>
      <c r="G327" s="159"/>
      <c r="H327" s="159"/>
      <c r="I327" s="159"/>
      <c r="J327" s="159"/>
      <c r="K327" s="159"/>
      <c r="L327" s="159"/>
      <c r="M327" s="159"/>
      <c r="N327" s="159"/>
      <c r="O327" s="159"/>
      <c r="P327" s="141"/>
      <c r="Q327" s="159"/>
      <c r="R327" s="159"/>
      <c r="S327" s="159"/>
      <c r="T327" s="159"/>
      <c r="U327" s="159"/>
      <c r="V327" s="159"/>
      <c r="W327" s="159"/>
      <c r="X327" s="159"/>
      <c r="Y327" s="159"/>
      <c r="Z327" s="159"/>
    </row>
    <row r="328" spans="1:26" ht="17.25" customHeight="1" x14ac:dyDescent="0.2">
      <c r="A328" s="159"/>
      <c r="B328" s="159"/>
      <c r="C328" s="159"/>
      <c r="D328" s="159"/>
      <c r="E328" s="159"/>
      <c r="F328" s="159"/>
      <c r="G328" s="159"/>
      <c r="H328" s="159"/>
      <c r="I328" s="159"/>
      <c r="J328" s="159"/>
      <c r="K328" s="159"/>
      <c r="L328" s="159"/>
      <c r="M328" s="159"/>
      <c r="N328" s="159"/>
      <c r="O328" s="159"/>
      <c r="P328" s="141"/>
      <c r="Q328" s="159"/>
      <c r="R328" s="159"/>
      <c r="S328" s="159"/>
      <c r="T328" s="159"/>
      <c r="U328" s="159"/>
      <c r="V328" s="159"/>
      <c r="W328" s="159"/>
      <c r="X328" s="159"/>
      <c r="Y328" s="159"/>
      <c r="Z328" s="159"/>
    </row>
    <row r="329" spans="1:26" ht="17.25" customHeight="1" x14ac:dyDescent="0.2">
      <c r="A329" s="159"/>
      <c r="B329" s="159"/>
      <c r="C329" s="159"/>
      <c r="D329" s="159"/>
      <c r="E329" s="159"/>
      <c r="F329" s="159"/>
      <c r="G329" s="159"/>
      <c r="H329" s="159"/>
      <c r="I329" s="159"/>
      <c r="J329" s="159"/>
      <c r="K329" s="159"/>
      <c r="L329" s="159"/>
      <c r="M329" s="159"/>
      <c r="N329" s="159"/>
      <c r="O329" s="159"/>
      <c r="P329" s="141"/>
      <c r="Q329" s="159"/>
      <c r="R329" s="159"/>
      <c r="S329" s="159"/>
      <c r="T329" s="159"/>
      <c r="U329" s="159"/>
      <c r="V329" s="159"/>
      <c r="W329" s="159"/>
      <c r="X329" s="159"/>
      <c r="Y329" s="159"/>
      <c r="Z329" s="159"/>
    </row>
    <row r="330" spans="1:26" ht="17.25" customHeight="1" x14ac:dyDescent="0.2">
      <c r="A330" s="159"/>
      <c r="B330" s="159"/>
      <c r="C330" s="159"/>
      <c r="D330" s="159"/>
      <c r="E330" s="159"/>
      <c r="F330" s="159"/>
      <c r="G330" s="159"/>
      <c r="H330" s="159"/>
      <c r="I330" s="159"/>
      <c r="J330" s="159"/>
      <c r="K330" s="159"/>
      <c r="L330" s="159"/>
      <c r="M330" s="159"/>
      <c r="N330" s="159"/>
      <c r="O330" s="159"/>
      <c r="P330" s="141"/>
      <c r="Q330" s="159"/>
      <c r="R330" s="159"/>
      <c r="S330" s="159"/>
      <c r="T330" s="159"/>
      <c r="U330" s="159"/>
      <c r="V330" s="159"/>
      <c r="W330" s="159"/>
      <c r="X330" s="159"/>
      <c r="Y330" s="159"/>
      <c r="Z330" s="159"/>
    </row>
    <row r="331" spans="1:26" ht="17.25" customHeight="1" x14ac:dyDescent="0.2">
      <c r="A331" s="159"/>
      <c r="B331" s="159"/>
      <c r="C331" s="159"/>
      <c r="D331" s="159"/>
      <c r="E331" s="159"/>
      <c r="F331" s="159"/>
      <c r="G331" s="159"/>
      <c r="H331" s="159"/>
      <c r="I331" s="159"/>
      <c r="J331" s="159"/>
      <c r="K331" s="159"/>
      <c r="L331" s="159"/>
      <c r="M331" s="159"/>
      <c r="N331" s="159"/>
      <c r="O331" s="159"/>
      <c r="P331" s="141"/>
      <c r="Q331" s="159"/>
      <c r="R331" s="159"/>
      <c r="S331" s="159"/>
      <c r="T331" s="159"/>
      <c r="U331" s="159"/>
      <c r="V331" s="159"/>
      <c r="W331" s="159"/>
      <c r="X331" s="159"/>
      <c r="Y331" s="159"/>
      <c r="Z331" s="159"/>
    </row>
    <row r="332" spans="1:26" ht="17.25" customHeight="1" x14ac:dyDescent="0.2">
      <c r="A332" s="159"/>
      <c r="B332" s="159"/>
      <c r="C332" s="159"/>
      <c r="D332" s="159"/>
      <c r="E332" s="159"/>
      <c r="F332" s="159"/>
      <c r="G332" s="159"/>
      <c r="H332" s="159"/>
      <c r="I332" s="159"/>
      <c r="J332" s="159"/>
      <c r="K332" s="159"/>
      <c r="L332" s="159"/>
      <c r="M332" s="159"/>
      <c r="N332" s="159"/>
      <c r="O332" s="159"/>
      <c r="P332" s="141"/>
      <c r="Q332" s="159"/>
      <c r="R332" s="159"/>
      <c r="S332" s="159"/>
      <c r="T332" s="159"/>
      <c r="U332" s="159"/>
      <c r="V332" s="159"/>
      <c r="W332" s="159"/>
      <c r="X332" s="159"/>
      <c r="Y332" s="159"/>
      <c r="Z332" s="159"/>
    </row>
    <row r="333" spans="1:26" ht="17.25" customHeight="1" x14ac:dyDescent="0.2">
      <c r="A333" s="159"/>
      <c r="B333" s="159"/>
      <c r="C333" s="159"/>
      <c r="D333" s="159"/>
      <c r="E333" s="159"/>
      <c r="F333" s="159"/>
      <c r="G333" s="159"/>
      <c r="H333" s="159"/>
      <c r="I333" s="159"/>
      <c r="J333" s="159"/>
      <c r="K333" s="159"/>
      <c r="L333" s="159"/>
      <c r="M333" s="159"/>
      <c r="N333" s="159"/>
      <c r="O333" s="159"/>
      <c r="P333" s="141"/>
      <c r="Q333" s="159"/>
      <c r="R333" s="159"/>
      <c r="S333" s="159"/>
      <c r="T333" s="159"/>
      <c r="U333" s="159"/>
      <c r="V333" s="159"/>
      <c r="W333" s="159"/>
      <c r="X333" s="159"/>
      <c r="Y333" s="159"/>
      <c r="Z333" s="159"/>
    </row>
    <row r="334" spans="1:26" ht="17.25" customHeight="1" x14ac:dyDescent="0.2">
      <c r="A334" s="159"/>
      <c r="B334" s="159"/>
      <c r="C334" s="159"/>
      <c r="D334" s="159"/>
      <c r="E334" s="159"/>
      <c r="F334" s="159"/>
      <c r="G334" s="159"/>
      <c r="H334" s="159"/>
      <c r="I334" s="159"/>
      <c r="J334" s="159"/>
      <c r="K334" s="159"/>
      <c r="L334" s="159"/>
      <c r="M334" s="159"/>
      <c r="N334" s="159"/>
      <c r="O334" s="159"/>
      <c r="P334" s="141"/>
      <c r="Q334" s="159"/>
      <c r="R334" s="159"/>
      <c r="S334" s="159"/>
      <c r="T334" s="159"/>
      <c r="U334" s="159"/>
      <c r="V334" s="159"/>
      <c r="W334" s="159"/>
      <c r="X334" s="159"/>
      <c r="Y334" s="159"/>
      <c r="Z334" s="159"/>
    </row>
    <row r="335" spans="1:26" ht="17.25" customHeight="1" x14ac:dyDescent="0.2">
      <c r="A335" s="159"/>
      <c r="B335" s="159"/>
      <c r="C335" s="159"/>
      <c r="D335" s="159"/>
      <c r="E335" s="159"/>
      <c r="F335" s="159"/>
      <c r="G335" s="159"/>
      <c r="H335" s="159"/>
      <c r="I335" s="159"/>
      <c r="J335" s="159"/>
      <c r="K335" s="159"/>
      <c r="L335" s="159"/>
      <c r="M335" s="159"/>
      <c r="N335" s="159"/>
      <c r="O335" s="159"/>
      <c r="P335" s="141"/>
      <c r="Q335" s="159"/>
      <c r="R335" s="159"/>
      <c r="S335" s="159"/>
      <c r="T335" s="159"/>
      <c r="U335" s="159"/>
      <c r="V335" s="159"/>
      <c r="W335" s="159"/>
      <c r="X335" s="159"/>
      <c r="Y335" s="159"/>
      <c r="Z335" s="159"/>
    </row>
    <row r="336" spans="1:26" ht="17.25" customHeight="1" x14ac:dyDescent="0.2">
      <c r="A336" s="159"/>
      <c r="B336" s="159"/>
      <c r="C336" s="159"/>
      <c r="D336" s="159"/>
      <c r="E336" s="159"/>
      <c r="F336" s="159"/>
      <c r="G336" s="159"/>
      <c r="H336" s="159"/>
      <c r="I336" s="159"/>
      <c r="J336" s="159"/>
      <c r="K336" s="159"/>
      <c r="L336" s="159"/>
      <c r="M336" s="159"/>
      <c r="N336" s="159"/>
      <c r="O336" s="159"/>
      <c r="P336" s="141"/>
      <c r="Q336" s="159"/>
      <c r="R336" s="159"/>
      <c r="S336" s="159"/>
      <c r="T336" s="159"/>
      <c r="U336" s="159"/>
      <c r="V336" s="159"/>
      <c r="W336" s="159"/>
      <c r="X336" s="159"/>
      <c r="Y336" s="159"/>
      <c r="Z336" s="159"/>
    </row>
    <row r="337" spans="1:26" ht="17.25" customHeight="1" x14ac:dyDescent="0.2">
      <c r="A337" s="159"/>
      <c r="B337" s="159"/>
      <c r="C337" s="159"/>
      <c r="D337" s="159"/>
      <c r="E337" s="159"/>
      <c r="F337" s="159"/>
      <c r="G337" s="159"/>
      <c r="H337" s="159"/>
      <c r="I337" s="159"/>
      <c r="J337" s="159"/>
      <c r="K337" s="159"/>
      <c r="L337" s="159"/>
      <c r="M337" s="159"/>
      <c r="N337" s="159"/>
      <c r="O337" s="159"/>
      <c r="P337" s="141"/>
      <c r="Q337" s="159"/>
      <c r="R337" s="159"/>
      <c r="S337" s="159"/>
      <c r="T337" s="159"/>
      <c r="U337" s="159"/>
      <c r="V337" s="159"/>
      <c r="W337" s="159"/>
      <c r="X337" s="159"/>
      <c r="Y337" s="159"/>
      <c r="Z337" s="159"/>
    </row>
    <row r="338" spans="1:26" ht="17.25" customHeight="1" x14ac:dyDescent="0.2">
      <c r="A338" s="159"/>
      <c r="B338" s="159"/>
      <c r="C338" s="159"/>
      <c r="D338" s="159"/>
      <c r="E338" s="159"/>
      <c r="F338" s="159"/>
      <c r="G338" s="159"/>
      <c r="H338" s="159"/>
      <c r="I338" s="159"/>
      <c r="J338" s="159"/>
      <c r="K338" s="159"/>
      <c r="L338" s="159"/>
      <c r="M338" s="159"/>
      <c r="N338" s="159"/>
      <c r="O338" s="159"/>
      <c r="P338" s="141"/>
      <c r="Q338" s="159"/>
      <c r="R338" s="159"/>
      <c r="S338" s="159"/>
      <c r="T338" s="159"/>
      <c r="U338" s="159"/>
      <c r="V338" s="159"/>
      <c r="W338" s="159"/>
      <c r="X338" s="159"/>
      <c r="Y338" s="159"/>
      <c r="Z338" s="159"/>
    </row>
    <row r="339" spans="1:26" ht="17.25" customHeight="1" x14ac:dyDescent="0.2">
      <c r="A339" s="159"/>
      <c r="B339" s="159"/>
      <c r="C339" s="159"/>
      <c r="D339" s="159"/>
      <c r="E339" s="159"/>
      <c r="F339" s="159"/>
      <c r="G339" s="159"/>
      <c r="H339" s="159"/>
      <c r="I339" s="159"/>
      <c r="J339" s="159"/>
      <c r="K339" s="159"/>
      <c r="L339" s="159"/>
      <c r="M339" s="159"/>
      <c r="N339" s="159"/>
      <c r="O339" s="159"/>
      <c r="P339" s="141"/>
      <c r="Q339" s="159"/>
      <c r="R339" s="159"/>
      <c r="S339" s="159"/>
      <c r="T339" s="159"/>
      <c r="U339" s="159"/>
      <c r="V339" s="159"/>
      <c r="W339" s="159"/>
      <c r="X339" s="159"/>
      <c r="Y339" s="159"/>
      <c r="Z339" s="159"/>
    </row>
    <row r="340" spans="1:26" ht="17.25" customHeight="1" x14ac:dyDescent="0.2">
      <c r="A340" s="159"/>
      <c r="B340" s="159"/>
      <c r="C340" s="159"/>
      <c r="D340" s="159"/>
      <c r="E340" s="159"/>
      <c r="F340" s="159"/>
      <c r="G340" s="159"/>
      <c r="H340" s="159"/>
      <c r="I340" s="159"/>
      <c r="J340" s="159"/>
      <c r="K340" s="159"/>
      <c r="L340" s="159"/>
      <c r="M340" s="159"/>
      <c r="N340" s="159"/>
      <c r="O340" s="159"/>
      <c r="P340" s="141"/>
      <c r="Q340" s="159"/>
      <c r="R340" s="159"/>
      <c r="S340" s="159"/>
      <c r="T340" s="159"/>
      <c r="U340" s="159"/>
      <c r="V340" s="159"/>
      <c r="W340" s="159"/>
      <c r="X340" s="159"/>
      <c r="Y340" s="159"/>
      <c r="Z340" s="159"/>
    </row>
    <row r="341" spans="1:26" ht="17.25" customHeight="1" x14ac:dyDescent="0.2">
      <c r="A341" s="159"/>
      <c r="B341" s="159"/>
      <c r="C341" s="159"/>
      <c r="D341" s="159"/>
      <c r="E341" s="159"/>
      <c r="F341" s="159"/>
      <c r="G341" s="159"/>
      <c r="H341" s="159"/>
      <c r="I341" s="159"/>
      <c r="J341" s="159"/>
      <c r="K341" s="159"/>
      <c r="L341" s="159"/>
      <c r="M341" s="159"/>
      <c r="N341" s="159"/>
      <c r="O341" s="159"/>
      <c r="P341" s="141"/>
      <c r="Q341" s="159"/>
      <c r="R341" s="159"/>
      <c r="S341" s="159"/>
      <c r="T341" s="159"/>
      <c r="U341" s="159"/>
      <c r="V341" s="159"/>
      <c r="W341" s="159"/>
      <c r="X341" s="159"/>
      <c r="Y341" s="159"/>
      <c r="Z341" s="159"/>
    </row>
    <row r="342" spans="1:26" ht="17.25" customHeight="1" x14ac:dyDescent="0.2">
      <c r="A342" s="159"/>
      <c r="B342" s="159"/>
      <c r="C342" s="159"/>
      <c r="D342" s="159"/>
      <c r="E342" s="159"/>
      <c r="F342" s="159"/>
      <c r="G342" s="159"/>
      <c r="H342" s="159"/>
      <c r="I342" s="159"/>
      <c r="J342" s="159"/>
      <c r="K342" s="159"/>
      <c r="L342" s="159"/>
      <c r="M342" s="159"/>
      <c r="N342" s="159"/>
      <c r="O342" s="159"/>
      <c r="P342" s="141"/>
      <c r="Q342" s="159"/>
      <c r="R342" s="159"/>
      <c r="S342" s="159"/>
      <c r="T342" s="159"/>
      <c r="U342" s="159"/>
      <c r="V342" s="159"/>
      <c r="W342" s="159"/>
      <c r="X342" s="159"/>
      <c r="Y342" s="159"/>
      <c r="Z342" s="159"/>
    </row>
    <row r="343" spans="1:26" ht="17.25" customHeight="1" x14ac:dyDescent="0.2">
      <c r="A343" s="159"/>
      <c r="B343" s="159"/>
      <c r="C343" s="159"/>
      <c r="D343" s="159"/>
      <c r="E343" s="159"/>
      <c r="F343" s="159"/>
      <c r="G343" s="159"/>
      <c r="H343" s="159"/>
      <c r="I343" s="159"/>
      <c r="J343" s="159"/>
      <c r="K343" s="159"/>
      <c r="L343" s="159"/>
      <c r="M343" s="159"/>
      <c r="N343" s="159"/>
      <c r="O343" s="159"/>
      <c r="P343" s="141"/>
      <c r="Q343" s="159"/>
      <c r="R343" s="159"/>
      <c r="S343" s="159"/>
      <c r="T343" s="159"/>
      <c r="U343" s="159"/>
      <c r="V343" s="159"/>
      <c r="W343" s="159"/>
      <c r="X343" s="159"/>
      <c r="Y343" s="159"/>
      <c r="Z343" s="159"/>
    </row>
    <row r="344" spans="1:26" ht="17.25" customHeight="1" x14ac:dyDescent="0.2">
      <c r="A344" s="159"/>
      <c r="B344" s="159"/>
      <c r="C344" s="159"/>
      <c r="D344" s="159"/>
      <c r="E344" s="159"/>
      <c r="F344" s="159"/>
      <c r="G344" s="159"/>
      <c r="H344" s="159"/>
      <c r="I344" s="159"/>
      <c r="J344" s="159"/>
      <c r="K344" s="159"/>
      <c r="L344" s="159"/>
      <c r="M344" s="159"/>
      <c r="N344" s="159"/>
      <c r="O344" s="159"/>
      <c r="P344" s="141"/>
      <c r="Q344" s="159"/>
      <c r="R344" s="159"/>
      <c r="S344" s="159"/>
      <c r="T344" s="159"/>
      <c r="U344" s="159"/>
      <c r="V344" s="159"/>
      <c r="W344" s="159"/>
      <c r="X344" s="159"/>
      <c r="Y344" s="159"/>
      <c r="Z344" s="159"/>
    </row>
    <row r="345" spans="1:26" ht="17.25" customHeight="1" x14ac:dyDescent="0.2">
      <c r="A345" s="159"/>
      <c r="B345" s="159"/>
      <c r="C345" s="159"/>
      <c r="D345" s="159"/>
      <c r="E345" s="159"/>
      <c r="F345" s="159"/>
      <c r="G345" s="159"/>
      <c r="H345" s="159"/>
      <c r="I345" s="159"/>
      <c r="J345" s="159"/>
      <c r="K345" s="159"/>
      <c r="L345" s="159"/>
      <c r="M345" s="159"/>
      <c r="N345" s="159"/>
      <c r="O345" s="159"/>
      <c r="P345" s="141"/>
      <c r="Q345" s="159"/>
      <c r="R345" s="159"/>
      <c r="S345" s="159"/>
      <c r="T345" s="159"/>
      <c r="U345" s="159"/>
      <c r="V345" s="159"/>
      <c r="W345" s="159"/>
      <c r="X345" s="159"/>
      <c r="Y345" s="159"/>
      <c r="Z345" s="159"/>
    </row>
    <row r="346" spans="1:26" ht="17.25" customHeight="1" x14ac:dyDescent="0.2">
      <c r="A346" s="159"/>
      <c r="B346" s="159"/>
      <c r="C346" s="159"/>
      <c r="D346" s="159"/>
      <c r="E346" s="159"/>
      <c r="F346" s="159"/>
      <c r="G346" s="159"/>
      <c r="H346" s="159"/>
      <c r="I346" s="159"/>
      <c r="J346" s="159"/>
      <c r="K346" s="159"/>
      <c r="L346" s="159"/>
      <c r="M346" s="159"/>
      <c r="N346" s="159"/>
      <c r="O346" s="159"/>
      <c r="P346" s="141"/>
      <c r="Q346" s="159"/>
      <c r="R346" s="159"/>
      <c r="S346" s="159"/>
      <c r="T346" s="159"/>
      <c r="U346" s="159"/>
      <c r="V346" s="159"/>
      <c r="W346" s="159"/>
      <c r="X346" s="159"/>
      <c r="Y346" s="159"/>
      <c r="Z346" s="159"/>
    </row>
    <row r="347" spans="1:26" ht="17.25" customHeight="1" x14ac:dyDescent="0.2">
      <c r="A347" s="159"/>
      <c r="B347" s="159"/>
      <c r="C347" s="159"/>
      <c r="D347" s="159"/>
      <c r="E347" s="159"/>
      <c r="F347" s="159"/>
      <c r="G347" s="159"/>
      <c r="H347" s="159"/>
      <c r="I347" s="159"/>
      <c r="J347" s="159"/>
      <c r="K347" s="159"/>
      <c r="L347" s="159"/>
      <c r="M347" s="159"/>
      <c r="N347" s="159"/>
      <c r="O347" s="159"/>
      <c r="P347" s="141"/>
      <c r="Q347" s="159"/>
      <c r="R347" s="159"/>
      <c r="S347" s="159"/>
      <c r="T347" s="159"/>
      <c r="U347" s="159"/>
      <c r="V347" s="159"/>
      <c r="W347" s="159"/>
      <c r="X347" s="159"/>
      <c r="Y347" s="159"/>
      <c r="Z347" s="159"/>
    </row>
    <row r="348" spans="1:26" ht="17.25" customHeight="1" x14ac:dyDescent="0.2">
      <c r="A348" s="159"/>
      <c r="B348" s="159"/>
      <c r="C348" s="159"/>
      <c r="D348" s="159"/>
      <c r="E348" s="159"/>
      <c r="F348" s="159"/>
      <c r="G348" s="159"/>
      <c r="H348" s="159"/>
      <c r="I348" s="159"/>
      <c r="J348" s="159"/>
      <c r="K348" s="159"/>
      <c r="L348" s="159"/>
      <c r="M348" s="159"/>
      <c r="N348" s="159"/>
      <c r="O348" s="159"/>
      <c r="P348" s="141"/>
      <c r="Q348" s="159"/>
      <c r="R348" s="159"/>
      <c r="S348" s="159"/>
      <c r="T348" s="159"/>
      <c r="U348" s="159"/>
      <c r="V348" s="159"/>
      <c r="W348" s="159"/>
      <c r="X348" s="159"/>
      <c r="Y348" s="159"/>
      <c r="Z348" s="159"/>
    </row>
    <row r="349" spans="1:26" ht="17.25" customHeight="1" x14ac:dyDescent="0.2">
      <c r="A349" s="159"/>
      <c r="B349" s="159"/>
      <c r="C349" s="159"/>
      <c r="D349" s="159"/>
      <c r="E349" s="159"/>
      <c r="F349" s="159"/>
      <c r="G349" s="159"/>
      <c r="H349" s="159"/>
      <c r="I349" s="159"/>
      <c r="J349" s="159"/>
      <c r="K349" s="159"/>
      <c r="L349" s="159"/>
      <c r="M349" s="159"/>
      <c r="N349" s="159"/>
      <c r="O349" s="159"/>
      <c r="P349" s="141"/>
      <c r="Q349" s="159"/>
      <c r="R349" s="159"/>
      <c r="S349" s="159"/>
      <c r="T349" s="159"/>
      <c r="U349" s="159"/>
      <c r="V349" s="159"/>
      <c r="W349" s="159"/>
      <c r="X349" s="159"/>
      <c r="Y349" s="159"/>
      <c r="Z349" s="159"/>
    </row>
    <row r="350" spans="1:26" ht="17.25" customHeight="1" x14ac:dyDescent="0.2">
      <c r="A350" s="159"/>
      <c r="B350" s="159"/>
      <c r="C350" s="159"/>
      <c r="D350" s="159"/>
      <c r="E350" s="159"/>
      <c r="F350" s="159"/>
      <c r="G350" s="159"/>
      <c r="H350" s="159"/>
      <c r="I350" s="159"/>
      <c r="J350" s="159"/>
      <c r="K350" s="159"/>
      <c r="L350" s="159"/>
      <c r="M350" s="159"/>
      <c r="N350" s="159"/>
      <c r="O350" s="159"/>
      <c r="P350" s="141"/>
      <c r="Q350" s="159"/>
      <c r="R350" s="159"/>
      <c r="S350" s="159"/>
      <c r="T350" s="159"/>
      <c r="U350" s="159"/>
      <c r="V350" s="159"/>
      <c r="W350" s="159"/>
      <c r="X350" s="159"/>
      <c r="Y350" s="159"/>
      <c r="Z350" s="159"/>
    </row>
    <row r="351" spans="1:26" ht="17.25" customHeight="1" x14ac:dyDescent="0.2">
      <c r="A351" s="159"/>
      <c r="B351" s="159"/>
      <c r="C351" s="159"/>
      <c r="D351" s="159"/>
      <c r="E351" s="159"/>
      <c r="F351" s="159"/>
      <c r="G351" s="159"/>
      <c r="H351" s="159"/>
      <c r="I351" s="159"/>
      <c r="J351" s="159"/>
      <c r="K351" s="159"/>
      <c r="L351" s="159"/>
      <c r="M351" s="159"/>
      <c r="N351" s="159"/>
      <c r="O351" s="159"/>
      <c r="P351" s="141"/>
      <c r="Q351" s="159"/>
      <c r="R351" s="159"/>
      <c r="S351" s="159"/>
      <c r="T351" s="159"/>
      <c r="U351" s="159"/>
      <c r="V351" s="159"/>
      <c r="W351" s="159"/>
      <c r="X351" s="159"/>
      <c r="Y351" s="159"/>
      <c r="Z351" s="159"/>
    </row>
    <row r="352" spans="1:26" ht="17.25" customHeight="1" x14ac:dyDescent="0.2">
      <c r="A352" s="159"/>
      <c r="B352" s="159"/>
      <c r="C352" s="159"/>
      <c r="D352" s="159"/>
      <c r="E352" s="159"/>
      <c r="F352" s="159"/>
      <c r="G352" s="159"/>
      <c r="H352" s="159"/>
      <c r="I352" s="159"/>
      <c r="J352" s="159"/>
      <c r="K352" s="159"/>
      <c r="L352" s="159"/>
      <c r="M352" s="159"/>
      <c r="N352" s="159"/>
      <c r="O352" s="159"/>
      <c r="P352" s="141"/>
      <c r="Q352" s="159"/>
      <c r="R352" s="159"/>
      <c r="S352" s="159"/>
      <c r="T352" s="159"/>
      <c r="U352" s="159"/>
      <c r="V352" s="159"/>
      <c r="W352" s="159"/>
      <c r="X352" s="159"/>
      <c r="Y352" s="159"/>
      <c r="Z352" s="159"/>
    </row>
    <row r="353" spans="1:26" ht="17.25" customHeight="1" x14ac:dyDescent="0.2">
      <c r="A353" s="159"/>
      <c r="B353" s="159"/>
      <c r="C353" s="159"/>
      <c r="D353" s="159"/>
      <c r="E353" s="159"/>
      <c r="F353" s="159"/>
      <c r="G353" s="159"/>
      <c r="H353" s="159"/>
      <c r="I353" s="159"/>
      <c r="J353" s="159"/>
      <c r="K353" s="159"/>
      <c r="L353" s="159"/>
      <c r="M353" s="159"/>
      <c r="N353" s="159"/>
      <c r="O353" s="159"/>
      <c r="P353" s="141"/>
      <c r="Q353" s="159"/>
      <c r="R353" s="159"/>
      <c r="S353" s="159"/>
      <c r="T353" s="159"/>
      <c r="U353" s="159"/>
      <c r="V353" s="159"/>
      <c r="W353" s="159"/>
      <c r="X353" s="159"/>
      <c r="Y353" s="159"/>
      <c r="Z353" s="159"/>
    </row>
    <row r="354" spans="1:26" ht="17.25" customHeight="1" x14ac:dyDescent="0.2">
      <c r="A354" s="159"/>
      <c r="B354" s="159"/>
      <c r="C354" s="159"/>
      <c r="D354" s="159"/>
      <c r="E354" s="159"/>
      <c r="F354" s="159"/>
      <c r="G354" s="159"/>
      <c r="H354" s="159"/>
      <c r="I354" s="159"/>
      <c r="J354" s="159"/>
      <c r="K354" s="159"/>
      <c r="L354" s="159"/>
      <c r="M354" s="159"/>
      <c r="N354" s="159"/>
      <c r="O354" s="159"/>
      <c r="P354" s="141"/>
      <c r="Q354" s="159"/>
      <c r="R354" s="159"/>
      <c r="S354" s="159"/>
      <c r="T354" s="159"/>
      <c r="U354" s="159"/>
      <c r="V354" s="159"/>
      <c r="W354" s="159"/>
      <c r="X354" s="159"/>
      <c r="Y354" s="159"/>
      <c r="Z354" s="159"/>
    </row>
    <row r="355" spans="1:26" ht="17.25" customHeight="1" x14ac:dyDescent="0.2">
      <c r="A355" s="159"/>
      <c r="B355" s="159"/>
      <c r="C355" s="159"/>
      <c r="D355" s="159"/>
      <c r="E355" s="159"/>
      <c r="F355" s="159"/>
      <c r="G355" s="159"/>
      <c r="H355" s="159"/>
      <c r="I355" s="159"/>
      <c r="J355" s="159"/>
      <c r="K355" s="159"/>
      <c r="L355" s="159"/>
      <c r="M355" s="159"/>
      <c r="N355" s="159"/>
      <c r="O355" s="159"/>
      <c r="P355" s="141"/>
      <c r="Q355" s="159"/>
      <c r="R355" s="159"/>
      <c r="S355" s="159"/>
      <c r="T355" s="159"/>
      <c r="U355" s="159"/>
      <c r="V355" s="159"/>
      <c r="W355" s="159"/>
      <c r="X355" s="159"/>
      <c r="Y355" s="159"/>
      <c r="Z355" s="159"/>
    </row>
    <row r="356" spans="1:26" ht="17.25" customHeight="1" x14ac:dyDescent="0.2">
      <c r="A356" s="159"/>
      <c r="B356" s="159"/>
      <c r="C356" s="159"/>
      <c r="D356" s="159"/>
      <c r="E356" s="159"/>
      <c r="F356" s="159"/>
      <c r="G356" s="159"/>
      <c r="H356" s="159"/>
      <c r="I356" s="159"/>
      <c r="J356" s="159"/>
      <c r="K356" s="159"/>
      <c r="L356" s="159"/>
      <c r="M356" s="159"/>
      <c r="N356" s="159"/>
      <c r="O356" s="159"/>
      <c r="P356" s="141"/>
      <c r="Q356" s="159"/>
      <c r="R356" s="159"/>
      <c r="S356" s="159"/>
      <c r="T356" s="159"/>
      <c r="U356" s="159"/>
      <c r="V356" s="159"/>
      <c r="W356" s="159"/>
      <c r="X356" s="159"/>
      <c r="Y356" s="159"/>
      <c r="Z356" s="159"/>
    </row>
    <row r="357" spans="1:26" ht="17.25" customHeight="1" x14ac:dyDescent="0.2">
      <c r="A357" s="159"/>
      <c r="B357" s="159"/>
      <c r="C357" s="159"/>
      <c r="D357" s="159"/>
      <c r="E357" s="159"/>
      <c r="F357" s="159"/>
      <c r="G357" s="159"/>
      <c r="H357" s="159"/>
      <c r="I357" s="159"/>
      <c r="J357" s="159"/>
      <c r="K357" s="159"/>
      <c r="L357" s="159"/>
      <c r="M357" s="159"/>
      <c r="N357" s="159"/>
      <c r="O357" s="159"/>
      <c r="P357" s="141"/>
      <c r="Q357" s="159"/>
      <c r="R357" s="159"/>
      <c r="S357" s="159"/>
      <c r="T357" s="159"/>
      <c r="U357" s="159"/>
      <c r="V357" s="159"/>
      <c r="W357" s="159"/>
      <c r="X357" s="159"/>
      <c r="Y357" s="159"/>
      <c r="Z357" s="159"/>
    </row>
    <row r="358" spans="1:26" ht="17.25" customHeight="1" x14ac:dyDescent="0.2">
      <c r="A358" s="159"/>
      <c r="B358" s="159"/>
      <c r="C358" s="159"/>
      <c r="D358" s="159"/>
      <c r="E358" s="159"/>
      <c r="F358" s="159"/>
      <c r="G358" s="159"/>
      <c r="H358" s="159"/>
      <c r="I358" s="159"/>
      <c r="J358" s="159"/>
      <c r="K358" s="159"/>
      <c r="L358" s="159"/>
      <c r="M358" s="159"/>
      <c r="N358" s="159"/>
      <c r="O358" s="159"/>
      <c r="P358" s="141"/>
      <c r="Q358" s="159"/>
      <c r="R358" s="159"/>
      <c r="S358" s="159"/>
      <c r="T358" s="159"/>
      <c r="U358" s="159"/>
      <c r="V358" s="159"/>
      <c r="W358" s="159"/>
      <c r="X358" s="159"/>
      <c r="Y358" s="159"/>
      <c r="Z358" s="159"/>
    </row>
    <row r="359" spans="1:26" ht="17.25" customHeight="1" x14ac:dyDescent="0.2">
      <c r="A359" s="159"/>
      <c r="B359" s="159"/>
      <c r="C359" s="159"/>
      <c r="D359" s="159"/>
      <c r="E359" s="159"/>
      <c r="F359" s="159"/>
      <c r="G359" s="159"/>
      <c r="H359" s="159"/>
      <c r="I359" s="159"/>
      <c r="J359" s="159"/>
      <c r="K359" s="159"/>
      <c r="L359" s="159"/>
      <c r="M359" s="159"/>
      <c r="N359" s="159"/>
      <c r="O359" s="159"/>
      <c r="P359" s="141"/>
      <c r="Q359" s="159"/>
      <c r="R359" s="159"/>
      <c r="S359" s="159"/>
      <c r="T359" s="159"/>
      <c r="U359" s="159"/>
      <c r="V359" s="159"/>
      <c r="W359" s="159"/>
      <c r="X359" s="159"/>
      <c r="Y359" s="159"/>
      <c r="Z359" s="159"/>
    </row>
    <row r="360" spans="1:26" ht="17.25" customHeight="1" x14ac:dyDescent="0.2">
      <c r="A360" s="159"/>
      <c r="B360" s="159"/>
      <c r="C360" s="159"/>
      <c r="D360" s="159"/>
      <c r="E360" s="159"/>
      <c r="F360" s="159"/>
      <c r="G360" s="159"/>
      <c r="H360" s="159"/>
      <c r="I360" s="159"/>
      <c r="J360" s="159"/>
      <c r="K360" s="159"/>
      <c r="L360" s="159"/>
      <c r="M360" s="159"/>
      <c r="N360" s="159"/>
      <c r="O360" s="159"/>
      <c r="P360" s="141"/>
      <c r="Q360" s="159"/>
      <c r="R360" s="159"/>
      <c r="S360" s="159"/>
      <c r="T360" s="159"/>
      <c r="U360" s="159"/>
      <c r="V360" s="159"/>
      <c r="W360" s="159"/>
      <c r="X360" s="159"/>
      <c r="Y360" s="159"/>
      <c r="Z360" s="159"/>
    </row>
    <row r="361" spans="1:26" ht="17.25" customHeight="1" x14ac:dyDescent="0.2">
      <c r="A361" s="159"/>
      <c r="B361" s="159"/>
      <c r="C361" s="159"/>
      <c r="D361" s="159"/>
      <c r="E361" s="159"/>
      <c r="F361" s="159"/>
      <c r="G361" s="159"/>
      <c r="H361" s="159"/>
      <c r="I361" s="159"/>
      <c r="J361" s="159"/>
      <c r="K361" s="159"/>
      <c r="L361" s="159"/>
      <c r="M361" s="159"/>
      <c r="N361" s="159"/>
      <c r="O361" s="159"/>
      <c r="P361" s="141"/>
      <c r="Q361" s="159"/>
      <c r="R361" s="159"/>
      <c r="S361" s="159"/>
      <c r="T361" s="159"/>
      <c r="U361" s="159"/>
      <c r="V361" s="159"/>
      <c r="W361" s="159"/>
      <c r="X361" s="159"/>
      <c r="Y361" s="159"/>
      <c r="Z361" s="159"/>
    </row>
    <row r="362" spans="1:26" ht="17.25" customHeight="1" x14ac:dyDescent="0.2">
      <c r="A362" s="159"/>
      <c r="B362" s="159"/>
      <c r="C362" s="159"/>
      <c r="D362" s="159"/>
      <c r="E362" s="159"/>
      <c r="F362" s="159"/>
      <c r="G362" s="159"/>
      <c r="H362" s="159"/>
      <c r="I362" s="159"/>
      <c r="J362" s="159"/>
      <c r="K362" s="159"/>
      <c r="L362" s="159"/>
      <c r="M362" s="159"/>
      <c r="N362" s="159"/>
      <c r="O362" s="159"/>
      <c r="P362" s="141"/>
      <c r="Q362" s="159"/>
      <c r="R362" s="159"/>
      <c r="S362" s="159"/>
      <c r="T362" s="159"/>
      <c r="U362" s="159"/>
      <c r="V362" s="159"/>
      <c r="W362" s="159"/>
      <c r="X362" s="159"/>
      <c r="Y362" s="159"/>
      <c r="Z362" s="159"/>
    </row>
    <row r="363" spans="1:26" ht="17.25" customHeight="1" x14ac:dyDescent="0.2">
      <c r="A363" s="159"/>
      <c r="B363" s="159"/>
      <c r="C363" s="159"/>
      <c r="D363" s="159"/>
      <c r="E363" s="159"/>
      <c r="F363" s="159"/>
      <c r="G363" s="159"/>
      <c r="H363" s="159"/>
      <c r="I363" s="159"/>
      <c r="J363" s="159"/>
      <c r="K363" s="159"/>
      <c r="L363" s="159"/>
      <c r="M363" s="159"/>
      <c r="N363" s="159"/>
      <c r="O363" s="159"/>
      <c r="P363" s="141"/>
      <c r="Q363" s="159"/>
      <c r="R363" s="159"/>
      <c r="S363" s="159"/>
      <c r="T363" s="159"/>
      <c r="U363" s="159"/>
      <c r="V363" s="159"/>
      <c r="W363" s="159"/>
      <c r="X363" s="159"/>
      <c r="Y363" s="159"/>
      <c r="Z363" s="159"/>
    </row>
    <row r="364" spans="1:26" ht="17.25" customHeight="1" x14ac:dyDescent="0.2">
      <c r="A364" s="159"/>
      <c r="B364" s="159"/>
      <c r="C364" s="159"/>
      <c r="D364" s="159"/>
      <c r="E364" s="159"/>
      <c r="F364" s="159"/>
      <c r="G364" s="159"/>
      <c r="H364" s="159"/>
      <c r="I364" s="159"/>
      <c r="J364" s="159"/>
      <c r="K364" s="159"/>
      <c r="L364" s="159"/>
      <c r="M364" s="159"/>
      <c r="N364" s="159"/>
      <c r="O364" s="159"/>
      <c r="P364" s="141"/>
      <c r="Q364" s="159"/>
      <c r="R364" s="159"/>
      <c r="S364" s="159"/>
      <c r="T364" s="159"/>
      <c r="U364" s="159"/>
      <c r="V364" s="159"/>
      <c r="W364" s="159"/>
      <c r="X364" s="159"/>
      <c r="Y364" s="159"/>
      <c r="Z364" s="159"/>
    </row>
    <row r="365" spans="1:26" ht="17.25" customHeight="1" x14ac:dyDescent="0.2">
      <c r="A365" s="159"/>
      <c r="B365" s="159"/>
      <c r="C365" s="159"/>
      <c r="D365" s="159"/>
      <c r="E365" s="159"/>
      <c r="F365" s="159"/>
      <c r="G365" s="159"/>
      <c r="H365" s="159"/>
      <c r="I365" s="159"/>
      <c r="J365" s="159"/>
      <c r="K365" s="159"/>
      <c r="L365" s="159"/>
      <c r="M365" s="159"/>
      <c r="N365" s="159"/>
      <c r="O365" s="159"/>
      <c r="P365" s="141"/>
      <c r="Q365" s="159"/>
      <c r="R365" s="159"/>
      <c r="S365" s="159"/>
      <c r="T365" s="159"/>
      <c r="U365" s="159"/>
      <c r="V365" s="159"/>
      <c r="W365" s="159"/>
      <c r="X365" s="159"/>
      <c r="Y365" s="159"/>
      <c r="Z365" s="159"/>
    </row>
    <row r="366" spans="1:26" ht="17.25" customHeight="1" x14ac:dyDescent="0.2">
      <c r="A366" s="159"/>
      <c r="B366" s="159"/>
      <c r="C366" s="159"/>
      <c r="D366" s="159"/>
      <c r="E366" s="159"/>
      <c r="F366" s="159"/>
      <c r="G366" s="159"/>
      <c r="H366" s="159"/>
      <c r="I366" s="159"/>
      <c r="J366" s="159"/>
      <c r="K366" s="159"/>
      <c r="L366" s="159"/>
      <c r="M366" s="159"/>
      <c r="N366" s="159"/>
      <c r="O366" s="159"/>
      <c r="P366" s="141"/>
      <c r="Q366" s="159"/>
      <c r="R366" s="159"/>
      <c r="S366" s="159"/>
      <c r="T366" s="159"/>
      <c r="U366" s="159"/>
      <c r="V366" s="159"/>
      <c r="W366" s="159"/>
      <c r="X366" s="159"/>
      <c r="Y366" s="159"/>
      <c r="Z366" s="159"/>
    </row>
    <row r="367" spans="1:26" ht="17.25" customHeight="1" x14ac:dyDescent="0.2">
      <c r="A367" s="159"/>
      <c r="B367" s="159"/>
      <c r="C367" s="159"/>
      <c r="D367" s="159"/>
      <c r="E367" s="159"/>
      <c r="F367" s="159"/>
      <c r="G367" s="159"/>
      <c r="H367" s="159"/>
      <c r="I367" s="159"/>
      <c r="J367" s="159"/>
      <c r="K367" s="159"/>
      <c r="L367" s="159"/>
      <c r="M367" s="159"/>
      <c r="N367" s="159"/>
      <c r="O367" s="159"/>
      <c r="P367" s="141"/>
      <c r="Q367" s="159"/>
      <c r="R367" s="159"/>
      <c r="S367" s="159"/>
      <c r="T367" s="159"/>
      <c r="U367" s="159"/>
      <c r="V367" s="159"/>
      <c r="W367" s="159"/>
      <c r="X367" s="159"/>
      <c r="Y367" s="159"/>
      <c r="Z367" s="159"/>
    </row>
    <row r="368" spans="1:26" ht="17.25" customHeight="1" x14ac:dyDescent="0.2">
      <c r="A368" s="159"/>
      <c r="B368" s="159"/>
      <c r="C368" s="159"/>
      <c r="D368" s="159"/>
      <c r="E368" s="159"/>
      <c r="F368" s="159"/>
      <c r="G368" s="159"/>
      <c r="H368" s="159"/>
      <c r="I368" s="159"/>
      <c r="J368" s="159"/>
      <c r="K368" s="159"/>
      <c r="L368" s="159"/>
      <c r="M368" s="159"/>
      <c r="N368" s="159"/>
      <c r="O368" s="159"/>
      <c r="P368" s="141"/>
      <c r="Q368" s="159"/>
      <c r="R368" s="159"/>
      <c r="S368" s="159"/>
      <c r="T368" s="159"/>
      <c r="U368" s="159"/>
      <c r="V368" s="159"/>
      <c r="W368" s="159"/>
      <c r="X368" s="159"/>
      <c r="Y368" s="159"/>
      <c r="Z368" s="159"/>
    </row>
    <row r="369" spans="1:26" ht="17.25" customHeight="1" x14ac:dyDescent="0.2">
      <c r="A369" s="159"/>
      <c r="B369" s="159"/>
      <c r="C369" s="159"/>
      <c r="D369" s="159"/>
      <c r="E369" s="159"/>
      <c r="F369" s="159"/>
      <c r="G369" s="159"/>
      <c r="H369" s="159"/>
      <c r="I369" s="159"/>
      <c r="J369" s="159"/>
      <c r="K369" s="159"/>
      <c r="L369" s="159"/>
      <c r="M369" s="159"/>
      <c r="N369" s="159"/>
      <c r="O369" s="159"/>
      <c r="P369" s="141"/>
      <c r="Q369" s="159"/>
      <c r="R369" s="159"/>
      <c r="S369" s="159"/>
      <c r="T369" s="159"/>
      <c r="U369" s="159"/>
      <c r="V369" s="159"/>
      <c r="W369" s="159"/>
      <c r="X369" s="159"/>
      <c r="Y369" s="159"/>
      <c r="Z369" s="159"/>
    </row>
    <row r="370" spans="1:26" ht="17.25" customHeight="1" x14ac:dyDescent="0.2">
      <c r="A370" s="159"/>
      <c r="B370" s="159"/>
      <c r="C370" s="159"/>
      <c r="D370" s="159"/>
      <c r="E370" s="159"/>
      <c r="F370" s="159"/>
      <c r="G370" s="159"/>
      <c r="H370" s="159"/>
      <c r="I370" s="159"/>
      <c r="J370" s="159"/>
      <c r="K370" s="159"/>
      <c r="L370" s="159"/>
      <c r="M370" s="159"/>
      <c r="N370" s="159"/>
      <c r="O370" s="159"/>
      <c r="P370" s="141"/>
      <c r="Q370" s="159"/>
      <c r="R370" s="159"/>
      <c r="S370" s="159"/>
      <c r="T370" s="159"/>
      <c r="U370" s="159"/>
      <c r="V370" s="159"/>
      <c r="W370" s="159"/>
      <c r="X370" s="159"/>
      <c r="Y370" s="159"/>
      <c r="Z370" s="159"/>
    </row>
    <row r="371" spans="1:26" ht="17.25" customHeight="1" x14ac:dyDescent="0.2">
      <c r="A371" s="159"/>
      <c r="B371" s="159"/>
      <c r="C371" s="159"/>
      <c r="D371" s="159"/>
      <c r="E371" s="159"/>
      <c r="F371" s="159"/>
      <c r="G371" s="159"/>
      <c r="H371" s="159"/>
      <c r="I371" s="159"/>
      <c r="J371" s="159"/>
      <c r="K371" s="159"/>
      <c r="L371" s="159"/>
      <c r="M371" s="159"/>
      <c r="N371" s="159"/>
      <c r="O371" s="159"/>
      <c r="P371" s="141"/>
      <c r="Q371" s="159"/>
      <c r="R371" s="159"/>
      <c r="S371" s="159"/>
      <c r="T371" s="159"/>
      <c r="U371" s="159"/>
      <c r="V371" s="159"/>
      <c r="W371" s="159"/>
      <c r="X371" s="159"/>
      <c r="Y371" s="159"/>
      <c r="Z371" s="159"/>
    </row>
    <row r="372" spans="1:26" ht="17.25" customHeight="1" x14ac:dyDescent="0.2">
      <c r="A372" s="159"/>
      <c r="B372" s="159"/>
      <c r="C372" s="159"/>
      <c r="D372" s="159"/>
      <c r="E372" s="159"/>
      <c r="F372" s="159"/>
      <c r="G372" s="159"/>
      <c r="H372" s="159"/>
      <c r="I372" s="159"/>
      <c r="J372" s="159"/>
      <c r="K372" s="159"/>
      <c r="L372" s="159"/>
      <c r="M372" s="159"/>
      <c r="N372" s="159"/>
      <c r="O372" s="159"/>
      <c r="P372" s="141"/>
      <c r="Q372" s="159"/>
      <c r="R372" s="159"/>
      <c r="S372" s="159"/>
      <c r="T372" s="159"/>
      <c r="U372" s="159"/>
      <c r="V372" s="159"/>
      <c r="W372" s="159"/>
      <c r="X372" s="159"/>
      <c r="Y372" s="159"/>
      <c r="Z372" s="159"/>
    </row>
    <row r="373" spans="1:26" ht="17.25" customHeight="1" x14ac:dyDescent="0.2">
      <c r="A373" s="159"/>
      <c r="B373" s="159"/>
      <c r="C373" s="159"/>
      <c r="D373" s="159"/>
      <c r="E373" s="159"/>
      <c r="F373" s="159"/>
      <c r="G373" s="159"/>
      <c r="H373" s="159"/>
      <c r="I373" s="159"/>
      <c r="J373" s="159"/>
      <c r="K373" s="159"/>
      <c r="L373" s="159"/>
      <c r="M373" s="159"/>
      <c r="N373" s="159"/>
      <c r="O373" s="159"/>
      <c r="P373" s="141"/>
      <c r="Q373" s="159"/>
      <c r="R373" s="159"/>
      <c r="S373" s="159"/>
      <c r="T373" s="159"/>
      <c r="U373" s="159"/>
      <c r="V373" s="159"/>
      <c r="W373" s="159"/>
      <c r="X373" s="159"/>
      <c r="Y373" s="159"/>
      <c r="Z373" s="159"/>
    </row>
    <row r="374" spans="1:26" ht="17.25" customHeight="1" x14ac:dyDescent="0.2">
      <c r="A374" s="159"/>
      <c r="B374" s="159"/>
      <c r="C374" s="159"/>
      <c r="D374" s="159"/>
      <c r="E374" s="159"/>
      <c r="F374" s="159"/>
      <c r="G374" s="159"/>
      <c r="H374" s="159"/>
      <c r="I374" s="159"/>
      <c r="J374" s="159"/>
      <c r="K374" s="159"/>
      <c r="L374" s="159"/>
      <c r="M374" s="159"/>
      <c r="N374" s="159"/>
      <c r="O374" s="159"/>
      <c r="P374" s="141"/>
      <c r="Q374" s="159"/>
      <c r="R374" s="159"/>
      <c r="S374" s="159"/>
      <c r="T374" s="159"/>
      <c r="U374" s="159"/>
      <c r="V374" s="159"/>
      <c r="W374" s="159"/>
      <c r="X374" s="159"/>
      <c r="Y374" s="159"/>
      <c r="Z374" s="159"/>
    </row>
    <row r="375" spans="1:26" ht="17.25" customHeight="1" x14ac:dyDescent="0.2">
      <c r="A375" s="159"/>
      <c r="B375" s="159"/>
      <c r="C375" s="159"/>
      <c r="D375" s="159"/>
      <c r="E375" s="159"/>
      <c r="F375" s="159"/>
      <c r="G375" s="159"/>
      <c r="H375" s="159"/>
      <c r="I375" s="159"/>
      <c r="J375" s="159"/>
      <c r="K375" s="159"/>
      <c r="L375" s="159"/>
      <c r="M375" s="159"/>
      <c r="N375" s="159"/>
      <c r="O375" s="159"/>
      <c r="P375" s="141"/>
      <c r="Q375" s="159"/>
      <c r="R375" s="159"/>
      <c r="S375" s="159"/>
      <c r="T375" s="159"/>
      <c r="U375" s="159"/>
      <c r="V375" s="159"/>
      <c r="W375" s="159"/>
      <c r="X375" s="159"/>
      <c r="Y375" s="159"/>
      <c r="Z375" s="159"/>
    </row>
    <row r="376" spans="1:26" ht="17.25" customHeight="1" x14ac:dyDescent="0.2">
      <c r="A376" s="159"/>
      <c r="B376" s="159"/>
      <c r="C376" s="159"/>
      <c r="D376" s="159"/>
      <c r="E376" s="159"/>
      <c r="F376" s="159"/>
      <c r="G376" s="159"/>
      <c r="H376" s="159"/>
      <c r="I376" s="159"/>
      <c r="J376" s="159"/>
      <c r="K376" s="159"/>
      <c r="L376" s="159"/>
      <c r="M376" s="159"/>
      <c r="N376" s="159"/>
      <c r="O376" s="159"/>
      <c r="P376" s="141"/>
      <c r="Q376" s="159"/>
      <c r="R376" s="159"/>
      <c r="S376" s="159"/>
      <c r="T376" s="159"/>
      <c r="U376" s="159"/>
      <c r="V376" s="159"/>
      <c r="W376" s="159"/>
      <c r="X376" s="159"/>
      <c r="Y376" s="159"/>
      <c r="Z376" s="159"/>
    </row>
    <row r="377" spans="1:26" ht="17.25" customHeight="1" x14ac:dyDescent="0.2">
      <c r="A377" s="159"/>
      <c r="B377" s="159"/>
      <c r="C377" s="159"/>
      <c r="D377" s="159"/>
      <c r="E377" s="159"/>
      <c r="F377" s="159"/>
      <c r="G377" s="159"/>
      <c r="H377" s="159"/>
      <c r="I377" s="159"/>
      <c r="J377" s="159"/>
      <c r="K377" s="159"/>
      <c r="L377" s="159"/>
      <c r="M377" s="159"/>
      <c r="N377" s="159"/>
      <c r="O377" s="159"/>
      <c r="P377" s="141"/>
      <c r="Q377" s="159"/>
      <c r="R377" s="159"/>
      <c r="S377" s="159"/>
      <c r="T377" s="159"/>
      <c r="U377" s="159"/>
      <c r="V377" s="159"/>
      <c r="W377" s="159"/>
      <c r="X377" s="159"/>
      <c r="Y377" s="159"/>
      <c r="Z377" s="159"/>
    </row>
    <row r="378" spans="1:26" ht="17.25" customHeight="1" x14ac:dyDescent="0.2">
      <c r="A378" s="159"/>
      <c r="B378" s="159"/>
      <c r="C378" s="159"/>
      <c r="D378" s="159"/>
      <c r="E378" s="159"/>
      <c r="F378" s="159"/>
      <c r="G378" s="159"/>
      <c r="H378" s="159"/>
      <c r="I378" s="159"/>
      <c r="J378" s="159"/>
      <c r="K378" s="159"/>
      <c r="L378" s="159"/>
      <c r="M378" s="159"/>
      <c r="N378" s="159"/>
      <c r="O378" s="159"/>
      <c r="P378" s="141"/>
      <c r="Q378" s="159"/>
      <c r="R378" s="159"/>
      <c r="S378" s="159"/>
      <c r="T378" s="159"/>
      <c r="U378" s="159"/>
      <c r="V378" s="159"/>
      <c r="W378" s="159"/>
      <c r="X378" s="159"/>
      <c r="Y378" s="159"/>
      <c r="Z378" s="159"/>
    </row>
    <row r="379" spans="1:26" ht="17.25" customHeight="1" x14ac:dyDescent="0.2">
      <c r="A379" s="159"/>
      <c r="B379" s="159"/>
      <c r="C379" s="159"/>
      <c r="D379" s="159"/>
      <c r="E379" s="159"/>
      <c r="F379" s="159"/>
      <c r="G379" s="159"/>
      <c r="H379" s="159"/>
      <c r="I379" s="159"/>
      <c r="J379" s="159"/>
      <c r="K379" s="159"/>
      <c r="L379" s="159"/>
      <c r="M379" s="159"/>
      <c r="N379" s="159"/>
      <c r="O379" s="159"/>
      <c r="P379" s="141"/>
      <c r="Q379" s="159"/>
      <c r="R379" s="159"/>
      <c r="S379" s="159"/>
      <c r="T379" s="159"/>
      <c r="U379" s="159"/>
      <c r="V379" s="159"/>
      <c r="W379" s="159"/>
      <c r="X379" s="159"/>
      <c r="Y379" s="159"/>
      <c r="Z379" s="159"/>
    </row>
    <row r="380" spans="1:26" ht="17.25" customHeight="1" x14ac:dyDescent="0.2">
      <c r="A380" s="159"/>
      <c r="B380" s="159"/>
      <c r="C380" s="159"/>
      <c r="D380" s="159"/>
      <c r="E380" s="159"/>
      <c r="F380" s="159"/>
      <c r="G380" s="159"/>
      <c r="H380" s="159"/>
      <c r="I380" s="159"/>
      <c r="J380" s="159"/>
      <c r="K380" s="159"/>
      <c r="L380" s="159"/>
      <c r="M380" s="159"/>
      <c r="N380" s="159"/>
      <c r="O380" s="159"/>
      <c r="P380" s="141"/>
      <c r="Q380" s="159"/>
      <c r="R380" s="159"/>
      <c r="S380" s="159"/>
      <c r="T380" s="159"/>
      <c r="U380" s="159"/>
      <c r="V380" s="159"/>
      <c r="W380" s="159"/>
      <c r="X380" s="159"/>
      <c r="Y380" s="159"/>
      <c r="Z380" s="159"/>
    </row>
    <row r="381" spans="1:26" ht="17.25" customHeight="1" x14ac:dyDescent="0.2">
      <c r="A381" s="159"/>
      <c r="B381" s="159"/>
      <c r="C381" s="159"/>
      <c r="D381" s="159"/>
      <c r="E381" s="159"/>
      <c r="F381" s="159"/>
      <c r="G381" s="159"/>
      <c r="H381" s="159"/>
      <c r="I381" s="159"/>
      <c r="J381" s="159"/>
      <c r="K381" s="159"/>
      <c r="L381" s="159"/>
      <c r="M381" s="159"/>
      <c r="N381" s="159"/>
      <c r="O381" s="159"/>
      <c r="P381" s="141"/>
      <c r="Q381" s="159"/>
      <c r="R381" s="159"/>
      <c r="S381" s="159"/>
      <c r="T381" s="159"/>
      <c r="U381" s="159"/>
      <c r="V381" s="159"/>
      <c r="W381" s="159"/>
      <c r="X381" s="159"/>
      <c r="Y381" s="159"/>
      <c r="Z381" s="159"/>
    </row>
    <row r="382" spans="1:26" ht="17.25" customHeight="1" x14ac:dyDescent="0.2">
      <c r="A382" s="159"/>
      <c r="B382" s="159"/>
      <c r="C382" s="159"/>
      <c r="D382" s="159"/>
      <c r="E382" s="159"/>
      <c r="F382" s="159"/>
      <c r="G382" s="159"/>
      <c r="H382" s="159"/>
      <c r="I382" s="159"/>
      <c r="J382" s="159"/>
      <c r="K382" s="159"/>
      <c r="L382" s="159"/>
      <c r="M382" s="159"/>
      <c r="N382" s="159"/>
      <c r="O382" s="159"/>
      <c r="P382" s="141"/>
      <c r="Q382" s="159"/>
      <c r="R382" s="159"/>
      <c r="S382" s="159"/>
      <c r="T382" s="159"/>
      <c r="U382" s="159"/>
      <c r="V382" s="159"/>
      <c r="W382" s="159"/>
      <c r="X382" s="159"/>
      <c r="Y382" s="159"/>
      <c r="Z382" s="159"/>
    </row>
    <row r="383" spans="1:26" ht="17.25" customHeight="1" x14ac:dyDescent="0.2">
      <c r="A383" s="159"/>
      <c r="B383" s="159"/>
      <c r="C383" s="159"/>
      <c r="D383" s="159"/>
      <c r="E383" s="159"/>
      <c r="F383" s="159"/>
      <c r="G383" s="159"/>
      <c r="H383" s="159"/>
      <c r="I383" s="159"/>
      <c r="J383" s="159"/>
      <c r="K383" s="159"/>
      <c r="L383" s="159"/>
      <c r="M383" s="159"/>
      <c r="N383" s="159"/>
      <c r="O383" s="159"/>
      <c r="P383" s="141"/>
      <c r="Q383" s="159"/>
      <c r="R383" s="159"/>
      <c r="S383" s="159"/>
      <c r="T383" s="159"/>
      <c r="U383" s="159"/>
      <c r="V383" s="159"/>
      <c r="W383" s="159"/>
      <c r="X383" s="159"/>
      <c r="Y383" s="159"/>
      <c r="Z383" s="159"/>
    </row>
    <row r="384" spans="1:26" ht="17.25" customHeight="1" x14ac:dyDescent="0.2">
      <c r="A384" s="159"/>
      <c r="B384" s="159"/>
      <c r="C384" s="159"/>
      <c r="D384" s="159"/>
      <c r="E384" s="159"/>
      <c r="F384" s="159"/>
      <c r="G384" s="159"/>
      <c r="H384" s="159"/>
      <c r="I384" s="159"/>
      <c r="J384" s="159"/>
      <c r="K384" s="159"/>
      <c r="L384" s="159"/>
      <c r="M384" s="159"/>
      <c r="N384" s="159"/>
      <c r="O384" s="159"/>
      <c r="P384" s="141"/>
      <c r="Q384" s="159"/>
      <c r="R384" s="159"/>
      <c r="S384" s="159"/>
      <c r="T384" s="159"/>
      <c r="U384" s="159"/>
      <c r="V384" s="159"/>
      <c r="W384" s="159"/>
      <c r="X384" s="159"/>
      <c r="Y384" s="159"/>
      <c r="Z384" s="159"/>
    </row>
    <row r="385" spans="1:26" ht="17.25" customHeight="1" x14ac:dyDescent="0.2">
      <c r="A385" s="159"/>
      <c r="B385" s="159"/>
      <c r="C385" s="159"/>
      <c r="D385" s="159"/>
      <c r="E385" s="159"/>
      <c r="F385" s="159"/>
      <c r="G385" s="159"/>
      <c r="H385" s="159"/>
      <c r="I385" s="159"/>
      <c r="J385" s="159"/>
      <c r="K385" s="159"/>
      <c r="L385" s="159"/>
      <c r="M385" s="159"/>
      <c r="N385" s="159"/>
      <c r="O385" s="159"/>
      <c r="P385" s="141"/>
      <c r="Q385" s="159"/>
      <c r="R385" s="159"/>
      <c r="S385" s="159"/>
      <c r="T385" s="159"/>
      <c r="U385" s="159"/>
      <c r="V385" s="159"/>
      <c r="W385" s="159"/>
      <c r="X385" s="159"/>
      <c r="Y385" s="159"/>
      <c r="Z385" s="159"/>
    </row>
    <row r="386" spans="1:26" ht="17.25" customHeight="1" x14ac:dyDescent="0.2">
      <c r="A386" s="159"/>
      <c r="B386" s="159"/>
      <c r="C386" s="159"/>
      <c r="D386" s="159"/>
      <c r="E386" s="159"/>
      <c r="F386" s="159"/>
      <c r="G386" s="159"/>
      <c r="H386" s="159"/>
      <c r="I386" s="159"/>
      <c r="J386" s="159"/>
      <c r="K386" s="159"/>
      <c r="L386" s="159"/>
      <c r="M386" s="159"/>
      <c r="N386" s="159"/>
      <c r="O386" s="159"/>
      <c r="P386" s="141"/>
      <c r="Q386" s="159"/>
      <c r="R386" s="159"/>
      <c r="S386" s="159"/>
      <c r="T386" s="159"/>
      <c r="U386" s="159"/>
      <c r="V386" s="159"/>
      <c r="W386" s="159"/>
      <c r="X386" s="159"/>
      <c r="Y386" s="159"/>
      <c r="Z386" s="159"/>
    </row>
    <row r="387" spans="1:26" ht="17.25" customHeight="1" x14ac:dyDescent="0.2">
      <c r="A387" s="159"/>
      <c r="B387" s="159"/>
      <c r="C387" s="159"/>
      <c r="D387" s="159"/>
      <c r="E387" s="159"/>
      <c r="F387" s="159"/>
      <c r="G387" s="159"/>
      <c r="H387" s="159"/>
      <c r="I387" s="159"/>
      <c r="J387" s="159"/>
      <c r="K387" s="159"/>
      <c r="L387" s="159"/>
      <c r="M387" s="159"/>
      <c r="N387" s="159"/>
      <c r="O387" s="159"/>
      <c r="P387" s="141"/>
      <c r="Q387" s="159"/>
      <c r="R387" s="159"/>
      <c r="S387" s="159"/>
      <c r="T387" s="159"/>
      <c r="U387" s="159"/>
      <c r="V387" s="159"/>
      <c r="W387" s="159"/>
      <c r="X387" s="159"/>
      <c r="Y387" s="159"/>
      <c r="Z387" s="159"/>
    </row>
    <row r="388" spans="1:26" ht="17.25" customHeight="1" x14ac:dyDescent="0.2">
      <c r="A388" s="159"/>
      <c r="B388" s="159"/>
      <c r="C388" s="159"/>
      <c r="D388" s="159"/>
      <c r="E388" s="159"/>
      <c r="F388" s="159"/>
      <c r="G388" s="159"/>
      <c r="H388" s="159"/>
      <c r="I388" s="159"/>
      <c r="J388" s="159"/>
      <c r="K388" s="159"/>
      <c r="L388" s="159"/>
      <c r="M388" s="159"/>
      <c r="N388" s="159"/>
      <c r="O388" s="159"/>
      <c r="P388" s="141"/>
      <c r="Q388" s="159"/>
      <c r="R388" s="159"/>
      <c r="S388" s="159"/>
      <c r="T388" s="159"/>
      <c r="U388" s="159"/>
      <c r="V388" s="159"/>
      <c r="W388" s="159"/>
      <c r="X388" s="159"/>
      <c r="Y388" s="159"/>
      <c r="Z388" s="159"/>
    </row>
    <row r="389" spans="1:26" ht="17.25" customHeight="1" x14ac:dyDescent="0.2">
      <c r="A389" s="159"/>
      <c r="B389" s="159"/>
      <c r="C389" s="159"/>
      <c r="D389" s="159"/>
      <c r="E389" s="159"/>
      <c r="F389" s="159"/>
      <c r="G389" s="159"/>
      <c r="H389" s="159"/>
      <c r="I389" s="159"/>
      <c r="J389" s="159"/>
      <c r="K389" s="159"/>
      <c r="L389" s="159"/>
      <c r="M389" s="159"/>
      <c r="N389" s="159"/>
      <c r="O389" s="159"/>
      <c r="P389" s="141"/>
      <c r="Q389" s="159"/>
      <c r="R389" s="159"/>
      <c r="S389" s="159"/>
      <c r="T389" s="159"/>
      <c r="U389" s="159"/>
      <c r="V389" s="159"/>
      <c r="W389" s="159"/>
      <c r="X389" s="159"/>
      <c r="Y389" s="159"/>
      <c r="Z389" s="159"/>
    </row>
    <row r="390" spans="1:26" ht="17.25" customHeight="1" x14ac:dyDescent="0.2">
      <c r="A390" s="159"/>
      <c r="B390" s="159"/>
      <c r="C390" s="159"/>
      <c r="D390" s="159"/>
      <c r="E390" s="159"/>
      <c r="F390" s="159"/>
      <c r="G390" s="159"/>
      <c r="H390" s="159"/>
      <c r="I390" s="159"/>
      <c r="J390" s="159"/>
      <c r="K390" s="159"/>
      <c r="L390" s="159"/>
      <c r="M390" s="159"/>
      <c r="N390" s="159"/>
      <c r="O390" s="159"/>
      <c r="P390" s="141"/>
      <c r="Q390" s="159"/>
      <c r="R390" s="159"/>
      <c r="S390" s="159"/>
      <c r="T390" s="159"/>
      <c r="U390" s="159"/>
      <c r="V390" s="159"/>
      <c r="W390" s="159"/>
      <c r="X390" s="159"/>
      <c r="Y390" s="159"/>
      <c r="Z390" s="159"/>
    </row>
    <row r="391" spans="1:26" ht="17.25" customHeight="1" x14ac:dyDescent="0.2">
      <c r="A391" s="159"/>
      <c r="B391" s="159"/>
      <c r="C391" s="159"/>
      <c r="D391" s="159"/>
      <c r="E391" s="159"/>
      <c r="F391" s="159"/>
      <c r="G391" s="159"/>
      <c r="H391" s="159"/>
      <c r="I391" s="159"/>
      <c r="J391" s="159"/>
      <c r="K391" s="159"/>
      <c r="L391" s="159"/>
      <c r="M391" s="159"/>
      <c r="N391" s="159"/>
      <c r="O391" s="159"/>
      <c r="P391" s="141"/>
      <c r="Q391" s="159"/>
      <c r="R391" s="159"/>
      <c r="S391" s="159"/>
      <c r="T391" s="159"/>
      <c r="U391" s="159"/>
      <c r="V391" s="159"/>
      <c r="W391" s="159"/>
      <c r="X391" s="159"/>
      <c r="Y391" s="159"/>
      <c r="Z391" s="159"/>
    </row>
    <row r="392" spans="1:26" ht="17.25" customHeight="1" x14ac:dyDescent="0.2">
      <c r="A392" s="159"/>
      <c r="B392" s="159"/>
      <c r="C392" s="159"/>
      <c r="D392" s="159"/>
      <c r="E392" s="159"/>
      <c r="F392" s="159"/>
      <c r="G392" s="159"/>
      <c r="H392" s="159"/>
      <c r="I392" s="159"/>
      <c r="J392" s="159"/>
      <c r="K392" s="159"/>
      <c r="L392" s="159"/>
      <c r="M392" s="159"/>
      <c r="N392" s="159"/>
      <c r="O392" s="159"/>
      <c r="P392" s="141"/>
      <c r="Q392" s="159"/>
      <c r="R392" s="159"/>
      <c r="S392" s="159"/>
      <c r="T392" s="159"/>
      <c r="U392" s="159"/>
      <c r="V392" s="159"/>
      <c r="W392" s="159"/>
      <c r="X392" s="159"/>
      <c r="Y392" s="159"/>
      <c r="Z392" s="159"/>
    </row>
    <row r="393" spans="1:26" ht="17.25" customHeight="1" x14ac:dyDescent="0.2">
      <c r="A393" s="159"/>
      <c r="B393" s="159"/>
      <c r="C393" s="159"/>
      <c r="D393" s="159"/>
      <c r="E393" s="159"/>
      <c r="F393" s="159"/>
      <c r="G393" s="159"/>
      <c r="H393" s="159"/>
      <c r="I393" s="159"/>
      <c r="J393" s="159"/>
      <c r="K393" s="159"/>
      <c r="L393" s="159"/>
      <c r="M393" s="159"/>
      <c r="N393" s="159"/>
      <c r="O393" s="159"/>
      <c r="P393" s="141"/>
      <c r="Q393" s="159"/>
      <c r="R393" s="159"/>
      <c r="S393" s="159"/>
      <c r="T393" s="159"/>
      <c r="U393" s="159"/>
      <c r="V393" s="159"/>
      <c r="W393" s="159"/>
      <c r="X393" s="159"/>
      <c r="Y393" s="159"/>
      <c r="Z393" s="159"/>
    </row>
    <row r="394" spans="1:26" ht="17.25" customHeight="1" x14ac:dyDescent="0.2">
      <c r="A394" s="159"/>
      <c r="B394" s="159"/>
      <c r="C394" s="159"/>
      <c r="D394" s="159"/>
      <c r="E394" s="159"/>
      <c r="F394" s="159"/>
      <c r="G394" s="159"/>
      <c r="H394" s="159"/>
      <c r="I394" s="159"/>
      <c r="J394" s="159"/>
      <c r="K394" s="159"/>
      <c r="L394" s="159"/>
      <c r="M394" s="159"/>
      <c r="N394" s="159"/>
      <c r="O394" s="159"/>
      <c r="P394" s="141"/>
      <c r="Q394" s="159"/>
      <c r="R394" s="159"/>
      <c r="S394" s="159"/>
      <c r="T394" s="159"/>
      <c r="U394" s="159"/>
      <c r="V394" s="159"/>
      <c r="W394" s="159"/>
      <c r="X394" s="159"/>
      <c r="Y394" s="159"/>
      <c r="Z394" s="159"/>
    </row>
    <row r="395" spans="1:26" ht="17.25" customHeight="1" x14ac:dyDescent="0.2">
      <c r="A395" s="159"/>
      <c r="B395" s="159"/>
      <c r="C395" s="159"/>
      <c r="D395" s="159"/>
      <c r="E395" s="159"/>
      <c r="F395" s="159"/>
      <c r="G395" s="159"/>
      <c r="H395" s="159"/>
      <c r="I395" s="159"/>
      <c r="J395" s="159"/>
      <c r="K395" s="159"/>
      <c r="L395" s="159"/>
      <c r="M395" s="159"/>
      <c r="N395" s="159"/>
      <c r="O395" s="159"/>
      <c r="P395" s="141"/>
      <c r="Q395" s="159"/>
      <c r="R395" s="159"/>
      <c r="S395" s="159"/>
      <c r="T395" s="159"/>
      <c r="U395" s="159"/>
      <c r="V395" s="159"/>
      <c r="W395" s="159"/>
      <c r="X395" s="159"/>
      <c r="Y395" s="159"/>
      <c r="Z395" s="159"/>
    </row>
    <row r="396" spans="1:26" ht="17.25" customHeight="1" x14ac:dyDescent="0.2">
      <c r="A396" s="159"/>
      <c r="B396" s="159"/>
      <c r="C396" s="159"/>
      <c r="D396" s="159"/>
      <c r="E396" s="159"/>
      <c r="F396" s="159"/>
      <c r="G396" s="159"/>
      <c r="H396" s="159"/>
      <c r="I396" s="159"/>
      <c r="J396" s="159"/>
      <c r="K396" s="159"/>
      <c r="L396" s="159"/>
      <c r="M396" s="159"/>
      <c r="N396" s="159"/>
      <c r="O396" s="159"/>
      <c r="P396" s="141"/>
      <c r="Q396" s="159"/>
      <c r="R396" s="159"/>
      <c r="S396" s="159"/>
      <c r="T396" s="159"/>
      <c r="U396" s="159"/>
      <c r="V396" s="159"/>
      <c r="W396" s="159"/>
      <c r="X396" s="159"/>
      <c r="Y396" s="159"/>
      <c r="Z396" s="159"/>
    </row>
    <row r="397" spans="1:26" ht="17.25" customHeight="1" x14ac:dyDescent="0.2">
      <c r="A397" s="159"/>
      <c r="B397" s="159"/>
      <c r="C397" s="159"/>
      <c r="D397" s="159"/>
      <c r="E397" s="159"/>
      <c r="F397" s="159"/>
      <c r="G397" s="159"/>
      <c r="H397" s="159"/>
      <c r="I397" s="159"/>
      <c r="J397" s="159"/>
      <c r="K397" s="159"/>
      <c r="L397" s="159"/>
      <c r="M397" s="159"/>
      <c r="N397" s="159"/>
      <c r="O397" s="159"/>
      <c r="P397" s="141"/>
      <c r="Q397" s="159"/>
      <c r="R397" s="159"/>
      <c r="S397" s="159"/>
      <c r="T397" s="159"/>
      <c r="U397" s="159"/>
      <c r="V397" s="159"/>
      <c r="W397" s="159"/>
      <c r="X397" s="159"/>
      <c r="Y397" s="159"/>
      <c r="Z397" s="159"/>
    </row>
    <row r="398" spans="1:26" ht="17.25" customHeight="1" x14ac:dyDescent="0.2">
      <c r="A398" s="159"/>
      <c r="B398" s="159"/>
      <c r="C398" s="159"/>
      <c r="D398" s="159"/>
      <c r="E398" s="159"/>
      <c r="F398" s="159"/>
      <c r="G398" s="159"/>
      <c r="H398" s="159"/>
      <c r="I398" s="159"/>
      <c r="J398" s="159"/>
      <c r="K398" s="159"/>
      <c r="L398" s="159"/>
      <c r="M398" s="159"/>
      <c r="N398" s="159"/>
      <c r="O398" s="159"/>
      <c r="P398" s="141"/>
      <c r="Q398" s="159"/>
      <c r="R398" s="159"/>
      <c r="S398" s="159"/>
      <c r="T398" s="159"/>
      <c r="U398" s="159"/>
      <c r="V398" s="159"/>
      <c r="W398" s="159"/>
      <c r="X398" s="159"/>
      <c r="Y398" s="159"/>
      <c r="Z398" s="159"/>
    </row>
    <row r="399" spans="1:26" ht="17.25" customHeight="1" x14ac:dyDescent="0.2">
      <c r="A399" s="159"/>
      <c r="B399" s="159"/>
      <c r="C399" s="159"/>
      <c r="D399" s="159"/>
      <c r="E399" s="159"/>
      <c r="F399" s="159"/>
      <c r="G399" s="159"/>
      <c r="H399" s="159"/>
      <c r="I399" s="159"/>
      <c r="J399" s="159"/>
      <c r="K399" s="159"/>
      <c r="L399" s="159"/>
      <c r="M399" s="159"/>
      <c r="N399" s="159"/>
      <c r="O399" s="159"/>
      <c r="P399" s="141"/>
      <c r="Q399" s="159"/>
      <c r="R399" s="159"/>
      <c r="S399" s="159"/>
      <c r="T399" s="159"/>
      <c r="U399" s="159"/>
      <c r="V399" s="159"/>
      <c r="W399" s="159"/>
      <c r="X399" s="159"/>
      <c r="Y399" s="159"/>
      <c r="Z399" s="159"/>
    </row>
    <row r="400" spans="1:26" ht="17.25" customHeight="1" x14ac:dyDescent="0.2">
      <c r="A400" s="159"/>
      <c r="B400" s="159"/>
      <c r="C400" s="159"/>
      <c r="D400" s="159"/>
      <c r="E400" s="159"/>
      <c r="F400" s="159"/>
      <c r="G400" s="159"/>
      <c r="H400" s="159"/>
      <c r="I400" s="159"/>
      <c r="J400" s="159"/>
      <c r="K400" s="159"/>
      <c r="L400" s="159"/>
      <c r="M400" s="159"/>
      <c r="N400" s="159"/>
      <c r="O400" s="159"/>
      <c r="P400" s="141"/>
      <c r="Q400" s="159"/>
      <c r="R400" s="159"/>
      <c r="S400" s="159"/>
      <c r="T400" s="159"/>
      <c r="U400" s="159"/>
      <c r="V400" s="159"/>
      <c r="W400" s="159"/>
      <c r="X400" s="159"/>
      <c r="Y400" s="159"/>
      <c r="Z400" s="159"/>
    </row>
    <row r="401" spans="1:26" ht="17.25" customHeight="1" x14ac:dyDescent="0.2">
      <c r="A401" s="159"/>
      <c r="B401" s="159"/>
      <c r="C401" s="159"/>
      <c r="D401" s="159"/>
      <c r="E401" s="159"/>
      <c r="F401" s="159"/>
      <c r="G401" s="159"/>
      <c r="H401" s="159"/>
      <c r="I401" s="159"/>
      <c r="J401" s="159"/>
      <c r="K401" s="159"/>
      <c r="L401" s="159"/>
      <c r="M401" s="159"/>
      <c r="N401" s="159"/>
      <c r="O401" s="159"/>
      <c r="P401" s="141"/>
      <c r="Q401" s="159"/>
      <c r="R401" s="159"/>
      <c r="S401" s="159"/>
      <c r="T401" s="159"/>
      <c r="U401" s="159"/>
      <c r="V401" s="159"/>
      <c r="W401" s="159"/>
      <c r="X401" s="159"/>
      <c r="Y401" s="159"/>
      <c r="Z401" s="159"/>
    </row>
    <row r="402" spans="1:26" ht="17.25" customHeight="1" x14ac:dyDescent="0.2">
      <c r="A402" s="159"/>
      <c r="B402" s="159"/>
      <c r="C402" s="159"/>
      <c r="D402" s="159"/>
      <c r="E402" s="159"/>
      <c r="F402" s="159"/>
      <c r="G402" s="159"/>
      <c r="H402" s="159"/>
      <c r="I402" s="159"/>
      <c r="J402" s="159"/>
      <c r="K402" s="159"/>
      <c r="L402" s="159"/>
      <c r="M402" s="159"/>
      <c r="N402" s="159"/>
      <c r="O402" s="159"/>
      <c r="P402" s="141"/>
      <c r="Q402" s="159"/>
      <c r="R402" s="159"/>
      <c r="S402" s="159"/>
      <c r="T402" s="159"/>
      <c r="U402" s="159"/>
      <c r="V402" s="159"/>
      <c r="W402" s="159"/>
      <c r="X402" s="159"/>
      <c r="Y402" s="159"/>
      <c r="Z402" s="159"/>
    </row>
    <row r="403" spans="1:26" ht="17.25" customHeight="1" x14ac:dyDescent="0.2">
      <c r="A403" s="159"/>
      <c r="B403" s="159"/>
      <c r="C403" s="159"/>
      <c r="D403" s="159"/>
      <c r="E403" s="159"/>
      <c r="F403" s="159"/>
      <c r="G403" s="159"/>
      <c r="H403" s="159"/>
      <c r="I403" s="159"/>
      <c r="J403" s="159"/>
      <c r="K403" s="159"/>
      <c r="L403" s="159"/>
      <c r="M403" s="159"/>
      <c r="N403" s="159"/>
      <c r="O403" s="159"/>
      <c r="P403" s="141"/>
      <c r="Q403" s="159"/>
      <c r="R403" s="159"/>
      <c r="S403" s="159"/>
      <c r="T403" s="159"/>
      <c r="U403" s="159"/>
      <c r="V403" s="159"/>
      <c r="W403" s="159"/>
      <c r="X403" s="159"/>
      <c r="Y403" s="159"/>
      <c r="Z403" s="159"/>
    </row>
    <row r="404" spans="1:26" ht="17.25" customHeight="1" x14ac:dyDescent="0.2">
      <c r="A404" s="159"/>
      <c r="B404" s="159"/>
      <c r="C404" s="159"/>
      <c r="D404" s="159"/>
      <c r="E404" s="159"/>
      <c r="F404" s="159"/>
      <c r="G404" s="159"/>
      <c r="H404" s="159"/>
      <c r="I404" s="159"/>
      <c r="J404" s="159"/>
      <c r="K404" s="159"/>
      <c r="L404" s="159"/>
      <c r="M404" s="159"/>
      <c r="N404" s="159"/>
      <c r="O404" s="159"/>
      <c r="P404" s="141"/>
      <c r="Q404" s="159"/>
      <c r="R404" s="159"/>
      <c r="S404" s="159"/>
      <c r="T404" s="159"/>
      <c r="U404" s="159"/>
      <c r="V404" s="159"/>
      <c r="W404" s="159"/>
      <c r="X404" s="159"/>
      <c r="Y404" s="159"/>
      <c r="Z404" s="159"/>
    </row>
    <row r="405" spans="1:26" ht="17.25" customHeight="1" x14ac:dyDescent="0.2">
      <c r="A405" s="159"/>
      <c r="B405" s="159"/>
      <c r="C405" s="159"/>
      <c r="D405" s="159"/>
      <c r="E405" s="159"/>
      <c r="F405" s="159"/>
      <c r="G405" s="159"/>
      <c r="H405" s="159"/>
      <c r="I405" s="159"/>
      <c r="J405" s="159"/>
      <c r="K405" s="159"/>
      <c r="L405" s="159"/>
      <c r="M405" s="159"/>
      <c r="N405" s="159"/>
      <c r="O405" s="159"/>
      <c r="P405" s="141"/>
      <c r="Q405" s="159"/>
      <c r="R405" s="159"/>
      <c r="S405" s="159"/>
      <c r="T405" s="159"/>
      <c r="U405" s="159"/>
      <c r="V405" s="159"/>
      <c r="W405" s="159"/>
      <c r="X405" s="159"/>
      <c r="Y405" s="159"/>
      <c r="Z405" s="159"/>
    </row>
    <row r="406" spans="1:26" ht="17.25" customHeight="1" x14ac:dyDescent="0.2">
      <c r="A406" s="159"/>
      <c r="B406" s="159"/>
      <c r="C406" s="159"/>
      <c r="D406" s="159"/>
      <c r="E406" s="159"/>
      <c r="F406" s="159"/>
      <c r="G406" s="159"/>
      <c r="H406" s="159"/>
      <c r="I406" s="159"/>
      <c r="J406" s="159"/>
      <c r="K406" s="159"/>
      <c r="L406" s="159"/>
      <c r="M406" s="159"/>
      <c r="N406" s="159"/>
      <c r="O406" s="159"/>
      <c r="P406" s="141"/>
      <c r="Q406" s="159"/>
      <c r="R406" s="159"/>
      <c r="S406" s="159"/>
      <c r="T406" s="159"/>
      <c r="U406" s="159"/>
      <c r="V406" s="159"/>
      <c r="W406" s="159"/>
      <c r="X406" s="159"/>
      <c r="Y406" s="159"/>
      <c r="Z406" s="159"/>
    </row>
    <row r="407" spans="1:26" ht="17.25" customHeight="1" x14ac:dyDescent="0.2">
      <c r="A407" s="159"/>
      <c r="B407" s="159"/>
      <c r="C407" s="159"/>
      <c r="D407" s="159"/>
      <c r="E407" s="159"/>
      <c r="F407" s="159"/>
      <c r="G407" s="159"/>
      <c r="H407" s="159"/>
      <c r="I407" s="159"/>
      <c r="J407" s="159"/>
      <c r="K407" s="159"/>
      <c r="L407" s="159"/>
      <c r="M407" s="159"/>
      <c r="N407" s="159"/>
      <c r="O407" s="159"/>
      <c r="P407" s="141"/>
      <c r="Q407" s="159"/>
      <c r="R407" s="159"/>
      <c r="S407" s="159"/>
      <c r="T407" s="159"/>
      <c r="U407" s="159"/>
      <c r="V407" s="159"/>
      <c r="W407" s="159"/>
      <c r="X407" s="159"/>
      <c r="Y407" s="159"/>
      <c r="Z407" s="159"/>
    </row>
    <row r="408" spans="1:26" ht="17.25" customHeight="1" x14ac:dyDescent="0.2">
      <c r="A408" s="159"/>
      <c r="B408" s="159"/>
      <c r="C408" s="159"/>
      <c r="D408" s="159"/>
      <c r="E408" s="159"/>
      <c r="F408" s="159"/>
      <c r="G408" s="159"/>
      <c r="H408" s="159"/>
      <c r="I408" s="159"/>
      <c r="J408" s="159"/>
      <c r="K408" s="159"/>
      <c r="L408" s="159"/>
      <c r="M408" s="159"/>
      <c r="N408" s="159"/>
      <c r="O408" s="159"/>
      <c r="P408" s="141"/>
      <c r="Q408" s="159"/>
      <c r="R408" s="159"/>
      <c r="S408" s="159"/>
      <c r="T408" s="159"/>
      <c r="U408" s="159"/>
      <c r="V408" s="159"/>
      <c r="W408" s="159"/>
      <c r="X408" s="159"/>
      <c r="Y408" s="159"/>
      <c r="Z408" s="159"/>
    </row>
    <row r="409" spans="1:26" ht="17.25" customHeight="1" x14ac:dyDescent="0.2">
      <c r="A409" s="159"/>
      <c r="B409" s="159"/>
      <c r="C409" s="159"/>
      <c r="D409" s="159"/>
      <c r="E409" s="159"/>
      <c r="F409" s="159"/>
      <c r="G409" s="159"/>
      <c r="H409" s="159"/>
      <c r="I409" s="159"/>
      <c r="J409" s="159"/>
      <c r="K409" s="159"/>
      <c r="L409" s="159"/>
      <c r="M409" s="159"/>
      <c r="N409" s="159"/>
      <c r="O409" s="159"/>
      <c r="P409" s="141"/>
      <c r="Q409" s="159"/>
      <c r="R409" s="159"/>
      <c r="S409" s="159"/>
      <c r="T409" s="159"/>
      <c r="U409" s="159"/>
      <c r="V409" s="159"/>
      <c r="W409" s="159"/>
      <c r="X409" s="159"/>
      <c r="Y409" s="159"/>
      <c r="Z409" s="159"/>
    </row>
    <row r="410" spans="1:26" ht="17.25" customHeight="1" x14ac:dyDescent="0.2">
      <c r="A410" s="159"/>
      <c r="B410" s="159"/>
      <c r="C410" s="159"/>
      <c r="D410" s="159"/>
      <c r="E410" s="159"/>
      <c r="F410" s="159"/>
      <c r="G410" s="159"/>
      <c r="H410" s="159"/>
      <c r="I410" s="159"/>
      <c r="J410" s="159"/>
      <c r="K410" s="159"/>
      <c r="L410" s="159"/>
      <c r="M410" s="159"/>
      <c r="N410" s="159"/>
      <c r="O410" s="159"/>
      <c r="P410" s="141"/>
      <c r="Q410" s="159"/>
      <c r="R410" s="159"/>
      <c r="S410" s="159"/>
      <c r="T410" s="159"/>
      <c r="U410" s="159"/>
      <c r="V410" s="159"/>
      <c r="W410" s="159"/>
      <c r="X410" s="159"/>
      <c r="Y410" s="159"/>
      <c r="Z410" s="159"/>
    </row>
    <row r="411" spans="1:26" ht="17.25" customHeight="1" x14ac:dyDescent="0.2">
      <c r="A411" s="159"/>
      <c r="B411" s="159"/>
      <c r="C411" s="159"/>
      <c r="D411" s="159"/>
      <c r="E411" s="159"/>
      <c r="F411" s="159"/>
      <c r="G411" s="159"/>
      <c r="H411" s="159"/>
      <c r="I411" s="159"/>
      <c r="J411" s="159"/>
      <c r="K411" s="159"/>
      <c r="L411" s="159"/>
      <c r="M411" s="159"/>
      <c r="N411" s="159"/>
      <c r="O411" s="159"/>
      <c r="P411" s="141"/>
      <c r="Q411" s="159"/>
      <c r="R411" s="159"/>
      <c r="S411" s="159"/>
      <c r="T411" s="159"/>
      <c r="U411" s="159"/>
      <c r="V411" s="159"/>
      <c r="W411" s="159"/>
      <c r="X411" s="159"/>
      <c r="Y411" s="159"/>
      <c r="Z411" s="159"/>
    </row>
    <row r="412" spans="1:26" ht="17.25" customHeight="1" x14ac:dyDescent="0.2">
      <c r="A412" s="159"/>
      <c r="B412" s="159"/>
      <c r="C412" s="159"/>
      <c r="D412" s="159"/>
      <c r="E412" s="159"/>
      <c r="F412" s="159"/>
      <c r="G412" s="159"/>
      <c r="H412" s="159"/>
      <c r="I412" s="159"/>
      <c r="J412" s="159"/>
      <c r="K412" s="159"/>
      <c r="L412" s="159"/>
      <c r="M412" s="159"/>
      <c r="N412" s="159"/>
      <c r="O412" s="159"/>
      <c r="P412" s="141"/>
      <c r="Q412" s="159"/>
      <c r="R412" s="159"/>
      <c r="S412" s="159"/>
      <c r="T412" s="159"/>
      <c r="U412" s="159"/>
      <c r="V412" s="159"/>
      <c r="W412" s="159"/>
      <c r="X412" s="159"/>
      <c r="Y412" s="159"/>
      <c r="Z412" s="159"/>
    </row>
    <row r="413" spans="1:26" ht="17.25" customHeight="1" x14ac:dyDescent="0.2">
      <c r="A413" s="159"/>
      <c r="B413" s="159"/>
      <c r="C413" s="159"/>
      <c r="D413" s="159"/>
      <c r="E413" s="159"/>
      <c r="F413" s="159"/>
      <c r="G413" s="159"/>
      <c r="H413" s="159"/>
      <c r="I413" s="159"/>
      <c r="J413" s="159"/>
      <c r="K413" s="159"/>
      <c r="L413" s="159"/>
      <c r="M413" s="159"/>
      <c r="N413" s="159"/>
      <c r="O413" s="159"/>
      <c r="P413" s="141"/>
      <c r="Q413" s="159"/>
      <c r="R413" s="159"/>
      <c r="S413" s="159"/>
      <c r="T413" s="159"/>
      <c r="U413" s="159"/>
      <c r="V413" s="159"/>
      <c r="W413" s="159"/>
      <c r="X413" s="159"/>
      <c r="Y413" s="159"/>
      <c r="Z413" s="159"/>
    </row>
    <row r="414" spans="1:26" ht="17.25" customHeight="1" x14ac:dyDescent="0.2">
      <c r="A414" s="159"/>
      <c r="B414" s="159"/>
      <c r="C414" s="159"/>
      <c r="D414" s="159"/>
      <c r="E414" s="159"/>
      <c r="F414" s="159"/>
      <c r="G414" s="159"/>
      <c r="H414" s="159"/>
      <c r="I414" s="159"/>
      <c r="J414" s="159"/>
      <c r="K414" s="159"/>
      <c r="L414" s="159"/>
      <c r="M414" s="159"/>
      <c r="N414" s="159"/>
      <c r="O414" s="159"/>
      <c r="P414" s="141"/>
      <c r="Q414" s="159"/>
      <c r="R414" s="159"/>
      <c r="S414" s="159"/>
      <c r="T414" s="159"/>
      <c r="U414" s="159"/>
      <c r="V414" s="159"/>
      <c r="W414" s="159"/>
      <c r="X414" s="159"/>
      <c r="Y414" s="159"/>
      <c r="Z414" s="159"/>
    </row>
    <row r="415" spans="1:26" ht="17.25" customHeight="1" x14ac:dyDescent="0.2">
      <c r="A415" s="159"/>
      <c r="B415" s="159"/>
      <c r="C415" s="159"/>
      <c r="D415" s="159"/>
      <c r="E415" s="159"/>
      <c r="F415" s="159"/>
      <c r="G415" s="159"/>
      <c r="H415" s="159"/>
      <c r="I415" s="159"/>
      <c r="J415" s="159"/>
      <c r="K415" s="159"/>
      <c r="L415" s="159"/>
      <c r="M415" s="159"/>
      <c r="N415" s="159"/>
      <c r="O415" s="159"/>
      <c r="P415" s="141"/>
      <c r="Q415" s="159"/>
      <c r="R415" s="159"/>
      <c r="S415" s="159"/>
      <c r="T415" s="159"/>
      <c r="U415" s="159"/>
      <c r="V415" s="159"/>
      <c r="W415" s="159"/>
      <c r="X415" s="159"/>
      <c r="Y415" s="159"/>
      <c r="Z415" s="159"/>
    </row>
    <row r="416" spans="1:26" ht="17.25" customHeight="1" x14ac:dyDescent="0.2">
      <c r="A416" s="159"/>
      <c r="B416" s="159"/>
      <c r="C416" s="159"/>
      <c r="D416" s="159"/>
      <c r="E416" s="159"/>
      <c r="F416" s="159"/>
      <c r="G416" s="159"/>
      <c r="H416" s="159"/>
      <c r="I416" s="159"/>
      <c r="J416" s="159"/>
      <c r="K416" s="159"/>
      <c r="L416" s="159"/>
      <c r="M416" s="159"/>
      <c r="N416" s="159"/>
      <c r="O416" s="159"/>
      <c r="P416" s="141"/>
      <c r="Q416" s="159"/>
      <c r="R416" s="159"/>
      <c r="S416" s="159"/>
      <c r="T416" s="159"/>
      <c r="U416" s="159"/>
      <c r="V416" s="159"/>
      <c r="W416" s="159"/>
      <c r="X416" s="159"/>
      <c r="Y416" s="159"/>
      <c r="Z416" s="159"/>
    </row>
    <row r="417" spans="1:26" ht="17.25" customHeight="1" x14ac:dyDescent="0.2">
      <c r="A417" s="159"/>
      <c r="B417" s="159"/>
      <c r="C417" s="159"/>
      <c r="D417" s="159"/>
      <c r="E417" s="159"/>
      <c r="F417" s="159"/>
      <c r="G417" s="159"/>
      <c r="H417" s="159"/>
      <c r="I417" s="159"/>
      <c r="J417" s="159"/>
      <c r="K417" s="159"/>
      <c r="L417" s="159"/>
      <c r="M417" s="159"/>
      <c r="N417" s="159"/>
      <c r="O417" s="159"/>
      <c r="P417" s="141"/>
      <c r="Q417" s="159"/>
      <c r="R417" s="159"/>
      <c r="S417" s="159"/>
      <c r="T417" s="159"/>
      <c r="U417" s="159"/>
      <c r="V417" s="159"/>
      <c r="W417" s="159"/>
      <c r="X417" s="159"/>
      <c r="Y417" s="159"/>
      <c r="Z417" s="159"/>
    </row>
    <row r="418" spans="1:26" ht="17.25" customHeight="1" x14ac:dyDescent="0.2">
      <c r="A418" s="159"/>
      <c r="B418" s="159"/>
      <c r="C418" s="159"/>
      <c r="D418" s="159"/>
      <c r="E418" s="159"/>
      <c r="F418" s="159"/>
      <c r="G418" s="159"/>
      <c r="H418" s="159"/>
      <c r="I418" s="159"/>
      <c r="J418" s="159"/>
      <c r="K418" s="159"/>
      <c r="L418" s="159"/>
      <c r="M418" s="159"/>
      <c r="N418" s="159"/>
      <c r="O418" s="159"/>
      <c r="P418" s="141"/>
      <c r="Q418" s="159"/>
      <c r="R418" s="159"/>
      <c r="S418" s="159"/>
      <c r="T418" s="159"/>
      <c r="U418" s="159"/>
      <c r="V418" s="159"/>
      <c r="W418" s="159"/>
      <c r="X418" s="159"/>
      <c r="Y418" s="159"/>
      <c r="Z418" s="159"/>
    </row>
    <row r="419" spans="1:26" ht="17.25" customHeight="1" x14ac:dyDescent="0.2">
      <c r="A419" s="159"/>
      <c r="B419" s="159"/>
      <c r="C419" s="159"/>
      <c r="D419" s="159"/>
      <c r="E419" s="159"/>
      <c r="F419" s="159"/>
      <c r="G419" s="159"/>
      <c r="H419" s="159"/>
      <c r="I419" s="159"/>
      <c r="J419" s="159"/>
      <c r="K419" s="159"/>
      <c r="L419" s="159"/>
      <c r="M419" s="159"/>
      <c r="N419" s="159"/>
      <c r="O419" s="159"/>
      <c r="P419" s="141"/>
      <c r="Q419" s="159"/>
      <c r="R419" s="159"/>
      <c r="S419" s="159"/>
      <c r="T419" s="159"/>
      <c r="U419" s="159"/>
      <c r="V419" s="159"/>
      <c r="W419" s="159"/>
      <c r="X419" s="159"/>
      <c r="Y419" s="159"/>
      <c r="Z419" s="159"/>
    </row>
    <row r="420" spans="1:26" ht="17.25" customHeight="1" x14ac:dyDescent="0.2">
      <c r="A420" s="159"/>
      <c r="B420" s="159"/>
      <c r="C420" s="159"/>
      <c r="D420" s="159"/>
      <c r="E420" s="159"/>
      <c r="F420" s="159"/>
      <c r="G420" s="159"/>
      <c r="H420" s="159"/>
      <c r="I420" s="159"/>
      <c r="J420" s="159"/>
      <c r="K420" s="159"/>
      <c r="L420" s="159"/>
      <c r="M420" s="159"/>
      <c r="N420" s="159"/>
      <c r="O420" s="159"/>
      <c r="P420" s="141"/>
      <c r="Q420" s="159"/>
      <c r="R420" s="159"/>
      <c r="S420" s="159"/>
      <c r="T420" s="159"/>
      <c r="U420" s="159"/>
      <c r="V420" s="159"/>
      <c r="W420" s="159"/>
      <c r="X420" s="159"/>
      <c r="Y420" s="159"/>
      <c r="Z420" s="159"/>
    </row>
    <row r="421" spans="1:26" ht="17.25" customHeight="1" x14ac:dyDescent="0.2">
      <c r="A421" s="159"/>
      <c r="B421" s="159"/>
      <c r="C421" s="159"/>
      <c r="D421" s="159"/>
      <c r="E421" s="159"/>
      <c r="F421" s="159"/>
      <c r="G421" s="159"/>
      <c r="H421" s="159"/>
      <c r="I421" s="159"/>
      <c r="J421" s="159"/>
      <c r="K421" s="159"/>
      <c r="L421" s="159"/>
      <c r="M421" s="159"/>
      <c r="N421" s="159"/>
      <c r="O421" s="159"/>
      <c r="P421" s="141"/>
      <c r="Q421" s="159"/>
      <c r="R421" s="159"/>
      <c r="S421" s="159"/>
      <c r="T421" s="159"/>
      <c r="U421" s="159"/>
      <c r="V421" s="159"/>
      <c r="W421" s="159"/>
      <c r="X421" s="159"/>
      <c r="Y421" s="159"/>
      <c r="Z421" s="159"/>
    </row>
    <row r="422" spans="1:26" ht="17.25" customHeight="1" x14ac:dyDescent="0.2">
      <c r="A422" s="159"/>
      <c r="B422" s="159"/>
      <c r="C422" s="159"/>
      <c r="D422" s="159"/>
      <c r="E422" s="159"/>
      <c r="F422" s="159"/>
      <c r="G422" s="159"/>
      <c r="H422" s="159"/>
      <c r="I422" s="159"/>
      <c r="J422" s="159"/>
      <c r="K422" s="159"/>
      <c r="L422" s="159"/>
      <c r="M422" s="159"/>
      <c r="N422" s="159"/>
      <c r="O422" s="159"/>
      <c r="P422" s="141"/>
      <c r="Q422" s="159"/>
      <c r="R422" s="159"/>
      <c r="S422" s="159"/>
      <c r="T422" s="159"/>
      <c r="U422" s="159"/>
      <c r="V422" s="159"/>
      <c r="W422" s="159"/>
      <c r="X422" s="159"/>
      <c r="Y422" s="159"/>
      <c r="Z422" s="159"/>
    </row>
    <row r="423" spans="1:26" ht="17.25" customHeight="1" x14ac:dyDescent="0.2">
      <c r="A423" s="159"/>
      <c r="B423" s="159"/>
      <c r="C423" s="159"/>
      <c r="D423" s="159"/>
      <c r="E423" s="159"/>
      <c r="F423" s="159"/>
      <c r="G423" s="159"/>
      <c r="H423" s="159"/>
      <c r="I423" s="159"/>
      <c r="J423" s="159"/>
      <c r="K423" s="159"/>
      <c r="L423" s="159"/>
      <c r="M423" s="159"/>
      <c r="N423" s="159"/>
      <c r="O423" s="159"/>
      <c r="P423" s="141"/>
      <c r="Q423" s="159"/>
      <c r="R423" s="159"/>
      <c r="S423" s="159"/>
      <c r="T423" s="159"/>
      <c r="U423" s="159"/>
      <c r="V423" s="159"/>
      <c r="W423" s="159"/>
      <c r="X423" s="159"/>
      <c r="Y423" s="159"/>
      <c r="Z423" s="159"/>
    </row>
    <row r="424" spans="1:26" ht="17.25" customHeight="1" x14ac:dyDescent="0.2">
      <c r="A424" s="159"/>
      <c r="B424" s="159"/>
      <c r="C424" s="159"/>
      <c r="D424" s="159"/>
      <c r="E424" s="159"/>
      <c r="F424" s="159"/>
      <c r="G424" s="159"/>
      <c r="H424" s="159"/>
      <c r="I424" s="159"/>
      <c r="J424" s="159"/>
      <c r="K424" s="159"/>
      <c r="L424" s="159"/>
      <c r="M424" s="159"/>
      <c r="N424" s="159"/>
      <c r="O424" s="159"/>
      <c r="P424" s="141"/>
      <c r="Q424" s="159"/>
      <c r="R424" s="159"/>
      <c r="S424" s="159"/>
      <c r="T424" s="159"/>
      <c r="U424" s="159"/>
      <c r="V424" s="159"/>
      <c r="W424" s="159"/>
      <c r="X424" s="159"/>
      <c r="Y424" s="159"/>
      <c r="Z424" s="159"/>
    </row>
    <row r="425" spans="1:26" ht="17.25" customHeight="1" x14ac:dyDescent="0.2">
      <c r="A425" s="159"/>
      <c r="B425" s="159"/>
      <c r="C425" s="159"/>
      <c r="D425" s="159"/>
      <c r="E425" s="159"/>
      <c r="F425" s="159"/>
      <c r="G425" s="159"/>
      <c r="H425" s="159"/>
      <c r="I425" s="159"/>
      <c r="J425" s="159"/>
      <c r="K425" s="159"/>
      <c r="L425" s="159"/>
      <c r="M425" s="159"/>
      <c r="N425" s="159"/>
      <c r="O425" s="159"/>
      <c r="P425" s="141"/>
      <c r="Q425" s="159"/>
      <c r="R425" s="159"/>
      <c r="S425" s="159"/>
      <c r="T425" s="159"/>
      <c r="U425" s="159"/>
      <c r="V425" s="159"/>
      <c r="W425" s="159"/>
      <c r="X425" s="159"/>
      <c r="Y425" s="159"/>
      <c r="Z425" s="159"/>
    </row>
    <row r="426" spans="1:26" ht="17.25" customHeight="1" x14ac:dyDescent="0.2">
      <c r="A426" s="159"/>
      <c r="B426" s="159"/>
      <c r="C426" s="159"/>
      <c r="D426" s="159"/>
      <c r="E426" s="159"/>
      <c r="F426" s="159"/>
      <c r="G426" s="159"/>
      <c r="H426" s="159"/>
      <c r="I426" s="159"/>
      <c r="J426" s="159"/>
      <c r="K426" s="159"/>
      <c r="L426" s="159"/>
      <c r="M426" s="159"/>
      <c r="N426" s="159"/>
      <c r="O426" s="159"/>
      <c r="P426" s="141"/>
      <c r="Q426" s="159"/>
      <c r="R426" s="159"/>
      <c r="S426" s="159"/>
      <c r="T426" s="159"/>
      <c r="U426" s="159"/>
      <c r="V426" s="159"/>
      <c r="W426" s="159"/>
      <c r="X426" s="159"/>
      <c r="Y426" s="159"/>
      <c r="Z426" s="159"/>
    </row>
    <row r="427" spans="1:26" ht="17.25" customHeight="1" x14ac:dyDescent="0.2">
      <c r="A427" s="159"/>
      <c r="B427" s="159"/>
      <c r="C427" s="159"/>
      <c r="D427" s="159"/>
      <c r="E427" s="159"/>
      <c r="F427" s="159"/>
      <c r="G427" s="159"/>
      <c r="H427" s="159"/>
      <c r="I427" s="159"/>
      <c r="J427" s="159"/>
      <c r="K427" s="159"/>
      <c r="L427" s="159"/>
      <c r="M427" s="159"/>
      <c r="N427" s="159"/>
      <c r="O427" s="159"/>
      <c r="P427" s="141"/>
      <c r="Q427" s="159"/>
      <c r="R427" s="159"/>
      <c r="S427" s="159"/>
      <c r="T427" s="159"/>
      <c r="U427" s="159"/>
      <c r="V427" s="159"/>
      <c r="W427" s="159"/>
      <c r="X427" s="159"/>
      <c r="Y427" s="159"/>
      <c r="Z427" s="159"/>
    </row>
    <row r="428" spans="1:26" ht="17.25" customHeight="1" x14ac:dyDescent="0.2">
      <c r="A428" s="159"/>
      <c r="B428" s="159"/>
      <c r="C428" s="159"/>
      <c r="D428" s="159"/>
      <c r="E428" s="159"/>
      <c r="F428" s="159"/>
      <c r="G428" s="159"/>
      <c r="H428" s="159"/>
      <c r="I428" s="159"/>
      <c r="J428" s="159"/>
      <c r="K428" s="159"/>
      <c r="L428" s="159"/>
      <c r="M428" s="159"/>
      <c r="N428" s="159"/>
      <c r="O428" s="159"/>
      <c r="P428" s="141"/>
      <c r="Q428" s="159"/>
      <c r="R428" s="159"/>
      <c r="S428" s="159"/>
      <c r="T428" s="159"/>
      <c r="U428" s="159"/>
      <c r="V428" s="159"/>
      <c r="W428" s="159"/>
      <c r="X428" s="159"/>
      <c r="Y428" s="159"/>
      <c r="Z428" s="159"/>
    </row>
    <row r="429" spans="1:26" ht="17.25" customHeight="1" x14ac:dyDescent="0.2">
      <c r="A429" s="159"/>
      <c r="B429" s="159"/>
      <c r="C429" s="159"/>
      <c r="D429" s="159"/>
      <c r="E429" s="159"/>
      <c r="F429" s="159"/>
      <c r="G429" s="159"/>
      <c r="H429" s="159"/>
      <c r="I429" s="159"/>
      <c r="J429" s="159"/>
      <c r="K429" s="159"/>
      <c r="L429" s="159"/>
      <c r="M429" s="159"/>
      <c r="N429" s="159"/>
      <c r="O429" s="159"/>
      <c r="P429" s="141"/>
      <c r="Q429" s="159"/>
      <c r="R429" s="159"/>
      <c r="S429" s="159"/>
      <c r="T429" s="159"/>
      <c r="U429" s="159"/>
      <c r="V429" s="159"/>
      <c r="W429" s="159"/>
      <c r="X429" s="159"/>
      <c r="Y429" s="159"/>
      <c r="Z429" s="159"/>
    </row>
    <row r="430" spans="1:26" ht="17.25" customHeight="1" x14ac:dyDescent="0.2">
      <c r="A430" s="159"/>
      <c r="B430" s="159"/>
      <c r="C430" s="159"/>
      <c r="D430" s="159"/>
      <c r="E430" s="159"/>
      <c r="F430" s="159"/>
      <c r="G430" s="159"/>
      <c r="H430" s="159"/>
      <c r="I430" s="159"/>
      <c r="J430" s="159"/>
      <c r="K430" s="159"/>
      <c r="L430" s="159"/>
      <c r="M430" s="159"/>
      <c r="N430" s="159"/>
      <c r="O430" s="159"/>
      <c r="P430" s="141"/>
      <c r="Q430" s="159"/>
      <c r="R430" s="159"/>
      <c r="S430" s="159"/>
      <c r="T430" s="159"/>
      <c r="U430" s="159"/>
      <c r="V430" s="159"/>
      <c r="W430" s="159"/>
      <c r="X430" s="159"/>
      <c r="Y430" s="159"/>
      <c r="Z430" s="159"/>
    </row>
    <row r="431" spans="1:26" ht="17.25" customHeight="1" x14ac:dyDescent="0.2">
      <c r="A431" s="159"/>
      <c r="B431" s="159"/>
      <c r="C431" s="159"/>
      <c r="D431" s="159"/>
      <c r="E431" s="159"/>
      <c r="F431" s="159"/>
      <c r="G431" s="159"/>
      <c r="H431" s="159"/>
      <c r="I431" s="159"/>
      <c r="J431" s="159"/>
      <c r="K431" s="159"/>
      <c r="L431" s="159"/>
      <c r="M431" s="159"/>
      <c r="N431" s="159"/>
      <c r="O431" s="159"/>
      <c r="P431" s="141"/>
      <c r="Q431" s="159"/>
      <c r="R431" s="159"/>
      <c r="S431" s="159"/>
      <c r="T431" s="159"/>
      <c r="U431" s="159"/>
      <c r="V431" s="159"/>
      <c r="W431" s="159"/>
      <c r="X431" s="159"/>
      <c r="Y431" s="159"/>
      <c r="Z431" s="159"/>
    </row>
    <row r="432" spans="1:26" ht="17.25" customHeight="1" x14ac:dyDescent="0.2">
      <c r="A432" s="159"/>
      <c r="B432" s="159"/>
      <c r="C432" s="159"/>
      <c r="D432" s="159"/>
      <c r="E432" s="159"/>
      <c r="F432" s="159"/>
      <c r="G432" s="159"/>
      <c r="H432" s="159"/>
      <c r="I432" s="159"/>
      <c r="J432" s="159"/>
      <c r="K432" s="159"/>
      <c r="L432" s="159"/>
      <c r="M432" s="159"/>
      <c r="N432" s="159"/>
      <c r="O432" s="159"/>
      <c r="P432" s="141"/>
      <c r="Q432" s="159"/>
      <c r="R432" s="159"/>
      <c r="S432" s="159"/>
      <c r="T432" s="159"/>
      <c r="U432" s="159"/>
      <c r="V432" s="159"/>
      <c r="W432" s="159"/>
      <c r="X432" s="159"/>
      <c r="Y432" s="159"/>
      <c r="Z432" s="159"/>
    </row>
    <row r="433" spans="1:26" ht="17.25" customHeight="1" x14ac:dyDescent="0.2">
      <c r="A433" s="159"/>
      <c r="B433" s="159"/>
      <c r="C433" s="159"/>
      <c r="D433" s="159"/>
      <c r="E433" s="159"/>
      <c r="F433" s="159"/>
      <c r="G433" s="159"/>
      <c r="H433" s="159"/>
      <c r="I433" s="159"/>
      <c r="J433" s="159"/>
      <c r="K433" s="159"/>
      <c r="L433" s="159"/>
      <c r="M433" s="159"/>
      <c r="N433" s="159"/>
      <c r="O433" s="159"/>
      <c r="P433" s="141"/>
      <c r="Q433" s="159"/>
      <c r="R433" s="159"/>
      <c r="S433" s="159"/>
      <c r="T433" s="159"/>
      <c r="U433" s="159"/>
      <c r="V433" s="159"/>
      <c r="W433" s="159"/>
      <c r="X433" s="159"/>
      <c r="Y433" s="159"/>
      <c r="Z433" s="159"/>
    </row>
    <row r="434" spans="1:26" ht="17.25" customHeight="1" x14ac:dyDescent="0.2">
      <c r="A434" s="159"/>
      <c r="B434" s="159"/>
      <c r="C434" s="159"/>
      <c r="D434" s="159"/>
      <c r="E434" s="159"/>
      <c r="F434" s="159"/>
      <c r="G434" s="159"/>
      <c r="H434" s="159"/>
      <c r="I434" s="159"/>
      <c r="J434" s="159"/>
      <c r="K434" s="159"/>
      <c r="L434" s="159"/>
      <c r="M434" s="159"/>
      <c r="N434" s="159"/>
      <c r="O434" s="159"/>
      <c r="P434" s="141"/>
      <c r="Q434" s="159"/>
      <c r="R434" s="159"/>
      <c r="S434" s="159"/>
      <c r="T434" s="159"/>
      <c r="U434" s="159"/>
      <c r="V434" s="159"/>
      <c r="W434" s="159"/>
      <c r="X434" s="159"/>
      <c r="Y434" s="159"/>
      <c r="Z434" s="159"/>
    </row>
    <row r="435" spans="1:26" ht="17.25" customHeight="1" x14ac:dyDescent="0.2">
      <c r="A435" s="159"/>
      <c r="B435" s="159"/>
      <c r="C435" s="159"/>
      <c r="D435" s="159"/>
      <c r="E435" s="159"/>
      <c r="F435" s="159"/>
      <c r="G435" s="159"/>
      <c r="H435" s="159"/>
      <c r="I435" s="159"/>
      <c r="J435" s="159"/>
      <c r="K435" s="159"/>
      <c r="L435" s="159"/>
      <c r="M435" s="159"/>
      <c r="N435" s="159"/>
      <c r="O435" s="159"/>
      <c r="P435" s="141"/>
      <c r="Q435" s="159"/>
      <c r="R435" s="159"/>
      <c r="S435" s="159"/>
      <c r="T435" s="159"/>
      <c r="U435" s="159"/>
      <c r="V435" s="159"/>
      <c r="W435" s="159"/>
      <c r="X435" s="159"/>
      <c r="Y435" s="159"/>
      <c r="Z435" s="159"/>
    </row>
    <row r="436" spans="1:26" ht="17.25" customHeight="1" x14ac:dyDescent="0.2">
      <c r="A436" s="159"/>
      <c r="B436" s="159"/>
      <c r="C436" s="159"/>
      <c r="D436" s="159"/>
      <c r="E436" s="159"/>
      <c r="F436" s="159"/>
      <c r="G436" s="159"/>
      <c r="H436" s="159"/>
      <c r="I436" s="159"/>
      <c r="J436" s="159"/>
      <c r="K436" s="159"/>
      <c r="L436" s="159"/>
      <c r="M436" s="159"/>
      <c r="N436" s="159"/>
      <c r="O436" s="159"/>
      <c r="P436" s="141"/>
      <c r="Q436" s="159"/>
      <c r="R436" s="159"/>
      <c r="S436" s="159"/>
      <c r="T436" s="159"/>
      <c r="U436" s="159"/>
      <c r="V436" s="159"/>
      <c r="W436" s="159"/>
      <c r="X436" s="159"/>
      <c r="Y436" s="159"/>
      <c r="Z436" s="159"/>
    </row>
    <row r="437" spans="1:26" ht="17.25" customHeight="1" x14ac:dyDescent="0.2">
      <c r="A437" s="159"/>
      <c r="B437" s="159"/>
      <c r="C437" s="159"/>
      <c r="D437" s="159"/>
      <c r="E437" s="159"/>
      <c r="F437" s="159"/>
      <c r="G437" s="159"/>
      <c r="H437" s="159"/>
      <c r="I437" s="159"/>
      <c r="J437" s="159"/>
      <c r="K437" s="159"/>
      <c r="L437" s="159"/>
      <c r="M437" s="159"/>
      <c r="N437" s="159"/>
      <c r="O437" s="159"/>
      <c r="P437" s="141"/>
      <c r="Q437" s="159"/>
      <c r="R437" s="159"/>
      <c r="S437" s="159"/>
      <c r="T437" s="159"/>
      <c r="U437" s="159"/>
      <c r="V437" s="159"/>
      <c r="W437" s="159"/>
      <c r="X437" s="159"/>
      <c r="Y437" s="159"/>
      <c r="Z437" s="159"/>
    </row>
    <row r="438" spans="1:26" ht="17.25" customHeight="1" x14ac:dyDescent="0.2">
      <c r="A438" s="159"/>
      <c r="B438" s="159"/>
      <c r="C438" s="159"/>
      <c r="D438" s="159"/>
      <c r="E438" s="159"/>
      <c r="F438" s="159"/>
      <c r="G438" s="159"/>
      <c r="H438" s="159"/>
      <c r="I438" s="159"/>
      <c r="J438" s="159"/>
      <c r="K438" s="159"/>
      <c r="L438" s="159"/>
      <c r="M438" s="159"/>
      <c r="N438" s="159"/>
      <c r="O438" s="159"/>
      <c r="P438" s="141"/>
      <c r="Q438" s="159"/>
      <c r="R438" s="159"/>
      <c r="S438" s="159"/>
      <c r="T438" s="159"/>
      <c r="U438" s="159"/>
      <c r="V438" s="159"/>
      <c r="W438" s="159"/>
      <c r="X438" s="159"/>
      <c r="Y438" s="159"/>
      <c r="Z438" s="159"/>
    </row>
    <row r="439" spans="1:26" ht="17.25" customHeight="1" x14ac:dyDescent="0.2">
      <c r="A439" s="159"/>
      <c r="B439" s="159"/>
      <c r="C439" s="159"/>
      <c r="D439" s="159"/>
      <c r="E439" s="159"/>
      <c r="F439" s="159"/>
      <c r="G439" s="159"/>
      <c r="H439" s="159"/>
      <c r="I439" s="159"/>
      <c r="J439" s="159"/>
      <c r="K439" s="159"/>
      <c r="L439" s="159"/>
      <c r="M439" s="159"/>
      <c r="N439" s="159"/>
      <c r="O439" s="159"/>
      <c r="P439" s="141"/>
      <c r="Q439" s="159"/>
      <c r="R439" s="159"/>
      <c r="S439" s="159"/>
      <c r="T439" s="159"/>
      <c r="U439" s="159"/>
      <c r="V439" s="159"/>
      <c r="W439" s="159"/>
      <c r="X439" s="159"/>
      <c r="Y439" s="159"/>
      <c r="Z439" s="159"/>
    </row>
    <row r="440" spans="1:26" ht="17.25" customHeight="1" x14ac:dyDescent="0.2">
      <c r="A440" s="159"/>
      <c r="B440" s="159"/>
      <c r="C440" s="159"/>
      <c r="D440" s="159"/>
      <c r="E440" s="159"/>
      <c r="F440" s="159"/>
      <c r="G440" s="159"/>
      <c r="H440" s="159"/>
      <c r="I440" s="159"/>
      <c r="J440" s="159"/>
      <c r="K440" s="159"/>
      <c r="L440" s="159"/>
      <c r="M440" s="159"/>
      <c r="N440" s="159"/>
      <c r="O440" s="159"/>
      <c r="P440" s="141"/>
      <c r="Q440" s="159"/>
      <c r="R440" s="159"/>
      <c r="S440" s="159"/>
      <c r="T440" s="159"/>
      <c r="U440" s="159"/>
      <c r="V440" s="159"/>
      <c r="W440" s="159"/>
      <c r="X440" s="159"/>
      <c r="Y440" s="159"/>
      <c r="Z440" s="159"/>
    </row>
    <row r="441" spans="1:26" ht="17.25" customHeight="1" x14ac:dyDescent="0.2">
      <c r="A441" s="159"/>
      <c r="B441" s="159"/>
      <c r="C441" s="159"/>
      <c r="D441" s="159"/>
      <c r="E441" s="159"/>
      <c r="F441" s="159"/>
      <c r="G441" s="159"/>
      <c r="H441" s="159"/>
      <c r="I441" s="159"/>
      <c r="J441" s="159"/>
      <c r="K441" s="159"/>
      <c r="L441" s="159"/>
      <c r="M441" s="159"/>
      <c r="N441" s="159"/>
      <c r="O441" s="159"/>
      <c r="P441" s="141"/>
      <c r="Q441" s="159"/>
      <c r="R441" s="159"/>
      <c r="S441" s="159"/>
      <c r="T441" s="159"/>
      <c r="U441" s="159"/>
      <c r="V441" s="159"/>
      <c r="W441" s="159"/>
      <c r="X441" s="159"/>
      <c r="Y441" s="159"/>
      <c r="Z441" s="159"/>
    </row>
    <row r="442" spans="1:26" ht="17.25" customHeight="1" x14ac:dyDescent="0.2">
      <c r="A442" s="159"/>
      <c r="B442" s="159"/>
      <c r="C442" s="159"/>
      <c r="D442" s="159"/>
      <c r="E442" s="159"/>
      <c r="F442" s="159"/>
      <c r="G442" s="159"/>
      <c r="H442" s="159"/>
      <c r="I442" s="159"/>
      <c r="J442" s="159"/>
      <c r="K442" s="159"/>
      <c r="L442" s="159"/>
      <c r="M442" s="159"/>
      <c r="N442" s="159"/>
      <c r="O442" s="159"/>
      <c r="P442" s="141"/>
      <c r="Q442" s="159"/>
      <c r="R442" s="159"/>
      <c r="S442" s="159"/>
      <c r="T442" s="159"/>
      <c r="U442" s="159"/>
      <c r="V442" s="159"/>
      <c r="W442" s="159"/>
      <c r="X442" s="159"/>
      <c r="Y442" s="159"/>
      <c r="Z442" s="159"/>
    </row>
    <row r="443" spans="1:26" ht="17.25" customHeight="1" x14ac:dyDescent="0.2">
      <c r="A443" s="159"/>
      <c r="B443" s="159"/>
      <c r="C443" s="159"/>
      <c r="D443" s="159"/>
      <c r="E443" s="159"/>
      <c r="F443" s="159"/>
      <c r="G443" s="159"/>
      <c r="H443" s="159"/>
      <c r="I443" s="159"/>
      <c r="J443" s="159"/>
      <c r="K443" s="159"/>
      <c r="L443" s="159"/>
      <c r="M443" s="159"/>
      <c r="N443" s="159"/>
      <c r="O443" s="159"/>
      <c r="P443" s="141"/>
      <c r="Q443" s="159"/>
      <c r="R443" s="159"/>
      <c r="S443" s="159"/>
      <c r="T443" s="159"/>
      <c r="U443" s="159"/>
      <c r="V443" s="159"/>
      <c r="W443" s="159"/>
      <c r="X443" s="159"/>
      <c r="Y443" s="159"/>
      <c r="Z443" s="159"/>
    </row>
    <row r="444" spans="1:26" ht="17.25" customHeight="1" x14ac:dyDescent="0.2">
      <c r="A444" s="159"/>
      <c r="B444" s="159"/>
      <c r="C444" s="159"/>
      <c r="D444" s="159"/>
      <c r="E444" s="159"/>
      <c r="F444" s="159"/>
      <c r="G444" s="159"/>
      <c r="H444" s="159"/>
      <c r="I444" s="159"/>
      <c r="J444" s="159"/>
      <c r="K444" s="159"/>
      <c r="L444" s="159"/>
      <c r="M444" s="159"/>
      <c r="N444" s="159"/>
      <c r="O444" s="159"/>
      <c r="P444" s="141"/>
      <c r="Q444" s="159"/>
      <c r="R444" s="159"/>
      <c r="S444" s="159"/>
      <c r="T444" s="159"/>
      <c r="U444" s="159"/>
      <c r="V444" s="159"/>
      <c r="W444" s="159"/>
      <c r="X444" s="159"/>
      <c r="Y444" s="159"/>
      <c r="Z444" s="159"/>
    </row>
    <row r="445" spans="1:26" ht="17.25" customHeight="1" x14ac:dyDescent="0.2">
      <c r="A445" s="159"/>
      <c r="B445" s="159"/>
      <c r="C445" s="159"/>
      <c r="D445" s="159"/>
      <c r="E445" s="159"/>
      <c r="F445" s="159"/>
      <c r="G445" s="159"/>
      <c r="H445" s="159"/>
      <c r="I445" s="159"/>
      <c r="J445" s="159"/>
      <c r="K445" s="159"/>
      <c r="L445" s="159"/>
      <c r="M445" s="159"/>
      <c r="N445" s="159"/>
      <c r="O445" s="159"/>
      <c r="P445" s="141"/>
      <c r="Q445" s="159"/>
      <c r="R445" s="159"/>
      <c r="S445" s="159"/>
      <c r="T445" s="159"/>
      <c r="U445" s="159"/>
      <c r="V445" s="159"/>
      <c r="W445" s="159"/>
      <c r="X445" s="159"/>
      <c r="Y445" s="159"/>
      <c r="Z445" s="159"/>
    </row>
    <row r="446" spans="1:26" ht="17.25" customHeight="1" x14ac:dyDescent="0.2">
      <c r="A446" s="159"/>
      <c r="B446" s="159"/>
      <c r="C446" s="159"/>
      <c r="D446" s="159"/>
      <c r="E446" s="159"/>
      <c r="F446" s="159"/>
      <c r="G446" s="159"/>
      <c r="H446" s="159"/>
      <c r="I446" s="159"/>
      <c r="J446" s="159"/>
      <c r="K446" s="159"/>
      <c r="L446" s="159"/>
      <c r="M446" s="159"/>
      <c r="N446" s="159"/>
      <c r="O446" s="159"/>
      <c r="P446" s="141"/>
      <c r="Q446" s="159"/>
      <c r="R446" s="159"/>
      <c r="S446" s="159"/>
      <c r="T446" s="159"/>
      <c r="U446" s="159"/>
      <c r="V446" s="159"/>
      <c r="W446" s="159"/>
      <c r="X446" s="159"/>
      <c r="Y446" s="159"/>
      <c r="Z446" s="159"/>
    </row>
    <row r="447" spans="1:26" ht="17.25" customHeight="1" x14ac:dyDescent="0.2">
      <c r="A447" s="159"/>
      <c r="B447" s="159"/>
      <c r="C447" s="159"/>
      <c r="D447" s="159"/>
      <c r="E447" s="159"/>
      <c r="F447" s="159"/>
      <c r="G447" s="159"/>
      <c r="H447" s="159"/>
      <c r="I447" s="159"/>
      <c r="J447" s="159"/>
      <c r="K447" s="159"/>
      <c r="L447" s="159"/>
      <c r="M447" s="159"/>
      <c r="N447" s="159"/>
      <c r="O447" s="159"/>
      <c r="P447" s="141"/>
      <c r="Q447" s="159"/>
      <c r="R447" s="159"/>
      <c r="S447" s="159"/>
      <c r="T447" s="159"/>
      <c r="U447" s="159"/>
      <c r="V447" s="159"/>
      <c r="W447" s="159"/>
      <c r="X447" s="159"/>
      <c r="Y447" s="159"/>
      <c r="Z447" s="159"/>
    </row>
    <row r="448" spans="1:26" ht="17.25" customHeight="1" x14ac:dyDescent="0.2">
      <c r="A448" s="159"/>
      <c r="B448" s="159"/>
      <c r="C448" s="159"/>
      <c r="D448" s="159"/>
      <c r="E448" s="159"/>
      <c r="F448" s="159"/>
      <c r="G448" s="159"/>
      <c r="H448" s="159"/>
      <c r="I448" s="159"/>
      <c r="J448" s="159"/>
      <c r="K448" s="159"/>
      <c r="L448" s="159"/>
      <c r="M448" s="159"/>
      <c r="N448" s="159"/>
      <c r="O448" s="159"/>
      <c r="P448" s="141"/>
      <c r="Q448" s="159"/>
      <c r="R448" s="159"/>
      <c r="S448" s="159"/>
      <c r="T448" s="159"/>
      <c r="U448" s="159"/>
      <c r="V448" s="159"/>
      <c r="W448" s="159"/>
      <c r="X448" s="159"/>
      <c r="Y448" s="159"/>
      <c r="Z448" s="159"/>
    </row>
    <row r="449" spans="1:26" ht="17.25" customHeight="1" x14ac:dyDescent="0.2">
      <c r="A449" s="159"/>
      <c r="B449" s="159"/>
      <c r="C449" s="159"/>
      <c r="D449" s="159"/>
      <c r="E449" s="159"/>
      <c r="F449" s="159"/>
      <c r="G449" s="159"/>
      <c r="H449" s="159"/>
      <c r="I449" s="159"/>
      <c r="J449" s="159"/>
      <c r="K449" s="159"/>
      <c r="L449" s="159"/>
      <c r="M449" s="159"/>
      <c r="N449" s="159"/>
      <c r="O449" s="159"/>
      <c r="P449" s="141"/>
      <c r="Q449" s="159"/>
      <c r="R449" s="159"/>
      <c r="S449" s="159"/>
      <c r="T449" s="159"/>
      <c r="U449" s="159"/>
      <c r="V449" s="159"/>
      <c r="W449" s="159"/>
      <c r="X449" s="159"/>
      <c r="Y449" s="159"/>
      <c r="Z449" s="159"/>
    </row>
    <row r="450" spans="1:26" ht="17.25" customHeight="1" x14ac:dyDescent="0.2">
      <c r="A450" s="159"/>
      <c r="B450" s="159"/>
      <c r="C450" s="159"/>
      <c r="D450" s="159"/>
      <c r="E450" s="159"/>
      <c r="F450" s="159"/>
      <c r="G450" s="159"/>
      <c r="H450" s="159"/>
      <c r="I450" s="159"/>
      <c r="J450" s="159"/>
      <c r="K450" s="159"/>
      <c r="L450" s="159"/>
      <c r="M450" s="159"/>
      <c r="N450" s="159"/>
      <c r="O450" s="159"/>
      <c r="P450" s="141"/>
      <c r="Q450" s="159"/>
      <c r="R450" s="159"/>
      <c r="S450" s="159"/>
      <c r="T450" s="159"/>
      <c r="U450" s="159"/>
      <c r="V450" s="159"/>
      <c r="W450" s="159"/>
      <c r="X450" s="159"/>
      <c r="Y450" s="159"/>
      <c r="Z450" s="159"/>
    </row>
    <row r="451" spans="1:26" ht="17.25" customHeight="1" x14ac:dyDescent="0.2">
      <c r="A451" s="159"/>
      <c r="B451" s="159"/>
      <c r="C451" s="159"/>
      <c r="D451" s="159"/>
      <c r="E451" s="159"/>
      <c r="F451" s="159"/>
      <c r="G451" s="159"/>
      <c r="H451" s="159"/>
      <c r="I451" s="159"/>
      <c r="J451" s="159"/>
      <c r="K451" s="159"/>
      <c r="L451" s="159"/>
      <c r="M451" s="159"/>
      <c r="N451" s="159"/>
      <c r="O451" s="159"/>
      <c r="P451" s="141"/>
      <c r="Q451" s="159"/>
      <c r="R451" s="159"/>
      <c r="S451" s="159"/>
      <c r="T451" s="159"/>
      <c r="U451" s="159"/>
      <c r="V451" s="159"/>
      <c r="W451" s="159"/>
      <c r="X451" s="159"/>
      <c r="Y451" s="159"/>
      <c r="Z451" s="159"/>
    </row>
    <row r="452" spans="1:26" ht="17.25" customHeight="1" x14ac:dyDescent="0.2">
      <c r="A452" s="159"/>
      <c r="B452" s="159"/>
      <c r="C452" s="159"/>
      <c r="D452" s="159"/>
      <c r="E452" s="159"/>
      <c r="F452" s="159"/>
      <c r="G452" s="159"/>
      <c r="H452" s="159"/>
      <c r="I452" s="159"/>
      <c r="J452" s="159"/>
      <c r="K452" s="159"/>
      <c r="L452" s="159"/>
      <c r="M452" s="159"/>
      <c r="N452" s="159"/>
      <c r="O452" s="159"/>
      <c r="P452" s="141"/>
      <c r="Q452" s="159"/>
      <c r="R452" s="159"/>
      <c r="S452" s="159"/>
      <c r="T452" s="159"/>
      <c r="U452" s="159"/>
      <c r="V452" s="159"/>
      <c r="W452" s="159"/>
      <c r="X452" s="159"/>
      <c r="Y452" s="159"/>
      <c r="Z452" s="159"/>
    </row>
    <row r="453" spans="1:26" ht="17.25" customHeight="1" x14ac:dyDescent="0.2">
      <c r="A453" s="159"/>
      <c r="B453" s="159"/>
      <c r="C453" s="159"/>
      <c r="D453" s="159"/>
      <c r="E453" s="159"/>
      <c r="F453" s="159"/>
      <c r="G453" s="159"/>
      <c r="H453" s="159"/>
      <c r="I453" s="159"/>
      <c r="J453" s="159"/>
      <c r="K453" s="159"/>
      <c r="L453" s="159"/>
      <c r="M453" s="159"/>
      <c r="N453" s="159"/>
      <c r="O453" s="159"/>
      <c r="P453" s="141"/>
      <c r="Q453" s="159"/>
      <c r="R453" s="159"/>
      <c r="S453" s="159"/>
      <c r="T453" s="159"/>
      <c r="U453" s="159"/>
      <c r="V453" s="159"/>
      <c r="W453" s="159"/>
      <c r="X453" s="159"/>
      <c r="Y453" s="159"/>
      <c r="Z453" s="159"/>
    </row>
    <row r="454" spans="1:26" ht="17.25" customHeight="1" x14ac:dyDescent="0.2">
      <c r="A454" s="159"/>
      <c r="B454" s="159"/>
      <c r="C454" s="159"/>
      <c r="D454" s="159"/>
      <c r="E454" s="159"/>
      <c r="F454" s="159"/>
      <c r="G454" s="159"/>
      <c r="H454" s="159"/>
      <c r="I454" s="159"/>
      <c r="J454" s="159"/>
      <c r="K454" s="159"/>
      <c r="L454" s="159"/>
      <c r="M454" s="159"/>
      <c r="N454" s="159"/>
      <c r="O454" s="159"/>
      <c r="P454" s="141"/>
      <c r="Q454" s="159"/>
      <c r="R454" s="159"/>
      <c r="S454" s="159"/>
      <c r="T454" s="159"/>
      <c r="U454" s="159"/>
      <c r="V454" s="159"/>
      <c r="W454" s="159"/>
      <c r="X454" s="159"/>
      <c r="Y454" s="159"/>
      <c r="Z454" s="159"/>
    </row>
    <row r="455" spans="1:26" ht="17.25" customHeight="1" x14ac:dyDescent="0.2">
      <c r="A455" s="159"/>
      <c r="B455" s="159"/>
      <c r="C455" s="159"/>
      <c r="D455" s="159"/>
      <c r="E455" s="159"/>
      <c r="F455" s="159"/>
      <c r="G455" s="159"/>
      <c r="H455" s="159"/>
      <c r="I455" s="159"/>
      <c r="J455" s="159"/>
      <c r="K455" s="159"/>
      <c r="L455" s="159"/>
      <c r="M455" s="159"/>
      <c r="N455" s="159"/>
      <c r="O455" s="159"/>
      <c r="P455" s="141"/>
      <c r="Q455" s="159"/>
      <c r="R455" s="159"/>
      <c r="S455" s="159"/>
      <c r="T455" s="159"/>
      <c r="U455" s="159"/>
      <c r="V455" s="159"/>
      <c r="W455" s="159"/>
      <c r="X455" s="159"/>
      <c r="Y455" s="159"/>
      <c r="Z455" s="159"/>
    </row>
    <row r="456" spans="1:26" ht="17.25" customHeight="1" x14ac:dyDescent="0.2">
      <c r="A456" s="159"/>
      <c r="B456" s="159"/>
      <c r="C456" s="159"/>
      <c r="D456" s="159"/>
      <c r="E456" s="159"/>
      <c r="F456" s="159"/>
      <c r="G456" s="159"/>
      <c r="H456" s="159"/>
      <c r="I456" s="159"/>
      <c r="J456" s="159"/>
      <c r="K456" s="159"/>
      <c r="L456" s="159"/>
      <c r="M456" s="159"/>
      <c r="N456" s="159"/>
      <c r="O456" s="159"/>
      <c r="P456" s="141"/>
      <c r="Q456" s="159"/>
      <c r="R456" s="159"/>
      <c r="S456" s="159"/>
      <c r="T456" s="159"/>
      <c r="U456" s="159"/>
      <c r="V456" s="159"/>
      <c r="W456" s="159"/>
      <c r="X456" s="159"/>
      <c r="Y456" s="159"/>
      <c r="Z456" s="159"/>
    </row>
    <row r="457" spans="1:26" ht="17.25" customHeight="1" x14ac:dyDescent="0.2">
      <c r="A457" s="159"/>
      <c r="B457" s="159"/>
      <c r="C457" s="159"/>
      <c r="D457" s="159"/>
      <c r="E457" s="159"/>
      <c r="F457" s="159"/>
      <c r="G457" s="159"/>
      <c r="H457" s="159"/>
      <c r="I457" s="159"/>
      <c r="J457" s="159"/>
      <c r="K457" s="159"/>
      <c r="L457" s="159"/>
      <c r="M457" s="159"/>
      <c r="N457" s="159"/>
      <c r="O457" s="159"/>
      <c r="P457" s="141"/>
      <c r="Q457" s="159"/>
      <c r="R457" s="159"/>
      <c r="S457" s="159"/>
      <c r="T457" s="159"/>
      <c r="U457" s="159"/>
      <c r="V457" s="159"/>
      <c r="W457" s="159"/>
      <c r="X457" s="159"/>
      <c r="Y457" s="159"/>
      <c r="Z457" s="159"/>
    </row>
    <row r="458" spans="1:26" ht="17.25" customHeight="1" x14ac:dyDescent="0.2">
      <c r="A458" s="159"/>
      <c r="B458" s="159"/>
      <c r="C458" s="159"/>
      <c r="D458" s="159"/>
      <c r="E458" s="159"/>
      <c r="F458" s="159"/>
      <c r="G458" s="159"/>
      <c r="H458" s="159"/>
      <c r="I458" s="159"/>
      <c r="J458" s="159"/>
      <c r="K458" s="159"/>
      <c r="L458" s="159"/>
      <c r="M458" s="159"/>
      <c r="N458" s="159"/>
      <c r="O458" s="159"/>
      <c r="P458" s="141"/>
      <c r="Q458" s="159"/>
      <c r="R458" s="159"/>
      <c r="S458" s="159"/>
      <c r="T458" s="159"/>
      <c r="U458" s="159"/>
      <c r="V458" s="159"/>
      <c r="W458" s="159"/>
      <c r="X458" s="159"/>
      <c r="Y458" s="159"/>
      <c r="Z458" s="159"/>
    </row>
    <row r="459" spans="1:26" ht="17.25" customHeight="1" x14ac:dyDescent="0.2">
      <c r="A459" s="159"/>
      <c r="B459" s="159"/>
      <c r="C459" s="159"/>
      <c r="D459" s="159"/>
      <c r="E459" s="159"/>
      <c r="F459" s="159"/>
      <c r="G459" s="159"/>
      <c r="H459" s="159"/>
      <c r="I459" s="159"/>
      <c r="J459" s="159"/>
      <c r="K459" s="159"/>
      <c r="L459" s="159"/>
      <c r="M459" s="159"/>
      <c r="N459" s="159"/>
      <c r="O459" s="159"/>
      <c r="P459" s="141"/>
      <c r="Q459" s="159"/>
      <c r="R459" s="159"/>
      <c r="S459" s="159"/>
      <c r="T459" s="159"/>
      <c r="U459" s="159"/>
      <c r="V459" s="159"/>
      <c r="W459" s="159"/>
      <c r="X459" s="159"/>
      <c r="Y459" s="159"/>
      <c r="Z459" s="159"/>
    </row>
    <row r="460" spans="1:26" ht="17.25" customHeight="1" x14ac:dyDescent="0.2">
      <c r="A460" s="159"/>
      <c r="B460" s="159"/>
      <c r="C460" s="159"/>
      <c r="D460" s="159"/>
      <c r="E460" s="159"/>
      <c r="F460" s="159"/>
      <c r="G460" s="159"/>
      <c r="H460" s="159"/>
      <c r="I460" s="159"/>
      <c r="J460" s="159"/>
      <c r="K460" s="159"/>
      <c r="L460" s="159"/>
      <c r="M460" s="159"/>
      <c r="N460" s="159"/>
      <c r="O460" s="159"/>
      <c r="P460" s="141"/>
      <c r="Q460" s="159"/>
      <c r="R460" s="159"/>
      <c r="S460" s="159"/>
      <c r="T460" s="159"/>
      <c r="U460" s="159"/>
      <c r="V460" s="159"/>
      <c r="W460" s="159"/>
      <c r="X460" s="159"/>
      <c r="Y460" s="159"/>
      <c r="Z460" s="159"/>
    </row>
    <row r="461" spans="1:26" ht="17.25" customHeight="1" x14ac:dyDescent="0.2">
      <c r="A461" s="159"/>
      <c r="B461" s="159"/>
      <c r="C461" s="159"/>
      <c r="D461" s="159"/>
      <c r="E461" s="159"/>
      <c r="F461" s="159"/>
      <c r="G461" s="159"/>
      <c r="H461" s="159"/>
      <c r="I461" s="159"/>
      <c r="J461" s="159"/>
      <c r="K461" s="159"/>
      <c r="L461" s="159"/>
      <c r="M461" s="159"/>
      <c r="N461" s="159"/>
      <c r="O461" s="159"/>
      <c r="P461" s="141"/>
      <c r="Q461" s="159"/>
      <c r="R461" s="159"/>
      <c r="S461" s="159"/>
      <c r="T461" s="159"/>
      <c r="U461" s="159"/>
      <c r="V461" s="159"/>
      <c r="W461" s="159"/>
      <c r="X461" s="159"/>
      <c r="Y461" s="159"/>
      <c r="Z461" s="159"/>
    </row>
    <row r="462" spans="1:26" ht="17.25" customHeight="1" x14ac:dyDescent="0.2">
      <c r="A462" s="159"/>
      <c r="B462" s="159"/>
      <c r="C462" s="159"/>
      <c r="D462" s="159"/>
      <c r="E462" s="159"/>
      <c r="F462" s="159"/>
      <c r="G462" s="159"/>
      <c r="H462" s="159"/>
      <c r="I462" s="159"/>
      <c r="J462" s="159"/>
      <c r="K462" s="159"/>
      <c r="L462" s="159"/>
      <c r="M462" s="159"/>
      <c r="N462" s="159"/>
      <c r="O462" s="159"/>
      <c r="P462" s="141"/>
      <c r="Q462" s="159"/>
      <c r="R462" s="159"/>
      <c r="S462" s="159"/>
      <c r="T462" s="159"/>
      <c r="U462" s="159"/>
      <c r="V462" s="159"/>
      <c r="W462" s="159"/>
      <c r="X462" s="159"/>
      <c r="Y462" s="159"/>
      <c r="Z462" s="159"/>
    </row>
    <row r="463" spans="1:26" ht="17.25" customHeight="1" x14ac:dyDescent="0.2">
      <c r="A463" s="159"/>
      <c r="B463" s="159"/>
      <c r="C463" s="159"/>
      <c r="D463" s="159"/>
      <c r="E463" s="159"/>
      <c r="F463" s="159"/>
      <c r="G463" s="159"/>
      <c r="H463" s="159"/>
      <c r="I463" s="159"/>
      <c r="J463" s="159"/>
      <c r="K463" s="159"/>
      <c r="L463" s="159"/>
      <c r="M463" s="159"/>
      <c r="N463" s="159"/>
      <c r="O463" s="159"/>
      <c r="P463" s="141"/>
      <c r="Q463" s="159"/>
      <c r="R463" s="159"/>
      <c r="S463" s="159"/>
      <c r="T463" s="159"/>
      <c r="U463" s="159"/>
      <c r="V463" s="159"/>
      <c r="W463" s="159"/>
      <c r="X463" s="159"/>
      <c r="Y463" s="159"/>
      <c r="Z463" s="159"/>
    </row>
    <row r="464" spans="1:26" ht="17.25" customHeight="1" x14ac:dyDescent="0.2">
      <c r="A464" s="159"/>
      <c r="B464" s="159"/>
      <c r="C464" s="159"/>
      <c r="D464" s="159"/>
      <c r="E464" s="159"/>
      <c r="F464" s="159"/>
      <c r="G464" s="159"/>
      <c r="H464" s="159"/>
      <c r="I464" s="159"/>
      <c r="J464" s="159"/>
      <c r="K464" s="159"/>
      <c r="L464" s="159"/>
      <c r="M464" s="159"/>
      <c r="N464" s="159"/>
      <c r="O464" s="159"/>
      <c r="P464" s="141"/>
      <c r="Q464" s="159"/>
      <c r="R464" s="159"/>
      <c r="S464" s="159"/>
      <c r="T464" s="159"/>
      <c r="U464" s="159"/>
      <c r="V464" s="159"/>
      <c r="W464" s="159"/>
      <c r="X464" s="159"/>
      <c r="Y464" s="159"/>
      <c r="Z464" s="159"/>
    </row>
    <row r="465" spans="1:26" ht="17.25" customHeight="1" x14ac:dyDescent="0.2">
      <c r="A465" s="159"/>
      <c r="B465" s="159"/>
      <c r="C465" s="159"/>
      <c r="D465" s="159"/>
      <c r="E465" s="159"/>
      <c r="F465" s="159"/>
      <c r="G465" s="159"/>
      <c r="H465" s="159"/>
      <c r="I465" s="159"/>
      <c r="J465" s="159"/>
      <c r="K465" s="159"/>
      <c r="L465" s="159"/>
      <c r="M465" s="159"/>
      <c r="N465" s="159"/>
      <c r="O465" s="159"/>
      <c r="P465" s="141"/>
      <c r="Q465" s="159"/>
      <c r="R465" s="159"/>
      <c r="S465" s="159"/>
      <c r="T465" s="159"/>
      <c r="U465" s="159"/>
      <c r="V465" s="159"/>
      <c r="W465" s="159"/>
      <c r="X465" s="159"/>
      <c r="Y465" s="159"/>
      <c r="Z465" s="159"/>
    </row>
    <row r="466" spans="1:26" ht="17.25" customHeight="1" x14ac:dyDescent="0.2">
      <c r="A466" s="159"/>
      <c r="B466" s="159"/>
      <c r="C466" s="159"/>
      <c r="D466" s="159"/>
      <c r="E466" s="159"/>
      <c r="F466" s="159"/>
      <c r="G466" s="159"/>
      <c r="H466" s="159"/>
      <c r="I466" s="159"/>
      <c r="J466" s="159"/>
      <c r="K466" s="159"/>
      <c r="L466" s="159"/>
      <c r="M466" s="159"/>
      <c r="N466" s="159"/>
      <c r="O466" s="159"/>
      <c r="P466" s="141"/>
      <c r="Q466" s="159"/>
      <c r="R466" s="159"/>
      <c r="S466" s="159"/>
      <c r="T466" s="159"/>
      <c r="U466" s="159"/>
      <c r="V466" s="159"/>
      <c r="W466" s="159"/>
      <c r="X466" s="159"/>
      <c r="Y466" s="159"/>
      <c r="Z466" s="159"/>
    </row>
    <row r="467" spans="1:26" ht="17.25" customHeight="1" x14ac:dyDescent="0.2">
      <c r="A467" s="159"/>
      <c r="B467" s="159"/>
      <c r="C467" s="159"/>
      <c r="D467" s="159"/>
      <c r="E467" s="159"/>
      <c r="F467" s="159"/>
      <c r="G467" s="159"/>
      <c r="H467" s="159"/>
      <c r="I467" s="159"/>
      <c r="J467" s="159"/>
      <c r="K467" s="159"/>
      <c r="L467" s="159"/>
      <c r="M467" s="159"/>
      <c r="N467" s="159"/>
      <c r="O467" s="159"/>
      <c r="P467" s="141"/>
      <c r="Q467" s="159"/>
      <c r="R467" s="159"/>
      <c r="S467" s="159"/>
      <c r="T467" s="159"/>
      <c r="U467" s="159"/>
      <c r="V467" s="159"/>
      <c r="W467" s="159"/>
      <c r="X467" s="159"/>
      <c r="Y467" s="159"/>
      <c r="Z467" s="159"/>
    </row>
    <row r="468" spans="1:26" ht="17.25" customHeight="1" x14ac:dyDescent="0.2">
      <c r="A468" s="159"/>
      <c r="B468" s="159"/>
      <c r="C468" s="159"/>
      <c r="D468" s="159"/>
      <c r="E468" s="159"/>
      <c r="F468" s="159"/>
      <c r="G468" s="159"/>
      <c r="H468" s="159"/>
      <c r="I468" s="159"/>
      <c r="J468" s="159"/>
      <c r="K468" s="159"/>
      <c r="L468" s="159"/>
      <c r="M468" s="159"/>
      <c r="N468" s="159"/>
      <c r="O468" s="159"/>
      <c r="P468" s="141"/>
      <c r="Q468" s="159"/>
      <c r="R468" s="159"/>
      <c r="S468" s="159"/>
      <c r="T468" s="159"/>
      <c r="U468" s="159"/>
      <c r="V468" s="159"/>
      <c r="W468" s="159"/>
      <c r="X468" s="159"/>
      <c r="Y468" s="159"/>
      <c r="Z468" s="159"/>
    </row>
    <row r="469" spans="1:26" ht="17.25" customHeight="1" x14ac:dyDescent="0.2">
      <c r="A469" s="159"/>
      <c r="B469" s="159"/>
      <c r="C469" s="159"/>
      <c r="D469" s="159"/>
      <c r="E469" s="159"/>
      <c r="F469" s="159"/>
      <c r="G469" s="159"/>
      <c r="H469" s="159"/>
      <c r="I469" s="159"/>
      <c r="J469" s="159"/>
      <c r="K469" s="159"/>
      <c r="L469" s="159"/>
      <c r="M469" s="159"/>
      <c r="N469" s="159"/>
      <c r="O469" s="159"/>
      <c r="P469" s="141"/>
      <c r="Q469" s="159"/>
      <c r="R469" s="159"/>
      <c r="S469" s="159"/>
      <c r="T469" s="159"/>
      <c r="U469" s="159"/>
      <c r="V469" s="159"/>
      <c r="W469" s="159"/>
      <c r="X469" s="159"/>
      <c r="Y469" s="159"/>
      <c r="Z469" s="159"/>
    </row>
    <row r="470" spans="1:26" ht="17.25" customHeight="1" x14ac:dyDescent="0.2">
      <c r="A470" s="159"/>
      <c r="B470" s="159"/>
      <c r="C470" s="159"/>
      <c r="D470" s="159"/>
      <c r="E470" s="159"/>
      <c r="F470" s="159"/>
      <c r="G470" s="159"/>
      <c r="H470" s="159"/>
      <c r="I470" s="159"/>
      <c r="J470" s="159"/>
      <c r="K470" s="159"/>
      <c r="L470" s="159"/>
      <c r="M470" s="159"/>
      <c r="N470" s="159"/>
      <c r="O470" s="159"/>
      <c r="P470" s="141"/>
      <c r="Q470" s="159"/>
      <c r="R470" s="159"/>
      <c r="S470" s="159"/>
      <c r="T470" s="159"/>
      <c r="U470" s="159"/>
      <c r="V470" s="159"/>
      <c r="W470" s="159"/>
      <c r="X470" s="159"/>
      <c r="Y470" s="159"/>
      <c r="Z470" s="159"/>
    </row>
    <row r="471" spans="1:26" ht="17.25" customHeight="1" x14ac:dyDescent="0.2">
      <c r="A471" s="159"/>
      <c r="B471" s="159"/>
      <c r="C471" s="159"/>
      <c r="D471" s="159"/>
      <c r="E471" s="159"/>
      <c r="F471" s="159"/>
      <c r="G471" s="159"/>
      <c r="H471" s="159"/>
      <c r="I471" s="159"/>
      <c r="J471" s="159"/>
      <c r="K471" s="159"/>
      <c r="L471" s="159"/>
      <c r="M471" s="159"/>
      <c r="N471" s="159"/>
      <c r="O471" s="159"/>
      <c r="P471" s="141"/>
      <c r="Q471" s="159"/>
      <c r="R471" s="159"/>
      <c r="S471" s="159"/>
      <c r="T471" s="159"/>
      <c r="U471" s="159"/>
      <c r="V471" s="159"/>
      <c r="W471" s="159"/>
      <c r="X471" s="159"/>
      <c r="Y471" s="159"/>
      <c r="Z471" s="159"/>
    </row>
    <row r="472" spans="1:26" ht="17.25" customHeight="1" x14ac:dyDescent="0.2">
      <c r="A472" s="159"/>
      <c r="B472" s="159"/>
      <c r="C472" s="159"/>
      <c r="D472" s="159"/>
      <c r="E472" s="159"/>
      <c r="F472" s="159"/>
      <c r="G472" s="159"/>
      <c r="H472" s="159"/>
      <c r="I472" s="159"/>
      <c r="J472" s="159"/>
      <c r="K472" s="159"/>
      <c r="L472" s="159"/>
      <c r="M472" s="159"/>
      <c r="N472" s="159"/>
      <c r="O472" s="159"/>
      <c r="P472" s="141"/>
      <c r="Q472" s="159"/>
      <c r="R472" s="159"/>
      <c r="S472" s="159"/>
      <c r="T472" s="159"/>
      <c r="U472" s="159"/>
      <c r="V472" s="159"/>
      <c r="W472" s="159"/>
      <c r="X472" s="159"/>
      <c r="Y472" s="159"/>
      <c r="Z472" s="159"/>
    </row>
    <row r="473" spans="1:26" ht="17.25" customHeight="1" x14ac:dyDescent="0.2">
      <c r="A473" s="159"/>
      <c r="B473" s="159"/>
      <c r="C473" s="159"/>
      <c r="D473" s="159"/>
      <c r="E473" s="159"/>
      <c r="F473" s="159"/>
      <c r="G473" s="159"/>
      <c r="H473" s="159"/>
      <c r="I473" s="159"/>
      <c r="J473" s="159"/>
      <c r="K473" s="159"/>
      <c r="L473" s="159"/>
      <c r="M473" s="159"/>
      <c r="N473" s="159"/>
      <c r="O473" s="159"/>
      <c r="P473" s="141"/>
      <c r="Q473" s="159"/>
      <c r="R473" s="159"/>
      <c r="S473" s="159"/>
      <c r="T473" s="159"/>
      <c r="U473" s="159"/>
      <c r="V473" s="159"/>
      <c r="W473" s="159"/>
      <c r="X473" s="159"/>
      <c r="Y473" s="159"/>
      <c r="Z473" s="159"/>
    </row>
    <row r="474" spans="1:26" ht="17.25" customHeight="1" x14ac:dyDescent="0.2">
      <c r="A474" s="159"/>
      <c r="B474" s="159"/>
      <c r="C474" s="159"/>
      <c r="D474" s="159"/>
      <c r="E474" s="159"/>
      <c r="F474" s="159"/>
      <c r="G474" s="159"/>
      <c r="H474" s="159"/>
      <c r="I474" s="159"/>
      <c r="J474" s="159"/>
      <c r="K474" s="159"/>
      <c r="L474" s="159"/>
      <c r="M474" s="159"/>
      <c r="N474" s="159"/>
      <c r="O474" s="159"/>
      <c r="P474" s="141"/>
      <c r="Q474" s="159"/>
      <c r="R474" s="159"/>
      <c r="S474" s="159"/>
      <c r="T474" s="159"/>
      <c r="U474" s="159"/>
      <c r="V474" s="159"/>
      <c r="W474" s="159"/>
      <c r="X474" s="159"/>
      <c r="Y474" s="159"/>
      <c r="Z474" s="159"/>
    </row>
    <row r="475" spans="1:26" ht="17.25" customHeight="1" x14ac:dyDescent="0.2">
      <c r="A475" s="159"/>
      <c r="B475" s="159"/>
      <c r="C475" s="159"/>
      <c r="D475" s="159"/>
      <c r="E475" s="159"/>
      <c r="F475" s="159"/>
      <c r="G475" s="159"/>
      <c r="H475" s="159"/>
      <c r="I475" s="159"/>
      <c r="J475" s="159"/>
      <c r="K475" s="159"/>
      <c r="L475" s="159"/>
      <c r="M475" s="159"/>
      <c r="N475" s="159"/>
      <c r="O475" s="159"/>
      <c r="P475" s="141"/>
      <c r="Q475" s="159"/>
      <c r="R475" s="159"/>
      <c r="S475" s="159"/>
      <c r="T475" s="159"/>
      <c r="U475" s="159"/>
      <c r="V475" s="159"/>
      <c r="W475" s="159"/>
      <c r="X475" s="159"/>
      <c r="Y475" s="159"/>
      <c r="Z475" s="159"/>
    </row>
    <row r="476" spans="1:26" ht="17.25" customHeight="1" x14ac:dyDescent="0.2">
      <c r="A476" s="159"/>
      <c r="B476" s="159"/>
      <c r="C476" s="159"/>
      <c r="D476" s="159"/>
      <c r="E476" s="159"/>
      <c r="F476" s="159"/>
      <c r="G476" s="159"/>
      <c r="H476" s="159"/>
      <c r="I476" s="159"/>
      <c r="J476" s="159"/>
      <c r="K476" s="159"/>
      <c r="L476" s="159"/>
      <c r="M476" s="159"/>
      <c r="N476" s="159"/>
      <c r="O476" s="159"/>
      <c r="P476" s="141"/>
      <c r="Q476" s="159"/>
      <c r="R476" s="159"/>
      <c r="S476" s="159"/>
      <c r="T476" s="159"/>
      <c r="U476" s="159"/>
      <c r="V476" s="159"/>
      <c r="W476" s="159"/>
      <c r="X476" s="159"/>
      <c r="Y476" s="159"/>
      <c r="Z476" s="159"/>
    </row>
    <row r="477" spans="1:26" ht="17.25" customHeight="1" x14ac:dyDescent="0.2">
      <c r="A477" s="159"/>
      <c r="B477" s="159"/>
      <c r="C477" s="159"/>
      <c r="D477" s="159"/>
      <c r="E477" s="159"/>
      <c r="F477" s="159"/>
      <c r="G477" s="159"/>
      <c r="H477" s="159"/>
      <c r="I477" s="159"/>
      <c r="J477" s="159"/>
      <c r="K477" s="159"/>
      <c r="L477" s="159"/>
      <c r="M477" s="159"/>
      <c r="N477" s="159"/>
      <c r="O477" s="159"/>
      <c r="P477" s="141"/>
      <c r="Q477" s="159"/>
      <c r="R477" s="159"/>
      <c r="S477" s="159"/>
      <c r="T477" s="159"/>
      <c r="U477" s="159"/>
      <c r="V477" s="159"/>
      <c r="W477" s="159"/>
      <c r="X477" s="159"/>
      <c r="Y477" s="159"/>
      <c r="Z477" s="159"/>
    </row>
    <row r="478" spans="1:26" ht="17.25" customHeight="1" x14ac:dyDescent="0.2">
      <c r="A478" s="159"/>
      <c r="B478" s="159"/>
      <c r="C478" s="159"/>
      <c r="D478" s="159"/>
      <c r="E478" s="159"/>
      <c r="F478" s="159"/>
      <c r="G478" s="159"/>
      <c r="H478" s="159"/>
      <c r="I478" s="159"/>
      <c r="J478" s="159"/>
      <c r="K478" s="159"/>
      <c r="L478" s="159"/>
      <c r="M478" s="159"/>
      <c r="N478" s="159"/>
      <c r="O478" s="159"/>
      <c r="P478" s="141"/>
      <c r="Q478" s="159"/>
      <c r="R478" s="159"/>
      <c r="S478" s="159"/>
      <c r="T478" s="159"/>
      <c r="U478" s="159"/>
      <c r="V478" s="159"/>
      <c r="W478" s="159"/>
      <c r="X478" s="159"/>
      <c r="Y478" s="159"/>
      <c r="Z478" s="159"/>
    </row>
    <row r="479" spans="1:26" ht="17.25" customHeight="1" x14ac:dyDescent="0.2">
      <c r="A479" s="159"/>
      <c r="B479" s="159"/>
      <c r="C479" s="159"/>
      <c r="D479" s="159"/>
      <c r="E479" s="159"/>
      <c r="F479" s="159"/>
      <c r="G479" s="159"/>
      <c r="H479" s="159"/>
      <c r="I479" s="159"/>
      <c r="J479" s="159"/>
      <c r="K479" s="159"/>
      <c r="L479" s="159"/>
      <c r="M479" s="159"/>
      <c r="N479" s="159"/>
      <c r="O479" s="159"/>
      <c r="P479" s="141"/>
      <c r="Q479" s="159"/>
      <c r="R479" s="159"/>
      <c r="S479" s="159"/>
      <c r="T479" s="159"/>
      <c r="U479" s="159"/>
      <c r="V479" s="159"/>
      <c r="W479" s="159"/>
      <c r="X479" s="159"/>
      <c r="Y479" s="159"/>
      <c r="Z479" s="159"/>
    </row>
    <row r="480" spans="1:26" ht="17.25" customHeight="1" x14ac:dyDescent="0.2">
      <c r="A480" s="159"/>
      <c r="B480" s="159"/>
      <c r="C480" s="159"/>
      <c r="D480" s="159"/>
      <c r="E480" s="159"/>
      <c r="F480" s="159"/>
      <c r="G480" s="159"/>
      <c r="H480" s="159"/>
      <c r="I480" s="159"/>
      <c r="J480" s="159"/>
      <c r="K480" s="159"/>
      <c r="L480" s="159"/>
      <c r="M480" s="159"/>
      <c r="N480" s="159"/>
      <c r="O480" s="159"/>
      <c r="P480" s="141"/>
      <c r="Q480" s="159"/>
      <c r="R480" s="159"/>
      <c r="S480" s="159"/>
      <c r="T480" s="159"/>
      <c r="U480" s="159"/>
      <c r="V480" s="159"/>
      <c r="W480" s="159"/>
      <c r="X480" s="159"/>
      <c r="Y480" s="159"/>
      <c r="Z480" s="159"/>
    </row>
    <row r="481" spans="1:26" ht="17.25" customHeight="1" x14ac:dyDescent="0.2">
      <c r="A481" s="159"/>
      <c r="B481" s="159"/>
      <c r="C481" s="159"/>
      <c r="D481" s="159"/>
      <c r="E481" s="159"/>
      <c r="F481" s="159"/>
      <c r="G481" s="159"/>
      <c r="H481" s="159"/>
      <c r="I481" s="159"/>
      <c r="J481" s="159"/>
      <c r="K481" s="159"/>
      <c r="L481" s="159"/>
      <c r="M481" s="159"/>
      <c r="N481" s="159"/>
      <c r="O481" s="159"/>
      <c r="P481" s="141"/>
      <c r="Q481" s="159"/>
      <c r="R481" s="159"/>
      <c r="S481" s="159"/>
      <c r="T481" s="159"/>
      <c r="U481" s="159"/>
      <c r="V481" s="159"/>
      <c r="W481" s="159"/>
      <c r="X481" s="159"/>
      <c r="Y481" s="159"/>
      <c r="Z481" s="159"/>
    </row>
    <row r="482" spans="1:26" ht="17.25" customHeight="1" x14ac:dyDescent="0.2">
      <c r="A482" s="159"/>
      <c r="B482" s="159"/>
      <c r="C482" s="159"/>
      <c r="D482" s="159"/>
      <c r="E482" s="159"/>
      <c r="F482" s="159"/>
      <c r="G482" s="159"/>
      <c r="H482" s="159"/>
      <c r="I482" s="159"/>
      <c r="J482" s="159"/>
      <c r="K482" s="159"/>
      <c r="L482" s="159"/>
      <c r="M482" s="159"/>
      <c r="N482" s="159"/>
      <c r="O482" s="159"/>
      <c r="P482" s="141"/>
      <c r="Q482" s="159"/>
      <c r="R482" s="159"/>
      <c r="S482" s="159"/>
      <c r="T482" s="159"/>
      <c r="U482" s="159"/>
      <c r="V482" s="159"/>
      <c r="W482" s="159"/>
      <c r="X482" s="159"/>
      <c r="Y482" s="159"/>
      <c r="Z482" s="159"/>
    </row>
    <row r="483" spans="1:26" ht="17.25" customHeight="1" x14ac:dyDescent="0.2">
      <c r="A483" s="159"/>
      <c r="B483" s="159"/>
      <c r="C483" s="159"/>
      <c r="D483" s="159"/>
      <c r="E483" s="159"/>
      <c r="F483" s="159"/>
      <c r="G483" s="159"/>
      <c r="H483" s="159"/>
      <c r="I483" s="159"/>
      <c r="J483" s="159"/>
      <c r="K483" s="159"/>
      <c r="L483" s="159"/>
      <c r="M483" s="159"/>
      <c r="N483" s="159"/>
      <c r="O483" s="159"/>
      <c r="P483" s="141"/>
      <c r="Q483" s="159"/>
      <c r="R483" s="159"/>
      <c r="S483" s="159"/>
      <c r="T483" s="159"/>
      <c r="U483" s="159"/>
      <c r="V483" s="159"/>
      <c r="W483" s="159"/>
      <c r="X483" s="159"/>
      <c r="Y483" s="159"/>
      <c r="Z483" s="159"/>
    </row>
    <row r="484" spans="1:26" ht="17.25" customHeight="1" x14ac:dyDescent="0.2">
      <c r="A484" s="159"/>
      <c r="B484" s="159"/>
      <c r="C484" s="159"/>
      <c r="D484" s="159"/>
      <c r="E484" s="159"/>
      <c r="F484" s="159"/>
      <c r="G484" s="159"/>
      <c r="H484" s="159"/>
      <c r="I484" s="159"/>
      <c r="J484" s="159"/>
      <c r="K484" s="159"/>
      <c r="L484" s="159"/>
      <c r="M484" s="159"/>
      <c r="N484" s="159"/>
      <c r="O484" s="159"/>
      <c r="P484" s="141"/>
      <c r="Q484" s="159"/>
      <c r="R484" s="159"/>
      <c r="S484" s="159"/>
      <c r="T484" s="159"/>
      <c r="U484" s="159"/>
      <c r="V484" s="159"/>
      <c r="W484" s="159"/>
      <c r="X484" s="159"/>
      <c r="Y484" s="159"/>
      <c r="Z484" s="159"/>
    </row>
    <row r="485" spans="1:26" ht="17.25" customHeight="1" x14ac:dyDescent="0.2">
      <c r="A485" s="159"/>
      <c r="B485" s="159"/>
      <c r="C485" s="159"/>
      <c r="D485" s="159"/>
      <c r="E485" s="159"/>
      <c r="F485" s="159"/>
      <c r="G485" s="159"/>
      <c r="H485" s="159"/>
      <c r="I485" s="159"/>
      <c r="J485" s="159"/>
      <c r="K485" s="159"/>
      <c r="L485" s="159"/>
      <c r="M485" s="159"/>
      <c r="N485" s="159"/>
      <c r="O485" s="159"/>
      <c r="P485" s="141"/>
      <c r="Q485" s="159"/>
      <c r="R485" s="159"/>
      <c r="S485" s="159"/>
      <c r="T485" s="159"/>
      <c r="U485" s="159"/>
      <c r="V485" s="159"/>
      <c r="W485" s="159"/>
      <c r="X485" s="159"/>
      <c r="Y485" s="159"/>
      <c r="Z485" s="159"/>
    </row>
    <row r="486" spans="1:26" ht="17.25" customHeight="1" x14ac:dyDescent="0.2">
      <c r="A486" s="159"/>
      <c r="B486" s="159"/>
      <c r="C486" s="159"/>
      <c r="D486" s="159"/>
      <c r="E486" s="159"/>
      <c r="F486" s="159"/>
      <c r="G486" s="159"/>
      <c r="H486" s="159"/>
      <c r="I486" s="159"/>
      <c r="J486" s="159"/>
      <c r="K486" s="159"/>
      <c r="L486" s="159"/>
      <c r="M486" s="159"/>
      <c r="N486" s="159"/>
      <c r="O486" s="159"/>
      <c r="P486" s="141"/>
      <c r="Q486" s="159"/>
      <c r="R486" s="159"/>
      <c r="S486" s="159"/>
      <c r="T486" s="159"/>
      <c r="U486" s="159"/>
      <c r="V486" s="159"/>
      <c r="W486" s="159"/>
      <c r="X486" s="159"/>
      <c r="Y486" s="159"/>
      <c r="Z486" s="159"/>
    </row>
    <row r="487" spans="1:26" ht="17.25" customHeight="1" x14ac:dyDescent="0.2">
      <c r="A487" s="159"/>
      <c r="B487" s="159"/>
      <c r="C487" s="159"/>
      <c r="D487" s="159"/>
      <c r="E487" s="159"/>
      <c r="F487" s="159"/>
      <c r="G487" s="159"/>
      <c r="H487" s="159"/>
      <c r="I487" s="159"/>
      <c r="J487" s="159"/>
      <c r="K487" s="159"/>
      <c r="L487" s="159"/>
      <c r="M487" s="159"/>
      <c r="N487" s="159"/>
      <c r="O487" s="159"/>
      <c r="P487" s="141"/>
      <c r="Q487" s="159"/>
      <c r="R487" s="159"/>
      <c r="S487" s="159"/>
      <c r="T487" s="159"/>
      <c r="U487" s="159"/>
      <c r="V487" s="159"/>
      <c r="W487" s="159"/>
      <c r="X487" s="159"/>
      <c r="Y487" s="159"/>
      <c r="Z487" s="159"/>
    </row>
    <row r="488" spans="1:26" ht="17.25" customHeight="1" x14ac:dyDescent="0.2">
      <c r="A488" s="159"/>
      <c r="B488" s="159"/>
      <c r="C488" s="159"/>
      <c r="D488" s="159"/>
      <c r="E488" s="159"/>
      <c r="F488" s="159"/>
      <c r="G488" s="159"/>
      <c r="H488" s="159"/>
      <c r="I488" s="159"/>
      <c r="J488" s="159"/>
      <c r="K488" s="159"/>
      <c r="L488" s="159"/>
      <c r="M488" s="159"/>
      <c r="N488" s="159"/>
      <c r="O488" s="159"/>
      <c r="P488" s="141"/>
      <c r="Q488" s="159"/>
      <c r="R488" s="159"/>
      <c r="S488" s="159"/>
      <c r="T488" s="159"/>
      <c r="U488" s="159"/>
      <c r="V488" s="159"/>
      <c r="W488" s="159"/>
      <c r="X488" s="159"/>
      <c r="Y488" s="159"/>
      <c r="Z488" s="159"/>
    </row>
    <row r="489" spans="1:26" ht="17.25" customHeight="1" x14ac:dyDescent="0.2">
      <c r="A489" s="159"/>
      <c r="B489" s="159"/>
      <c r="C489" s="159"/>
      <c r="D489" s="159"/>
      <c r="E489" s="159"/>
      <c r="F489" s="159"/>
      <c r="G489" s="159"/>
      <c r="H489" s="159"/>
      <c r="I489" s="159"/>
      <c r="J489" s="159"/>
      <c r="K489" s="159"/>
      <c r="L489" s="159"/>
      <c r="M489" s="159"/>
      <c r="N489" s="159"/>
      <c r="O489" s="159"/>
      <c r="P489" s="141"/>
      <c r="Q489" s="159"/>
      <c r="R489" s="159"/>
      <c r="S489" s="159"/>
      <c r="T489" s="159"/>
      <c r="U489" s="159"/>
      <c r="V489" s="159"/>
      <c r="W489" s="159"/>
      <c r="X489" s="159"/>
      <c r="Y489" s="159"/>
      <c r="Z489" s="159"/>
    </row>
    <row r="490" spans="1:26" ht="17.25" customHeight="1" x14ac:dyDescent="0.2">
      <c r="A490" s="159"/>
      <c r="B490" s="159"/>
      <c r="C490" s="159"/>
      <c r="D490" s="159"/>
      <c r="E490" s="159"/>
      <c r="F490" s="159"/>
      <c r="G490" s="159"/>
      <c r="H490" s="159"/>
      <c r="I490" s="159"/>
      <c r="J490" s="159"/>
      <c r="K490" s="159"/>
      <c r="L490" s="159"/>
      <c r="M490" s="159"/>
      <c r="N490" s="159"/>
      <c r="O490" s="159"/>
      <c r="P490" s="141"/>
      <c r="Q490" s="159"/>
      <c r="R490" s="159"/>
      <c r="S490" s="159"/>
      <c r="T490" s="159"/>
      <c r="U490" s="159"/>
      <c r="V490" s="159"/>
      <c r="W490" s="159"/>
      <c r="X490" s="159"/>
      <c r="Y490" s="159"/>
      <c r="Z490" s="159"/>
    </row>
    <row r="491" spans="1:26" ht="17.25" customHeight="1" x14ac:dyDescent="0.2">
      <c r="A491" s="159"/>
      <c r="B491" s="159"/>
      <c r="C491" s="159"/>
      <c r="D491" s="159"/>
      <c r="E491" s="159"/>
      <c r="F491" s="159"/>
      <c r="G491" s="159"/>
      <c r="H491" s="159"/>
      <c r="I491" s="159"/>
      <c r="J491" s="159"/>
      <c r="K491" s="159"/>
      <c r="L491" s="159"/>
      <c r="M491" s="159"/>
      <c r="N491" s="159"/>
      <c r="O491" s="159"/>
      <c r="P491" s="141"/>
      <c r="Q491" s="159"/>
      <c r="R491" s="159"/>
      <c r="S491" s="159"/>
      <c r="T491" s="159"/>
      <c r="U491" s="159"/>
      <c r="V491" s="159"/>
      <c r="W491" s="159"/>
      <c r="X491" s="159"/>
      <c r="Y491" s="159"/>
      <c r="Z491" s="159"/>
    </row>
    <row r="492" spans="1:26" ht="17.25" customHeight="1" x14ac:dyDescent="0.2">
      <c r="A492" s="159"/>
      <c r="B492" s="159"/>
      <c r="C492" s="159"/>
      <c r="D492" s="159"/>
      <c r="E492" s="159"/>
      <c r="F492" s="159"/>
      <c r="G492" s="159"/>
      <c r="H492" s="159"/>
      <c r="I492" s="159"/>
      <c r="J492" s="159"/>
      <c r="K492" s="159"/>
      <c r="L492" s="159"/>
      <c r="M492" s="159"/>
      <c r="N492" s="159"/>
      <c r="O492" s="159"/>
      <c r="P492" s="141"/>
      <c r="Q492" s="159"/>
      <c r="R492" s="159"/>
      <c r="S492" s="159"/>
      <c r="T492" s="159"/>
      <c r="U492" s="159"/>
      <c r="V492" s="159"/>
      <c r="W492" s="159"/>
      <c r="X492" s="159"/>
      <c r="Y492" s="159"/>
      <c r="Z492" s="159"/>
    </row>
    <row r="493" spans="1:26" ht="17.25" customHeight="1" x14ac:dyDescent="0.2">
      <c r="A493" s="159"/>
      <c r="B493" s="159"/>
      <c r="C493" s="159"/>
      <c r="D493" s="159"/>
      <c r="E493" s="159"/>
      <c r="F493" s="159"/>
      <c r="G493" s="159"/>
      <c r="H493" s="159"/>
      <c r="I493" s="159"/>
      <c r="J493" s="159"/>
      <c r="K493" s="159"/>
      <c r="L493" s="159"/>
      <c r="M493" s="159"/>
      <c r="N493" s="159"/>
      <c r="O493" s="159"/>
      <c r="P493" s="141"/>
      <c r="Q493" s="159"/>
      <c r="R493" s="159"/>
      <c r="S493" s="159"/>
      <c r="T493" s="159"/>
      <c r="U493" s="159"/>
      <c r="V493" s="159"/>
      <c r="W493" s="159"/>
      <c r="X493" s="159"/>
      <c r="Y493" s="159"/>
      <c r="Z493" s="159"/>
    </row>
    <row r="494" spans="1:26" ht="17.25" customHeight="1" x14ac:dyDescent="0.2">
      <c r="A494" s="159"/>
      <c r="B494" s="159"/>
      <c r="C494" s="159"/>
      <c r="D494" s="159"/>
      <c r="E494" s="159"/>
      <c r="F494" s="159"/>
      <c r="G494" s="159"/>
      <c r="H494" s="159"/>
      <c r="I494" s="159"/>
      <c r="J494" s="159"/>
      <c r="K494" s="159"/>
      <c r="L494" s="159"/>
      <c r="M494" s="159"/>
      <c r="N494" s="159"/>
      <c r="O494" s="159"/>
      <c r="P494" s="141"/>
      <c r="Q494" s="159"/>
      <c r="R494" s="159"/>
      <c r="S494" s="159"/>
      <c r="T494" s="159"/>
      <c r="U494" s="159"/>
      <c r="V494" s="159"/>
      <c r="W494" s="159"/>
      <c r="X494" s="159"/>
      <c r="Y494" s="159"/>
      <c r="Z494" s="159"/>
    </row>
    <row r="495" spans="1:26" ht="17.25" customHeight="1" x14ac:dyDescent="0.2">
      <c r="A495" s="159"/>
      <c r="B495" s="159"/>
      <c r="C495" s="159"/>
      <c r="D495" s="159"/>
      <c r="E495" s="159"/>
      <c r="F495" s="159"/>
      <c r="G495" s="159"/>
      <c r="H495" s="159"/>
      <c r="I495" s="159"/>
      <c r="J495" s="159"/>
      <c r="K495" s="159"/>
      <c r="L495" s="159"/>
      <c r="M495" s="159"/>
      <c r="N495" s="159"/>
      <c r="O495" s="159"/>
      <c r="P495" s="141"/>
      <c r="Q495" s="159"/>
      <c r="R495" s="159"/>
      <c r="S495" s="159"/>
      <c r="T495" s="159"/>
      <c r="U495" s="159"/>
      <c r="V495" s="159"/>
      <c r="W495" s="159"/>
      <c r="X495" s="159"/>
      <c r="Y495" s="159"/>
      <c r="Z495" s="159"/>
    </row>
    <row r="496" spans="1:26" ht="17.25" customHeight="1" x14ac:dyDescent="0.2">
      <c r="A496" s="159"/>
      <c r="B496" s="159"/>
      <c r="C496" s="159"/>
      <c r="D496" s="159"/>
      <c r="E496" s="159"/>
      <c r="F496" s="159"/>
      <c r="G496" s="159"/>
      <c r="H496" s="159"/>
      <c r="I496" s="159"/>
      <c r="J496" s="159"/>
      <c r="K496" s="159"/>
      <c r="L496" s="159"/>
      <c r="M496" s="159"/>
      <c r="N496" s="159"/>
      <c r="O496" s="159"/>
      <c r="P496" s="141"/>
      <c r="Q496" s="159"/>
      <c r="R496" s="159"/>
      <c r="S496" s="159"/>
      <c r="T496" s="159"/>
      <c r="U496" s="159"/>
      <c r="V496" s="159"/>
      <c r="W496" s="159"/>
      <c r="X496" s="159"/>
      <c r="Y496" s="159"/>
      <c r="Z496" s="159"/>
    </row>
    <row r="497" spans="1:26" ht="17.25" customHeight="1" x14ac:dyDescent="0.2">
      <c r="A497" s="159"/>
      <c r="B497" s="159"/>
      <c r="C497" s="159"/>
      <c r="D497" s="159"/>
      <c r="E497" s="159"/>
      <c r="F497" s="159"/>
      <c r="G497" s="159"/>
      <c r="H497" s="159"/>
      <c r="I497" s="159"/>
      <c r="J497" s="159"/>
      <c r="K497" s="159"/>
      <c r="L497" s="159"/>
      <c r="M497" s="159"/>
      <c r="N497" s="159"/>
      <c r="O497" s="159"/>
      <c r="P497" s="141"/>
      <c r="Q497" s="159"/>
      <c r="R497" s="159"/>
      <c r="S497" s="159"/>
      <c r="T497" s="159"/>
      <c r="U497" s="159"/>
      <c r="V497" s="159"/>
      <c r="W497" s="159"/>
      <c r="X497" s="159"/>
      <c r="Y497" s="159"/>
      <c r="Z497" s="159"/>
    </row>
    <row r="498" spans="1:26" ht="17.25" customHeight="1" x14ac:dyDescent="0.2">
      <c r="A498" s="159"/>
      <c r="B498" s="159"/>
      <c r="C498" s="159"/>
      <c r="D498" s="159"/>
      <c r="E498" s="159"/>
      <c r="F498" s="159"/>
      <c r="G498" s="159"/>
      <c r="H498" s="159"/>
      <c r="I498" s="159"/>
      <c r="J498" s="159"/>
      <c r="K498" s="159"/>
      <c r="L498" s="159"/>
      <c r="M498" s="159"/>
      <c r="N498" s="159"/>
      <c r="O498" s="159"/>
      <c r="P498" s="141"/>
      <c r="Q498" s="159"/>
      <c r="R498" s="159"/>
      <c r="S498" s="159"/>
      <c r="T498" s="159"/>
      <c r="U498" s="159"/>
      <c r="V498" s="159"/>
      <c r="W498" s="159"/>
      <c r="X498" s="159"/>
      <c r="Y498" s="159"/>
      <c r="Z498" s="159"/>
    </row>
    <row r="499" spans="1:26" ht="17.25" customHeight="1" x14ac:dyDescent="0.2">
      <c r="A499" s="159"/>
      <c r="B499" s="159"/>
      <c r="C499" s="159"/>
      <c r="D499" s="159"/>
      <c r="E499" s="159"/>
      <c r="F499" s="159"/>
      <c r="G499" s="159"/>
      <c r="H499" s="159"/>
      <c r="I499" s="159"/>
      <c r="J499" s="159"/>
      <c r="K499" s="159"/>
      <c r="L499" s="159"/>
      <c r="M499" s="159"/>
      <c r="N499" s="159"/>
      <c r="O499" s="159"/>
      <c r="P499" s="141"/>
      <c r="Q499" s="159"/>
      <c r="R499" s="159"/>
      <c r="S499" s="159"/>
      <c r="T499" s="159"/>
      <c r="U499" s="159"/>
      <c r="V499" s="159"/>
      <c r="W499" s="159"/>
      <c r="X499" s="159"/>
      <c r="Y499" s="159"/>
      <c r="Z499" s="159"/>
    </row>
    <row r="500" spans="1:26" ht="17.25" customHeight="1" x14ac:dyDescent="0.2">
      <c r="A500" s="159"/>
      <c r="B500" s="159"/>
      <c r="C500" s="159"/>
      <c r="D500" s="159"/>
      <c r="E500" s="159"/>
      <c r="F500" s="159"/>
      <c r="G500" s="159"/>
      <c r="H500" s="159"/>
      <c r="I500" s="159"/>
      <c r="J500" s="159"/>
      <c r="K500" s="159"/>
      <c r="L500" s="159"/>
      <c r="M500" s="159"/>
      <c r="N500" s="159"/>
      <c r="O500" s="159"/>
      <c r="P500" s="141"/>
      <c r="Q500" s="159"/>
      <c r="R500" s="159"/>
      <c r="S500" s="159"/>
      <c r="T500" s="159"/>
      <c r="U500" s="159"/>
      <c r="V500" s="159"/>
      <c r="W500" s="159"/>
      <c r="X500" s="159"/>
      <c r="Y500" s="159"/>
      <c r="Z500" s="159"/>
    </row>
    <row r="501" spans="1:26" ht="17.25" customHeight="1" x14ac:dyDescent="0.2">
      <c r="A501" s="159"/>
      <c r="B501" s="159"/>
      <c r="C501" s="159"/>
      <c r="D501" s="159"/>
      <c r="E501" s="159"/>
      <c r="F501" s="159"/>
      <c r="G501" s="159"/>
      <c r="H501" s="159"/>
      <c r="I501" s="159"/>
      <c r="J501" s="159"/>
      <c r="K501" s="159"/>
      <c r="L501" s="159"/>
      <c r="M501" s="159"/>
      <c r="N501" s="159"/>
      <c r="O501" s="159"/>
      <c r="P501" s="141"/>
      <c r="Q501" s="159"/>
      <c r="R501" s="159"/>
      <c r="S501" s="159"/>
      <c r="T501" s="159"/>
      <c r="U501" s="159"/>
      <c r="V501" s="159"/>
      <c r="W501" s="159"/>
      <c r="X501" s="159"/>
      <c r="Y501" s="159"/>
      <c r="Z501" s="159"/>
    </row>
    <row r="502" spans="1:26" ht="17.25" customHeight="1" x14ac:dyDescent="0.2">
      <c r="A502" s="159"/>
      <c r="B502" s="159"/>
      <c r="C502" s="159"/>
      <c r="D502" s="159"/>
      <c r="E502" s="159"/>
      <c r="F502" s="159"/>
      <c r="G502" s="159"/>
      <c r="H502" s="159"/>
      <c r="I502" s="159"/>
      <c r="J502" s="159"/>
      <c r="K502" s="159"/>
      <c r="L502" s="159"/>
      <c r="M502" s="159"/>
      <c r="N502" s="159"/>
      <c r="O502" s="159"/>
      <c r="P502" s="141"/>
      <c r="Q502" s="159"/>
      <c r="R502" s="159"/>
      <c r="S502" s="159"/>
      <c r="T502" s="159"/>
      <c r="U502" s="159"/>
      <c r="V502" s="159"/>
      <c r="W502" s="159"/>
      <c r="X502" s="159"/>
      <c r="Y502" s="159"/>
      <c r="Z502" s="159"/>
    </row>
    <row r="503" spans="1:26" ht="17.25" customHeight="1" x14ac:dyDescent="0.2">
      <c r="A503" s="159"/>
      <c r="B503" s="159"/>
      <c r="C503" s="159"/>
      <c r="D503" s="159"/>
      <c r="E503" s="159"/>
      <c r="F503" s="159"/>
      <c r="G503" s="159"/>
      <c r="H503" s="159"/>
      <c r="I503" s="159"/>
      <c r="J503" s="159"/>
      <c r="K503" s="159"/>
      <c r="L503" s="159"/>
      <c r="M503" s="159"/>
      <c r="N503" s="159"/>
      <c r="O503" s="159"/>
      <c r="P503" s="141"/>
      <c r="Q503" s="159"/>
      <c r="R503" s="159"/>
      <c r="S503" s="159"/>
      <c r="T503" s="159"/>
      <c r="U503" s="159"/>
      <c r="V503" s="159"/>
      <c r="W503" s="159"/>
      <c r="X503" s="159"/>
      <c r="Y503" s="159"/>
      <c r="Z503" s="159"/>
    </row>
    <row r="504" spans="1:26" ht="17.25" customHeight="1" x14ac:dyDescent="0.2">
      <c r="A504" s="159"/>
      <c r="B504" s="159"/>
      <c r="C504" s="159"/>
      <c r="D504" s="159"/>
      <c r="E504" s="159"/>
      <c r="F504" s="159"/>
      <c r="G504" s="159"/>
      <c r="H504" s="159"/>
      <c r="I504" s="159"/>
      <c r="J504" s="159"/>
      <c r="K504" s="159"/>
      <c r="L504" s="159"/>
      <c r="M504" s="159"/>
      <c r="N504" s="159"/>
      <c r="O504" s="159"/>
      <c r="P504" s="141"/>
      <c r="Q504" s="159"/>
      <c r="R504" s="159"/>
      <c r="S504" s="159"/>
      <c r="T504" s="159"/>
      <c r="U504" s="159"/>
      <c r="V504" s="159"/>
      <c r="W504" s="159"/>
      <c r="X504" s="159"/>
      <c r="Y504" s="159"/>
      <c r="Z504" s="159"/>
    </row>
    <row r="505" spans="1:26" ht="17.25" customHeight="1" x14ac:dyDescent="0.2">
      <c r="A505" s="159"/>
      <c r="B505" s="159"/>
      <c r="C505" s="159"/>
      <c r="D505" s="159"/>
      <c r="E505" s="159"/>
      <c r="F505" s="159"/>
      <c r="G505" s="159"/>
      <c r="H505" s="159"/>
      <c r="I505" s="159"/>
      <c r="J505" s="159"/>
      <c r="K505" s="159"/>
      <c r="L505" s="159"/>
      <c r="M505" s="159"/>
      <c r="N505" s="159"/>
      <c r="O505" s="159"/>
      <c r="P505" s="141"/>
      <c r="Q505" s="159"/>
      <c r="R505" s="159"/>
      <c r="S505" s="159"/>
      <c r="T505" s="159"/>
      <c r="U505" s="159"/>
      <c r="V505" s="159"/>
      <c r="W505" s="159"/>
      <c r="X505" s="159"/>
      <c r="Y505" s="159"/>
      <c r="Z505" s="159"/>
    </row>
    <row r="506" spans="1:26" ht="17.25" customHeight="1" x14ac:dyDescent="0.2">
      <c r="A506" s="159"/>
      <c r="B506" s="159"/>
      <c r="C506" s="159"/>
      <c r="D506" s="159"/>
      <c r="E506" s="159"/>
      <c r="F506" s="159"/>
      <c r="G506" s="159"/>
      <c r="H506" s="159"/>
      <c r="I506" s="159"/>
      <c r="J506" s="159"/>
      <c r="K506" s="159"/>
      <c r="L506" s="159"/>
      <c r="M506" s="159"/>
      <c r="N506" s="159"/>
      <c r="O506" s="159"/>
      <c r="P506" s="141"/>
      <c r="Q506" s="159"/>
      <c r="R506" s="159"/>
      <c r="S506" s="159"/>
      <c r="T506" s="159"/>
      <c r="U506" s="159"/>
      <c r="V506" s="159"/>
      <c r="W506" s="159"/>
      <c r="X506" s="159"/>
      <c r="Y506" s="159"/>
      <c r="Z506" s="159"/>
    </row>
    <row r="507" spans="1:26" ht="17.25" customHeight="1" x14ac:dyDescent="0.2">
      <c r="A507" s="159"/>
      <c r="B507" s="159"/>
      <c r="C507" s="159"/>
      <c r="D507" s="159"/>
      <c r="E507" s="159"/>
      <c r="F507" s="159"/>
      <c r="G507" s="159"/>
      <c r="H507" s="159"/>
      <c r="I507" s="159"/>
      <c r="J507" s="159"/>
      <c r="K507" s="159"/>
      <c r="L507" s="159"/>
      <c r="M507" s="159"/>
      <c r="N507" s="159"/>
      <c r="O507" s="159"/>
      <c r="P507" s="141"/>
      <c r="Q507" s="159"/>
      <c r="R507" s="159"/>
      <c r="S507" s="159"/>
      <c r="T507" s="159"/>
      <c r="U507" s="159"/>
      <c r="V507" s="159"/>
      <c r="W507" s="159"/>
      <c r="X507" s="159"/>
      <c r="Y507" s="159"/>
      <c r="Z507" s="159"/>
    </row>
    <row r="508" spans="1:26" ht="17.25" customHeight="1" x14ac:dyDescent="0.2">
      <c r="A508" s="159"/>
      <c r="B508" s="159"/>
      <c r="C508" s="159"/>
      <c r="D508" s="159"/>
      <c r="E508" s="159"/>
      <c r="F508" s="159"/>
      <c r="G508" s="159"/>
      <c r="H508" s="159"/>
      <c r="I508" s="159"/>
      <c r="J508" s="159"/>
      <c r="K508" s="159"/>
      <c r="L508" s="159"/>
      <c r="M508" s="159"/>
      <c r="N508" s="159"/>
      <c r="O508" s="159"/>
      <c r="P508" s="141"/>
      <c r="Q508" s="159"/>
      <c r="R508" s="159"/>
      <c r="S508" s="159"/>
      <c r="T508" s="159"/>
      <c r="U508" s="159"/>
      <c r="V508" s="159"/>
      <c r="W508" s="159"/>
      <c r="X508" s="159"/>
      <c r="Y508" s="159"/>
      <c r="Z508" s="159"/>
    </row>
    <row r="509" spans="1:26" ht="17.25" customHeight="1" x14ac:dyDescent="0.2">
      <c r="A509" s="159"/>
      <c r="B509" s="159"/>
      <c r="C509" s="159"/>
      <c r="D509" s="159"/>
      <c r="E509" s="159"/>
      <c r="F509" s="159"/>
      <c r="G509" s="159"/>
      <c r="H509" s="159"/>
      <c r="I509" s="159"/>
      <c r="J509" s="159"/>
      <c r="K509" s="159"/>
      <c r="L509" s="159"/>
      <c r="M509" s="159"/>
      <c r="N509" s="159"/>
      <c r="O509" s="159"/>
      <c r="P509" s="141"/>
      <c r="Q509" s="159"/>
      <c r="R509" s="159"/>
      <c r="S509" s="159"/>
      <c r="T509" s="159"/>
      <c r="U509" s="159"/>
      <c r="V509" s="159"/>
      <c r="W509" s="159"/>
      <c r="X509" s="159"/>
      <c r="Y509" s="159"/>
      <c r="Z509" s="159"/>
    </row>
    <row r="510" spans="1:26" ht="17.25" customHeight="1" x14ac:dyDescent="0.2">
      <c r="A510" s="159"/>
      <c r="B510" s="159"/>
      <c r="C510" s="159"/>
      <c r="D510" s="159"/>
      <c r="E510" s="159"/>
      <c r="F510" s="159"/>
      <c r="G510" s="159"/>
      <c r="H510" s="159"/>
      <c r="I510" s="159"/>
      <c r="J510" s="159"/>
      <c r="K510" s="159"/>
      <c r="L510" s="159"/>
      <c r="M510" s="159"/>
      <c r="N510" s="159"/>
      <c r="O510" s="159"/>
      <c r="P510" s="141"/>
      <c r="Q510" s="159"/>
      <c r="R510" s="159"/>
      <c r="S510" s="159"/>
      <c r="T510" s="159"/>
      <c r="U510" s="159"/>
      <c r="V510" s="159"/>
      <c r="W510" s="159"/>
      <c r="X510" s="159"/>
      <c r="Y510" s="159"/>
      <c r="Z510" s="159"/>
    </row>
    <row r="511" spans="1:26" ht="17.25" customHeight="1" x14ac:dyDescent="0.2">
      <c r="A511" s="159"/>
      <c r="B511" s="159"/>
      <c r="C511" s="159"/>
      <c r="D511" s="159"/>
      <c r="E511" s="159"/>
      <c r="F511" s="159"/>
      <c r="G511" s="159"/>
      <c r="H511" s="159"/>
      <c r="I511" s="159"/>
      <c r="J511" s="159"/>
      <c r="K511" s="159"/>
      <c r="L511" s="159"/>
      <c r="M511" s="159"/>
      <c r="N511" s="159"/>
      <c r="O511" s="159"/>
      <c r="P511" s="141"/>
      <c r="Q511" s="159"/>
      <c r="R511" s="159"/>
      <c r="S511" s="159"/>
      <c r="T511" s="159"/>
      <c r="U511" s="159"/>
      <c r="V511" s="159"/>
      <c r="W511" s="159"/>
      <c r="X511" s="159"/>
      <c r="Y511" s="159"/>
      <c r="Z511" s="159"/>
    </row>
    <row r="512" spans="1:26" ht="17.25" customHeight="1" x14ac:dyDescent="0.2">
      <c r="A512" s="159"/>
      <c r="B512" s="159"/>
      <c r="C512" s="159"/>
      <c r="D512" s="159"/>
      <c r="E512" s="159"/>
      <c r="F512" s="159"/>
      <c r="G512" s="159"/>
      <c r="H512" s="159"/>
      <c r="I512" s="159"/>
      <c r="J512" s="159"/>
      <c r="K512" s="159"/>
      <c r="L512" s="159"/>
      <c r="M512" s="159"/>
      <c r="N512" s="159"/>
      <c r="O512" s="159"/>
      <c r="P512" s="141"/>
      <c r="Q512" s="159"/>
      <c r="R512" s="159"/>
      <c r="S512" s="159"/>
      <c r="T512" s="159"/>
      <c r="U512" s="159"/>
      <c r="V512" s="159"/>
      <c r="W512" s="159"/>
      <c r="X512" s="159"/>
      <c r="Y512" s="159"/>
      <c r="Z512" s="159"/>
    </row>
    <row r="513" spans="1:26" ht="17.25" customHeight="1" x14ac:dyDescent="0.2">
      <c r="A513" s="159"/>
      <c r="B513" s="159"/>
      <c r="C513" s="159"/>
      <c r="D513" s="159"/>
      <c r="E513" s="159"/>
      <c r="F513" s="159"/>
      <c r="G513" s="159"/>
      <c r="H513" s="159"/>
      <c r="I513" s="159"/>
      <c r="J513" s="159"/>
      <c r="K513" s="159"/>
      <c r="L513" s="159"/>
      <c r="M513" s="159"/>
      <c r="N513" s="159"/>
      <c r="O513" s="159"/>
      <c r="P513" s="141"/>
      <c r="Q513" s="159"/>
      <c r="R513" s="159"/>
      <c r="S513" s="159"/>
      <c r="T513" s="159"/>
      <c r="U513" s="159"/>
      <c r="V513" s="159"/>
      <c r="W513" s="159"/>
      <c r="X513" s="159"/>
      <c r="Y513" s="159"/>
      <c r="Z513" s="159"/>
    </row>
    <row r="514" spans="1:26" ht="17.25" customHeight="1" x14ac:dyDescent="0.2">
      <c r="A514" s="159"/>
      <c r="B514" s="159"/>
      <c r="C514" s="159"/>
      <c r="D514" s="159"/>
      <c r="E514" s="159"/>
      <c r="F514" s="159"/>
      <c r="G514" s="159"/>
      <c r="H514" s="159"/>
      <c r="I514" s="159"/>
      <c r="J514" s="159"/>
      <c r="K514" s="159"/>
      <c r="L514" s="159"/>
      <c r="M514" s="159"/>
      <c r="N514" s="159"/>
      <c r="O514" s="159"/>
      <c r="P514" s="141"/>
      <c r="Q514" s="159"/>
      <c r="R514" s="159"/>
      <c r="S514" s="159"/>
      <c r="T514" s="159"/>
      <c r="U514" s="159"/>
      <c r="V514" s="159"/>
      <c r="W514" s="159"/>
      <c r="X514" s="159"/>
      <c r="Y514" s="159"/>
      <c r="Z514" s="159"/>
    </row>
    <row r="515" spans="1:26" ht="17.25" customHeight="1" x14ac:dyDescent="0.2">
      <c r="A515" s="159"/>
      <c r="B515" s="159"/>
      <c r="C515" s="159"/>
      <c r="D515" s="159"/>
      <c r="E515" s="159"/>
      <c r="F515" s="159"/>
      <c r="G515" s="159"/>
      <c r="H515" s="159"/>
      <c r="I515" s="159"/>
      <c r="J515" s="159"/>
      <c r="K515" s="159"/>
      <c r="L515" s="159"/>
      <c r="M515" s="159"/>
      <c r="N515" s="159"/>
      <c r="O515" s="159"/>
      <c r="P515" s="141"/>
      <c r="Q515" s="159"/>
      <c r="R515" s="159"/>
      <c r="S515" s="159"/>
      <c r="T515" s="159"/>
      <c r="U515" s="159"/>
      <c r="V515" s="159"/>
      <c r="W515" s="159"/>
      <c r="X515" s="159"/>
      <c r="Y515" s="159"/>
      <c r="Z515" s="159"/>
    </row>
    <row r="516" spans="1:26" ht="17.25" customHeight="1" x14ac:dyDescent="0.2">
      <c r="A516" s="159"/>
      <c r="B516" s="159"/>
      <c r="C516" s="159"/>
      <c r="D516" s="159"/>
      <c r="E516" s="159"/>
      <c r="F516" s="159"/>
      <c r="G516" s="159"/>
      <c r="H516" s="159"/>
      <c r="I516" s="159"/>
      <c r="J516" s="159"/>
      <c r="K516" s="159"/>
      <c r="L516" s="159"/>
      <c r="M516" s="159"/>
      <c r="N516" s="159"/>
      <c r="O516" s="159"/>
      <c r="P516" s="141"/>
      <c r="Q516" s="159"/>
      <c r="R516" s="159"/>
      <c r="S516" s="159"/>
      <c r="T516" s="159"/>
      <c r="U516" s="159"/>
      <c r="V516" s="159"/>
      <c r="W516" s="159"/>
      <c r="X516" s="159"/>
      <c r="Y516" s="159"/>
      <c r="Z516" s="159"/>
    </row>
    <row r="517" spans="1:26" ht="17.25" customHeight="1" x14ac:dyDescent="0.2">
      <c r="A517" s="159"/>
      <c r="B517" s="159"/>
      <c r="C517" s="159"/>
      <c r="D517" s="159"/>
      <c r="E517" s="159"/>
      <c r="F517" s="159"/>
      <c r="G517" s="159"/>
      <c r="H517" s="159"/>
      <c r="I517" s="159"/>
      <c r="J517" s="159"/>
      <c r="K517" s="159"/>
      <c r="L517" s="159"/>
      <c r="M517" s="159"/>
      <c r="N517" s="159"/>
      <c r="O517" s="159"/>
      <c r="P517" s="141"/>
      <c r="Q517" s="159"/>
      <c r="R517" s="159"/>
      <c r="S517" s="159"/>
      <c r="T517" s="159"/>
      <c r="U517" s="159"/>
      <c r="V517" s="159"/>
      <c r="W517" s="159"/>
      <c r="X517" s="159"/>
      <c r="Y517" s="159"/>
      <c r="Z517" s="159"/>
    </row>
    <row r="518" spans="1:26" ht="17.25" customHeight="1" x14ac:dyDescent="0.2">
      <c r="A518" s="159"/>
      <c r="B518" s="159"/>
      <c r="C518" s="159"/>
      <c r="D518" s="159"/>
      <c r="E518" s="159"/>
      <c r="F518" s="159"/>
      <c r="G518" s="159"/>
      <c r="H518" s="159"/>
      <c r="I518" s="159"/>
      <c r="J518" s="159"/>
      <c r="K518" s="159"/>
      <c r="L518" s="159"/>
      <c r="M518" s="159"/>
      <c r="N518" s="159"/>
      <c r="O518" s="159"/>
      <c r="P518" s="141"/>
      <c r="Q518" s="159"/>
      <c r="R518" s="159"/>
      <c r="S518" s="159"/>
      <c r="T518" s="159"/>
      <c r="U518" s="159"/>
      <c r="V518" s="159"/>
      <c r="W518" s="159"/>
      <c r="X518" s="159"/>
      <c r="Y518" s="159"/>
      <c r="Z518" s="159"/>
    </row>
    <row r="519" spans="1:26" ht="17.25" customHeight="1" x14ac:dyDescent="0.2">
      <c r="A519" s="159"/>
      <c r="B519" s="159"/>
      <c r="C519" s="159"/>
      <c r="D519" s="159"/>
      <c r="E519" s="159"/>
      <c r="F519" s="159"/>
      <c r="G519" s="159"/>
      <c r="H519" s="159"/>
      <c r="I519" s="159"/>
      <c r="J519" s="159"/>
      <c r="K519" s="159"/>
      <c r="L519" s="159"/>
      <c r="M519" s="159"/>
      <c r="N519" s="159"/>
      <c r="O519" s="159"/>
      <c r="P519" s="141"/>
      <c r="Q519" s="159"/>
      <c r="R519" s="159"/>
      <c r="S519" s="159"/>
      <c r="T519" s="159"/>
      <c r="U519" s="159"/>
      <c r="V519" s="159"/>
      <c r="W519" s="159"/>
      <c r="X519" s="159"/>
      <c r="Y519" s="159"/>
      <c r="Z519" s="159"/>
    </row>
    <row r="520" spans="1:26" ht="17.25" customHeight="1" x14ac:dyDescent="0.2">
      <c r="A520" s="159"/>
      <c r="B520" s="159"/>
      <c r="C520" s="159"/>
      <c r="D520" s="159"/>
      <c r="E520" s="159"/>
      <c r="F520" s="159"/>
      <c r="G520" s="159"/>
      <c r="H520" s="159"/>
      <c r="I520" s="159"/>
      <c r="J520" s="159"/>
      <c r="K520" s="159"/>
      <c r="L520" s="159"/>
      <c r="M520" s="159"/>
      <c r="N520" s="159"/>
      <c r="O520" s="159"/>
      <c r="P520" s="141"/>
      <c r="Q520" s="159"/>
      <c r="R520" s="159"/>
      <c r="S520" s="159"/>
      <c r="T520" s="159"/>
      <c r="U520" s="159"/>
      <c r="V520" s="159"/>
      <c r="W520" s="159"/>
      <c r="X520" s="159"/>
      <c r="Y520" s="159"/>
      <c r="Z520" s="159"/>
    </row>
    <row r="521" spans="1:26" ht="17.25" customHeight="1" x14ac:dyDescent="0.2">
      <c r="A521" s="159"/>
      <c r="B521" s="159"/>
      <c r="C521" s="159"/>
      <c r="D521" s="159"/>
      <c r="E521" s="159"/>
      <c r="F521" s="159"/>
      <c r="G521" s="159"/>
      <c r="H521" s="159"/>
      <c r="I521" s="159"/>
      <c r="J521" s="159"/>
      <c r="K521" s="159"/>
      <c r="L521" s="159"/>
      <c r="M521" s="159"/>
      <c r="N521" s="159"/>
      <c r="O521" s="159"/>
      <c r="P521" s="141"/>
      <c r="Q521" s="159"/>
      <c r="R521" s="159"/>
      <c r="S521" s="159"/>
      <c r="T521" s="159"/>
      <c r="U521" s="159"/>
      <c r="V521" s="159"/>
      <c r="W521" s="159"/>
      <c r="X521" s="159"/>
      <c r="Y521" s="159"/>
      <c r="Z521" s="159"/>
    </row>
    <row r="522" spans="1:26" ht="17.25" customHeight="1" x14ac:dyDescent="0.2">
      <c r="A522" s="159"/>
      <c r="B522" s="159"/>
      <c r="C522" s="159"/>
      <c r="D522" s="159"/>
      <c r="E522" s="159"/>
      <c r="F522" s="159"/>
      <c r="G522" s="159"/>
      <c r="H522" s="159"/>
      <c r="I522" s="159"/>
      <c r="J522" s="159"/>
      <c r="K522" s="159"/>
      <c r="L522" s="159"/>
      <c r="M522" s="159"/>
      <c r="N522" s="159"/>
      <c r="O522" s="159"/>
      <c r="P522" s="141"/>
      <c r="Q522" s="159"/>
      <c r="R522" s="159"/>
      <c r="S522" s="159"/>
      <c r="T522" s="159"/>
      <c r="U522" s="159"/>
      <c r="V522" s="159"/>
      <c r="W522" s="159"/>
      <c r="X522" s="159"/>
      <c r="Y522" s="159"/>
      <c r="Z522" s="159"/>
    </row>
    <row r="523" spans="1:26" ht="17.25" customHeight="1" x14ac:dyDescent="0.2">
      <c r="A523" s="159"/>
      <c r="B523" s="159"/>
      <c r="C523" s="159"/>
      <c r="D523" s="159"/>
      <c r="E523" s="159"/>
      <c r="F523" s="159"/>
      <c r="G523" s="159"/>
      <c r="H523" s="159"/>
      <c r="I523" s="159"/>
      <c r="J523" s="159"/>
      <c r="K523" s="159"/>
      <c r="L523" s="159"/>
      <c r="M523" s="159"/>
      <c r="N523" s="159"/>
      <c r="O523" s="159"/>
      <c r="P523" s="141"/>
      <c r="Q523" s="159"/>
      <c r="R523" s="159"/>
      <c r="S523" s="159"/>
      <c r="T523" s="159"/>
      <c r="U523" s="159"/>
      <c r="V523" s="159"/>
      <c r="W523" s="159"/>
      <c r="X523" s="159"/>
      <c r="Y523" s="159"/>
      <c r="Z523" s="159"/>
    </row>
    <row r="524" spans="1:26" ht="17.25" customHeight="1" x14ac:dyDescent="0.2">
      <c r="A524" s="159"/>
      <c r="B524" s="159"/>
      <c r="C524" s="159"/>
      <c r="D524" s="159"/>
      <c r="E524" s="159"/>
      <c r="F524" s="159"/>
      <c r="G524" s="159"/>
      <c r="H524" s="159"/>
      <c r="I524" s="159"/>
      <c r="J524" s="159"/>
      <c r="K524" s="159"/>
      <c r="L524" s="159"/>
      <c r="M524" s="159"/>
      <c r="N524" s="159"/>
      <c r="O524" s="159"/>
      <c r="P524" s="141"/>
      <c r="Q524" s="159"/>
      <c r="R524" s="159"/>
      <c r="S524" s="159"/>
      <c r="T524" s="159"/>
      <c r="U524" s="159"/>
      <c r="V524" s="159"/>
      <c r="W524" s="159"/>
      <c r="X524" s="159"/>
      <c r="Y524" s="159"/>
      <c r="Z524" s="159"/>
    </row>
    <row r="525" spans="1:26" ht="17.25" customHeight="1" x14ac:dyDescent="0.2">
      <c r="A525" s="159"/>
      <c r="B525" s="159"/>
      <c r="C525" s="159"/>
      <c r="D525" s="159"/>
      <c r="E525" s="159"/>
      <c r="F525" s="159"/>
      <c r="G525" s="159"/>
      <c r="H525" s="159"/>
      <c r="I525" s="159"/>
      <c r="J525" s="159"/>
      <c r="K525" s="159"/>
      <c r="L525" s="159"/>
      <c r="M525" s="159"/>
      <c r="N525" s="159"/>
      <c r="O525" s="159"/>
      <c r="P525" s="141"/>
      <c r="Q525" s="159"/>
      <c r="R525" s="159"/>
      <c r="S525" s="159"/>
      <c r="T525" s="159"/>
      <c r="U525" s="159"/>
      <c r="V525" s="159"/>
      <c r="W525" s="159"/>
      <c r="X525" s="159"/>
      <c r="Y525" s="159"/>
      <c r="Z525" s="159"/>
    </row>
    <row r="526" spans="1:26" ht="17.25" customHeight="1" x14ac:dyDescent="0.2">
      <c r="A526" s="159"/>
      <c r="B526" s="159"/>
      <c r="C526" s="159"/>
      <c r="D526" s="159"/>
      <c r="E526" s="159"/>
      <c r="F526" s="159"/>
      <c r="G526" s="159"/>
      <c r="H526" s="159"/>
      <c r="I526" s="159"/>
      <c r="J526" s="159"/>
      <c r="K526" s="159"/>
      <c r="L526" s="159"/>
      <c r="M526" s="159"/>
      <c r="N526" s="159"/>
      <c r="O526" s="159"/>
      <c r="P526" s="141"/>
      <c r="Q526" s="159"/>
      <c r="R526" s="159"/>
      <c r="S526" s="159"/>
      <c r="T526" s="159"/>
      <c r="U526" s="159"/>
      <c r="V526" s="159"/>
      <c r="W526" s="159"/>
      <c r="X526" s="159"/>
      <c r="Y526" s="159"/>
      <c r="Z526" s="159"/>
    </row>
    <row r="527" spans="1:26" ht="17.25" customHeight="1" x14ac:dyDescent="0.2">
      <c r="A527" s="159"/>
      <c r="B527" s="159"/>
      <c r="C527" s="159"/>
      <c r="D527" s="159"/>
      <c r="E527" s="159"/>
      <c r="F527" s="159"/>
      <c r="G527" s="159"/>
      <c r="H527" s="159"/>
      <c r="I527" s="159"/>
      <c r="J527" s="159"/>
      <c r="K527" s="159"/>
      <c r="L527" s="159"/>
      <c r="M527" s="159"/>
      <c r="N527" s="159"/>
      <c r="O527" s="159"/>
      <c r="P527" s="141"/>
      <c r="Q527" s="159"/>
      <c r="R527" s="159"/>
      <c r="S527" s="159"/>
      <c r="T527" s="159"/>
      <c r="U527" s="159"/>
      <c r="V527" s="159"/>
      <c r="W527" s="159"/>
      <c r="X527" s="159"/>
      <c r="Y527" s="159"/>
      <c r="Z527" s="159"/>
    </row>
    <row r="528" spans="1:26" ht="17.25" customHeight="1" x14ac:dyDescent="0.2">
      <c r="A528" s="159"/>
      <c r="B528" s="159"/>
      <c r="C528" s="159"/>
      <c r="D528" s="159"/>
      <c r="E528" s="159"/>
      <c r="F528" s="159"/>
      <c r="G528" s="159"/>
      <c r="H528" s="159"/>
      <c r="I528" s="159"/>
      <c r="J528" s="159"/>
      <c r="K528" s="159"/>
      <c r="L528" s="159"/>
      <c r="M528" s="159"/>
      <c r="N528" s="159"/>
      <c r="O528" s="159"/>
      <c r="P528" s="141"/>
      <c r="Q528" s="159"/>
      <c r="R528" s="159"/>
      <c r="S528" s="159"/>
      <c r="T528" s="159"/>
      <c r="U528" s="159"/>
      <c r="V528" s="159"/>
      <c r="W528" s="159"/>
      <c r="X528" s="159"/>
      <c r="Y528" s="159"/>
      <c r="Z528" s="159"/>
    </row>
    <row r="529" spans="1:26" ht="17.25" customHeight="1" x14ac:dyDescent="0.2">
      <c r="A529" s="159"/>
      <c r="B529" s="159"/>
      <c r="C529" s="159"/>
      <c r="D529" s="159"/>
      <c r="E529" s="159"/>
      <c r="F529" s="159"/>
      <c r="G529" s="159"/>
      <c r="H529" s="159"/>
      <c r="I529" s="159"/>
      <c r="J529" s="159"/>
      <c r="K529" s="159"/>
      <c r="L529" s="159"/>
      <c r="M529" s="159"/>
      <c r="N529" s="159"/>
      <c r="O529" s="159"/>
      <c r="P529" s="141"/>
      <c r="Q529" s="159"/>
      <c r="R529" s="159"/>
      <c r="S529" s="159"/>
      <c r="T529" s="159"/>
      <c r="U529" s="159"/>
      <c r="V529" s="159"/>
      <c r="W529" s="159"/>
      <c r="X529" s="159"/>
      <c r="Y529" s="159"/>
      <c r="Z529" s="159"/>
    </row>
    <row r="530" spans="1:26" ht="17.25" customHeight="1" x14ac:dyDescent="0.2">
      <c r="A530" s="159"/>
      <c r="B530" s="159"/>
      <c r="C530" s="159"/>
      <c r="D530" s="159"/>
      <c r="E530" s="159"/>
      <c r="F530" s="159"/>
      <c r="G530" s="159"/>
      <c r="H530" s="159"/>
      <c r="I530" s="159"/>
      <c r="J530" s="159"/>
      <c r="K530" s="159"/>
      <c r="L530" s="159"/>
      <c r="M530" s="159"/>
      <c r="N530" s="159"/>
      <c r="O530" s="159"/>
      <c r="P530" s="141"/>
      <c r="Q530" s="159"/>
      <c r="R530" s="159"/>
      <c r="S530" s="159"/>
      <c r="T530" s="159"/>
      <c r="U530" s="159"/>
      <c r="V530" s="159"/>
      <c r="W530" s="159"/>
      <c r="X530" s="159"/>
      <c r="Y530" s="159"/>
      <c r="Z530" s="159"/>
    </row>
    <row r="531" spans="1:26" ht="17.25" customHeight="1" x14ac:dyDescent="0.2">
      <c r="A531" s="159"/>
      <c r="B531" s="159"/>
      <c r="C531" s="159"/>
      <c r="D531" s="159"/>
      <c r="E531" s="159"/>
      <c r="F531" s="159"/>
      <c r="G531" s="159"/>
      <c r="H531" s="159"/>
      <c r="I531" s="159"/>
      <c r="J531" s="159"/>
      <c r="K531" s="159"/>
      <c r="L531" s="159"/>
      <c r="M531" s="159"/>
      <c r="N531" s="159"/>
      <c r="O531" s="159"/>
      <c r="P531" s="141"/>
      <c r="Q531" s="159"/>
      <c r="R531" s="159"/>
      <c r="S531" s="159"/>
      <c r="T531" s="159"/>
      <c r="U531" s="159"/>
      <c r="V531" s="159"/>
      <c r="W531" s="159"/>
      <c r="X531" s="159"/>
      <c r="Y531" s="159"/>
      <c r="Z531" s="159"/>
    </row>
    <row r="532" spans="1:26" ht="17.25" customHeight="1" x14ac:dyDescent="0.2">
      <c r="A532" s="159"/>
      <c r="B532" s="159"/>
      <c r="C532" s="159"/>
      <c r="D532" s="159"/>
      <c r="E532" s="159"/>
      <c r="F532" s="159"/>
      <c r="G532" s="159"/>
      <c r="H532" s="159"/>
      <c r="I532" s="159"/>
      <c r="J532" s="159"/>
      <c r="K532" s="159"/>
      <c r="L532" s="159"/>
      <c r="M532" s="159"/>
      <c r="N532" s="159"/>
      <c r="O532" s="159"/>
      <c r="P532" s="141"/>
      <c r="Q532" s="159"/>
      <c r="R532" s="159"/>
      <c r="S532" s="159"/>
      <c r="T532" s="159"/>
      <c r="U532" s="159"/>
      <c r="V532" s="159"/>
      <c r="W532" s="159"/>
      <c r="X532" s="159"/>
      <c r="Y532" s="159"/>
      <c r="Z532" s="159"/>
    </row>
    <row r="533" spans="1:26" ht="17.25" customHeight="1" x14ac:dyDescent="0.2">
      <c r="A533" s="159"/>
      <c r="B533" s="159"/>
      <c r="C533" s="159"/>
      <c r="D533" s="159"/>
      <c r="E533" s="159"/>
      <c r="F533" s="159"/>
      <c r="G533" s="159"/>
      <c r="H533" s="159"/>
      <c r="I533" s="159"/>
      <c r="J533" s="159"/>
      <c r="K533" s="159"/>
      <c r="L533" s="159"/>
      <c r="M533" s="159"/>
      <c r="N533" s="159"/>
      <c r="O533" s="159"/>
      <c r="P533" s="141"/>
      <c r="Q533" s="159"/>
      <c r="R533" s="159"/>
      <c r="S533" s="159"/>
      <c r="T533" s="159"/>
      <c r="U533" s="159"/>
      <c r="V533" s="159"/>
      <c r="W533" s="159"/>
      <c r="X533" s="159"/>
      <c r="Y533" s="159"/>
      <c r="Z533" s="159"/>
    </row>
    <row r="534" spans="1:26" ht="17.25" customHeight="1" x14ac:dyDescent="0.2">
      <c r="A534" s="159"/>
      <c r="B534" s="159"/>
      <c r="C534" s="159"/>
      <c r="D534" s="159"/>
      <c r="E534" s="159"/>
      <c r="F534" s="159"/>
      <c r="G534" s="159"/>
      <c r="H534" s="159"/>
      <c r="I534" s="159"/>
      <c r="J534" s="159"/>
      <c r="K534" s="159"/>
      <c r="L534" s="159"/>
      <c r="M534" s="159"/>
      <c r="N534" s="159"/>
      <c r="O534" s="159"/>
      <c r="P534" s="141"/>
      <c r="Q534" s="159"/>
      <c r="R534" s="159"/>
      <c r="S534" s="159"/>
      <c r="T534" s="159"/>
      <c r="U534" s="159"/>
      <c r="V534" s="159"/>
      <c r="W534" s="159"/>
      <c r="X534" s="159"/>
      <c r="Y534" s="159"/>
      <c r="Z534" s="159"/>
    </row>
    <row r="535" spans="1:26" ht="17.25" customHeight="1" x14ac:dyDescent="0.2">
      <c r="A535" s="159"/>
      <c r="B535" s="159"/>
      <c r="C535" s="159"/>
      <c r="D535" s="159"/>
      <c r="E535" s="159"/>
      <c r="F535" s="159"/>
      <c r="G535" s="159"/>
      <c r="H535" s="159"/>
      <c r="I535" s="159"/>
      <c r="J535" s="159"/>
      <c r="K535" s="159"/>
      <c r="L535" s="159"/>
      <c r="M535" s="159"/>
      <c r="N535" s="159"/>
      <c r="O535" s="159"/>
      <c r="P535" s="141"/>
      <c r="Q535" s="159"/>
      <c r="R535" s="159"/>
      <c r="S535" s="159"/>
      <c r="T535" s="159"/>
      <c r="U535" s="159"/>
      <c r="V535" s="159"/>
      <c r="W535" s="159"/>
      <c r="X535" s="159"/>
      <c r="Y535" s="159"/>
      <c r="Z535" s="159"/>
    </row>
    <row r="536" spans="1:26" ht="17.25" customHeight="1" x14ac:dyDescent="0.2">
      <c r="A536" s="159"/>
      <c r="B536" s="159"/>
      <c r="C536" s="159"/>
      <c r="D536" s="159"/>
      <c r="E536" s="159"/>
      <c r="F536" s="159"/>
      <c r="G536" s="159"/>
      <c r="H536" s="159"/>
      <c r="I536" s="159"/>
      <c r="J536" s="159"/>
      <c r="K536" s="159"/>
      <c r="L536" s="159"/>
      <c r="M536" s="159"/>
      <c r="N536" s="159"/>
      <c r="O536" s="159"/>
      <c r="P536" s="141"/>
      <c r="Q536" s="159"/>
      <c r="R536" s="159"/>
      <c r="S536" s="159"/>
      <c r="T536" s="159"/>
      <c r="U536" s="159"/>
      <c r="V536" s="159"/>
      <c r="W536" s="159"/>
      <c r="X536" s="159"/>
      <c r="Y536" s="159"/>
      <c r="Z536" s="159"/>
    </row>
    <row r="537" spans="1:26" ht="17.25" customHeight="1" x14ac:dyDescent="0.2">
      <c r="A537" s="159"/>
      <c r="B537" s="159"/>
      <c r="C537" s="159"/>
      <c r="D537" s="159"/>
      <c r="E537" s="159"/>
      <c r="F537" s="159"/>
      <c r="G537" s="159"/>
      <c r="H537" s="159"/>
      <c r="I537" s="159"/>
      <c r="J537" s="159"/>
      <c r="K537" s="159"/>
      <c r="L537" s="159"/>
      <c r="M537" s="159"/>
      <c r="N537" s="159"/>
      <c r="O537" s="159"/>
      <c r="P537" s="141"/>
      <c r="Q537" s="159"/>
      <c r="R537" s="159"/>
      <c r="S537" s="159"/>
      <c r="T537" s="159"/>
      <c r="U537" s="159"/>
      <c r="V537" s="159"/>
      <c r="W537" s="159"/>
      <c r="X537" s="159"/>
      <c r="Y537" s="159"/>
      <c r="Z537" s="159"/>
    </row>
    <row r="538" spans="1:26" ht="17.25" customHeight="1" x14ac:dyDescent="0.2">
      <c r="A538" s="159"/>
      <c r="B538" s="159"/>
      <c r="C538" s="159"/>
      <c r="D538" s="159"/>
      <c r="E538" s="159"/>
      <c r="F538" s="159"/>
      <c r="G538" s="159"/>
      <c r="H538" s="159"/>
      <c r="I538" s="159"/>
      <c r="J538" s="159"/>
      <c r="K538" s="159"/>
      <c r="L538" s="159"/>
      <c r="M538" s="159"/>
      <c r="N538" s="159"/>
      <c r="O538" s="159"/>
      <c r="P538" s="141"/>
      <c r="Q538" s="159"/>
      <c r="R538" s="159"/>
      <c r="S538" s="159"/>
      <c r="T538" s="159"/>
      <c r="U538" s="159"/>
      <c r="V538" s="159"/>
      <c r="W538" s="159"/>
      <c r="X538" s="159"/>
      <c r="Y538" s="159"/>
      <c r="Z538" s="159"/>
    </row>
    <row r="539" spans="1:26" ht="17.25" customHeight="1" x14ac:dyDescent="0.2">
      <c r="A539" s="159"/>
      <c r="B539" s="159"/>
      <c r="C539" s="159"/>
      <c r="D539" s="159"/>
      <c r="E539" s="159"/>
      <c r="F539" s="159"/>
      <c r="G539" s="159"/>
      <c r="H539" s="159"/>
      <c r="I539" s="159"/>
      <c r="J539" s="159"/>
      <c r="K539" s="159"/>
      <c r="L539" s="159"/>
      <c r="M539" s="159"/>
      <c r="N539" s="159"/>
      <c r="O539" s="159"/>
      <c r="P539" s="141"/>
      <c r="Q539" s="159"/>
      <c r="R539" s="159"/>
      <c r="S539" s="159"/>
      <c r="T539" s="159"/>
      <c r="U539" s="159"/>
      <c r="V539" s="159"/>
      <c r="W539" s="159"/>
      <c r="X539" s="159"/>
      <c r="Y539" s="159"/>
      <c r="Z539" s="159"/>
    </row>
    <row r="540" spans="1:26" ht="17.25" customHeight="1" x14ac:dyDescent="0.2">
      <c r="A540" s="159"/>
      <c r="B540" s="159"/>
      <c r="C540" s="159"/>
      <c r="D540" s="159"/>
      <c r="E540" s="159"/>
      <c r="F540" s="159"/>
      <c r="G540" s="159"/>
      <c r="H540" s="159"/>
      <c r="I540" s="159"/>
      <c r="J540" s="159"/>
      <c r="K540" s="159"/>
      <c r="L540" s="159"/>
      <c r="M540" s="159"/>
      <c r="N540" s="159"/>
      <c r="O540" s="159"/>
      <c r="P540" s="141"/>
      <c r="Q540" s="159"/>
      <c r="R540" s="159"/>
      <c r="S540" s="159"/>
      <c r="T540" s="159"/>
      <c r="U540" s="159"/>
      <c r="V540" s="159"/>
      <c r="W540" s="159"/>
      <c r="X540" s="159"/>
      <c r="Y540" s="159"/>
      <c r="Z540" s="159"/>
    </row>
    <row r="541" spans="1:26" ht="17.25" customHeight="1" x14ac:dyDescent="0.2">
      <c r="A541" s="159"/>
      <c r="B541" s="159"/>
      <c r="C541" s="159"/>
      <c r="D541" s="159"/>
      <c r="E541" s="159"/>
      <c r="F541" s="159"/>
      <c r="G541" s="159"/>
      <c r="H541" s="159"/>
      <c r="I541" s="159"/>
      <c r="J541" s="159"/>
      <c r="K541" s="159"/>
      <c r="L541" s="159"/>
      <c r="M541" s="159"/>
      <c r="N541" s="159"/>
      <c r="O541" s="159"/>
      <c r="P541" s="141"/>
      <c r="Q541" s="159"/>
      <c r="R541" s="159"/>
      <c r="S541" s="159"/>
      <c r="T541" s="159"/>
      <c r="U541" s="159"/>
      <c r="V541" s="159"/>
      <c r="W541" s="159"/>
      <c r="X541" s="159"/>
      <c r="Y541" s="159"/>
      <c r="Z541" s="159"/>
    </row>
    <row r="542" spans="1:26" ht="17.25" customHeight="1" x14ac:dyDescent="0.2">
      <c r="A542" s="159"/>
      <c r="B542" s="159"/>
      <c r="C542" s="159"/>
      <c r="D542" s="159"/>
      <c r="E542" s="159"/>
      <c r="F542" s="159"/>
      <c r="G542" s="159"/>
      <c r="H542" s="159"/>
      <c r="I542" s="159"/>
      <c r="J542" s="159"/>
      <c r="K542" s="159"/>
      <c r="L542" s="159"/>
      <c r="M542" s="159"/>
      <c r="N542" s="159"/>
      <c r="O542" s="159"/>
      <c r="P542" s="141"/>
      <c r="Q542" s="159"/>
      <c r="R542" s="159"/>
      <c r="S542" s="159"/>
      <c r="T542" s="159"/>
      <c r="U542" s="159"/>
      <c r="V542" s="159"/>
      <c r="W542" s="159"/>
      <c r="X542" s="159"/>
      <c r="Y542" s="159"/>
      <c r="Z542" s="159"/>
    </row>
    <row r="543" spans="1:26" ht="17.25" customHeight="1" x14ac:dyDescent="0.2">
      <c r="A543" s="159"/>
      <c r="B543" s="159"/>
      <c r="C543" s="159"/>
      <c r="D543" s="159"/>
      <c r="E543" s="159"/>
      <c r="F543" s="159"/>
      <c r="G543" s="159"/>
      <c r="H543" s="159"/>
      <c r="I543" s="159"/>
      <c r="J543" s="159"/>
      <c r="K543" s="159"/>
      <c r="L543" s="159"/>
      <c r="M543" s="159"/>
      <c r="N543" s="159"/>
      <c r="O543" s="159"/>
      <c r="P543" s="141"/>
      <c r="Q543" s="159"/>
      <c r="R543" s="159"/>
      <c r="S543" s="159"/>
      <c r="T543" s="159"/>
      <c r="U543" s="159"/>
      <c r="V543" s="159"/>
      <c r="W543" s="159"/>
      <c r="X543" s="159"/>
      <c r="Y543" s="159"/>
      <c r="Z543" s="159"/>
    </row>
    <row r="544" spans="1:26" ht="17.25" customHeight="1" x14ac:dyDescent="0.2">
      <c r="A544" s="159"/>
      <c r="B544" s="159"/>
      <c r="C544" s="159"/>
      <c r="D544" s="159"/>
      <c r="E544" s="159"/>
      <c r="F544" s="159"/>
      <c r="G544" s="159"/>
      <c r="H544" s="159"/>
      <c r="I544" s="159"/>
      <c r="J544" s="159"/>
      <c r="K544" s="159"/>
      <c r="L544" s="159"/>
      <c r="M544" s="159"/>
      <c r="N544" s="159"/>
      <c r="O544" s="159"/>
      <c r="P544" s="141"/>
      <c r="Q544" s="159"/>
      <c r="R544" s="159"/>
      <c r="S544" s="159"/>
      <c r="T544" s="159"/>
      <c r="U544" s="159"/>
      <c r="V544" s="159"/>
      <c r="W544" s="159"/>
      <c r="X544" s="159"/>
      <c r="Y544" s="159"/>
      <c r="Z544" s="159"/>
    </row>
    <row r="545" spans="1:26" ht="17.25" customHeight="1" x14ac:dyDescent="0.2">
      <c r="A545" s="159"/>
      <c r="B545" s="159"/>
      <c r="C545" s="159"/>
      <c r="D545" s="159"/>
      <c r="E545" s="159"/>
      <c r="F545" s="159"/>
      <c r="G545" s="159"/>
      <c r="H545" s="159"/>
      <c r="I545" s="159"/>
      <c r="J545" s="159"/>
      <c r="K545" s="159"/>
      <c r="L545" s="159"/>
      <c r="M545" s="159"/>
      <c r="N545" s="159"/>
      <c r="O545" s="159"/>
      <c r="P545" s="141"/>
      <c r="Q545" s="159"/>
      <c r="R545" s="159"/>
      <c r="S545" s="159"/>
      <c r="T545" s="159"/>
      <c r="U545" s="159"/>
      <c r="V545" s="159"/>
      <c r="W545" s="159"/>
      <c r="X545" s="159"/>
      <c r="Y545" s="159"/>
      <c r="Z545" s="159"/>
    </row>
    <row r="546" spans="1:26" ht="17.25" customHeight="1" x14ac:dyDescent="0.2">
      <c r="A546" s="159"/>
      <c r="B546" s="159"/>
      <c r="C546" s="159"/>
      <c r="D546" s="159"/>
      <c r="E546" s="159"/>
      <c r="F546" s="159"/>
      <c r="G546" s="159"/>
      <c r="H546" s="159"/>
      <c r="I546" s="159"/>
      <c r="J546" s="159"/>
      <c r="K546" s="159"/>
      <c r="L546" s="159"/>
      <c r="M546" s="159"/>
      <c r="N546" s="159"/>
      <c r="O546" s="159"/>
      <c r="P546" s="141"/>
      <c r="Q546" s="159"/>
      <c r="R546" s="159"/>
      <c r="S546" s="159"/>
      <c r="T546" s="159"/>
      <c r="U546" s="159"/>
      <c r="V546" s="159"/>
      <c r="W546" s="159"/>
      <c r="X546" s="159"/>
      <c r="Y546" s="159"/>
      <c r="Z546" s="159"/>
    </row>
    <row r="547" spans="1:26" ht="17.25" customHeight="1" x14ac:dyDescent="0.2">
      <c r="A547" s="159"/>
      <c r="B547" s="159"/>
      <c r="C547" s="159"/>
      <c r="D547" s="159"/>
      <c r="E547" s="159"/>
      <c r="F547" s="159"/>
      <c r="G547" s="159"/>
      <c r="H547" s="159"/>
      <c r="I547" s="159"/>
      <c r="J547" s="159"/>
      <c r="K547" s="159"/>
      <c r="L547" s="159"/>
      <c r="M547" s="159"/>
      <c r="N547" s="159"/>
      <c r="O547" s="159"/>
      <c r="P547" s="141"/>
      <c r="Q547" s="159"/>
      <c r="R547" s="159"/>
      <c r="S547" s="159"/>
      <c r="T547" s="159"/>
      <c r="U547" s="159"/>
      <c r="V547" s="159"/>
      <c r="W547" s="159"/>
      <c r="X547" s="159"/>
      <c r="Y547" s="159"/>
      <c r="Z547" s="159"/>
    </row>
    <row r="548" spans="1:26" ht="17.25" customHeight="1" x14ac:dyDescent="0.2">
      <c r="A548" s="159"/>
      <c r="B548" s="159"/>
      <c r="C548" s="159"/>
      <c r="D548" s="159"/>
      <c r="E548" s="159"/>
      <c r="F548" s="159"/>
      <c r="G548" s="159"/>
      <c r="H548" s="159"/>
      <c r="I548" s="159"/>
      <c r="J548" s="159"/>
      <c r="K548" s="159"/>
      <c r="L548" s="159"/>
      <c r="M548" s="159"/>
      <c r="N548" s="159"/>
      <c r="O548" s="159"/>
      <c r="P548" s="141"/>
      <c r="Q548" s="159"/>
      <c r="R548" s="159"/>
      <c r="S548" s="159"/>
      <c r="T548" s="159"/>
      <c r="U548" s="159"/>
      <c r="V548" s="159"/>
      <c r="W548" s="159"/>
      <c r="X548" s="159"/>
      <c r="Y548" s="159"/>
      <c r="Z548" s="159"/>
    </row>
    <row r="549" spans="1:26" ht="17.25" customHeight="1" x14ac:dyDescent="0.2">
      <c r="A549" s="159"/>
      <c r="B549" s="159"/>
      <c r="C549" s="159"/>
      <c r="D549" s="159"/>
      <c r="E549" s="159"/>
      <c r="F549" s="159"/>
      <c r="G549" s="159"/>
      <c r="H549" s="159"/>
      <c r="I549" s="159"/>
      <c r="J549" s="159"/>
      <c r="K549" s="159"/>
      <c r="L549" s="159"/>
      <c r="M549" s="159"/>
      <c r="N549" s="159"/>
      <c r="O549" s="159"/>
      <c r="P549" s="141"/>
      <c r="Q549" s="159"/>
      <c r="R549" s="159"/>
      <c r="S549" s="159"/>
      <c r="T549" s="159"/>
      <c r="U549" s="159"/>
      <c r="V549" s="159"/>
      <c r="W549" s="159"/>
      <c r="X549" s="159"/>
      <c r="Y549" s="159"/>
      <c r="Z549" s="159"/>
    </row>
    <row r="550" spans="1:26" ht="17.25" customHeight="1" x14ac:dyDescent="0.2">
      <c r="A550" s="159"/>
      <c r="B550" s="159"/>
      <c r="C550" s="159"/>
      <c r="D550" s="159"/>
      <c r="E550" s="159"/>
      <c r="F550" s="159"/>
      <c r="G550" s="159"/>
      <c r="H550" s="159"/>
      <c r="I550" s="159"/>
      <c r="J550" s="159"/>
      <c r="K550" s="159"/>
      <c r="L550" s="159"/>
      <c r="M550" s="159"/>
      <c r="N550" s="159"/>
      <c r="O550" s="159"/>
      <c r="P550" s="141"/>
      <c r="Q550" s="159"/>
      <c r="R550" s="159"/>
      <c r="S550" s="159"/>
      <c r="T550" s="159"/>
      <c r="U550" s="159"/>
      <c r="V550" s="159"/>
      <c r="W550" s="159"/>
      <c r="X550" s="159"/>
      <c r="Y550" s="159"/>
      <c r="Z550" s="159"/>
    </row>
    <row r="551" spans="1:26" ht="17.25" customHeight="1" x14ac:dyDescent="0.2">
      <c r="A551" s="159"/>
      <c r="B551" s="159"/>
      <c r="C551" s="159"/>
      <c r="D551" s="159"/>
      <c r="E551" s="159"/>
      <c r="F551" s="159"/>
      <c r="G551" s="159"/>
      <c r="H551" s="159"/>
      <c r="I551" s="159"/>
      <c r="J551" s="159"/>
      <c r="K551" s="159"/>
      <c r="L551" s="159"/>
      <c r="M551" s="159"/>
      <c r="N551" s="159"/>
      <c r="O551" s="159"/>
      <c r="P551" s="141"/>
      <c r="Q551" s="159"/>
      <c r="R551" s="159"/>
      <c r="S551" s="159"/>
      <c r="T551" s="159"/>
      <c r="U551" s="159"/>
      <c r="V551" s="159"/>
      <c r="W551" s="159"/>
      <c r="X551" s="159"/>
      <c r="Y551" s="159"/>
      <c r="Z551" s="159"/>
    </row>
    <row r="552" spans="1:26" ht="17.25" customHeight="1" x14ac:dyDescent="0.2">
      <c r="A552" s="159"/>
      <c r="B552" s="159"/>
      <c r="C552" s="159"/>
      <c r="D552" s="159"/>
      <c r="E552" s="159"/>
      <c r="F552" s="159"/>
      <c r="G552" s="159"/>
      <c r="H552" s="159"/>
      <c r="I552" s="159"/>
      <c r="J552" s="159"/>
      <c r="K552" s="159"/>
      <c r="L552" s="159"/>
      <c r="M552" s="159"/>
      <c r="N552" s="159"/>
      <c r="O552" s="159"/>
      <c r="P552" s="141"/>
      <c r="Q552" s="159"/>
      <c r="R552" s="159"/>
      <c r="S552" s="159"/>
      <c r="T552" s="159"/>
      <c r="U552" s="159"/>
      <c r="V552" s="159"/>
      <c r="W552" s="159"/>
      <c r="X552" s="159"/>
      <c r="Y552" s="159"/>
      <c r="Z552" s="159"/>
    </row>
    <row r="553" spans="1:26" ht="17.25" customHeight="1" x14ac:dyDescent="0.2">
      <c r="A553" s="159"/>
      <c r="B553" s="159"/>
      <c r="C553" s="159"/>
      <c r="D553" s="159"/>
      <c r="E553" s="159"/>
      <c r="F553" s="159"/>
      <c r="G553" s="159"/>
      <c r="H553" s="159"/>
      <c r="I553" s="159"/>
      <c r="J553" s="159"/>
      <c r="K553" s="159"/>
      <c r="L553" s="159"/>
      <c r="M553" s="159"/>
      <c r="N553" s="159"/>
      <c r="O553" s="159"/>
      <c r="P553" s="141"/>
      <c r="Q553" s="159"/>
      <c r="R553" s="159"/>
      <c r="S553" s="159"/>
      <c r="T553" s="159"/>
      <c r="U553" s="159"/>
      <c r="V553" s="159"/>
      <c r="W553" s="159"/>
      <c r="X553" s="159"/>
      <c r="Y553" s="159"/>
      <c r="Z553" s="159"/>
    </row>
    <row r="554" spans="1:26" ht="17.25" customHeight="1" x14ac:dyDescent="0.2">
      <c r="A554" s="159"/>
      <c r="B554" s="159"/>
      <c r="C554" s="159"/>
      <c r="D554" s="159"/>
      <c r="E554" s="159"/>
      <c r="F554" s="159"/>
      <c r="G554" s="159"/>
      <c r="H554" s="159"/>
      <c r="I554" s="159"/>
      <c r="J554" s="159"/>
      <c r="K554" s="159"/>
      <c r="L554" s="159"/>
      <c r="M554" s="159"/>
      <c r="N554" s="159"/>
      <c r="O554" s="159"/>
      <c r="P554" s="141"/>
      <c r="Q554" s="159"/>
      <c r="R554" s="159"/>
      <c r="S554" s="159"/>
      <c r="T554" s="159"/>
      <c r="U554" s="159"/>
      <c r="V554" s="159"/>
      <c r="W554" s="159"/>
      <c r="X554" s="159"/>
      <c r="Y554" s="159"/>
      <c r="Z554" s="159"/>
    </row>
    <row r="555" spans="1:26" ht="17.25" customHeight="1" x14ac:dyDescent="0.2">
      <c r="A555" s="159"/>
      <c r="B555" s="159"/>
      <c r="C555" s="159"/>
      <c r="D555" s="159"/>
      <c r="E555" s="159"/>
      <c r="F555" s="159"/>
      <c r="G555" s="159"/>
      <c r="H555" s="159"/>
      <c r="I555" s="159"/>
      <c r="J555" s="159"/>
      <c r="K555" s="159"/>
      <c r="L555" s="159"/>
      <c r="M555" s="159"/>
      <c r="N555" s="159"/>
      <c r="O555" s="159"/>
      <c r="P555" s="141"/>
      <c r="Q555" s="159"/>
      <c r="R555" s="159"/>
      <c r="S555" s="159"/>
      <c r="T555" s="159"/>
      <c r="U555" s="159"/>
      <c r="V555" s="159"/>
      <c r="W555" s="159"/>
      <c r="X555" s="159"/>
      <c r="Y555" s="159"/>
      <c r="Z555" s="159"/>
    </row>
    <row r="556" spans="1:26" ht="17.25" customHeight="1" x14ac:dyDescent="0.2">
      <c r="A556" s="159"/>
      <c r="B556" s="159"/>
      <c r="C556" s="159"/>
      <c r="D556" s="159"/>
      <c r="E556" s="159"/>
      <c r="F556" s="159"/>
      <c r="G556" s="159"/>
      <c r="H556" s="159"/>
      <c r="I556" s="159"/>
      <c r="J556" s="159"/>
      <c r="K556" s="159"/>
      <c r="L556" s="159"/>
      <c r="M556" s="159"/>
      <c r="N556" s="159"/>
      <c r="O556" s="159"/>
      <c r="P556" s="141"/>
      <c r="Q556" s="159"/>
      <c r="R556" s="159"/>
      <c r="S556" s="159"/>
      <c r="T556" s="159"/>
      <c r="U556" s="159"/>
      <c r="V556" s="159"/>
      <c r="W556" s="159"/>
      <c r="X556" s="159"/>
      <c r="Y556" s="159"/>
      <c r="Z556" s="159"/>
    </row>
    <row r="557" spans="1:26" ht="17.25" customHeight="1" x14ac:dyDescent="0.2">
      <c r="A557" s="159"/>
      <c r="B557" s="159"/>
      <c r="C557" s="159"/>
      <c r="D557" s="159"/>
      <c r="E557" s="159"/>
      <c r="F557" s="159"/>
      <c r="G557" s="159"/>
      <c r="H557" s="159"/>
      <c r="I557" s="159"/>
      <c r="J557" s="159"/>
      <c r="K557" s="159"/>
      <c r="L557" s="159"/>
      <c r="M557" s="159"/>
      <c r="N557" s="159"/>
      <c r="O557" s="159"/>
      <c r="P557" s="141"/>
      <c r="Q557" s="159"/>
      <c r="R557" s="159"/>
      <c r="S557" s="159"/>
      <c r="T557" s="159"/>
      <c r="U557" s="159"/>
      <c r="V557" s="159"/>
      <c r="W557" s="159"/>
      <c r="X557" s="159"/>
      <c r="Y557" s="159"/>
      <c r="Z557" s="159"/>
    </row>
    <row r="558" spans="1:26" ht="17.25" customHeight="1" x14ac:dyDescent="0.2">
      <c r="A558" s="159"/>
      <c r="B558" s="159"/>
      <c r="C558" s="159"/>
      <c r="D558" s="159"/>
      <c r="E558" s="159"/>
      <c r="F558" s="159"/>
      <c r="G558" s="159"/>
      <c r="H558" s="159"/>
      <c r="I558" s="159"/>
      <c r="J558" s="159"/>
      <c r="K558" s="159"/>
      <c r="L558" s="159"/>
      <c r="M558" s="159"/>
      <c r="N558" s="159"/>
      <c r="O558" s="159"/>
      <c r="P558" s="141"/>
      <c r="Q558" s="159"/>
      <c r="R558" s="159"/>
      <c r="S558" s="159"/>
      <c r="T558" s="159"/>
      <c r="U558" s="159"/>
      <c r="V558" s="159"/>
      <c r="W558" s="159"/>
      <c r="X558" s="159"/>
      <c r="Y558" s="159"/>
      <c r="Z558" s="159"/>
    </row>
    <row r="559" spans="1:26" ht="17.25" customHeight="1" x14ac:dyDescent="0.2">
      <c r="A559" s="159"/>
      <c r="B559" s="159"/>
      <c r="C559" s="159"/>
      <c r="D559" s="159"/>
      <c r="E559" s="159"/>
      <c r="F559" s="159"/>
      <c r="G559" s="159"/>
      <c r="H559" s="159"/>
      <c r="I559" s="159"/>
      <c r="J559" s="159"/>
      <c r="K559" s="159"/>
      <c r="L559" s="159"/>
      <c r="M559" s="159"/>
      <c r="N559" s="159"/>
      <c r="O559" s="159"/>
      <c r="P559" s="141"/>
      <c r="Q559" s="159"/>
      <c r="R559" s="159"/>
      <c r="S559" s="159"/>
      <c r="T559" s="159"/>
      <c r="U559" s="159"/>
      <c r="V559" s="159"/>
      <c r="W559" s="159"/>
      <c r="X559" s="159"/>
      <c r="Y559" s="159"/>
      <c r="Z559" s="159"/>
    </row>
    <row r="560" spans="1:26" ht="17.25" customHeight="1" x14ac:dyDescent="0.2">
      <c r="A560" s="159"/>
      <c r="B560" s="159"/>
      <c r="C560" s="159"/>
      <c r="D560" s="159"/>
      <c r="E560" s="159"/>
      <c r="F560" s="159"/>
      <c r="G560" s="159"/>
      <c r="H560" s="159"/>
      <c r="I560" s="159"/>
      <c r="J560" s="159"/>
      <c r="K560" s="159"/>
      <c r="L560" s="159"/>
      <c r="M560" s="159"/>
      <c r="N560" s="159"/>
      <c r="O560" s="159"/>
      <c r="P560" s="141"/>
      <c r="Q560" s="159"/>
      <c r="R560" s="159"/>
      <c r="S560" s="159"/>
      <c r="T560" s="159"/>
      <c r="U560" s="159"/>
      <c r="V560" s="159"/>
      <c r="W560" s="159"/>
      <c r="X560" s="159"/>
      <c r="Y560" s="159"/>
      <c r="Z560" s="159"/>
    </row>
    <row r="561" spans="1:26" ht="17.25" customHeight="1" x14ac:dyDescent="0.2">
      <c r="A561" s="159"/>
      <c r="B561" s="159"/>
      <c r="C561" s="159"/>
      <c r="D561" s="159"/>
      <c r="E561" s="159"/>
      <c r="F561" s="159"/>
      <c r="G561" s="159"/>
      <c r="H561" s="159"/>
      <c r="I561" s="159"/>
      <c r="J561" s="159"/>
      <c r="K561" s="159"/>
      <c r="L561" s="159"/>
      <c r="M561" s="159"/>
      <c r="N561" s="159"/>
      <c r="O561" s="159"/>
      <c r="P561" s="141"/>
      <c r="Q561" s="159"/>
      <c r="R561" s="159"/>
      <c r="S561" s="159"/>
      <c r="T561" s="159"/>
      <c r="U561" s="159"/>
      <c r="V561" s="159"/>
      <c r="W561" s="159"/>
      <c r="X561" s="159"/>
      <c r="Y561" s="159"/>
      <c r="Z561" s="159"/>
    </row>
    <row r="562" spans="1:26" ht="17.25" customHeight="1" x14ac:dyDescent="0.2">
      <c r="A562" s="159"/>
      <c r="B562" s="159"/>
      <c r="C562" s="159"/>
      <c r="D562" s="159"/>
      <c r="E562" s="159"/>
      <c r="F562" s="159"/>
      <c r="G562" s="159"/>
      <c r="H562" s="159"/>
      <c r="I562" s="159"/>
      <c r="J562" s="159"/>
      <c r="K562" s="159"/>
      <c r="L562" s="159"/>
      <c r="M562" s="159"/>
      <c r="N562" s="159"/>
      <c r="O562" s="159"/>
      <c r="P562" s="141"/>
      <c r="Q562" s="159"/>
      <c r="R562" s="159"/>
      <c r="S562" s="159"/>
      <c r="T562" s="159"/>
      <c r="U562" s="159"/>
      <c r="V562" s="159"/>
      <c r="W562" s="159"/>
      <c r="X562" s="159"/>
      <c r="Y562" s="159"/>
      <c r="Z562" s="159"/>
    </row>
    <row r="563" spans="1:26" ht="17.25" customHeight="1" x14ac:dyDescent="0.2">
      <c r="A563" s="159"/>
      <c r="B563" s="159"/>
      <c r="C563" s="159"/>
      <c r="D563" s="159"/>
      <c r="E563" s="159"/>
      <c r="F563" s="159"/>
      <c r="G563" s="159"/>
      <c r="H563" s="159"/>
      <c r="I563" s="159"/>
      <c r="J563" s="159"/>
      <c r="K563" s="159"/>
      <c r="L563" s="159"/>
      <c r="M563" s="159"/>
      <c r="N563" s="159"/>
      <c r="O563" s="159"/>
      <c r="P563" s="141"/>
      <c r="Q563" s="159"/>
      <c r="R563" s="159"/>
      <c r="S563" s="159"/>
      <c r="T563" s="159"/>
      <c r="U563" s="159"/>
      <c r="V563" s="159"/>
      <c r="W563" s="159"/>
      <c r="X563" s="159"/>
      <c r="Y563" s="159"/>
      <c r="Z563" s="159"/>
    </row>
    <row r="564" spans="1:26" ht="17.25" customHeight="1" x14ac:dyDescent="0.2">
      <c r="A564" s="159"/>
      <c r="B564" s="159"/>
      <c r="C564" s="159"/>
      <c r="D564" s="159"/>
      <c r="E564" s="159"/>
      <c r="F564" s="159"/>
      <c r="G564" s="159"/>
      <c r="H564" s="159"/>
      <c r="I564" s="159"/>
      <c r="J564" s="159"/>
      <c r="K564" s="159"/>
      <c r="L564" s="159"/>
      <c r="M564" s="159"/>
      <c r="N564" s="159"/>
      <c r="O564" s="159"/>
      <c r="P564" s="141"/>
      <c r="Q564" s="159"/>
      <c r="R564" s="159"/>
      <c r="S564" s="159"/>
      <c r="T564" s="159"/>
      <c r="U564" s="159"/>
      <c r="V564" s="159"/>
      <c r="W564" s="159"/>
      <c r="X564" s="159"/>
      <c r="Y564" s="159"/>
      <c r="Z564" s="159"/>
    </row>
    <row r="565" spans="1:26" ht="17.25" customHeight="1" x14ac:dyDescent="0.2">
      <c r="A565" s="159"/>
      <c r="B565" s="159"/>
      <c r="C565" s="159"/>
      <c r="D565" s="159"/>
      <c r="E565" s="159"/>
      <c r="F565" s="159"/>
      <c r="G565" s="159"/>
      <c r="H565" s="159"/>
      <c r="I565" s="159"/>
      <c r="J565" s="159"/>
      <c r="K565" s="159"/>
      <c r="L565" s="159"/>
      <c r="M565" s="159"/>
      <c r="N565" s="159"/>
      <c r="O565" s="159"/>
      <c r="P565" s="141"/>
      <c r="Q565" s="159"/>
      <c r="R565" s="159"/>
      <c r="S565" s="159"/>
      <c r="T565" s="159"/>
      <c r="U565" s="159"/>
      <c r="V565" s="159"/>
      <c r="W565" s="159"/>
      <c r="X565" s="159"/>
      <c r="Y565" s="159"/>
      <c r="Z565" s="159"/>
    </row>
    <row r="566" spans="1:26" ht="17.25" customHeight="1" x14ac:dyDescent="0.2">
      <c r="A566" s="159"/>
      <c r="B566" s="159"/>
      <c r="C566" s="159"/>
      <c r="D566" s="159"/>
      <c r="E566" s="159"/>
      <c r="F566" s="159"/>
      <c r="G566" s="159"/>
      <c r="H566" s="159"/>
      <c r="I566" s="159"/>
      <c r="J566" s="159"/>
      <c r="K566" s="159"/>
      <c r="L566" s="159"/>
      <c r="M566" s="159"/>
      <c r="N566" s="159"/>
      <c r="O566" s="159"/>
      <c r="P566" s="141"/>
      <c r="Q566" s="159"/>
      <c r="R566" s="159"/>
      <c r="S566" s="159"/>
      <c r="T566" s="159"/>
      <c r="U566" s="159"/>
      <c r="V566" s="159"/>
      <c r="W566" s="159"/>
      <c r="X566" s="159"/>
      <c r="Y566" s="159"/>
      <c r="Z566" s="159"/>
    </row>
    <row r="567" spans="1:26" ht="17.25" customHeight="1" x14ac:dyDescent="0.2">
      <c r="A567" s="159"/>
      <c r="B567" s="159"/>
      <c r="C567" s="159"/>
      <c r="D567" s="159"/>
      <c r="E567" s="159"/>
      <c r="F567" s="159"/>
      <c r="G567" s="159"/>
      <c r="H567" s="159"/>
      <c r="I567" s="159"/>
      <c r="J567" s="159"/>
      <c r="K567" s="159"/>
      <c r="L567" s="159"/>
      <c r="M567" s="159"/>
      <c r="N567" s="159"/>
      <c r="O567" s="159"/>
      <c r="P567" s="141"/>
      <c r="Q567" s="159"/>
      <c r="R567" s="159"/>
      <c r="S567" s="159"/>
      <c r="T567" s="159"/>
      <c r="U567" s="159"/>
      <c r="V567" s="159"/>
      <c r="W567" s="159"/>
      <c r="X567" s="159"/>
      <c r="Y567" s="159"/>
      <c r="Z567" s="159"/>
    </row>
    <row r="568" spans="1:26" ht="17.25" customHeight="1" x14ac:dyDescent="0.2">
      <c r="A568" s="159"/>
      <c r="B568" s="159"/>
      <c r="C568" s="159"/>
      <c r="D568" s="159"/>
      <c r="E568" s="159"/>
      <c r="F568" s="159"/>
      <c r="G568" s="159"/>
      <c r="H568" s="159"/>
      <c r="I568" s="159"/>
      <c r="J568" s="159"/>
      <c r="K568" s="159"/>
      <c r="L568" s="159"/>
      <c r="M568" s="159"/>
      <c r="N568" s="159"/>
      <c r="O568" s="159"/>
      <c r="P568" s="141"/>
      <c r="Q568" s="159"/>
      <c r="R568" s="159"/>
      <c r="S568" s="159"/>
      <c r="T568" s="159"/>
      <c r="U568" s="159"/>
      <c r="V568" s="159"/>
      <c r="W568" s="159"/>
      <c r="X568" s="159"/>
      <c r="Y568" s="159"/>
      <c r="Z568" s="159"/>
    </row>
    <row r="569" spans="1:26" ht="17.25" customHeight="1" x14ac:dyDescent="0.2">
      <c r="A569" s="159"/>
      <c r="B569" s="159"/>
      <c r="C569" s="159"/>
      <c r="D569" s="159"/>
      <c r="E569" s="159"/>
      <c r="F569" s="159"/>
      <c r="G569" s="159"/>
      <c r="H569" s="159"/>
      <c r="I569" s="159"/>
      <c r="J569" s="159"/>
      <c r="K569" s="159"/>
      <c r="L569" s="159"/>
      <c r="M569" s="159"/>
      <c r="N569" s="159"/>
      <c r="O569" s="159"/>
      <c r="P569" s="141"/>
      <c r="Q569" s="159"/>
      <c r="R569" s="159"/>
      <c r="S569" s="159"/>
      <c r="T569" s="159"/>
      <c r="U569" s="159"/>
      <c r="V569" s="159"/>
      <c r="W569" s="159"/>
      <c r="X569" s="159"/>
      <c r="Y569" s="159"/>
      <c r="Z569" s="159"/>
    </row>
    <row r="570" spans="1:26" ht="17.25" customHeight="1" x14ac:dyDescent="0.2">
      <c r="A570" s="159"/>
      <c r="B570" s="159"/>
      <c r="C570" s="159"/>
      <c r="D570" s="159"/>
      <c r="E570" s="159"/>
      <c r="F570" s="159"/>
      <c r="G570" s="159"/>
      <c r="H570" s="159"/>
      <c r="I570" s="159"/>
      <c r="J570" s="159"/>
      <c r="K570" s="159"/>
      <c r="L570" s="159"/>
      <c r="M570" s="159"/>
      <c r="N570" s="159"/>
      <c r="O570" s="159"/>
      <c r="P570" s="141"/>
      <c r="Q570" s="159"/>
      <c r="R570" s="159"/>
      <c r="S570" s="159"/>
      <c r="T570" s="159"/>
      <c r="U570" s="159"/>
      <c r="V570" s="159"/>
      <c r="W570" s="159"/>
      <c r="X570" s="159"/>
      <c r="Y570" s="159"/>
      <c r="Z570" s="159"/>
    </row>
    <row r="571" spans="1:26" ht="17.25" customHeight="1" x14ac:dyDescent="0.2">
      <c r="A571" s="159"/>
      <c r="B571" s="159"/>
      <c r="C571" s="159"/>
      <c r="D571" s="159"/>
      <c r="E571" s="159"/>
      <c r="F571" s="159"/>
      <c r="G571" s="159"/>
      <c r="H571" s="159"/>
      <c r="I571" s="159"/>
      <c r="J571" s="159"/>
      <c r="K571" s="159"/>
      <c r="L571" s="159"/>
      <c r="M571" s="159"/>
      <c r="N571" s="159"/>
      <c r="O571" s="159"/>
      <c r="P571" s="141"/>
      <c r="Q571" s="159"/>
      <c r="R571" s="159"/>
      <c r="S571" s="159"/>
      <c r="T571" s="159"/>
      <c r="U571" s="159"/>
      <c r="V571" s="159"/>
      <c r="W571" s="159"/>
      <c r="X571" s="159"/>
      <c r="Y571" s="159"/>
      <c r="Z571" s="159"/>
    </row>
    <row r="572" spans="1:26" ht="17.25" customHeight="1" x14ac:dyDescent="0.2">
      <c r="A572" s="159"/>
      <c r="B572" s="159"/>
      <c r="C572" s="159"/>
      <c r="D572" s="159"/>
      <c r="E572" s="159"/>
      <c r="F572" s="159"/>
      <c r="G572" s="159"/>
      <c r="H572" s="159"/>
      <c r="I572" s="159"/>
      <c r="J572" s="159"/>
      <c r="K572" s="159"/>
      <c r="L572" s="159"/>
      <c r="M572" s="159"/>
      <c r="N572" s="159"/>
      <c r="O572" s="159"/>
      <c r="P572" s="141"/>
      <c r="Q572" s="159"/>
      <c r="R572" s="159"/>
      <c r="S572" s="159"/>
      <c r="T572" s="159"/>
      <c r="U572" s="159"/>
      <c r="V572" s="159"/>
      <c r="W572" s="159"/>
      <c r="X572" s="159"/>
      <c r="Y572" s="159"/>
      <c r="Z572" s="159"/>
    </row>
    <row r="573" spans="1:26" ht="17.25" customHeight="1" x14ac:dyDescent="0.2">
      <c r="A573" s="159"/>
      <c r="B573" s="159"/>
      <c r="C573" s="159"/>
      <c r="D573" s="159"/>
      <c r="E573" s="159"/>
      <c r="F573" s="159"/>
      <c r="G573" s="159"/>
      <c r="H573" s="159"/>
      <c r="I573" s="159"/>
      <c r="J573" s="159"/>
      <c r="K573" s="159"/>
      <c r="L573" s="159"/>
      <c r="M573" s="159"/>
      <c r="N573" s="159"/>
      <c r="O573" s="159"/>
      <c r="P573" s="141"/>
      <c r="Q573" s="159"/>
      <c r="R573" s="159"/>
      <c r="S573" s="159"/>
      <c r="T573" s="159"/>
      <c r="U573" s="159"/>
      <c r="V573" s="159"/>
      <c r="W573" s="159"/>
      <c r="X573" s="159"/>
      <c r="Y573" s="159"/>
      <c r="Z573" s="159"/>
    </row>
    <row r="574" spans="1:26" ht="17.25" customHeight="1" x14ac:dyDescent="0.2">
      <c r="A574" s="159"/>
      <c r="B574" s="159"/>
      <c r="C574" s="159"/>
      <c r="D574" s="159"/>
      <c r="E574" s="159"/>
      <c r="F574" s="159"/>
      <c r="G574" s="159"/>
      <c r="H574" s="159"/>
      <c r="I574" s="159"/>
      <c r="J574" s="159"/>
      <c r="K574" s="159"/>
      <c r="L574" s="159"/>
      <c r="M574" s="159"/>
      <c r="N574" s="159"/>
      <c r="O574" s="159"/>
      <c r="P574" s="141"/>
      <c r="Q574" s="159"/>
      <c r="R574" s="159"/>
      <c r="S574" s="159"/>
      <c r="T574" s="159"/>
      <c r="U574" s="159"/>
      <c r="V574" s="159"/>
      <c r="W574" s="159"/>
      <c r="X574" s="159"/>
      <c r="Y574" s="159"/>
      <c r="Z574" s="159"/>
    </row>
    <row r="575" spans="1:26" ht="17.25" customHeight="1" x14ac:dyDescent="0.2">
      <c r="A575" s="159"/>
      <c r="B575" s="159"/>
      <c r="C575" s="159"/>
      <c r="D575" s="159"/>
      <c r="E575" s="159"/>
      <c r="F575" s="159"/>
      <c r="G575" s="159"/>
      <c r="H575" s="159"/>
      <c r="I575" s="159"/>
      <c r="J575" s="159"/>
      <c r="K575" s="159"/>
      <c r="L575" s="159"/>
      <c r="M575" s="159"/>
      <c r="N575" s="159"/>
      <c r="O575" s="159"/>
      <c r="P575" s="141"/>
      <c r="Q575" s="159"/>
      <c r="R575" s="159"/>
      <c r="S575" s="159"/>
      <c r="T575" s="159"/>
      <c r="U575" s="159"/>
      <c r="V575" s="159"/>
      <c r="W575" s="159"/>
      <c r="X575" s="159"/>
      <c r="Y575" s="159"/>
      <c r="Z575" s="159"/>
    </row>
    <row r="576" spans="1:26" ht="17.25" customHeight="1" x14ac:dyDescent="0.2">
      <c r="A576" s="159"/>
      <c r="B576" s="159"/>
      <c r="C576" s="159"/>
      <c r="D576" s="159"/>
      <c r="E576" s="159"/>
      <c r="F576" s="159"/>
      <c r="G576" s="159"/>
      <c r="H576" s="159"/>
      <c r="I576" s="159"/>
      <c r="J576" s="159"/>
      <c r="K576" s="159"/>
      <c r="L576" s="159"/>
      <c r="M576" s="159"/>
      <c r="N576" s="159"/>
      <c r="O576" s="159"/>
      <c r="P576" s="141"/>
      <c r="Q576" s="159"/>
      <c r="R576" s="159"/>
      <c r="S576" s="159"/>
      <c r="T576" s="159"/>
      <c r="U576" s="159"/>
      <c r="V576" s="159"/>
      <c r="W576" s="159"/>
      <c r="X576" s="159"/>
      <c r="Y576" s="159"/>
      <c r="Z576" s="159"/>
    </row>
    <row r="577" spans="1:26" ht="17.25" customHeight="1" x14ac:dyDescent="0.2">
      <c r="A577" s="159"/>
      <c r="B577" s="159"/>
      <c r="C577" s="159"/>
      <c r="D577" s="159"/>
      <c r="E577" s="159"/>
      <c r="F577" s="159"/>
      <c r="G577" s="159"/>
      <c r="H577" s="159"/>
      <c r="I577" s="159"/>
      <c r="J577" s="159"/>
      <c r="K577" s="159"/>
      <c r="L577" s="159"/>
      <c r="M577" s="159"/>
      <c r="N577" s="159"/>
      <c r="O577" s="159"/>
      <c r="P577" s="141"/>
      <c r="Q577" s="159"/>
      <c r="R577" s="159"/>
      <c r="S577" s="159"/>
      <c r="T577" s="159"/>
      <c r="U577" s="159"/>
      <c r="V577" s="159"/>
      <c r="W577" s="159"/>
      <c r="X577" s="159"/>
      <c r="Y577" s="159"/>
      <c r="Z577" s="159"/>
    </row>
    <row r="578" spans="1:26" ht="17.25" customHeight="1" x14ac:dyDescent="0.2">
      <c r="A578" s="159"/>
      <c r="B578" s="159"/>
      <c r="C578" s="159"/>
      <c r="D578" s="159"/>
      <c r="E578" s="159"/>
      <c r="F578" s="159"/>
      <c r="G578" s="159"/>
      <c r="H578" s="159"/>
      <c r="I578" s="159"/>
      <c r="J578" s="159"/>
      <c r="K578" s="159"/>
      <c r="L578" s="159"/>
      <c r="M578" s="159"/>
      <c r="N578" s="159"/>
      <c r="O578" s="159"/>
      <c r="P578" s="141"/>
      <c r="Q578" s="159"/>
      <c r="R578" s="159"/>
      <c r="S578" s="159"/>
      <c r="T578" s="159"/>
      <c r="U578" s="159"/>
      <c r="V578" s="159"/>
      <c r="W578" s="159"/>
      <c r="X578" s="159"/>
      <c r="Y578" s="159"/>
      <c r="Z578" s="159"/>
    </row>
    <row r="579" spans="1:26" ht="17.25" customHeight="1" x14ac:dyDescent="0.2">
      <c r="A579" s="159"/>
      <c r="B579" s="159"/>
      <c r="C579" s="159"/>
      <c r="D579" s="159"/>
      <c r="E579" s="159"/>
      <c r="F579" s="159"/>
      <c r="G579" s="159"/>
      <c r="H579" s="159"/>
      <c r="I579" s="159"/>
      <c r="J579" s="159"/>
      <c r="K579" s="159"/>
      <c r="L579" s="159"/>
      <c r="M579" s="159"/>
      <c r="N579" s="159"/>
      <c r="O579" s="159"/>
      <c r="P579" s="141"/>
      <c r="Q579" s="159"/>
      <c r="R579" s="159"/>
      <c r="S579" s="159"/>
      <c r="T579" s="159"/>
      <c r="U579" s="159"/>
      <c r="V579" s="159"/>
      <c r="W579" s="159"/>
      <c r="X579" s="159"/>
      <c r="Y579" s="159"/>
      <c r="Z579" s="159"/>
    </row>
    <row r="580" spans="1:26" ht="17.25" customHeight="1" x14ac:dyDescent="0.2">
      <c r="A580" s="159"/>
      <c r="B580" s="159"/>
      <c r="C580" s="159"/>
      <c r="D580" s="159"/>
      <c r="E580" s="159"/>
      <c r="F580" s="159"/>
      <c r="G580" s="159"/>
      <c r="H580" s="159"/>
      <c r="I580" s="159"/>
      <c r="J580" s="159"/>
      <c r="K580" s="159"/>
      <c r="L580" s="159"/>
      <c r="M580" s="159"/>
      <c r="N580" s="159"/>
      <c r="O580" s="159"/>
      <c r="P580" s="141"/>
      <c r="Q580" s="159"/>
      <c r="R580" s="159"/>
      <c r="S580" s="159"/>
      <c r="T580" s="159"/>
      <c r="U580" s="159"/>
      <c r="V580" s="159"/>
      <c r="W580" s="159"/>
      <c r="X580" s="159"/>
      <c r="Y580" s="159"/>
      <c r="Z580" s="159"/>
    </row>
    <row r="581" spans="1:26" ht="17.25" customHeight="1" x14ac:dyDescent="0.2">
      <c r="A581" s="159"/>
      <c r="B581" s="159"/>
      <c r="C581" s="159"/>
      <c r="D581" s="159"/>
      <c r="E581" s="159"/>
      <c r="F581" s="159"/>
      <c r="G581" s="159"/>
      <c r="H581" s="159"/>
      <c r="I581" s="159"/>
      <c r="J581" s="159"/>
      <c r="K581" s="159"/>
      <c r="L581" s="159"/>
      <c r="M581" s="159"/>
      <c r="N581" s="159"/>
      <c r="O581" s="159"/>
      <c r="P581" s="141"/>
      <c r="Q581" s="159"/>
      <c r="R581" s="159"/>
      <c r="S581" s="159"/>
      <c r="T581" s="159"/>
      <c r="U581" s="159"/>
      <c r="V581" s="159"/>
      <c r="W581" s="159"/>
      <c r="X581" s="159"/>
      <c r="Y581" s="159"/>
      <c r="Z581" s="159"/>
    </row>
    <row r="582" spans="1:26" ht="17.25" customHeight="1" x14ac:dyDescent="0.2">
      <c r="A582" s="159"/>
      <c r="B582" s="159"/>
      <c r="C582" s="159"/>
      <c r="D582" s="159"/>
      <c r="E582" s="159"/>
      <c r="F582" s="159"/>
      <c r="G582" s="159"/>
      <c r="H582" s="159"/>
      <c r="I582" s="159"/>
      <c r="J582" s="159"/>
      <c r="K582" s="159"/>
      <c r="L582" s="159"/>
      <c r="M582" s="159"/>
      <c r="N582" s="159"/>
      <c r="O582" s="159"/>
      <c r="P582" s="141"/>
      <c r="Q582" s="159"/>
      <c r="R582" s="159"/>
      <c r="S582" s="159"/>
      <c r="T582" s="159"/>
      <c r="U582" s="159"/>
      <c r="V582" s="159"/>
      <c r="W582" s="159"/>
      <c r="X582" s="159"/>
      <c r="Y582" s="159"/>
      <c r="Z582" s="159"/>
    </row>
    <row r="583" spans="1:26" ht="17.25" customHeight="1" x14ac:dyDescent="0.2">
      <c r="A583" s="159"/>
      <c r="B583" s="159"/>
      <c r="C583" s="159"/>
      <c r="D583" s="159"/>
      <c r="E583" s="159"/>
      <c r="F583" s="159"/>
      <c r="G583" s="159"/>
      <c r="H583" s="159"/>
      <c r="I583" s="159"/>
      <c r="J583" s="159"/>
      <c r="K583" s="159"/>
      <c r="L583" s="159"/>
      <c r="M583" s="159"/>
      <c r="N583" s="159"/>
      <c r="O583" s="159"/>
      <c r="P583" s="141"/>
      <c r="Q583" s="159"/>
      <c r="R583" s="159"/>
      <c r="S583" s="159"/>
      <c r="T583" s="159"/>
      <c r="U583" s="159"/>
      <c r="V583" s="159"/>
      <c r="W583" s="159"/>
      <c r="X583" s="159"/>
      <c r="Y583" s="159"/>
      <c r="Z583" s="159"/>
    </row>
    <row r="584" spans="1:26" ht="17.25" customHeight="1" x14ac:dyDescent="0.2">
      <c r="A584" s="159"/>
      <c r="B584" s="159"/>
      <c r="C584" s="159"/>
      <c r="D584" s="159"/>
      <c r="E584" s="159"/>
      <c r="F584" s="159"/>
      <c r="G584" s="159"/>
      <c r="H584" s="159"/>
      <c r="I584" s="159"/>
      <c r="J584" s="159"/>
      <c r="K584" s="159"/>
      <c r="L584" s="159"/>
      <c r="M584" s="159"/>
      <c r="N584" s="159"/>
      <c r="O584" s="159"/>
      <c r="P584" s="141"/>
      <c r="Q584" s="159"/>
      <c r="R584" s="159"/>
      <c r="S584" s="159"/>
      <c r="T584" s="159"/>
      <c r="U584" s="159"/>
      <c r="V584" s="159"/>
      <c r="W584" s="159"/>
      <c r="X584" s="159"/>
      <c r="Y584" s="159"/>
      <c r="Z584" s="159"/>
    </row>
    <row r="585" spans="1:26" ht="17.25" customHeight="1" x14ac:dyDescent="0.2">
      <c r="A585" s="159"/>
      <c r="B585" s="159"/>
      <c r="C585" s="159"/>
      <c r="D585" s="159"/>
      <c r="E585" s="159"/>
      <c r="F585" s="159"/>
      <c r="G585" s="159"/>
      <c r="H585" s="159"/>
      <c r="I585" s="159"/>
      <c r="J585" s="159"/>
      <c r="K585" s="159"/>
      <c r="L585" s="159"/>
      <c r="M585" s="159"/>
      <c r="N585" s="159"/>
      <c r="O585" s="159"/>
      <c r="P585" s="141"/>
      <c r="Q585" s="159"/>
      <c r="R585" s="159"/>
      <c r="S585" s="159"/>
      <c r="T585" s="159"/>
      <c r="U585" s="159"/>
      <c r="V585" s="159"/>
      <c r="W585" s="159"/>
      <c r="X585" s="159"/>
      <c r="Y585" s="159"/>
      <c r="Z585" s="159"/>
    </row>
    <row r="586" spans="1:26" ht="17.25" customHeight="1" x14ac:dyDescent="0.2">
      <c r="A586" s="159"/>
      <c r="B586" s="159"/>
      <c r="C586" s="159"/>
      <c r="D586" s="159"/>
      <c r="E586" s="159"/>
      <c r="F586" s="159"/>
      <c r="G586" s="159"/>
      <c r="H586" s="159"/>
      <c r="I586" s="159"/>
      <c r="J586" s="159"/>
      <c r="K586" s="159"/>
      <c r="L586" s="159"/>
      <c r="M586" s="159"/>
      <c r="N586" s="159"/>
      <c r="O586" s="159"/>
      <c r="P586" s="141"/>
      <c r="Q586" s="159"/>
      <c r="R586" s="159"/>
      <c r="S586" s="159"/>
      <c r="T586" s="159"/>
      <c r="U586" s="159"/>
      <c r="V586" s="159"/>
      <c r="W586" s="159"/>
      <c r="X586" s="159"/>
      <c r="Y586" s="159"/>
      <c r="Z586" s="159"/>
    </row>
    <row r="587" spans="1:26" ht="17.25" customHeight="1" x14ac:dyDescent="0.2">
      <c r="A587" s="159"/>
      <c r="B587" s="159"/>
      <c r="C587" s="159"/>
      <c r="D587" s="159"/>
      <c r="E587" s="159"/>
      <c r="F587" s="159"/>
      <c r="G587" s="159"/>
      <c r="H587" s="159"/>
      <c r="I587" s="159"/>
      <c r="J587" s="159"/>
      <c r="K587" s="159"/>
      <c r="L587" s="159"/>
      <c r="M587" s="159"/>
      <c r="N587" s="159"/>
      <c r="O587" s="159"/>
      <c r="P587" s="141"/>
      <c r="Q587" s="159"/>
      <c r="R587" s="159"/>
      <c r="S587" s="159"/>
      <c r="T587" s="159"/>
      <c r="U587" s="159"/>
      <c r="V587" s="159"/>
      <c r="W587" s="159"/>
      <c r="X587" s="159"/>
      <c r="Y587" s="159"/>
      <c r="Z587" s="159"/>
    </row>
    <row r="588" spans="1:26" ht="17.25" customHeight="1" x14ac:dyDescent="0.2">
      <c r="A588" s="159"/>
      <c r="B588" s="159"/>
      <c r="C588" s="159"/>
      <c r="D588" s="159"/>
      <c r="E588" s="159"/>
      <c r="F588" s="159"/>
      <c r="G588" s="159"/>
      <c r="H588" s="159"/>
      <c r="I588" s="159"/>
      <c r="J588" s="159"/>
      <c r="K588" s="159"/>
      <c r="L588" s="159"/>
      <c r="M588" s="159"/>
      <c r="N588" s="159"/>
      <c r="O588" s="159"/>
      <c r="P588" s="141"/>
      <c r="Q588" s="159"/>
      <c r="R588" s="159"/>
      <c r="S588" s="159"/>
      <c r="T588" s="159"/>
      <c r="U588" s="159"/>
      <c r="V588" s="159"/>
      <c r="W588" s="159"/>
      <c r="X588" s="159"/>
      <c r="Y588" s="159"/>
      <c r="Z588" s="159"/>
    </row>
    <row r="589" spans="1:26" ht="17.25" customHeight="1" x14ac:dyDescent="0.2">
      <c r="A589" s="159"/>
      <c r="B589" s="159"/>
      <c r="C589" s="159"/>
      <c r="D589" s="159"/>
      <c r="E589" s="159"/>
      <c r="F589" s="159"/>
      <c r="G589" s="159"/>
      <c r="H589" s="159"/>
      <c r="I589" s="159"/>
      <c r="J589" s="159"/>
      <c r="K589" s="159"/>
      <c r="L589" s="159"/>
      <c r="M589" s="159"/>
      <c r="N589" s="159"/>
      <c r="O589" s="159"/>
      <c r="P589" s="141"/>
      <c r="Q589" s="159"/>
      <c r="R589" s="159"/>
      <c r="S589" s="159"/>
      <c r="T589" s="159"/>
      <c r="U589" s="159"/>
      <c r="V589" s="159"/>
      <c r="W589" s="159"/>
      <c r="X589" s="159"/>
      <c r="Y589" s="159"/>
      <c r="Z589" s="159"/>
    </row>
    <row r="590" spans="1:26" ht="17.25" customHeight="1" x14ac:dyDescent="0.2">
      <c r="A590" s="159"/>
      <c r="B590" s="159"/>
      <c r="C590" s="159"/>
      <c r="D590" s="159"/>
      <c r="E590" s="159"/>
      <c r="F590" s="159"/>
      <c r="G590" s="159"/>
      <c r="H590" s="159"/>
      <c r="I590" s="159"/>
      <c r="J590" s="159"/>
      <c r="K590" s="159"/>
      <c r="L590" s="159"/>
      <c r="M590" s="159"/>
      <c r="N590" s="159"/>
      <c r="O590" s="159"/>
      <c r="P590" s="141"/>
      <c r="Q590" s="159"/>
      <c r="R590" s="159"/>
      <c r="S590" s="159"/>
      <c r="T590" s="159"/>
      <c r="U590" s="159"/>
      <c r="V590" s="159"/>
      <c r="W590" s="159"/>
      <c r="X590" s="159"/>
      <c r="Y590" s="159"/>
      <c r="Z590" s="159"/>
    </row>
    <row r="591" spans="1:26" ht="17.25" customHeight="1" x14ac:dyDescent="0.2">
      <c r="A591" s="159"/>
      <c r="B591" s="159"/>
      <c r="C591" s="159"/>
      <c r="D591" s="159"/>
      <c r="E591" s="159"/>
      <c r="F591" s="159"/>
      <c r="G591" s="159"/>
      <c r="H591" s="159"/>
      <c r="I591" s="159"/>
      <c r="J591" s="159"/>
      <c r="K591" s="159"/>
      <c r="L591" s="159"/>
      <c r="M591" s="159"/>
      <c r="N591" s="159"/>
      <c r="O591" s="159"/>
      <c r="P591" s="141"/>
      <c r="Q591" s="159"/>
      <c r="R591" s="159"/>
      <c r="S591" s="159"/>
      <c r="T591" s="159"/>
      <c r="U591" s="159"/>
      <c r="V591" s="159"/>
      <c r="W591" s="159"/>
      <c r="X591" s="159"/>
      <c r="Y591" s="159"/>
      <c r="Z591" s="159"/>
    </row>
    <row r="592" spans="1:26" ht="17.25" customHeight="1" x14ac:dyDescent="0.2">
      <c r="A592" s="159"/>
      <c r="B592" s="159"/>
      <c r="C592" s="159"/>
      <c r="D592" s="159"/>
      <c r="E592" s="159"/>
      <c r="F592" s="159"/>
      <c r="G592" s="159"/>
      <c r="H592" s="159"/>
      <c r="I592" s="159"/>
      <c r="J592" s="159"/>
      <c r="K592" s="159"/>
      <c r="L592" s="159"/>
      <c r="M592" s="159"/>
      <c r="N592" s="159"/>
      <c r="O592" s="159"/>
      <c r="P592" s="141"/>
      <c r="Q592" s="159"/>
      <c r="R592" s="159"/>
      <c r="S592" s="159"/>
      <c r="T592" s="159"/>
      <c r="U592" s="159"/>
      <c r="V592" s="159"/>
      <c r="W592" s="159"/>
      <c r="X592" s="159"/>
      <c r="Y592" s="159"/>
      <c r="Z592" s="159"/>
    </row>
    <row r="593" spans="1:26" ht="17.25" customHeight="1" x14ac:dyDescent="0.2">
      <c r="A593" s="159"/>
      <c r="B593" s="159"/>
      <c r="C593" s="159"/>
      <c r="D593" s="159"/>
      <c r="E593" s="159"/>
      <c r="F593" s="159"/>
      <c r="G593" s="159"/>
      <c r="H593" s="159"/>
      <c r="I593" s="159"/>
      <c r="J593" s="159"/>
      <c r="K593" s="159"/>
      <c r="L593" s="159"/>
      <c r="M593" s="159"/>
      <c r="N593" s="159"/>
      <c r="O593" s="159"/>
      <c r="P593" s="141"/>
      <c r="Q593" s="159"/>
      <c r="R593" s="159"/>
      <c r="S593" s="159"/>
      <c r="T593" s="159"/>
      <c r="U593" s="159"/>
      <c r="V593" s="159"/>
      <c r="W593" s="159"/>
      <c r="X593" s="159"/>
      <c r="Y593" s="159"/>
      <c r="Z593" s="159"/>
    </row>
    <row r="594" spans="1:26" ht="17.25" customHeight="1" x14ac:dyDescent="0.2">
      <c r="A594" s="159"/>
      <c r="B594" s="159"/>
      <c r="C594" s="159"/>
      <c r="D594" s="159"/>
      <c r="E594" s="159"/>
      <c r="F594" s="159"/>
      <c r="G594" s="159"/>
      <c r="H594" s="159"/>
      <c r="I594" s="159"/>
      <c r="J594" s="159"/>
      <c r="K594" s="159"/>
      <c r="L594" s="159"/>
      <c r="M594" s="159"/>
      <c r="N594" s="159"/>
      <c r="O594" s="159"/>
      <c r="P594" s="141"/>
      <c r="Q594" s="159"/>
      <c r="R594" s="159"/>
      <c r="S594" s="159"/>
      <c r="T594" s="159"/>
      <c r="U594" s="159"/>
      <c r="V594" s="159"/>
      <c r="W594" s="159"/>
      <c r="X594" s="159"/>
      <c r="Y594" s="159"/>
      <c r="Z594" s="159"/>
    </row>
    <row r="595" spans="1:26" ht="17.25" customHeight="1" x14ac:dyDescent="0.2">
      <c r="A595" s="159"/>
      <c r="B595" s="159"/>
      <c r="C595" s="159"/>
      <c r="D595" s="159"/>
      <c r="E595" s="159"/>
      <c r="F595" s="159"/>
      <c r="G595" s="159"/>
      <c r="H595" s="159"/>
      <c r="I595" s="159"/>
      <c r="J595" s="159"/>
      <c r="K595" s="159"/>
      <c r="L595" s="159"/>
      <c r="M595" s="159"/>
      <c r="N595" s="159"/>
      <c r="O595" s="159"/>
      <c r="P595" s="141"/>
      <c r="Q595" s="159"/>
      <c r="R595" s="159"/>
      <c r="S595" s="159"/>
      <c r="T595" s="159"/>
      <c r="U595" s="159"/>
      <c r="V595" s="159"/>
      <c r="W595" s="159"/>
      <c r="X595" s="159"/>
      <c r="Y595" s="159"/>
      <c r="Z595" s="159"/>
    </row>
    <row r="596" spans="1:26" ht="17.25" customHeight="1" x14ac:dyDescent="0.2">
      <c r="A596" s="159"/>
      <c r="B596" s="159"/>
      <c r="C596" s="159"/>
      <c r="D596" s="159"/>
      <c r="E596" s="159"/>
      <c r="F596" s="159"/>
      <c r="G596" s="159"/>
      <c r="H596" s="159"/>
      <c r="I596" s="159"/>
      <c r="J596" s="159"/>
      <c r="K596" s="159"/>
      <c r="L596" s="159"/>
      <c r="M596" s="159"/>
      <c r="N596" s="159"/>
      <c r="O596" s="159"/>
      <c r="P596" s="141"/>
      <c r="Q596" s="159"/>
      <c r="R596" s="159"/>
      <c r="S596" s="159"/>
      <c r="T596" s="159"/>
      <c r="U596" s="159"/>
      <c r="V596" s="159"/>
      <c r="W596" s="159"/>
      <c r="X596" s="159"/>
      <c r="Y596" s="159"/>
      <c r="Z596" s="159"/>
    </row>
    <row r="597" spans="1:26" ht="17.25" customHeight="1" x14ac:dyDescent="0.2">
      <c r="A597" s="159"/>
      <c r="B597" s="159"/>
      <c r="C597" s="159"/>
      <c r="D597" s="159"/>
      <c r="E597" s="159"/>
      <c r="F597" s="159"/>
      <c r="G597" s="159"/>
      <c r="H597" s="159"/>
      <c r="I597" s="159"/>
      <c r="J597" s="159"/>
      <c r="K597" s="159"/>
      <c r="L597" s="159"/>
      <c r="M597" s="159"/>
      <c r="N597" s="159"/>
      <c r="O597" s="159"/>
      <c r="P597" s="141"/>
      <c r="Q597" s="159"/>
      <c r="R597" s="159"/>
      <c r="S597" s="159"/>
      <c r="T597" s="159"/>
      <c r="U597" s="159"/>
      <c r="V597" s="159"/>
      <c r="W597" s="159"/>
      <c r="X597" s="159"/>
      <c r="Y597" s="159"/>
      <c r="Z597" s="159"/>
    </row>
    <row r="598" spans="1:26" ht="17.25" customHeight="1" x14ac:dyDescent="0.2">
      <c r="A598" s="159"/>
      <c r="B598" s="159"/>
      <c r="C598" s="159"/>
      <c r="D598" s="159"/>
      <c r="E598" s="159"/>
      <c r="F598" s="159"/>
      <c r="G598" s="159"/>
      <c r="H598" s="159"/>
      <c r="I598" s="159"/>
      <c r="J598" s="159"/>
      <c r="K598" s="159"/>
      <c r="L598" s="159"/>
      <c r="M598" s="159"/>
      <c r="N598" s="159"/>
      <c r="O598" s="159"/>
      <c r="P598" s="141"/>
      <c r="Q598" s="159"/>
      <c r="R598" s="159"/>
      <c r="S598" s="159"/>
      <c r="T598" s="159"/>
      <c r="U598" s="159"/>
      <c r="V598" s="159"/>
      <c r="W598" s="159"/>
      <c r="X598" s="159"/>
      <c r="Y598" s="159"/>
      <c r="Z598" s="159"/>
    </row>
    <row r="599" spans="1:26" ht="17.25" customHeight="1" x14ac:dyDescent="0.2">
      <c r="A599" s="159"/>
      <c r="B599" s="159"/>
      <c r="C599" s="159"/>
      <c r="D599" s="159"/>
      <c r="E599" s="159"/>
      <c r="F599" s="159"/>
      <c r="G599" s="159"/>
      <c r="H599" s="159"/>
      <c r="I599" s="159"/>
      <c r="J599" s="159"/>
      <c r="K599" s="159"/>
      <c r="L599" s="159"/>
      <c r="M599" s="159"/>
      <c r="N599" s="159"/>
      <c r="O599" s="159"/>
      <c r="P599" s="141"/>
      <c r="Q599" s="159"/>
      <c r="R599" s="159"/>
      <c r="S599" s="159"/>
      <c r="T599" s="159"/>
      <c r="U599" s="159"/>
      <c r="V599" s="159"/>
      <c r="W599" s="159"/>
      <c r="X599" s="159"/>
      <c r="Y599" s="159"/>
      <c r="Z599" s="159"/>
    </row>
    <row r="600" spans="1:26" ht="17.25" customHeight="1" x14ac:dyDescent="0.2">
      <c r="A600" s="159"/>
      <c r="B600" s="159"/>
      <c r="C600" s="159"/>
      <c r="D600" s="159"/>
      <c r="E600" s="159"/>
      <c r="F600" s="159"/>
      <c r="G600" s="159"/>
      <c r="H600" s="159"/>
      <c r="I600" s="159"/>
      <c r="J600" s="159"/>
      <c r="K600" s="159"/>
      <c r="L600" s="159"/>
      <c r="M600" s="159"/>
      <c r="N600" s="159"/>
      <c r="O600" s="159"/>
      <c r="P600" s="141"/>
      <c r="Q600" s="159"/>
      <c r="R600" s="159"/>
      <c r="S600" s="159"/>
      <c r="T600" s="159"/>
      <c r="U600" s="159"/>
      <c r="V600" s="159"/>
      <c r="W600" s="159"/>
      <c r="X600" s="159"/>
      <c r="Y600" s="159"/>
      <c r="Z600" s="159"/>
    </row>
    <row r="601" spans="1:26" ht="17.25" customHeight="1" x14ac:dyDescent="0.2">
      <c r="A601" s="159"/>
      <c r="B601" s="159"/>
      <c r="C601" s="159"/>
      <c r="D601" s="159"/>
      <c r="E601" s="159"/>
      <c r="F601" s="159"/>
      <c r="G601" s="159"/>
      <c r="H601" s="159"/>
      <c r="I601" s="159"/>
      <c r="J601" s="159"/>
      <c r="K601" s="159"/>
      <c r="L601" s="159"/>
      <c r="M601" s="159"/>
      <c r="N601" s="159"/>
      <c r="O601" s="159"/>
      <c r="P601" s="141"/>
      <c r="Q601" s="159"/>
      <c r="R601" s="159"/>
      <c r="S601" s="159"/>
      <c r="T601" s="159"/>
      <c r="U601" s="159"/>
      <c r="V601" s="159"/>
      <c r="W601" s="159"/>
      <c r="X601" s="159"/>
      <c r="Y601" s="159"/>
      <c r="Z601" s="159"/>
    </row>
    <row r="602" spans="1:26" ht="17.25" customHeight="1" x14ac:dyDescent="0.2">
      <c r="A602" s="159"/>
      <c r="B602" s="159"/>
      <c r="C602" s="159"/>
      <c r="D602" s="159"/>
      <c r="E602" s="159"/>
      <c r="F602" s="159"/>
      <c r="G602" s="159"/>
      <c r="H602" s="159"/>
      <c r="I602" s="159"/>
      <c r="J602" s="159"/>
      <c r="K602" s="159"/>
      <c r="L602" s="159"/>
      <c r="M602" s="159"/>
      <c r="N602" s="159"/>
      <c r="O602" s="159"/>
      <c r="P602" s="141"/>
      <c r="Q602" s="159"/>
      <c r="R602" s="159"/>
      <c r="S602" s="159"/>
      <c r="T602" s="159"/>
      <c r="U602" s="159"/>
      <c r="V602" s="159"/>
      <c r="W602" s="159"/>
      <c r="X602" s="159"/>
      <c r="Y602" s="159"/>
      <c r="Z602" s="159"/>
    </row>
    <row r="603" spans="1:26" ht="17.25" customHeight="1" x14ac:dyDescent="0.2">
      <c r="A603" s="159"/>
      <c r="B603" s="159"/>
      <c r="C603" s="159"/>
      <c r="D603" s="159"/>
      <c r="E603" s="159"/>
      <c r="F603" s="159"/>
      <c r="G603" s="159"/>
      <c r="H603" s="159"/>
      <c r="I603" s="159"/>
      <c r="J603" s="159"/>
      <c r="K603" s="159"/>
      <c r="L603" s="159"/>
      <c r="M603" s="159"/>
      <c r="N603" s="159"/>
      <c r="O603" s="159"/>
      <c r="P603" s="141"/>
      <c r="Q603" s="159"/>
      <c r="R603" s="159"/>
      <c r="S603" s="159"/>
      <c r="T603" s="159"/>
      <c r="U603" s="159"/>
      <c r="V603" s="159"/>
      <c r="W603" s="159"/>
      <c r="X603" s="159"/>
      <c r="Y603" s="159"/>
      <c r="Z603" s="159"/>
    </row>
    <row r="604" spans="1:26" ht="17.25" customHeight="1" x14ac:dyDescent="0.2">
      <c r="A604" s="159"/>
      <c r="B604" s="159"/>
      <c r="C604" s="159"/>
      <c r="D604" s="159"/>
      <c r="E604" s="159"/>
      <c r="F604" s="159"/>
      <c r="G604" s="159"/>
      <c r="H604" s="159"/>
      <c r="I604" s="159"/>
      <c r="J604" s="159"/>
      <c r="K604" s="159"/>
      <c r="L604" s="159"/>
      <c r="M604" s="159"/>
      <c r="N604" s="159"/>
      <c r="O604" s="159"/>
      <c r="P604" s="141"/>
      <c r="Q604" s="159"/>
      <c r="R604" s="159"/>
      <c r="S604" s="159"/>
      <c r="T604" s="159"/>
      <c r="U604" s="159"/>
      <c r="V604" s="159"/>
      <c r="W604" s="159"/>
      <c r="X604" s="159"/>
      <c r="Y604" s="159"/>
      <c r="Z604" s="159"/>
    </row>
    <row r="605" spans="1:26" ht="17.25" customHeight="1" x14ac:dyDescent="0.2">
      <c r="A605" s="159"/>
      <c r="B605" s="159"/>
      <c r="C605" s="159"/>
      <c r="D605" s="159"/>
      <c r="E605" s="159"/>
      <c r="F605" s="159"/>
      <c r="G605" s="159"/>
      <c r="H605" s="159"/>
      <c r="I605" s="159"/>
      <c r="J605" s="159"/>
      <c r="K605" s="159"/>
      <c r="L605" s="159"/>
      <c r="M605" s="159"/>
      <c r="N605" s="159"/>
      <c r="O605" s="159"/>
      <c r="P605" s="141"/>
      <c r="Q605" s="159"/>
      <c r="R605" s="159"/>
      <c r="S605" s="159"/>
      <c r="T605" s="159"/>
      <c r="U605" s="159"/>
      <c r="V605" s="159"/>
      <c r="W605" s="159"/>
      <c r="X605" s="159"/>
      <c r="Y605" s="159"/>
      <c r="Z605" s="159"/>
    </row>
    <row r="606" spans="1:26" ht="17.25" customHeight="1" x14ac:dyDescent="0.2">
      <c r="A606" s="159"/>
      <c r="B606" s="159"/>
      <c r="C606" s="159"/>
      <c r="D606" s="159"/>
      <c r="E606" s="159"/>
      <c r="F606" s="159"/>
      <c r="G606" s="159"/>
      <c r="H606" s="159"/>
      <c r="I606" s="159"/>
      <c r="J606" s="159"/>
      <c r="K606" s="159"/>
      <c r="L606" s="159"/>
      <c r="M606" s="159"/>
      <c r="N606" s="159"/>
      <c r="O606" s="159"/>
      <c r="P606" s="141"/>
      <c r="Q606" s="159"/>
      <c r="R606" s="159"/>
      <c r="S606" s="159"/>
      <c r="T606" s="159"/>
      <c r="U606" s="159"/>
      <c r="V606" s="159"/>
      <c r="W606" s="159"/>
      <c r="X606" s="159"/>
      <c r="Y606" s="159"/>
      <c r="Z606" s="159"/>
    </row>
    <row r="607" spans="1:26" ht="17.25" customHeight="1" x14ac:dyDescent="0.2">
      <c r="A607" s="159"/>
      <c r="B607" s="159"/>
      <c r="C607" s="159"/>
      <c r="D607" s="159"/>
      <c r="E607" s="159"/>
      <c r="F607" s="159"/>
      <c r="G607" s="159"/>
      <c r="H607" s="159"/>
      <c r="I607" s="159"/>
      <c r="J607" s="159"/>
      <c r="K607" s="159"/>
      <c r="L607" s="159"/>
      <c r="M607" s="159"/>
      <c r="N607" s="159"/>
      <c r="O607" s="159"/>
      <c r="P607" s="141"/>
      <c r="Q607" s="159"/>
      <c r="R607" s="159"/>
      <c r="S607" s="159"/>
      <c r="T607" s="159"/>
      <c r="U607" s="159"/>
      <c r="V607" s="159"/>
      <c r="W607" s="159"/>
      <c r="X607" s="159"/>
      <c r="Y607" s="159"/>
      <c r="Z607" s="159"/>
    </row>
    <row r="608" spans="1:26" ht="17.25" customHeight="1" x14ac:dyDescent="0.2">
      <c r="A608" s="159"/>
      <c r="B608" s="159"/>
      <c r="C608" s="159"/>
      <c r="D608" s="159"/>
      <c r="E608" s="159"/>
      <c r="F608" s="159"/>
      <c r="G608" s="159"/>
      <c r="H608" s="159"/>
      <c r="I608" s="159"/>
      <c r="J608" s="159"/>
      <c r="K608" s="159"/>
      <c r="L608" s="159"/>
      <c r="M608" s="159"/>
      <c r="N608" s="159"/>
      <c r="O608" s="159"/>
      <c r="P608" s="141"/>
      <c r="Q608" s="159"/>
      <c r="R608" s="159"/>
      <c r="S608" s="159"/>
      <c r="T608" s="159"/>
      <c r="U608" s="159"/>
      <c r="V608" s="159"/>
      <c r="W608" s="159"/>
      <c r="X608" s="159"/>
      <c r="Y608" s="159"/>
      <c r="Z608" s="159"/>
    </row>
    <row r="609" spans="1:26" ht="17.25" customHeight="1" x14ac:dyDescent="0.2">
      <c r="A609" s="159"/>
      <c r="B609" s="159"/>
      <c r="C609" s="159"/>
      <c r="D609" s="159"/>
      <c r="E609" s="159"/>
      <c r="F609" s="159"/>
      <c r="G609" s="159"/>
      <c r="H609" s="159"/>
      <c r="I609" s="159"/>
      <c r="J609" s="159"/>
      <c r="K609" s="159"/>
      <c r="L609" s="159"/>
      <c r="M609" s="159"/>
      <c r="N609" s="159"/>
      <c r="O609" s="159"/>
      <c r="P609" s="141"/>
      <c r="Q609" s="159"/>
      <c r="R609" s="159"/>
      <c r="S609" s="159"/>
      <c r="T609" s="159"/>
      <c r="U609" s="159"/>
      <c r="V609" s="159"/>
      <c r="W609" s="159"/>
      <c r="X609" s="159"/>
      <c r="Y609" s="159"/>
      <c r="Z609" s="159"/>
    </row>
    <row r="610" spans="1:26" ht="17.25" customHeight="1" x14ac:dyDescent="0.2">
      <c r="A610" s="159"/>
      <c r="B610" s="159"/>
      <c r="C610" s="159"/>
      <c r="D610" s="159"/>
      <c r="E610" s="159"/>
      <c r="F610" s="159"/>
      <c r="G610" s="159"/>
      <c r="H610" s="159"/>
      <c r="I610" s="159"/>
      <c r="J610" s="159"/>
      <c r="K610" s="159"/>
      <c r="L610" s="159"/>
      <c r="M610" s="159"/>
      <c r="N610" s="159"/>
      <c r="O610" s="159"/>
      <c r="P610" s="141"/>
      <c r="Q610" s="159"/>
      <c r="R610" s="159"/>
      <c r="S610" s="159"/>
      <c r="T610" s="159"/>
      <c r="U610" s="159"/>
      <c r="V610" s="159"/>
      <c r="W610" s="159"/>
      <c r="X610" s="159"/>
      <c r="Y610" s="159"/>
      <c r="Z610" s="159"/>
    </row>
    <row r="611" spans="1:26" ht="17.25" customHeight="1" x14ac:dyDescent="0.2">
      <c r="A611" s="159"/>
      <c r="B611" s="159"/>
      <c r="C611" s="159"/>
      <c r="D611" s="159"/>
      <c r="E611" s="159"/>
      <c r="F611" s="159"/>
      <c r="G611" s="159"/>
      <c r="H611" s="159"/>
      <c r="I611" s="159"/>
      <c r="J611" s="159"/>
      <c r="K611" s="159"/>
      <c r="L611" s="159"/>
      <c r="M611" s="159"/>
      <c r="N611" s="159"/>
      <c r="O611" s="159"/>
      <c r="P611" s="141"/>
      <c r="Q611" s="159"/>
      <c r="R611" s="159"/>
      <c r="S611" s="159"/>
      <c r="T611" s="159"/>
      <c r="U611" s="159"/>
      <c r="V611" s="159"/>
      <c r="W611" s="159"/>
      <c r="X611" s="159"/>
      <c r="Y611" s="159"/>
      <c r="Z611" s="159"/>
    </row>
    <row r="612" spans="1:26" ht="17.25" customHeight="1" x14ac:dyDescent="0.2">
      <c r="A612" s="159"/>
      <c r="B612" s="159"/>
      <c r="C612" s="159"/>
      <c r="D612" s="159"/>
      <c r="E612" s="159"/>
      <c r="F612" s="159"/>
      <c r="G612" s="159"/>
      <c r="H612" s="159"/>
      <c r="I612" s="159"/>
      <c r="J612" s="159"/>
      <c r="K612" s="159"/>
      <c r="L612" s="159"/>
      <c r="M612" s="159"/>
      <c r="N612" s="159"/>
      <c r="O612" s="159"/>
      <c r="P612" s="141"/>
      <c r="Q612" s="159"/>
      <c r="R612" s="159"/>
      <c r="S612" s="159"/>
      <c r="T612" s="159"/>
      <c r="U612" s="159"/>
      <c r="V612" s="159"/>
      <c r="W612" s="159"/>
      <c r="X612" s="159"/>
      <c r="Y612" s="159"/>
      <c r="Z612" s="159"/>
    </row>
    <row r="613" spans="1:26" ht="17.25" customHeight="1" x14ac:dyDescent="0.2">
      <c r="A613" s="159"/>
      <c r="B613" s="159"/>
      <c r="C613" s="159"/>
      <c r="D613" s="159"/>
      <c r="E613" s="159"/>
      <c r="F613" s="159"/>
      <c r="G613" s="159"/>
      <c r="H613" s="159"/>
      <c r="I613" s="159"/>
      <c r="J613" s="159"/>
      <c r="K613" s="159"/>
      <c r="L613" s="159"/>
      <c r="M613" s="159"/>
      <c r="N613" s="159"/>
      <c r="O613" s="159"/>
      <c r="P613" s="141"/>
      <c r="Q613" s="159"/>
      <c r="R613" s="159"/>
      <c r="S613" s="159"/>
      <c r="T613" s="159"/>
      <c r="U613" s="159"/>
      <c r="V613" s="159"/>
      <c r="W613" s="159"/>
      <c r="X613" s="159"/>
      <c r="Y613" s="159"/>
      <c r="Z613" s="159"/>
    </row>
    <row r="614" spans="1:26" ht="17.25" customHeight="1" x14ac:dyDescent="0.2">
      <c r="A614" s="159"/>
      <c r="B614" s="159"/>
      <c r="C614" s="159"/>
      <c r="D614" s="159"/>
      <c r="E614" s="159"/>
      <c r="F614" s="159"/>
      <c r="G614" s="159"/>
      <c r="H614" s="159"/>
      <c r="I614" s="159"/>
      <c r="J614" s="159"/>
      <c r="K614" s="159"/>
      <c r="L614" s="159"/>
      <c r="M614" s="159"/>
      <c r="N614" s="159"/>
      <c r="O614" s="159"/>
      <c r="P614" s="141"/>
      <c r="Q614" s="159"/>
      <c r="R614" s="159"/>
      <c r="S614" s="159"/>
      <c r="T614" s="159"/>
      <c r="U614" s="159"/>
      <c r="V614" s="159"/>
      <c r="W614" s="159"/>
      <c r="X614" s="159"/>
      <c r="Y614" s="159"/>
      <c r="Z614" s="159"/>
    </row>
    <row r="615" spans="1:26" ht="17.25" customHeight="1" x14ac:dyDescent="0.2">
      <c r="A615" s="159"/>
      <c r="B615" s="159"/>
      <c r="C615" s="159"/>
      <c r="D615" s="159"/>
      <c r="E615" s="159"/>
      <c r="F615" s="159"/>
      <c r="G615" s="159"/>
      <c r="H615" s="159"/>
      <c r="I615" s="159"/>
      <c r="J615" s="159"/>
      <c r="K615" s="159"/>
      <c r="L615" s="159"/>
      <c r="M615" s="159"/>
      <c r="N615" s="159"/>
      <c r="O615" s="159"/>
      <c r="P615" s="141"/>
      <c r="Q615" s="159"/>
      <c r="R615" s="159"/>
      <c r="S615" s="159"/>
      <c r="T615" s="159"/>
      <c r="U615" s="159"/>
      <c r="V615" s="159"/>
      <c r="W615" s="159"/>
      <c r="X615" s="159"/>
      <c r="Y615" s="159"/>
      <c r="Z615" s="159"/>
    </row>
    <row r="616" spans="1:26" ht="17.25" customHeight="1" x14ac:dyDescent="0.2">
      <c r="A616" s="159"/>
      <c r="B616" s="159"/>
      <c r="C616" s="159"/>
      <c r="D616" s="159"/>
      <c r="E616" s="159"/>
      <c r="F616" s="159"/>
      <c r="G616" s="159"/>
      <c r="H616" s="159"/>
      <c r="I616" s="159"/>
      <c r="J616" s="159"/>
      <c r="K616" s="159"/>
      <c r="L616" s="159"/>
      <c r="M616" s="159"/>
      <c r="N616" s="159"/>
      <c r="O616" s="159"/>
      <c r="P616" s="141"/>
      <c r="Q616" s="159"/>
      <c r="R616" s="159"/>
      <c r="S616" s="159"/>
      <c r="T616" s="159"/>
      <c r="U616" s="159"/>
      <c r="V616" s="159"/>
      <c r="W616" s="159"/>
      <c r="X616" s="159"/>
      <c r="Y616" s="159"/>
      <c r="Z616" s="159"/>
    </row>
    <row r="617" spans="1:26" ht="17.25" customHeight="1" x14ac:dyDescent="0.2">
      <c r="A617" s="159"/>
      <c r="B617" s="159"/>
      <c r="C617" s="159"/>
      <c r="D617" s="159"/>
      <c r="E617" s="159"/>
      <c r="F617" s="159"/>
      <c r="G617" s="159"/>
      <c r="H617" s="159"/>
      <c r="I617" s="159"/>
      <c r="J617" s="159"/>
      <c r="K617" s="159"/>
      <c r="L617" s="159"/>
      <c r="M617" s="159"/>
      <c r="N617" s="159"/>
      <c r="O617" s="159"/>
      <c r="P617" s="141"/>
      <c r="Q617" s="159"/>
      <c r="R617" s="159"/>
      <c r="S617" s="159"/>
      <c r="T617" s="159"/>
      <c r="U617" s="159"/>
      <c r="V617" s="159"/>
      <c r="W617" s="159"/>
      <c r="X617" s="159"/>
      <c r="Y617" s="159"/>
      <c r="Z617" s="159"/>
    </row>
    <row r="618" spans="1:26" ht="17.25" customHeight="1" x14ac:dyDescent="0.2">
      <c r="A618" s="159"/>
      <c r="B618" s="159"/>
      <c r="C618" s="159"/>
      <c r="D618" s="159"/>
      <c r="E618" s="159"/>
      <c r="F618" s="159"/>
      <c r="G618" s="159"/>
      <c r="H618" s="159"/>
      <c r="I618" s="159"/>
      <c r="J618" s="159"/>
      <c r="K618" s="159"/>
      <c r="L618" s="159"/>
      <c r="M618" s="159"/>
      <c r="N618" s="159"/>
      <c r="O618" s="159"/>
      <c r="P618" s="141"/>
      <c r="Q618" s="159"/>
      <c r="R618" s="159"/>
      <c r="S618" s="159"/>
      <c r="T618" s="159"/>
      <c r="U618" s="159"/>
      <c r="V618" s="159"/>
      <c r="W618" s="159"/>
      <c r="X618" s="159"/>
      <c r="Y618" s="159"/>
      <c r="Z618" s="159"/>
    </row>
    <row r="619" spans="1:26" ht="17.25" customHeight="1" x14ac:dyDescent="0.2">
      <c r="A619" s="159"/>
      <c r="B619" s="159"/>
      <c r="C619" s="159"/>
      <c r="D619" s="159"/>
      <c r="E619" s="159"/>
      <c r="F619" s="159"/>
      <c r="G619" s="159"/>
      <c r="H619" s="159"/>
      <c r="I619" s="159"/>
      <c r="J619" s="159"/>
      <c r="K619" s="159"/>
      <c r="L619" s="159"/>
      <c r="M619" s="159"/>
      <c r="N619" s="159"/>
      <c r="O619" s="159"/>
      <c r="P619" s="141"/>
      <c r="Q619" s="159"/>
      <c r="R619" s="159"/>
      <c r="S619" s="159"/>
      <c r="T619" s="159"/>
      <c r="U619" s="159"/>
      <c r="V619" s="159"/>
      <c r="W619" s="159"/>
      <c r="X619" s="159"/>
      <c r="Y619" s="159"/>
      <c r="Z619" s="159"/>
    </row>
    <row r="620" spans="1:26" ht="17.25" customHeight="1" x14ac:dyDescent="0.2">
      <c r="A620" s="159"/>
      <c r="B620" s="159"/>
      <c r="C620" s="159"/>
      <c r="D620" s="159"/>
      <c r="E620" s="159"/>
      <c r="F620" s="159"/>
      <c r="G620" s="159"/>
      <c r="H620" s="159"/>
      <c r="I620" s="159"/>
      <c r="J620" s="159"/>
      <c r="K620" s="159"/>
      <c r="L620" s="159"/>
      <c r="M620" s="159"/>
      <c r="N620" s="159"/>
      <c r="O620" s="159"/>
      <c r="P620" s="141"/>
      <c r="Q620" s="159"/>
      <c r="R620" s="159"/>
      <c r="S620" s="159"/>
      <c r="T620" s="159"/>
      <c r="U620" s="159"/>
      <c r="V620" s="159"/>
      <c r="W620" s="159"/>
      <c r="X620" s="159"/>
      <c r="Y620" s="159"/>
      <c r="Z620" s="159"/>
    </row>
    <row r="621" spans="1:26" ht="17.25" customHeight="1" x14ac:dyDescent="0.2">
      <c r="A621" s="159"/>
      <c r="B621" s="159"/>
      <c r="C621" s="159"/>
      <c r="D621" s="159"/>
      <c r="E621" s="159"/>
      <c r="F621" s="159"/>
      <c r="G621" s="159"/>
      <c r="H621" s="159"/>
      <c r="I621" s="159"/>
      <c r="J621" s="159"/>
      <c r="K621" s="159"/>
      <c r="L621" s="159"/>
      <c r="M621" s="159"/>
      <c r="N621" s="159"/>
      <c r="O621" s="159"/>
      <c r="P621" s="141"/>
      <c r="Q621" s="159"/>
      <c r="R621" s="159"/>
      <c r="S621" s="159"/>
      <c r="T621" s="159"/>
      <c r="U621" s="159"/>
      <c r="V621" s="159"/>
      <c r="W621" s="159"/>
      <c r="X621" s="159"/>
      <c r="Y621" s="159"/>
      <c r="Z621" s="159"/>
    </row>
    <row r="622" spans="1:26" ht="17.25" customHeight="1" x14ac:dyDescent="0.2">
      <c r="A622" s="159"/>
      <c r="B622" s="159"/>
      <c r="C622" s="159"/>
      <c r="D622" s="159"/>
      <c r="E622" s="159"/>
      <c r="F622" s="159"/>
      <c r="G622" s="159"/>
      <c r="H622" s="159"/>
      <c r="I622" s="159"/>
      <c r="J622" s="159"/>
      <c r="K622" s="159"/>
      <c r="L622" s="159"/>
      <c r="M622" s="159"/>
      <c r="N622" s="159"/>
      <c r="O622" s="159"/>
      <c r="P622" s="141"/>
      <c r="Q622" s="159"/>
      <c r="R622" s="159"/>
      <c r="S622" s="159"/>
      <c r="T622" s="159"/>
      <c r="U622" s="159"/>
      <c r="V622" s="159"/>
      <c r="W622" s="159"/>
      <c r="X622" s="159"/>
      <c r="Y622" s="159"/>
      <c r="Z622" s="159"/>
    </row>
    <row r="623" spans="1:26" ht="17.25" customHeight="1" x14ac:dyDescent="0.2">
      <c r="A623" s="159"/>
      <c r="B623" s="159"/>
      <c r="C623" s="159"/>
      <c r="D623" s="159"/>
      <c r="E623" s="159"/>
      <c r="F623" s="159"/>
      <c r="G623" s="159"/>
      <c r="H623" s="159"/>
      <c r="I623" s="159"/>
      <c r="J623" s="159"/>
      <c r="K623" s="159"/>
      <c r="L623" s="159"/>
      <c r="M623" s="159"/>
      <c r="N623" s="159"/>
      <c r="O623" s="159"/>
      <c r="P623" s="141"/>
      <c r="Q623" s="159"/>
      <c r="R623" s="159"/>
      <c r="S623" s="159"/>
      <c r="T623" s="159"/>
      <c r="U623" s="159"/>
      <c r="V623" s="159"/>
      <c r="W623" s="159"/>
      <c r="X623" s="159"/>
      <c r="Y623" s="159"/>
      <c r="Z623" s="159"/>
    </row>
    <row r="624" spans="1:26" ht="17.25" customHeight="1" x14ac:dyDescent="0.2">
      <c r="A624" s="159"/>
      <c r="B624" s="159"/>
      <c r="C624" s="159"/>
      <c r="D624" s="159"/>
      <c r="E624" s="159"/>
      <c r="F624" s="159"/>
      <c r="G624" s="159"/>
      <c r="H624" s="159"/>
      <c r="I624" s="159"/>
      <c r="J624" s="159"/>
      <c r="K624" s="159"/>
      <c r="L624" s="159"/>
      <c r="M624" s="159"/>
      <c r="N624" s="159"/>
      <c r="O624" s="159"/>
      <c r="P624" s="141"/>
      <c r="Q624" s="159"/>
      <c r="R624" s="159"/>
      <c r="S624" s="159"/>
      <c r="T624" s="159"/>
      <c r="U624" s="159"/>
      <c r="V624" s="159"/>
      <c r="W624" s="159"/>
      <c r="X624" s="159"/>
      <c r="Y624" s="159"/>
      <c r="Z624" s="159"/>
    </row>
    <row r="625" spans="1:26" ht="17.25" customHeight="1" x14ac:dyDescent="0.2">
      <c r="A625" s="159"/>
      <c r="B625" s="159"/>
      <c r="C625" s="159"/>
      <c r="D625" s="159"/>
      <c r="E625" s="159"/>
      <c r="F625" s="159"/>
      <c r="G625" s="159"/>
      <c r="H625" s="159"/>
      <c r="I625" s="159"/>
      <c r="J625" s="159"/>
      <c r="K625" s="159"/>
      <c r="L625" s="159"/>
      <c r="M625" s="159"/>
      <c r="N625" s="159"/>
      <c r="O625" s="159"/>
      <c r="P625" s="141"/>
      <c r="Q625" s="159"/>
      <c r="R625" s="159"/>
      <c r="S625" s="159"/>
      <c r="T625" s="159"/>
      <c r="U625" s="159"/>
      <c r="V625" s="159"/>
      <c r="W625" s="159"/>
      <c r="X625" s="159"/>
      <c r="Y625" s="159"/>
      <c r="Z625" s="159"/>
    </row>
    <row r="626" spans="1:26" ht="17.25" customHeight="1" x14ac:dyDescent="0.2">
      <c r="A626" s="159"/>
      <c r="B626" s="159"/>
      <c r="C626" s="159"/>
      <c r="D626" s="159"/>
      <c r="E626" s="159"/>
      <c r="F626" s="159"/>
      <c r="G626" s="159"/>
      <c r="H626" s="159"/>
      <c r="I626" s="159"/>
      <c r="J626" s="159"/>
      <c r="K626" s="159"/>
      <c r="L626" s="159"/>
      <c r="M626" s="159"/>
      <c r="N626" s="159"/>
      <c r="O626" s="159"/>
      <c r="P626" s="141"/>
      <c r="Q626" s="159"/>
      <c r="R626" s="159"/>
      <c r="S626" s="159"/>
      <c r="T626" s="159"/>
      <c r="U626" s="159"/>
      <c r="V626" s="159"/>
      <c r="W626" s="159"/>
      <c r="X626" s="159"/>
      <c r="Y626" s="159"/>
      <c r="Z626" s="159"/>
    </row>
    <row r="627" spans="1:26" ht="17.25" customHeight="1" x14ac:dyDescent="0.2">
      <c r="A627" s="159"/>
      <c r="B627" s="159"/>
      <c r="C627" s="159"/>
      <c r="D627" s="159"/>
      <c r="E627" s="159"/>
      <c r="F627" s="159"/>
      <c r="G627" s="159"/>
      <c r="H627" s="159"/>
      <c r="I627" s="159"/>
      <c r="J627" s="159"/>
      <c r="K627" s="159"/>
      <c r="L627" s="159"/>
      <c r="M627" s="159"/>
      <c r="N627" s="159"/>
      <c r="O627" s="159"/>
      <c r="P627" s="141"/>
      <c r="Q627" s="159"/>
      <c r="R627" s="159"/>
      <c r="S627" s="159"/>
      <c r="T627" s="159"/>
      <c r="U627" s="159"/>
      <c r="V627" s="159"/>
      <c r="W627" s="159"/>
      <c r="X627" s="159"/>
      <c r="Y627" s="159"/>
      <c r="Z627" s="159"/>
    </row>
    <row r="628" spans="1:26" ht="17.25" customHeight="1" x14ac:dyDescent="0.2">
      <c r="A628" s="159"/>
      <c r="B628" s="159"/>
      <c r="C628" s="159"/>
      <c r="D628" s="159"/>
      <c r="E628" s="159"/>
      <c r="F628" s="159"/>
      <c r="G628" s="159"/>
      <c r="H628" s="159"/>
      <c r="I628" s="159"/>
      <c r="J628" s="159"/>
      <c r="K628" s="159"/>
      <c r="L628" s="159"/>
      <c r="M628" s="159"/>
      <c r="N628" s="159"/>
      <c r="O628" s="159"/>
      <c r="P628" s="141"/>
      <c r="Q628" s="159"/>
      <c r="R628" s="159"/>
      <c r="S628" s="159"/>
      <c r="T628" s="159"/>
      <c r="U628" s="159"/>
      <c r="V628" s="159"/>
      <c r="W628" s="159"/>
      <c r="X628" s="159"/>
      <c r="Y628" s="159"/>
      <c r="Z628" s="159"/>
    </row>
    <row r="629" spans="1:26" ht="17.25" customHeight="1" x14ac:dyDescent="0.2">
      <c r="A629" s="159"/>
      <c r="B629" s="159"/>
      <c r="C629" s="159"/>
      <c r="D629" s="159"/>
      <c r="E629" s="159"/>
      <c r="F629" s="159"/>
      <c r="G629" s="159"/>
      <c r="H629" s="159"/>
      <c r="I629" s="159"/>
      <c r="J629" s="159"/>
      <c r="K629" s="159"/>
      <c r="L629" s="159"/>
      <c r="M629" s="159"/>
      <c r="N629" s="159"/>
      <c r="O629" s="159"/>
      <c r="P629" s="141"/>
      <c r="Q629" s="159"/>
      <c r="R629" s="159"/>
      <c r="S629" s="159"/>
      <c r="T629" s="159"/>
      <c r="U629" s="159"/>
      <c r="V629" s="159"/>
      <c r="W629" s="159"/>
      <c r="X629" s="159"/>
      <c r="Y629" s="159"/>
      <c r="Z629" s="159"/>
    </row>
    <row r="630" spans="1:26" ht="17.25" customHeight="1" x14ac:dyDescent="0.2">
      <c r="A630" s="159"/>
      <c r="B630" s="159"/>
      <c r="C630" s="159"/>
      <c r="D630" s="159"/>
      <c r="E630" s="159"/>
      <c r="F630" s="159"/>
      <c r="G630" s="159"/>
      <c r="H630" s="159"/>
      <c r="I630" s="159"/>
      <c r="J630" s="159"/>
      <c r="K630" s="159"/>
      <c r="L630" s="159"/>
      <c r="M630" s="159"/>
      <c r="N630" s="159"/>
      <c r="O630" s="159"/>
      <c r="P630" s="141"/>
      <c r="Q630" s="159"/>
      <c r="R630" s="159"/>
      <c r="S630" s="159"/>
      <c r="T630" s="159"/>
      <c r="U630" s="159"/>
      <c r="V630" s="159"/>
      <c r="W630" s="159"/>
      <c r="X630" s="159"/>
      <c r="Y630" s="159"/>
      <c r="Z630" s="159"/>
    </row>
    <row r="631" spans="1:26" ht="17.25" customHeight="1" x14ac:dyDescent="0.2">
      <c r="A631" s="159"/>
      <c r="B631" s="159"/>
      <c r="C631" s="159"/>
      <c r="D631" s="159"/>
      <c r="E631" s="159"/>
      <c r="F631" s="159"/>
      <c r="G631" s="159"/>
      <c r="H631" s="159"/>
      <c r="I631" s="159"/>
      <c r="J631" s="159"/>
      <c r="K631" s="159"/>
      <c r="L631" s="159"/>
      <c r="M631" s="159"/>
      <c r="N631" s="159"/>
      <c r="O631" s="159"/>
      <c r="P631" s="141"/>
      <c r="Q631" s="159"/>
      <c r="R631" s="159"/>
      <c r="S631" s="159"/>
      <c r="T631" s="159"/>
      <c r="U631" s="159"/>
      <c r="V631" s="159"/>
      <c r="W631" s="159"/>
      <c r="X631" s="159"/>
      <c r="Y631" s="159"/>
      <c r="Z631" s="159"/>
    </row>
    <row r="632" spans="1:26" ht="17.25" customHeight="1" x14ac:dyDescent="0.2">
      <c r="A632" s="159"/>
      <c r="B632" s="159"/>
      <c r="C632" s="159"/>
      <c r="D632" s="159"/>
      <c r="E632" s="159"/>
      <c r="F632" s="159"/>
      <c r="G632" s="159"/>
      <c r="H632" s="159"/>
      <c r="I632" s="159"/>
      <c r="J632" s="159"/>
      <c r="K632" s="159"/>
      <c r="L632" s="159"/>
      <c r="M632" s="159"/>
      <c r="N632" s="159"/>
      <c r="O632" s="159"/>
      <c r="P632" s="141"/>
      <c r="Q632" s="159"/>
      <c r="R632" s="159"/>
      <c r="S632" s="159"/>
      <c r="T632" s="159"/>
      <c r="U632" s="159"/>
      <c r="V632" s="159"/>
      <c r="W632" s="159"/>
      <c r="X632" s="159"/>
      <c r="Y632" s="159"/>
      <c r="Z632" s="159"/>
    </row>
    <row r="633" spans="1:26" ht="17.25" customHeight="1" x14ac:dyDescent="0.2">
      <c r="A633" s="159"/>
      <c r="B633" s="159"/>
      <c r="C633" s="159"/>
      <c r="D633" s="159"/>
      <c r="E633" s="159"/>
      <c r="F633" s="159"/>
      <c r="G633" s="159"/>
      <c r="H633" s="159"/>
      <c r="I633" s="159"/>
      <c r="J633" s="159"/>
      <c r="K633" s="159"/>
      <c r="L633" s="159"/>
      <c r="M633" s="159"/>
      <c r="N633" s="159"/>
      <c r="O633" s="159"/>
      <c r="P633" s="141"/>
      <c r="Q633" s="159"/>
      <c r="R633" s="159"/>
      <c r="S633" s="159"/>
      <c r="T633" s="159"/>
      <c r="U633" s="159"/>
      <c r="V633" s="159"/>
      <c r="W633" s="159"/>
      <c r="X633" s="159"/>
      <c r="Y633" s="159"/>
      <c r="Z633" s="159"/>
    </row>
    <row r="634" spans="1:26" ht="17.25" customHeight="1" x14ac:dyDescent="0.2">
      <c r="A634" s="159"/>
      <c r="B634" s="159"/>
      <c r="C634" s="159"/>
      <c r="D634" s="159"/>
      <c r="E634" s="159"/>
      <c r="F634" s="159"/>
      <c r="G634" s="159"/>
      <c r="H634" s="159"/>
      <c r="I634" s="159"/>
      <c r="J634" s="159"/>
      <c r="K634" s="159"/>
      <c r="L634" s="159"/>
      <c r="M634" s="159"/>
      <c r="N634" s="159"/>
      <c r="O634" s="159"/>
      <c r="P634" s="141"/>
      <c r="Q634" s="159"/>
      <c r="R634" s="159"/>
      <c r="S634" s="159"/>
      <c r="T634" s="159"/>
      <c r="U634" s="159"/>
      <c r="V634" s="159"/>
      <c r="W634" s="159"/>
      <c r="X634" s="159"/>
      <c r="Y634" s="159"/>
      <c r="Z634" s="159"/>
    </row>
    <row r="635" spans="1:26" ht="17.25" customHeight="1" x14ac:dyDescent="0.2">
      <c r="A635" s="159"/>
      <c r="B635" s="159"/>
      <c r="C635" s="159"/>
      <c r="D635" s="159"/>
      <c r="E635" s="159"/>
      <c r="F635" s="159"/>
      <c r="G635" s="159"/>
      <c r="H635" s="159"/>
      <c r="I635" s="159"/>
      <c r="J635" s="159"/>
      <c r="K635" s="159"/>
      <c r="L635" s="159"/>
      <c r="M635" s="159"/>
      <c r="N635" s="159"/>
      <c r="O635" s="159"/>
      <c r="P635" s="141"/>
      <c r="Q635" s="159"/>
      <c r="R635" s="159"/>
      <c r="S635" s="159"/>
      <c r="T635" s="159"/>
      <c r="U635" s="159"/>
      <c r="V635" s="159"/>
      <c r="W635" s="159"/>
      <c r="X635" s="159"/>
      <c r="Y635" s="159"/>
      <c r="Z635" s="159"/>
    </row>
    <row r="636" spans="1:26" ht="17.25" customHeight="1" x14ac:dyDescent="0.2">
      <c r="A636" s="159"/>
      <c r="B636" s="159"/>
      <c r="C636" s="159"/>
      <c r="D636" s="159"/>
      <c r="E636" s="159"/>
      <c r="F636" s="159"/>
      <c r="G636" s="159"/>
      <c r="H636" s="159"/>
      <c r="I636" s="159"/>
      <c r="J636" s="159"/>
      <c r="K636" s="159"/>
      <c r="L636" s="159"/>
      <c r="M636" s="159"/>
      <c r="N636" s="159"/>
      <c r="O636" s="159"/>
      <c r="P636" s="141"/>
      <c r="Q636" s="159"/>
      <c r="R636" s="159"/>
      <c r="S636" s="159"/>
      <c r="T636" s="159"/>
      <c r="U636" s="159"/>
      <c r="V636" s="159"/>
      <c r="W636" s="159"/>
      <c r="X636" s="159"/>
      <c r="Y636" s="159"/>
      <c r="Z636" s="159"/>
    </row>
    <row r="637" spans="1:26" ht="17.25" customHeight="1" x14ac:dyDescent="0.2">
      <c r="A637" s="159"/>
      <c r="B637" s="159"/>
      <c r="C637" s="159"/>
      <c r="D637" s="159"/>
      <c r="E637" s="159"/>
      <c r="F637" s="159"/>
      <c r="G637" s="159"/>
      <c r="H637" s="159"/>
      <c r="I637" s="159"/>
      <c r="J637" s="159"/>
      <c r="K637" s="159"/>
      <c r="L637" s="159"/>
      <c r="M637" s="159"/>
      <c r="N637" s="159"/>
      <c r="O637" s="159"/>
      <c r="P637" s="141"/>
      <c r="Q637" s="159"/>
      <c r="R637" s="159"/>
      <c r="S637" s="159"/>
      <c r="T637" s="159"/>
      <c r="U637" s="159"/>
      <c r="V637" s="159"/>
      <c r="W637" s="159"/>
      <c r="X637" s="159"/>
      <c r="Y637" s="159"/>
      <c r="Z637" s="159"/>
    </row>
    <row r="638" spans="1:26" ht="17.25" customHeight="1" x14ac:dyDescent="0.2">
      <c r="A638" s="159"/>
      <c r="B638" s="159"/>
      <c r="C638" s="159"/>
      <c r="D638" s="159"/>
      <c r="E638" s="159"/>
      <c r="F638" s="159"/>
      <c r="G638" s="159"/>
      <c r="H638" s="159"/>
      <c r="I638" s="159"/>
      <c r="J638" s="159"/>
      <c r="K638" s="159"/>
      <c r="L638" s="159"/>
      <c r="M638" s="159"/>
      <c r="N638" s="159"/>
      <c r="O638" s="159"/>
      <c r="P638" s="141"/>
      <c r="Q638" s="159"/>
      <c r="R638" s="159"/>
      <c r="S638" s="159"/>
      <c r="T638" s="159"/>
      <c r="U638" s="159"/>
      <c r="V638" s="159"/>
      <c r="W638" s="159"/>
      <c r="X638" s="159"/>
      <c r="Y638" s="159"/>
      <c r="Z638" s="159"/>
    </row>
    <row r="639" spans="1:26" ht="17.25" customHeight="1" x14ac:dyDescent="0.2">
      <c r="A639" s="159"/>
      <c r="B639" s="159"/>
      <c r="C639" s="159"/>
      <c r="D639" s="159"/>
      <c r="E639" s="159"/>
      <c r="F639" s="159"/>
      <c r="G639" s="159"/>
      <c r="H639" s="159"/>
      <c r="I639" s="159"/>
      <c r="J639" s="159"/>
      <c r="K639" s="159"/>
      <c r="L639" s="159"/>
      <c r="M639" s="159"/>
      <c r="N639" s="159"/>
      <c r="O639" s="159"/>
      <c r="P639" s="141"/>
      <c r="Q639" s="159"/>
      <c r="R639" s="159"/>
      <c r="S639" s="159"/>
      <c r="T639" s="159"/>
      <c r="U639" s="159"/>
      <c r="V639" s="159"/>
      <c r="W639" s="159"/>
      <c r="X639" s="159"/>
      <c r="Y639" s="159"/>
      <c r="Z639" s="159"/>
    </row>
    <row r="640" spans="1:26" ht="17.25" customHeight="1" x14ac:dyDescent="0.2">
      <c r="A640" s="159"/>
      <c r="B640" s="159"/>
      <c r="C640" s="159"/>
      <c r="D640" s="159"/>
      <c r="E640" s="159"/>
      <c r="F640" s="159"/>
      <c r="G640" s="159"/>
      <c r="H640" s="159"/>
      <c r="I640" s="159"/>
      <c r="J640" s="159"/>
      <c r="K640" s="159"/>
      <c r="L640" s="159"/>
      <c r="M640" s="159"/>
      <c r="N640" s="159"/>
      <c r="O640" s="159"/>
      <c r="P640" s="141"/>
      <c r="Q640" s="159"/>
      <c r="R640" s="159"/>
      <c r="S640" s="159"/>
      <c r="T640" s="159"/>
      <c r="U640" s="159"/>
      <c r="V640" s="159"/>
      <c r="W640" s="159"/>
      <c r="X640" s="159"/>
      <c r="Y640" s="159"/>
      <c r="Z640" s="159"/>
    </row>
    <row r="641" spans="1:26" ht="17.25" customHeight="1" x14ac:dyDescent="0.2">
      <c r="A641" s="159"/>
      <c r="B641" s="159"/>
      <c r="C641" s="159"/>
      <c r="D641" s="159"/>
      <c r="E641" s="159"/>
      <c r="F641" s="159"/>
      <c r="G641" s="159"/>
      <c r="H641" s="159"/>
      <c r="I641" s="159"/>
      <c r="J641" s="159"/>
      <c r="K641" s="159"/>
      <c r="L641" s="159"/>
      <c r="M641" s="159"/>
      <c r="N641" s="159"/>
      <c r="O641" s="159"/>
      <c r="P641" s="141"/>
      <c r="Q641" s="159"/>
      <c r="R641" s="159"/>
      <c r="S641" s="159"/>
      <c r="T641" s="159"/>
      <c r="U641" s="159"/>
      <c r="V641" s="159"/>
      <c r="W641" s="159"/>
      <c r="X641" s="159"/>
      <c r="Y641" s="159"/>
      <c r="Z641" s="159"/>
    </row>
    <row r="642" spans="1:26" ht="17.25" customHeight="1" x14ac:dyDescent="0.2">
      <c r="A642" s="159"/>
      <c r="B642" s="159"/>
      <c r="C642" s="159"/>
      <c r="D642" s="159"/>
      <c r="E642" s="159"/>
      <c r="F642" s="159"/>
      <c r="G642" s="159"/>
      <c r="H642" s="159"/>
      <c r="I642" s="159"/>
      <c r="J642" s="159"/>
      <c r="K642" s="159"/>
      <c r="L642" s="159"/>
      <c r="M642" s="159"/>
      <c r="N642" s="159"/>
      <c r="O642" s="159"/>
      <c r="P642" s="141"/>
      <c r="Q642" s="159"/>
      <c r="R642" s="159"/>
      <c r="S642" s="159"/>
      <c r="T642" s="159"/>
      <c r="U642" s="159"/>
      <c r="V642" s="159"/>
      <c r="W642" s="159"/>
      <c r="X642" s="159"/>
      <c r="Y642" s="159"/>
      <c r="Z642" s="159"/>
    </row>
    <row r="643" spans="1:26" ht="17.25" customHeight="1" x14ac:dyDescent="0.2">
      <c r="A643" s="159"/>
      <c r="B643" s="159"/>
      <c r="C643" s="159"/>
      <c r="D643" s="159"/>
      <c r="E643" s="159"/>
      <c r="F643" s="159"/>
      <c r="G643" s="159"/>
      <c r="H643" s="159"/>
      <c r="I643" s="159"/>
      <c r="J643" s="159"/>
      <c r="K643" s="159"/>
      <c r="L643" s="159"/>
      <c r="M643" s="159"/>
      <c r="N643" s="159"/>
      <c r="O643" s="159"/>
      <c r="P643" s="141"/>
      <c r="Q643" s="159"/>
      <c r="R643" s="159"/>
      <c r="S643" s="159"/>
      <c r="T643" s="159"/>
      <c r="U643" s="159"/>
      <c r="V643" s="159"/>
      <c r="W643" s="159"/>
      <c r="X643" s="159"/>
      <c r="Y643" s="159"/>
      <c r="Z643" s="159"/>
    </row>
    <row r="644" spans="1:26" ht="17.25" customHeight="1" x14ac:dyDescent="0.2">
      <c r="A644" s="159"/>
      <c r="B644" s="159"/>
      <c r="C644" s="159"/>
      <c r="D644" s="159"/>
      <c r="E644" s="159"/>
      <c r="F644" s="159"/>
      <c r="G644" s="159"/>
      <c r="H644" s="159"/>
      <c r="I644" s="159"/>
      <c r="J644" s="159"/>
      <c r="K644" s="159"/>
      <c r="L644" s="159"/>
      <c r="M644" s="159"/>
      <c r="N644" s="159"/>
      <c r="O644" s="159"/>
      <c r="P644" s="141"/>
      <c r="Q644" s="159"/>
      <c r="R644" s="159"/>
      <c r="S644" s="159"/>
      <c r="T644" s="159"/>
      <c r="U644" s="159"/>
      <c r="V644" s="159"/>
      <c r="W644" s="159"/>
      <c r="X644" s="159"/>
      <c r="Y644" s="159"/>
      <c r="Z644" s="159"/>
    </row>
    <row r="645" spans="1:26" ht="17.25" customHeight="1" x14ac:dyDescent="0.2">
      <c r="A645" s="159"/>
      <c r="B645" s="159"/>
      <c r="C645" s="159"/>
      <c r="D645" s="159"/>
      <c r="E645" s="159"/>
      <c r="F645" s="159"/>
      <c r="G645" s="159"/>
      <c r="H645" s="159"/>
      <c r="I645" s="159"/>
      <c r="J645" s="159"/>
      <c r="K645" s="159"/>
      <c r="L645" s="159"/>
      <c r="M645" s="159"/>
      <c r="N645" s="159"/>
      <c r="O645" s="159"/>
      <c r="P645" s="141"/>
      <c r="Q645" s="159"/>
      <c r="R645" s="159"/>
      <c r="S645" s="159"/>
      <c r="T645" s="159"/>
      <c r="U645" s="159"/>
      <c r="V645" s="159"/>
      <c r="W645" s="159"/>
      <c r="X645" s="159"/>
      <c r="Y645" s="159"/>
      <c r="Z645" s="159"/>
    </row>
    <row r="646" spans="1:26" ht="17.25" customHeight="1" x14ac:dyDescent="0.2">
      <c r="A646" s="159"/>
      <c r="B646" s="159"/>
      <c r="C646" s="159"/>
      <c r="D646" s="159"/>
      <c r="E646" s="159"/>
      <c r="F646" s="159"/>
      <c r="G646" s="159"/>
      <c r="H646" s="159"/>
      <c r="I646" s="159"/>
      <c r="J646" s="159"/>
      <c r="K646" s="159"/>
      <c r="L646" s="159"/>
      <c r="M646" s="159"/>
      <c r="N646" s="159"/>
      <c r="O646" s="159"/>
      <c r="P646" s="141"/>
      <c r="Q646" s="159"/>
      <c r="R646" s="159"/>
      <c r="S646" s="159"/>
      <c r="T646" s="159"/>
      <c r="U646" s="159"/>
      <c r="V646" s="159"/>
      <c r="W646" s="159"/>
      <c r="X646" s="159"/>
      <c r="Y646" s="159"/>
      <c r="Z646" s="159"/>
    </row>
    <row r="647" spans="1:26" ht="17.25" customHeight="1" x14ac:dyDescent="0.2">
      <c r="A647" s="159"/>
      <c r="B647" s="159"/>
      <c r="C647" s="159"/>
      <c r="D647" s="159"/>
      <c r="E647" s="159"/>
      <c r="F647" s="159"/>
      <c r="G647" s="159"/>
      <c r="H647" s="159"/>
      <c r="I647" s="159"/>
      <c r="J647" s="159"/>
      <c r="K647" s="159"/>
      <c r="L647" s="159"/>
      <c r="M647" s="159"/>
      <c r="N647" s="159"/>
      <c r="O647" s="159"/>
      <c r="P647" s="141"/>
      <c r="Q647" s="159"/>
      <c r="R647" s="159"/>
      <c r="S647" s="159"/>
      <c r="T647" s="159"/>
      <c r="U647" s="159"/>
      <c r="V647" s="159"/>
      <c r="W647" s="159"/>
      <c r="X647" s="159"/>
      <c r="Y647" s="159"/>
      <c r="Z647" s="159"/>
    </row>
    <row r="648" spans="1:26" ht="17.25" customHeight="1" x14ac:dyDescent="0.2">
      <c r="A648" s="159"/>
      <c r="B648" s="159"/>
      <c r="C648" s="159"/>
      <c r="D648" s="159"/>
      <c r="E648" s="159"/>
      <c r="F648" s="159"/>
      <c r="G648" s="159"/>
      <c r="H648" s="159"/>
      <c r="I648" s="159"/>
      <c r="J648" s="159"/>
      <c r="K648" s="159"/>
      <c r="L648" s="159"/>
      <c r="M648" s="159"/>
      <c r="N648" s="159"/>
      <c r="O648" s="159"/>
      <c r="P648" s="141"/>
      <c r="Q648" s="159"/>
      <c r="R648" s="159"/>
      <c r="S648" s="159"/>
      <c r="T648" s="159"/>
      <c r="U648" s="159"/>
      <c r="V648" s="159"/>
      <c r="W648" s="159"/>
      <c r="X648" s="159"/>
      <c r="Y648" s="159"/>
      <c r="Z648" s="159"/>
    </row>
    <row r="649" spans="1:26" ht="17.25" customHeight="1" x14ac:dyDescent="0.2">
      <c r="A649" s="159"/>
      <c r="B649" s="159"/>
      <c r="C649" s="159"/>
      <c r="D649" s="159"/>
      <c r="E649" s="159"/>
      <c r="F649" s="159"/>
      <c r="G649" s="159"/>
      <c r="H649" s="159"/>
      <c r="I649" s="159"/>
      <c r="J649" s="159"/>
      <c r="K649" s="159"/>
      <c r="L649" s="159"/>
      <c r="M649" s="159"/>
      <c r="N649" s="159"/>
      <c r="O649" s="159"/>
      <c r="P649" s="141"/>
      <c r="Q649" s="159"/>
      <c r="R649" s="159"/>
      <c r="S649" s="159"/>
      <c r="T649" s="159"/>
      <c r="U649" s="159"/>
      <c r="V649" s="159"/>
      <c r="W649" s="159"/>
      <c r="X649" s="159"/>
      <c r="Y649" s="159"/>
      <c r="Z649" s="159"/>
    </row>
    <row r="650" spans="1:26" ht="17.25" customHeight="1" x14ac:dyDescent="0.2">
      <c r="A650" s="159"/>
      <c r="B650" s="159"/>
      <c r="C650" s="159"/>
      <c r="D650" s="159"/>
      <c r="E650" s="159"/>
      <c r="F650" s="159"/>
      <c r="G650" s="159"/>
      <c r="H650" s="159"/>
      <c r="I650" s="159"/>
      <c r="J650" s="159"/>
      <c r="K650" s="159"/>
      <c r="L650" s="159"/>
      <c r="M650" s="159"/>
      <c r="N650" s="159"/>
      <c r="O650" s="159"/>
      <c r="P650" s="141"/>
      <c r="Q650" s="159"/>
      <c r="R650" s="159"/>
      <c r="S650" s="159"/>
      <c r="T650" s="159"/>
      <c r="U650" s="159"/>
      <c r="V650" s="159"/>
      <c r="W650" s="159"/>
      <c r="X650" s="159"/>
      <c r="Y650" s="159"/>
      <c r="Z650" s="159"/>
    </row>
    <row r="651" spans="1:26" ht="17.25" customHeight="1" x14ac:dyDescent="0.2">
      <c r="A651" s="159"/>
      <c r="B651" s="159"/>
      <c r="C651" s="159"/>
      <c r="D651" s="159"/>
      <c r="E651" s="159"/>
      <c r="F651" s="159"/>
      <c r="G651" s="159"/>
      <c r="H651" s="159"/>
      <c r="I651" s="159"/>
      <c r="J651" s="159"/>
      <c r="K651" s="159"/>
      <c r="L651" s="159"/>
      <c r="M651" s="159"/>
      <c r="N651" s="159"/>
      <c r="O651" s="159"/>
      <c r="P651" s="141"/>
      <c r="Q651" s="159"/>
      <c r="R651" s="159"/>
      <c r="S651" s="159"/>
      <c r="T651" s="159"/>
      <c r="U651" s="159"/>
      <c r="V651" s="159"/>
      <c r="W651" s="159"/>
      <c r="X651" s="159"/>
      <c r="Y651" s="159"/>
      <c r="Z651" s="159"/>
    </row>
    <row r="652" spans="1:26" ht="17.25" customHeight="1" x14ac:dyDescent="0.2">
      <c r="A652" s="159"/>
      <c r="B652" s="159"/>
      <c r="C652" s="159"/>
      <c r="D652" s="159"/>
      <c r="E652" s="159"/>
      <c r="F652" s="159"/>
      <c r="G652" s="159"/>
      <c r="H652" s="159"/>
      <c r="I652" s="159"/>
      <c r="J652" s="159"/>
      <c r="K652" s="159"/>
      <c r="L652" s="159"/>
      <c r="M652" s="159"/>
      <c r="N652" s="159"/>
      <c r="O652" s="159"/>
      <c r="P652" s="141"/>
      <c r="Q652" s="159"/>
      <c r="R652" s="159"/>
      <c r="S652" s="159"/>
      <c r="T652" s="159"/>
      <c r="U652" s="159"/>
      <c r="V652" s="159"/>
      <c r="W652" s="159"/>
      <c r="X652" s="159"/>
      <c r="Y652" s="159"/>
      <c r="Z652" s="159"/>
    </row>
    <row r="653" spans="1:26" ht="17.25" customHeight="1" x14ac:dyDescent="0.2">
      <c r="A653" s="159"/>
      <c r="B653" s="159"/>
      <c r="C653" s="159"/>
      <c r="D653" s="159"/>
      <c r="E653" s="159"/>
      <c r="F653" s="159"/>
      <c r="G653" s="159"/>
      <c r="H653" s="159"/>
      <c r="I653" s="159"/>
      <c r="J653" s="159"/>
      <c r="K653" s="159"/>
      <c r="L653" s="159"/>
      <c r="M653" s="159"/>
      <c r="N653" s="159"/>
      <c r="O653" s="159"/>
      <c r="P653" s="141"/>
      <c r="Q653" s="159"/>
      <c r="R653" s="159"/>
      <c r="S653" s="159"/>
      <c r="T653" s="159"/>
      <c r="U653" s="159"/>
      <c r="V653" s="159"/>
      <c r="W653" s="159"/>
      <c r="X653" s="159"/>
      <c r="Y653" s="159"/>
      <c r="Z653" s="159"/>
    </row>
    <row r="654" spans="1:26" ht="17.25" customHeight="1" x14ac:dyDescent="0.2">
      <c r="A654" s="159"/>
      <c r="B654" s="159"/>
      <c r="C654" s="159"/>
      <c r="D654" s="159"/>
      <c r="E654" s="159"/>
      <c r="F654" s="159"/>
      <c r="G654" s="159"/>
      <c r="H654" s="159"/>
      <c r="I654" s="159"/>
      <c r="J654" s="159"/>
      <c r="K654" s="159"/>
      <c r="L654" s="159"/>
      <c r="M654" s="159"/>
      <c r="N654" s="159"/>
      <c r="O654" s="159"/>
      <c r="P654" s="141"/>
      <c r="Q654" s="159"/>
      <c r="R654" s="159"/>
      <c r="S654" s="159"/>
      <c r="T654" s="159"/>
      <c r="U654" s="159"/>
      <c r="V654" s="159"/>
      <c r="W654" s="159"/>
      <c r="X654" s="159"/>
      <c r="Y654" s="159"/>
      <c r="Z654" s="159"/>
    </row>
    <row r="655" spans="1:26" ht="17.25" customHeight="1" x14ac:dyDescent="0.2">
      <c r="A655" s="159"/>
      <c r="B655" s="159"/>
      <c r="C655" s="159"/>
      <c r="D655" s="159"/>
      <c r="E655" s="159"/>
      <c r="F655" s="159"/>
      <c r="G655" s="159"/>
      <c r="H655" s="159"/>
      <c r="I655" s="159"/>
      <c r="J655" s="159"/>
      <c r="K655" s="159"/>
      <c r="L655" s="159"/>
      <c r="M655" s="159"/>
      <c r="N655" s="159"/>
      <c r="O655" s="159"/>
      <c r="P655" s="141"/>
      <c r="Q655" s="159"/>
      <c r="R655" s="159"/>
      <c r="S655" s="159"/>
      <c r="T655" s="159"/>
      <c r="U655" s="159"/>
      <c r="V655" s="159"/>
      <c r="W655" s="159"/>
      <c r="X655" s="159"/>
      <c r="Y655" s="159"/>
      <c r="Z655" s="159"/>
    </row>
    <row r="656" spans="1:26" ht="17.25" customHeight="1" x14ac:dyDescent="0.2">
      <c r="A656" s="159"/>
      <c r="B656" s="159"/>
      <c r="C656" s="159"/>
      <c r="D656" s="159"/>
      <c r="E656" s="159"/>
      <c r="F656" s="159"/>
      <c r="G656" s="159"/>
      <c r="H656" s="159"/>
      <c r="I656" s="159"/>
      <c r="J656" s="159"/>
      <c r="K656" s="159"/>
      <c r="L656" s="159"/>
      <c r="M656" s="159"/>
      <c r="N656" s="159"/>
      <c r="O656" s="159"/>
      <c r="P656" s="141"/>
      <c r="Q656" s="159"/>
      <c r="R656" s="159"/>
      <c r="S656" s="159"/>
      <c r="T656" s="159"/>
      <c r="U656" s="159"/>
      <c r="V656" s="159"/>
      <c r="W656" s="159"/>
      <c r="X656" s="159"/>
      <c r="Y656" s="159"/>
      <c r="Z656" s="159"/>
    </row>
    <row r="657" spans="1:26" ht="17.25" customHeight="1" x14ac:dyDescent="0.2">
      <c r="A657" s="159"/>
      <c r="B657" s="159"/>
      <c r="C657" s="159"/>
      <c r="D657" s="159"/>
      <c r="E657" s="159"/>
      <c r="F657" s="159"/>
      <c r="G657" s="159"/>
      <c r="H657" s="159"/>
      <c r="I657" s="159"/>
      <c r="J657" s="159"/>
      <c r="K657" s="159"/>
      <c r="L657" s="159"/>
      <c r="M657" s="159"/>
      <c r="N657" s="159"/>
      <c r="O657" s="159"/>
      <c r="P657" s="141"/>
      <c r="Q657" s="159"/>
      <c r="R657" s="159"/>
      <c r="S657" s="159"/>
      <c r="T657" s="159"/>
      <c r="U657" s="159"/>
      <c r="V657" s="159"/>
      <c r="W657" s="159"/>
      <c r="X657" s="159"/>
      <c r="Y657" s="159"/>
      <c r="Z657" s="159"/>
    </row>
    <row r="658" spans="1:26" ht="17.25" customHeight="1" x14ac:dyDescent="0.2">
      <c r="A658" s="159"/>
      <c r="B658" s="159"/>
      <c r="C658" s="159"/>
      <c r="D658" s="159"/>
      <c r="E658" s="159"/>
      <c r="F658" s="159"/>
      <c r="G658" s="159"/>
      <c r="H658" s="159"/>
      <c r="I658" s="159"/>
      <c r="J658" s="159"/>
      <c r="K658" s="159"/>
      <c r="L658" s="159"/>
      <c r="M658" s="159"/>
      <c r="N658" s="159"/>
      <c r="O658" s="159"/>
      <c r="P658" s="141"/>
      <c r="Q658" s="159"/>
      <c r="R658" s="159"/>
      <c r="S658" s="159"/>
      <c r="T658" s="159"/>
      <c r="U658" s="159"/>
      <c r="V658" s="159"/>
      <c r="W658" s="159"/>
      <c r="X658" s="159"/>
      <c r="Y658" s="159"/>
      <c r="Z658" s="159"/>
    </row>
    <row r="659" spans="1:26" ht="17.25" customHeight="1" x14ac:dyDescent="0.2">
      <c r="A659" s="159"/>
      <c r="B659" s="159"/>
      <c r="C659" s="159"/>
      <c r="D659" s="159"/>
      <c r="E659" s="159"/>
      <c r="F659" s="159"/>
      <c r="G659" s="159"/>
      <c r="H659" s="159"/>
      <c r="I659" s="159"/>
      <c r="J659" s="159"/>
      <c r="K659" s="159"/>
      <c r="L659" s="159"/>
      <c r="M659" s="159"/>
      <c r="N659" s="159"/>
      <c r="O659" s="159"/>
      <c r="P659" s="141"/>
      <c r="Q659" s="159"/>
      <c r="R659" s="159"/>
      <c r="S659" s="159"/>
      <c r="T659" s="159"/>
      <c r="U659" s="159"/>
      <c r="V659" s="159"/>
      <c r="W659" s="159"/>
      <c r="X659" s="159"/>
      <c r="Y659" s="159"/>
      <c r="Z659" s="159"/>
    </row>
    <row r="660" spans="1:26" ht="17.25" customHeight="1" x14ac:dyDescent="0.2">
      <c r="A660" s="159"/>
      <c r="B660" s="159"/>
      <c r="C660" s="159"/>
      <c r="D660" s="159"/>
      <c r="E660" s="159"/>
      <c r="F660" s="159"/>
      <c r="G660" s="159"/>
      <c r="H660" s="159"/>
      <c r="I660" s="159"/>
      <c r="J660" s="159"/>
      <c r="K660" s="159"/>
      <c r="L660" s="159"/>
      <c r="M660" s="159"/>
      <c r="N660" s="159"/>
      <c r="O660" s="159"/>
      <c r="P660" s="141"/>
      <c r="Q660" s="159"/>
      <c r="R660" s="159"/>
      <c r="S660" s="159"/>
      <c r="T660" s="159"/>
      <c r="U660" s="159"/>
      <c r="V660" s="159"/>
      <c r="W660" s="159"/>
      <c r="X660" s="159"/>
      <c r="Y660" s="159"/>
      <c r="Z660" s="159"/>
    </row>
    <row r="661" spans="1:26" ht="17.25" customHeight="1" x14ac:dyDescent="0.2">
      <c r="A661" s="159"/>
      <c r="B661" s="159"/>
      <c r="C661" s="159"/>
      <c r="D661" s="159"/>
      <c r="E661" s="159"/>
      <c r="F661" s="159"/>
      <c r="G661" s="159"/>
      <c r="H661" s="159"/>
      <c r="I661" s="159"/>
      <c r="J661" s="159"/>
      <c r="K661" s="159"/>
      <c r="L661" s="159"/>
      <c r="M661" s="159"/>
      <c r="N661" s="159"/>
      <c r="O661" s="159"/>
      <c r="P661" s="141"/>
      <c r="Q661" s="159"/>
      <c r="R661" s="159"/>
      <c r="S661" s="159"/>
      <c r="T661" s="159"/>
      <c r="U661" s="159"/>
      <c r="V661" s="159"/>
      <c r="W661" s="159"/>
      <c r="X661" s="159"/>
      <c r="Y661" s="159"/>
      <c r="Z661" s="159"/>
    </row>
    <row r="662" spans="1:26" ht="17.25" customHeight="1" x14ac:dyDescent="0.2">
      <c r="A662" s="159"/>
      <c r="B662" s="159"/>
      <c r="C662" s="159"/>
      <c r="D662" s="159"/>
      <c r="E662" s="159"/>
      <c r="F662" s="159"/>
      <c r="G662" s="159"/>
      <c r="H662" s="159"/>
      <c r="I662" s="159"/>
      <c r="J662" s="159"/>
      <c r="K662" s="159"/>
      <c r="L662" s="159"/>
      <c r="M662" s="159"/>
      <c r="N662" s="159"/>
      <c r="O662" s="159"/>
      <c r="P662" s="141"/>
      <c r="Q662" s="159"/>
      <c r="R662" s="159"/>
      <c r="S662" s="159"/>
      <c r="T662" s="159"/>
      <c r="U662" s="159"/>
      <c r="V662" s="159"/>
      <c r="W662" s="159"/>
      <c r="X662" s="159"/>
      <c r="Y662" s="159"/>
      <c r="Z662" s="159"/>
    </row>
    <row r="663" spans="1:26" ht="17.25" customHeight="1" x14ac:dyDescent="0.2">
      <c r="A663" s="159"/>
      <c r="B663" s="159"/>
      <c r="C663" s="159"/>
      <c r="D663" s="159"/>
      <c r="E663" s="159"/>
      <c r="F663" s="159"/>
      <c r="G663" s="159"/>
      <c r="H663" s="159"/>
      <c r="I663" s="159"/>
      <c r="J663" s="159"/>
      <c r="K663" s="159"/>
      <c r="L663" s="159"/>
      <c r="M663" s="159"/>
      <c r="N663" s="159"/>
      <c r="O663" s="159"/>
      <c r="P663" s="141"/>
      <c r="Q663" s="159"/>
      <c r="R663" s="159"/>
      <c r="S663" s="159"/>
      <c r="T663" s="159"/>
      <c r="U663" s="159"/>
      <c r="V663" s="159"/>
      <c r="W663" s="159"/>
      <c r="X663" s="159"/>
      <c r="Y663" s="159"/>
      <c r="Z663" s="159"/>
    </row>
    <row r="664" spans="1:26" ht="17.25" customHeight="1" x14ac:dyDescent="0.2">
      <c r="A664" s="159"/>
      <c r="B664" s="159"/>
      <c r="C664" s="159"/>
      <c r="D664" s="159"/>
      <c r="E664" s="159"/>
      <c r="F664" s="159"/>
      <c r="G664" s="159"/>
      <c r="H664" s="159"/>
      <c r="I664" s="159"/>
      <c r="J664" s="159"/>
      <c r="K664" s="159"/>
      <c r="L664" s="159"/>
      <c r="M664" s="159"/>
      <c r="N664" s="159"/>
      <c r="O664" s="159"/>
      <c r="P664" s="141"/>
      <c r="Q664" s="159"/>
      <c r="R664" s="159"/>
      <c r="S664" s="159"/>
      <c r="T664" s="159"/>
      <c r="U664" s="159"/>
      <c r="V664" s="159"/>
      <c r="W664" s="159"/>
      <c r="X664" s="159"/>
      <c r="Y664" s="159"/>
      <c r="Z664" s="159"/>
    </row>
    <row r="665" spans="1:26" ht="17.25" customHeight="1" x14ac:dyDescent="0.2">
      <c r="A665" s="159"/>
      <c r="B665" s="159"/>
      <c r="C665" s="159"/>
      <c r="D665" s="159"/>
      <c r="E665" s="159"/>
      <c r="F665" s="159"/>
      <c r="G665" s="159"/>
      <c r="H665" s="159"/>
      <c r="I665" s="159"/>
      <c r="J665" s="159"/>
      <c r="K665" s="159"/>
      <c r="L665" s="159"/>
      <c r="M665" s="159"/>
      <c r="N665" s="159"/>
      <c r="O665" s="159"/>
      <c r="P665" s="141"/>
      <c r="Q665" s="159"/>
      <c r="R665" s="159"/>
      <c r="S665" s="159"/>
      <c r="T665" s="159"/>
      <c r="U665" s="159"/>
      <c r="V665" s="159"/>
      <c r="W665" s="159"/>
      <c r="X665" s="159"/>
      <c r="Y665" s="159"/>
      <c r="Z665" s="159"/>
    </row>
    <row r="666" spans="1:26" ht="17.25" customHeight="1" x14ac:dyDescent="0.2">
      <c r="A666" s="159"/>
      <c r="B666" s="159"/>
      <c r="C666" s="159"/>
      <c r="D666" s="159"/>
      <c r="E666" s="159"/>
      <c r="F666" s="159"/>
      <c r="G666" s="159"/>
      <c r="H666" s="159"/>
      <c r="I666" s="159"/>
      <c r="J666" s="159"/>
      <c r="K666" s="159"/>
      <c r="L666" s="159"/>
      <c r="M666" s="159"/>
      <c r="N666" s="159"/>
      <c r="O666" s="159"/>
      <c r="P666" s="141"/>
      <c r="Q666" s="159"/>
      <c r="R666" s="159"/>
      <c r="S666" s="159"/>
      <c r="T666" s="159"/>
      <c r="U666" s="159"/>
      <c r="V666" s="159"/>
      <c r="W666" s="159"/>
      <c r="X666" s="159"/>
      <c r="Y666" s="159"/>
      <c r="Z666" s="159"/>
    </row>
    <row r="667" spans="1:26" ht="17.25" customHeight="1" x14ac:dyDescent="0.2">
      <c r="A667" s="159"/>
      <c r="B667" s="159"/>
      <c r="C667" s="159"/>
      <c r="D667" s="159"/>
      <c r="E667" s="159"/>
      <c r="F667" s="159"/>
      <c r="G667" s="159"/>
      <c r="H667" s="159"/>
      <c r="I667" s="159"/>
      <c r="J667" s="159"/>
      <c r="K667" s="159"/>
      <c r="L667" s="159"/>
      <c r="M667" s="159"/>
      <c r="N667" s="159"/>
      <c r="O667" s="159"/>
      <c r="P667" s="141"/>
      <c r="Q667" s="159"/>
      <c r="R667" s="159"/>
      <c r="S667" s="159"/>
      <c r="T667" s="159"/>
      <c r="U667" s="159"/>
      <c r="V667" s="159"/>
      <c r="W667" s="159"/>
      <c r="X667" s="159"/>
      <c r="Y667" s="159"/>
      <c r="Z667" s="159"/>
    </row>
    <row r="668" spans="1:26" ht="17.25" customHeight="1" x14ac:dyDescent="0.2">
      <c r="A668" s="159"/>
      <c r="B668" s="159"/>
      <c r="C668" s="159"/>
      <c r="D668" s="159"/>
      <c r="E668" s="159"/>
      <c r="F668" s="159"/>
      <c r="G668" s="159"/>
      <c r="H668" s="159"/>
      <c r="I668" s="159"/>
      <c r="J668" s="159"/>
      <c r="K668" s="159"/>
      <c r="L668" s="159"/>
      <c r="M668" s="159"/>
      <c r="N668" s="159"/>
      <c r="O668" s="159"/>
      <c r="P668" s="141"/>
      <c r="Q668" s="159"/>
      <c r="R668" s="159"/>
      <c r="S668" s="159"/>
      <c r="T668" s="159"/>
      <c r="U668" s="159"/>
      <c r="V668" s="159"/>
      <c r="W668" s="159"/>
      <c r="X668" s="159"/>
      <c r="Y668" s="159"/>
      <c r="Z668" s="159"/>
    </row>
    <row r="669" spans="1:26" ht="17.25" customHeight="1" x14ac:dyDescent="0.2">
      <c r="A669" s="159"/>
      <c r="B669" s="159"/>
      <c r="C669" s="159"/>
      <c r="D669" s="159"/>
      <c r="E669" s="159"/>
      <c r="F669" s="159"/>
      <c r="G669" s="159"/>
      <c r="H669" s="159"/>
      <c r="I669" s="159"/>
      <c r="J669" s="159"/>
      <c r="K669" s="159"/>
      <c r="L669" s="159"/>
      <c r="M669" s="159"/>
      <c r="N669" s="159"/>
      <c r="O669" s="159"/>
      <c r="P669" s="141"/>
      <c r="Q669" s="159"/>
      <c r="R669" s="159"/>
      <c r="S669" s="159"/>
      <c r="T669" s="159"/>
      <c r="U669" s="159"/>
      <c r="V669" s="159"/>
      <c r="W669" s="159"/>
      <c r="X669" s="159"/>
      <c r="Y669" s="159"/>
      <c r="Z669" s="159"/>
    </row>
    <row r="670" spans="1:26" ht="17.25" customHeight="1" x14ac:dyDescent="0.2">
      <c r="A670" s="159"/>
      <c r="B670" s="159"/>
      <c r="C670" s="159"/>
      <c r="D670" s="159"/>
      <c r="E670" s="159"/>
      <c r="F670" s="159"/>
      <c r="G670" s="159"/>
      <c r="H670" s="159"/>
      <c r="I670" s="159"/>
      <c r="J670" s="159"/>
      <c r="K670" s="159"/>
      <c r="L670" s="159"/>
      <c r="M670" s="159"/>
      <c r="N670" s="159"/>
      <c r="O670" s="159"/>
      <c r="P670" s="141"/>
      <c r="Q670" s="159"/>
      <c r="R670" s="159"/>
      <c r="S670" s="159"/>
      <c r="T670" s="159"/>
      <c r="U670" s="159"/>
      <c r="V670" s="159"/>
      <c r="W670" s="159"/>
      <c r="X670" s="159"/>
      <c r="Y670" s="159"/>
      <c r="Z670" s="159"/>
    </row>
    <row r="671" spans="1:26" ht="17.25" customHeight="1" x14ac:dyDescent="0.2">
      <c r="A671" s="159"/>
      <c r="B671" s="159"/>
      <c r="C671" s="159"/>
      <c r="D671" s="159"/>
      <c r="E671" s="159"/>
      <c r="F671" s="159"/>
      <c r="G671" s="159"/>
      <c r="H671" s="159"/>
      <c r="I671" s="159"/>
      <c r="J671" s="159"/>
      <c r="K671" s="159"/>
      <c r="L671" s="159"/>
      <c r="M671" s="159"/>
      <c r="N671" s="159"/>
      <c r="O671" s="159"/>
      <c r="P671" s="141"/>
      <c r="Q671" s="159"/>
      <c r="R671" s="159"/>
      <c r="S671" s="159"/>
      <c r="T671" s="159"/>
      <c r="U671" s="159"/>
      <c r="V671" s="159"/>
      <c r="W671" s="159"/>
      <c r="X671" s="159"/>
      <c r="Y671" s="159"/>
      <c r="Z671" s="159"/>
    </row>
    <row r="672" spans="1:26" ht="17.25" customHeight="1" x14ac:dyDescent="0.2">
      <c r="A672" s="159"/>
      <c r="B672" s="159"/>
      <c r="C672" s="159"/>
      <c r="D672" s="159"/>
      <c r="E672" s="159"/>
      <c r="F672" s="159"/>
      <c r="G672" s="159"/>
      <c r="H672" s="159"/>
      <c r="I672" s="159"/>
      <c r="J672" s="159"/>
      <c r="K672" s="159"/>
      <c r="L672" s="159"/>
      <c r="M672" s="159"/>
      <c r="N672" s="159"/>
      <c r="O672" s="159"/>
      <c r="P672" s="141"/>
      <c r="Q672" s="159"/>
      <c r="R672" s="159"/>
      <c r="S672" s="159"/>
      <c r="T672" s="159"/>
      <c r="U672" s="159"/>
      <c r="V672" s="159"/>
      <c r="W672" s="159"/>
      <c r="X672" s="159"/>
      <c r="Y672" s="159"/>
      <c r="Z672" s="159"/>
    </row>
    <row r="673" spans="1:26" ht="17.25" customHeight="1" x14ac:dyDescent="0.2">
      <c r="A673" s="159"/>
      <c r="B673" s="159"/>
      <c r="C673" s="159"/>
      <c r="D673" s="159"/>
      <c r="E673" s="159"/>
      <c r="F673" s="159"/>
      <c r="G673" s="159"/>
      <c r="H673" s="159"/>
      <c r="I673" s="159"/>
      <c r="J673" s="159"/>
      <c r="K673" s="159"/>
      <c r="L673" s="159"/>
      <c r="M673" s="159"/>
      <c r="N673" s="159"/>
      <c r="O673" s="159"/>
      <c r="P673" s="141"/>
      <c r="Q673" s="159"/>
      <c r="R673" s="159"/>
      <c r="S673" s="159"/>
      <c r="T673" s="159"/>
      <c r="U673" s="159"/>
      <c r="V673" s="159"/>
      <c r="W673" s="159"/>
      <c r="X673" s="159"/>
      <c r="Y673" s="159"/>
      <c r="Z673" s="159"/>
    </row>
    <row r="674" spans="1:26" ht="17.25" customHeight="1" x14ac:dyDescent="0.2">
      <c r="A674" s="159"/>
      <c r="B674" s="159"/>
      <c r="C674" s="159"/>
      <c r="D674" s="159"/>
      <c r="E674" s="159"/>
      <c r="F674" s="159"/>
      <c r="G674" s="159"/>
      <c r="H674" s="159"/>
      <c r="I674" s="159"/>
      <c r="J674" s="159"/>
      <c r="K674" s="159"/>
      <c r="L674" s="159"/>
      <c r="M674" s="159"/>
      <c r="N674" s="159"/>
      <c r="O674" s="159"/>
      <c r="P674" s="141"/>
      <c r="Q674" s="159"/>
      <c r="R674" s="159"/>
      <c r="S674" s="159"/>
      <c r="T674" s="159"/>
      <c r="U674" s="159"/>
      <c r="V674" s="159"/>
      <c r="W674" s="159"/>
      <c r="X674" s="159"/>
      <c r="Y674" s="159"/>
      <c r="Z674" s="159"/>
    </row>
    <row r="675" spans="1:26" ht="17.25" customHeight="1" x14ac:dyDescent="0.2">
      <c r="A675" s="159"/>
      <c r="B675" s="159"/>
      <c r="C675" s="159"/>
      <c r="D675" s="159"/>
      <c r="E675" s="159"/>
      <c r="F675" s="159"/>
      <c r="G675" s="159"/>
      <c r="H675" s="159"/>
      <c r="I675" s="159"/>
      <c r="J675" s="159"/>
      <c r="K675" s="159"/>
      <c r="L675" s="159"/>
      <c r="M675" s="159"/>
      <c r="N675" s="159"/>
      <c r="O675" s="159"/>
      <c r="P675" s="141"/>
      <c r="Q675" s="159"/>
      <c r="R675" s="159"/>
      <c r="S675" s="159"/>
      <c r="T675" s="159"/>
      <c r="U675" s="159"/>
      <c r="V675" s="159"/>
      <c r="W675" s="159"/>
      <c r="X675" s="159"/>
      <c r="Y675" s="159"/>
      <c r="Z675" s="159"/>
    </row>
    <row r="676" spans="1:26" ht="17.25" customHeight="1" x14ac:dyDescent="0.2">
      <c r="A676" s="159"/>
      <c r="B676" s="159"/>
      <c r="C676" s="159"/>
      <c r="D676" s="159"/>
      <c r="E676" s="159"/>
      <c r="F676" s="159"/>
      <c r="G676" s="159"/>
      <c r="H676" s="159"/>
      <c r="I676" s="159"/>
      <c r="J676" s="159"/>
      <c r="K676" s="159"/>
      <c r="L676" s="159"/>
      <c r="M676" s="159"/>
      <c r="N676" s="159"/>
      <c r="O676" s="159"/>
      <c r="P676" s="141"/>
      <c r="Q676" s="159"/>
      <c r="R676" s="159"/>
      <c r="S676" s="159"/>
      <c r="T676" s="159"/>
      <c r="U676" s="159"/>
      <c r="V676" s="159"/>
      <c r="W676" s="159"/>
      <c r="X676" s="159"/>
      <c r="Y676" s="159"/>
      <c r="Z676" s="159"/>
    </row>
    <row r="677" spans="1:26" ht="17.25" customHeight="1" x14ac:dyDescent="0.2">
      <c r="A677" s="159"/>
      <c r="B677" s="159"/>
      <c r="C677" s="159"/>
      <c r="D677" s="159"/>
      <c r="E677" s="159"/>
      <c r="F677" s="159"/>
      <c r="G677" s="159"/>
      <c r="H677" s="159"/>
      <c r="I677" s="159"/>
      <c r="J677" s="159"/>
      <c r="K677" s="159"/>
      <c r="L677" s="159"/>
      <c r="M677" s="159"/>
      <c r="N677" s="159"/>
      <c r="O677" s="159"/>
      <c r="P677" s="141"/>
      <c r="Q677" s="159"/>
      <c r="R677" s="159"/>
      <c r="S677" s="159"/>
      <c r="T677" s="159"/>
      <c r="U677" s="159"/>
      <c r="V677" s="159"/>
      <c r="W677" s="159"/>
      <c r="X677" s="159"/>
      <c r="Y677" s="159"/>
      <c r="Z677" s="159"/>
    </row>
    <row r="678" spans="1:26" ht="17.25" customHeight="1" x14ac:dyDescent="0.2">
      <c r="A678" s="159"/>
      <c r="B678" s="159"/>
      <c r="C678" s="159"/>
      <c r="D678" s="159"/>
      <c r="E678" s="159"/>
      <c r="F678" s="159"/>
      <c r="G678" s="159"/>
      <c r="H678" s="159"/>
      <c r="I678" s="159"/>
      <c r="J678" s="159"/>
      <c r="K678" s="159"/>
      <c r="L678" s="159"/>
      <c r="M678" s="159"/>
      <c r="N678" s="159"/>
      <c r="O678" s="159"/>
      <c r="P678" s="141"/>
      <c r="Q678" s="159"/>
      <c r="R678" s="159"/>
      <c r="S678" s="159"/>
      <c r="T678" s="159"/>
      <c r="U678" s="159"/>
      <c r="V678" s="159"/>
      <c r="W678" s="159"/>
      <c r="X678" s="159"/>
      <c r="Y678" s="159"/>
      <c r="Z678" s="159"/>
    </row>
    <row r="679" spans="1:26" ht="17.25" customHeight="1" x14ac:dyDescent="0.2">
      <c r="A679" s="159"/>
      <c r="B679" s="159"/>
      <c r="C679" s="159"/>
      <c r="D679" s="159"/>
      <c r="E679" s="159"/>
      <c r="F679" s="159"/>
      <c r="G679" s="159"/>
      <c r="H679" s="159"/>
      <c r="I679" s="159"/>
      <c r="J679" s="159"/>
      <c r="K679" s="159"/>
      <c r="L679" s="159"/>
      <c r="M679" s="159"/>
      <c r="N679" s="159"/>
      <c r="O679" s="159"/>
      <c r="P679" s="141"/>
      <c r="Q679" s="159"/>
      <c r="R679" s="159"/>
      <c r="S679" s="159"/>
      <c r="T679" s="159"/>
      <c r="U679" s="159"/>
      <c r="V679" s="159"/>
      <c r="W679" s="159"/>
      <c r="X679" s="159"/>
      <c r="Y679" s="159"/>
      <c r="Z679" s="159"/>
    </row>
    <row r="680" spans="1:26" ht="17.25" customHeight="1" x14ac:dyDescent="0.2">
      <c r="A680" s="159"/>
      <c r="B680" s="159"/>
      <c r="C680" s="159"/>
      <c r="D680" s="159"/>
      <c r="E680" s="159"/>
      <c r="F680" s="159"/>
      <c r="G680" s="159"/>
      <c r="H680" s="159"/>
      <c r="I680" s="159"/>
      <c r="J680" s="159"/>
      <c r="K680" s="159"/>
      <c r="L680" s="159"/>
      <c r="M680" s="159"/>
      <c r="N680" s="159"/>
      <c r="O680" s="159"/>
      <c r="P680" s="141"/>
      <c r="Q680" s="159"/>
      <c r="R680" s="159"/>
      <c r="S680" s="159"/>
      <c r="T680" s="159"/>
      <c r="U680" s="159"/>
      <c r="V680" s="159"/>
      <c r="W680" s="159"/>
      <c r="X680" s="159"/>
      <c r="Y680" s="159"/>
      <c r="Z680" s="159"/>
    </row>
    <row r="681" spans="1:26" ht="17.25" customHeight="1" x14ac:dyDescent="0.2">
      <c r="A681" s="159"/>
      <c r="B681" s="159"/>
      <c r="C681" s="159"/>
      <c r="D681" s="159"/>
      <c r="E681" s="159"/>
      <c r="F681" s="159"/>
      <c r="G681" s="159"/>
      <c r="H681" s="159"/>
      <c r="I681" s="159"/>
      <c r="J681" s="159"/>
      <c r="K681" s="159"/>
      <c r="L681" s="159"/>
      <c r="M681" s="159"/>
      <c r="N681" s="159"/>
      <c r="O681" s="159"/>
      <c r="P681" s="141"/>
      <c r="Q681" s="159"/>
      <c r="R681" s="159"/>
      <c r="S681" s="159"/>
      <c r="T681" s="159"/>
      <c r="U681" s="159"/>
      <c r="V681" s="159"/>
      <c r="W681" s="159"/>
      <c r="X681" s="159"/>
      <c r="Y681" s="159"/>
      <c r="Z681" s="159"/>
    </row>
    <row r="682" spans="1:26" ht="17.25" customHeight="1" x14ac:dyDescent="0.2">
      <c r="A682" s="159"/>
      <c r="B682" s="159"/>
      <c r="C682" s="159"/>
      <c r="D682" s="159"/>
      <c r="E682" s="159"/>
      <c r="F682" s="159"/>
      <c r="G682" s="159"/>
      <c r="H682" s="159"/>
      <c r="I682" s="159"/>
      <c r="J682" s="159"/>
      <c r="K682" s="159"/>
      <c r="L682" s="159"/>
      <c r="M682" s="159"/>
      <c r="N682" s="159"/>
      <c r="O682" s="159"/>
      <c r="P682" s="141"/>
      <c r="Q682" s="159"/>
      <c r="R682" s="159"/>
      <c r="S682" s="159"/>
      <c r="T682" s="159"/>
      <c r="U682" s="159"/>
      <c r="V682" s="159"/>
      <c r="W682" s="159"/>
      <c r="X682" s="159"/>
      <c r="Y682" s="159"/>
      <c r="Z682" s="159"/>
    </row>
    <row r="683" spans="1:26" ht="17.25" customHeight="1" x14ac:dyDescent="0.2">
      <c r="A683" s="159"/>
      <c r="B683" s="159"/>
      <c r="C683" s="159"/>
      <c r="D683" s="159"/>
      <c r="E683" s="159"/>
      <c r="F683" s="159"/>
      <c r="G683" s="159"/>
      <c r="H683" s="159"/>
      <c r="I683" s="159"/>
      <c r="J683" s="159"/>
      <c r="K683" s="159"/>
      <c r="L683" s="159"/>
      <c r="M683" s="159"/>
      <c r="N683" s="159"/>
      <c r="O683" s="159"/>
      <c r="P683" s="141"/>
      <c r="Q683" s="159"/>
      <c r="R683" s="159"/>
      <c r="S683" s="159"/>
      <c r="T683" s="159"/>
      <c r="U683" s="159"/>
      <c r="V683" s="159"/>
      <c r="W683" s="159"/>
      <c r="X683" s="159"/>
      <c r="Y683" s="159"/>
      <c r="Z683" s="159"/>
    </row>
    <row r="684" spans="1:26" ht="17.25" customHeight="1" x14ac:dyDescent="0.2">
      <c r="A684" s="159"/>
      <c r="B684" s="159"/>
      <c r="C684" s="159"/>
      <c r="D684" s="159"/>
      <c r="E684" s="159"/>
      <c r="F684" s="159"/>
      <c r="G684" s="159"/>
      <c r="H684" s="159"/>
      <c r="I684" s="159"/>
      <c r="J684" s="159"/>
      <c r="K684" s="159"/>
      <c r="L684" s="159"/>
      <c r="M684" s="159"/>
      <c r="N684" s="159"/>
      <c r="O684" s="159"/>
      <c r="P684" s="141"/>
      <c r="Q684" s="159"/>
      <c r="R684" s="159"/>
      <c r="S684" s="159"/>
      <c r="T684" s="159"/>
      <c r="U684" s="159"/>
      <c r="V684" s="159"/>
      <c r="W684" s="159"/>
      <c r="X684" s="159"/>
      <c r="Y684" s="159"/>
      <c r="Z684" s="159"/>
    </row>
    <row r="685" spans="1:26" ht="17.25" customHeight="1" x14ac:dyDescent="0.2">
      <c r="A685" s="159"/>
      <c r="B685" s="159"/>
      <c r="C685" s="159"/>
      <c r="D685" s="159"/>
      <c r="E685" s="159"/>
      <c r="F685" s="159"/>
      <c r="G685" s="159"/>
      <c r="H685" s="159"/>
      <c r="I685" s="159"/>
      <c r="J685" s="159"/>
      <c r="K685" s="159"/>
      <c r="L685" s="159"/>
      <c r="M685" s="159"/>
      <c r="N685" s="159"/>
      <c r="O685" s="159"/>
      <c r="P685" s="141"/>
      <c r="Q685" s="159"/>
      <c r="R685" s="159"/>
      <c r="S685" s="159"/>
      <c r="T685" s="159"/>
      <c r="U685" s="159"/>
      <c r="V685" s="159"/>
      <c r="W685" s="159"/>
      <c r="X685" s="159"/>
      <c r="Y685" s="159"/>
      <c r="Z685" s="159"/>
    </row>
    <row r="686" spans="1:26" ht="17.25" customHeight="1" x14ac:dyDescent="0.2">
      <c r="A686" s="159"/>
      <c r="B686" s="159"/>
      <c r="C686" s="159"/>
      <c r="D686" s="159"/>
      <c r="E686" s="159"/>
      <c r="F686" s="159"/>
      <c r="G686" s="159"/>
      <c r="H686" s="159"/>
      <c r="I686" s="159"/>
      <c r="J686" s="159"/>
      <c r="K686" s="159"/>
      <c r="L686" s="159"/>
      <c r="M686" s="159"/>
      <c r="N686" s="159"/>
      <c r="O686" s="159"/>
      <c r="P686" s="141"/>
      <c r="Q686" s="159"/>
      <c r="R686" s="159"/>
      <c r="S686" s="159"/>
      <c r="T686" s="159"/>
      <c r="U686" s="159"/>
      <c r="V686" s="159"/>
      <c r="W686" s="159"/>
      <c r="X686" s="159"/>
      <c r="Y686" s="159"/>
      <c r="Z686" s="159"/>
    </row>
    <row r="687" spans="1:26" ht="17.25" customHeight="1" x14ac:dyDescent="0.2">
      <c r="A687" s="159"/>
      <c r="B687" s="159"/>
      <c r="C687" s="159"/>
      <c r="D687" s="159"/>
      <c r="E687" s="159"/>
      <c r="F687" s="159"/>
      <c r="G687" s="159"/>
      <c r="H687" s="159"/>
      <c r="I687" s="159"/>
      <c r="J687" s="159"/>
      <c r="K687" s="159"/>
      <c r="L687" s="159"/>
      <c r="M687" s="159"/>
      <c r="N687" s="159"/>
      <c r="O687" s="159"/>
      <c r="P687" s="141"/>
      <c r="Q687" s="159"/>
      <c r="R687" s="159"/>
      <c r="S687" s="159"/>
      <c r="T687" s="159"/>
      <c r="U687" s="159"/>
      <c r="V687" s="159"/>
      <c r="W687" s="159"/>
      <c r="X687" s="159"/>
      <c r="Y687" s="159"/>
      <c r="Z687" s="159"/>
    </row>
    <row r="688" spans="1:26" ht="17.25" customHeight="1" x14ac:dyDescent="0.2">
      <c r="A688" s="159"/>
      <c r="B688" s="159"/>
      <c r="C688" s="159"/>
      <c r="D688" s="159"/>
      <c r="E688" s="159"/>
      <c r="F688" s="159"/>
      <c r="G688" s="159"/>
      <c r="H688" s="159"/>
      <c r="I688" s="159"/>
      <c r="J688" s="159"/>
      <c r="K688" s="159"/>
      <c r="L688" s="159"/>
      <c r="M688" s="159"/>
      <c r="N688" s="159"/>
      <c r="O688" s="159"/>
      <c r="P688" s="141"/>
      <c r="Q688" s="159"/>
      <c r="R688" s="159"/>
      <c r="S688" s="159"/>
      <c r="T688" s="159"/>
      <c r="U688" s="159"/>
      <c r="V688" s="159"/>
      <c r="W688" s="159"/>
      <c r="X688" s="159"/>
      <c r="Y688" s="159"/>
      <c r="Z688" s="159"/>
    </row>
    <row r="689" spans="1:26" ht="17.25" customHeight="1" x14ac:dyDescent="0.2">
      <c r="A689" s="159"/>
      <c r="B689" s="159"/>
      <c r="C689" s="159"/>
      <c r="D689" s="159"/>
      <c r="E689" s="159"/>
      <c r="F689" s="159"/>
      <c r="G689" s="159"/>
      <c r="H689" s="159"/>
      <c r="I689" s="159"/>
      <c r="J689" s="159"/>
      <c r="K689" s="159"/>
      <c r="L689" s="159"/>
      <c r="M689" s="159"/>
      <c r="N689" s="159"/>
      <c r="O689" s="159"/>
      <c r="P689" s="141"/>
      <c r="Q689" s="159"/>
      <c r="R689" s="159"/>
      <c r="S689" s="159"/>
      <c r="T689" s="159"/>
      <c r="U689" s="159"/>
      <c r="V689" s="159"/>
      <c r="W689" s="159"/>
      <c r="X689" s="159"/>
      <c r="Y689" s="159"/>
      <c r="Z689" s="159"/>
    </row>
    <row r="690" spans="1:26" ht="17.25" customHeight="1" x14ac:dyDescent="0.2">
      <c r="A690" s="159"/>
      <c r="B690" s="159"/>
      <c r="C690" s="159"/>
      <c r="D690" s="159"/>
      <c r="E690" s="159"/>
      <c r="F690" s="159"/>
      <c r="G690" s="159"/>
      <c r="H690" s="159"/>
      <c r="I690" s="159"/>
      <c r="J690" s="159"/>
      <c r="K690" s="159"/>
      <c r="L690" s="159"/>
      <c r="M690" s="159"/>
      <c r="N690" s="159"/>
      <c r="O690" s="159"/>
      <c r="P690" s="141"/>
      <c r="Q690" s="159"/>
      <c r="R690" s="159"/>
      <c r="S690" s="159"/>
      <c r="T690" s="159"/>
      <c r="U690" s="159"/>
      <c r="V690" s="159"/>
      <c r="W690" s="159"/>
      <c r="X690" s="159"/>
      <c r="Y690" s="159"/>
      <c r="Z690" s="159"/>
    </row>
    <row r="691" spans="1:26" ht="17.25" customHeight="1" x14ac:dyDescent="0.2">
      <c r="A691" s="159"/>
      <c r="B691" s="159"/>
      <c r="C691" s="159"/>
      <c r="D691" s="159"/>
      <c r="E691" s="159"/>
      <c r="F691" s="159"/>
      <c r="G691" s="159"/>
      <c r="H691" s="159"/>
      <c r="I691" s="159"/>
      <c r="J691" s="159"/>
      <c r="K691" s="159"/>
      <c r="L691" s="159"/>
      <c r="M691" s="159"/>
      <c r="N691" s="159"/>
      <c r="O691" s="159"/>
      <c r="P691" s="141"/>
      <c r="Q691" s="159"/>
      <c r="R691" s="159"/>
      <c r="S691" s="159"/>
      <c r="T691" s="159"/>
      <c r="U691" s="159"/>
      <c r="V691" s="159"/>
      <c r="W691" s="159"/>
      <c r="X691" s="159"/>
      <c r="Y691" s="159"/>
      <c r="Z691" s="159"/>
    </row>
    <row r="692" spans="1:26" ht="17.25" customHeight="1" x14ac:dyDescent="0.2">
      <c r="A692" s="159"/>
      <c r="B692" s="159"/>
      <c r="C692" s="159"/>
      <c r="D692" s="159"/>
      <c r="E692" s="159"/>
      <c r="F692" s="159"/>
      <c r="G692" s="159"/>
      <c r="H692" s="159"/>
      <c r="I692" s="159"/>
      <c r="J692" s="159"/>
      <c r="K692" s="159"/>
      <c r="L692" s="159"/>
      <c r="M692" s="159"/>
      <c r="N692" s="159"/>
      <c r="O692" s="159"/>
      <c r="P692" s="141"/>
      <c r="Q692" s="159"/>
      <c r="R692" s="159"/>
      <c r="S692" s="159"/>
      <c r="T692" s="159"/>
      <c r="U692" s="159"/>
      <c r="V692" s="159"/>
      <c r="W692" s="159"/>
      <c r="X692" s="159"/>
      <c r="Y692" s="159"/>
      <c r="Z692" s="159"/>
    </row>
    <row r="693" spans="1:26" ht="17.25" customHeight="1" x14ac:dyDescent="0.2">
      <c r="A693" s="159"/>
      <c r="B693" s="159"/>
      <c r="C693" s="159"/>
      <c r="D693" s="159"/>
      <c r="E693" s="159"/>
      <c r="F693" s="159"/>
      <c r="G693" s="159"/>
      <c r="H693" s="159"/>
      <c r="I693" s="159"/>
      <c r="J693" s="159"/>
      <c r="K693" s="159"/>
      <c r="L693" s="159"/>
      <c r="M693" s="159"/>
      <c r="N693" s="159"/>
      <c r="O693" s="159"/>
      <c r="P693" s="141"/>
      <c r="Q693" s="159"/>
      <c r="R693" s="159"/>
      <c r="S693" s="159"/>
      <c r="T693" s="159"/>
      <c r="U693" s="159"/>
      <c r="V693" s="159"/>
      <c r="W693" s="159"/>
      <c r="X693" s="159"/>
      <c r="Y693" s="159"/>
      <c r="Z693" s="159"/>
    </row>
    <row r="694" spans="1:26" ht="17.25" customHeight="1" x14ac:dyDescent="0.2">
      <c r="A694" s="159"/>
      <c r="B694" s="159"/>
      <c r="C694" s="159"/>
      <c r="D694" s="159"/>
      <c r="E694" s="159"/>
      <c r="F694" s="159"/>
      <c r="G694" s="159"/>
      <c r="H694" s="159"/>
      <c r="I694" s="159"/>
      <c r="J694" s="159"/>
      <c r="K694" s="159"/>
      <c r="L694" s="159"/>
      <c r="M694" s="159"/>
      <c r="N694" s="159"/>
      <c r="O694" s="159"/>
      <c r="P694" s="141"/>
      <c r="Q694" s="159"/>
      <c r="R694" s="159"/>
      <c r="S694" s="159"/>
      <c r="T694" s="159"/>
      <c r="U694" s="159"/>
      <c r="V694" s="159"/>
      <c r="W694" s="159"/>
      <c r="X694" s="159"/>
      <c r="Y694" s="159"/>
      <c r="Z694" s="159"/>
    </row>
    <row r="695" spans="1:26" ht="17.25" customHeight="1" x14ac:dyDescent="0.2">
      <c r="A695" s="159"/>
      <c r="B695" s="159"/>
      <c r="C695" s="159"/>
      <c r="D695" s="159"/>
      <c r="E695" s="159"/>
      <c r="F695" s="159"/>
      <c r="G695" s="159"/>
      <c r="H695" s="159"/>
      <c r="I695" s="159"/>
      <c r="J695" s="159"/>
      <c r="K695" s="159"/>
      <c r="L695" s="159"/>
      <c r="M695" s="159"/>
      <c r="N695" s="159"/>
      <c r="O695" s="159"/>
      <c r="P695" s="141"/>
      <c r="Q695" s="159"/>
      <c r="R695" s="159"/>
      <c r="S695" s="159"/>
      <c r="T695" s="159"/>
      <c r="U695" s="159"/>
      <c r="V695" s="159"/>
      <c r="W695" s="159"/>
      <c r="X695" s="159"/>
      <c r="Y695" s="159"/>
      <c r="Z695" s="159"/>
    </row>
    <row r="696" spans="1:26" ht="17.25" customHeight="1" x14ac:dyDescent="0.2">
      <c r="A696" s="159"/>
      <c r="B696" s="159"/>
      <c r="C696" s="159"/>
      <c r="D696" s="159"/>
      <c r="E696" s="159"/>
      <c r="F696" s="159"/>
      <c r="G696" s="159"/>
      <c r="H696" s="159"/>
      <c r="I696" s="159"/>
      <c r="J696" s="159"/>
      <c r="K696" s="159"/>
      <c r="L696" s="159"/>
      <c r="M696" s="159"/>
      <c r="N696" s="159"/>
      <c r="O696" s="159"/>
      <c r="P696" s="141"/>
      <c r="Q696" s="159"/>
      <c r="R696" s="159"/>
      <c r="S696" s="159"/>
      <c r="T696" s="159"/>
      <c r="U696" s="159"/>
      <c r="V696" s="159"/>
      <c r="W696" s="159"/>
      <c r="X696" s="159"/>
      <c r="Y696" s="159"/>
      <c r="Z696" s="159"/>
    </row>
    <row r="697" spans="1:26" ht="17.25" customHeight="1" x14ac:dyDescent="0.2">
      <c r="A697" s="159"/>
      <c r="B697" s="159"/>
      <c r="C697" s="159"/>
      <c r="D697" s="159"/>
      <c r="E697" s="159"/>
      <c r="F697" s="159"/>
      <c r="G697" s="159"/>
      <c r="H697" s="159"/>
      <c r="I697" s="159"/>
      <c r="J697" s="159"/>
      <c r="K697" s="159"/>
      <c r="L697" s="159"/>
      <c r="M697" s="159"/>
      <c r="N697" s="159"/>
      <c r="O697" s="159"/>
      <c r="P697" s="141"/>
      <c r="Q697" s="159"/>
      <c r="R697" s="159"/>
      <c r="S697" s="159"/>
      <c r="T697" s="159"/>
      <c r="U697" s="159"/>
      <c r="V697" s="159"/>
      <c r="W697" s="159"/>
      <c r="X697" s="159"/>
      <c r="Y697" s="159"/>
      <c r="Z697" s="159"/>
    </row>
    <row r="698" spans="1:26" ht="17.25" customHeight="1" x14ac:dyDescent="0.2">
      <c r="A698" s="159"/>
      <c r="B698" s="159"/>
      <c r="C698" s="159"/>
      <c r="D698" s="159"/>
      <c r="E698" s="159"/>
      <c r="F698" s="159"/>
      <c r="G698" s="159"/>
      <c r="H698" s="159"/>
      <c r="I698" s="159"/>
      <c r="J698" s="159"/>
      <c r="K698" s="159"/>
      <c r="L698" s="159"/>
      <c r="M698" s="159"/>
      <c r="N698" s="159"/>
      <c r="O698" s="159"/>
      <c r="P698" s="141"/>
      <c r="Q698" s="159"/>
      <c r="R698" s="159"/>
      <c r="S698" s="159"/>
      <c r="T698" s="159"/>
      <c r="U698" s="159"/>
      <c r="V698" s="159"/>
      <c r="W698" s="159"/>
      <c r="X698" s="159"/>
      <c r="Y698" s="159"/>
      <c r="Z698" s="159"/>
    </row>
    <row r="699" spans="1:26" ht="17.25" customHeight="1" x14ac:dyDescent="0.2">
      <c r="A699" s="159"/>
      <c r="B699" s="159"/>
      <c r="C699" s="159"/>
      <c r="D699" s="159"/>
      <c r="E699" s="159"/>
      <c r="F699" s="159"/>
      <c r="G699" s="159"/>
      <c r="H699" s="159"/>
      <c r="I699" s="159"/>
      <c r="J699" s="159"/>
      <c r="K699" s="159"/>
      <c r="L699" s="159"/>
      <c r="M699" s="159"/>
      <c r="N699" s="159"/>
      <c r="O699" s="159"/>
      <c r="P699" s="141"/>
      <c r="Q699" s="159"/>
      <c r="R699" s="159"/>
      <c r="S699" s="159"/>
      <c r="T699" s="159"/>
      <c r="U699" s="159"/>
      <c r="V699" s="159"/>
      <c r="W699" s="159"/>
      <c r="X699" s="159"/>
      <c r="Y699" s="159"/>
      <c r="Z699" s="159"/>
    </row>
    <row r="700" spans="1:26" ht="17.25" customHeight="1" x14ac:dyDescent="0.2">
      <c r="A700" s="159"/>
      <c r="B700" s="159"/>
      <c r="C700" s="159"/>
      <c r="D700" s="159"/>
      <c r="E700" s="159"/>
      <c r="F700" s="159"/>
      <c r="G700" s="159"/>
      <c r="H700" s="159"/>
      <c r="I700" s="159"/>
      <c r="J700" s="159"/>
      <c r="K700" s="159"/>
      <c r="L700" s="159"/>
      <c r="M700" s="159"/>
      <c r="N700" s="159"/>
      <c r="O700" s="159"/>
      <c r="P700" s="141"/>
      <c r="Q700" s="159"/>
      <c r="R700" s="159"/>
      <c r="S700" s="159"/>
      <c r="T700" s="159"/>
      <c r="U700" s="159"/>
      <c r="V700" s="159"/>
      <c r="W700" s="159"/>
      <c r="X700" s="159"/>
      <c r="Y700" s="159"/>
      <c r="Z700" s="159"/>
    </row>
    <row r="701" spans="1:26" ht="17.25" customHeight="1" x14ac:dyDescent="0.2">
      <c r="A701" s="159"/>
      <c r="B701" s="159"/>
      <c r="C701" s="159"/>
      <c r="D701" s="159"/>
      <c r="E701" s="159"/>
      <c r="F701" s="159"/>
      <c r="G701" s="159"/>
      <c r="H701" s="159"/>
      <c r="I701" s="159"/>
      <c r="J701" s="159"/>
      <c r="K701" s="159"/>
      <c r="L701" s="159"/>
      <c r="M701" s="159"/>
      <c r="N701" s="159"/>
      <c r="O701" s="159"/>
      <c r="P701" s="141"/>
      <c r="Q701" s="159"/>
      <c r="R701" s="159"/>
      <c r="S701" s="159"/>
      <c r="T701" s="159"/>
      <c r="U701" s="159"/>
      <c r="V701" s="159"/>
      <c r="W701" s="159"/>
      <c r="X701" s="159"/>
      <c r="Y701" s="159"/>
      <c r="Z701" s="159"/>
    </row>
    <row r="702" spans="1:26" ht="17.25" customHeight="1" x14ac:dyDescent="0.2">
      <c r="A702" s="159"/>
      <c r="B702" s="159"/>
      <c r="C702" s="159"/>
      <c r="D702" s="159"/>
      <c r="E702" s="159"/>
      <c r="F702" s="159"/>
      <c r="G702" s="159"/>
      <c r="H702" s="159"/>
      <c r="I702" s="159"/>
      <c r="J702" s="159"/>
      <c r="K702" s="159"/>
      <c r="L702" s="159"/>
      <c r="M702" s="159"/>
      <c r="N702" s="159"/>
      <c r="O702" s="159"/>
      <c r="P702" s="141"/>
      <c r="Q702" s="159"/>
      <c r="R702" s="159"/>
      <c r="S702" s="159"/>
      <c r="T702" s="159"/>
      <c r="U702" s="159"/>
      <c r="V702" s="159"/>
      <c r="W702" s="159"/>
      <c r="X702" s="159"/>
      <c r="Y702" s="159"/>
      <c r="Z702" s="159"/>
    </row>
    <row r="703" spans="1:26" ht="17.25" customHeight="1" x14ac:dyDescent="0.2">
      <c r="A703" s="159"/>
      <c r="B703" s="159"/>
      <c r="C703" s="159"/>
      <c r="D703" s="159"/>
      <c r="E703" s="159"/>
      <c r="F703" s="159"/>
      <c r="G703" s="159"/>
      <c r="H703" s="159"/>
      <c r="I703" s="159"/>
      <c r="J703" s="159"/>
      <c r="K703" s="159"/>
      <c r="L703" s="159"/>
      <c r="M703" s="159"/>
      <c r="N703" s="159"/>
      <c r="O703" s="159"/>
      <c r="P703" s="141"/>
      <c r="Q703" s="159"/>
      <c r="R703" s="159"/>
      <c r="S703" s="159"/>
      <c r="T703" s="159"/>
      <c r="U703" s="159"/>
      <c r="V703" s="159"/>
      <c r="W703" s="159"/>
      <c r="X703" s="159"/>
      <c r="Y703" s="159"/>
      <c r="Z703" s="159"/>
    </row>
    <row r="704" spans="1:26" ht="17.25" customHeight="1" x14ac:dyDescent="0.2">
      <c r="A704" s="159"/>
      <c r="B704" s="159"/>
      <c r="C704" s="159"/>
      <c r="D704" s="159"/>
      <c r="E704" s="159"/>
      <c r="F704" s="159"/>
      <c r="G704" s="159"/>
      <c r="H704" s="159"/>
      <c r="I704" s="159"/>
      <c r="J704" s="159"/>
      <c r="K704" s="159"/>
      <c r="L704" s="159"/>
      <c r="M704" s="159"/>
      <c r="N704" s="159"/>
      <c r="O704" s="159"/>
      <c r="P704" s="141"/>
      <c r="Q704" s="159"/>
      <c r="R704" s="159"/>
      <c r="S704" s="159"/>
      <c r="T704" s="159"/>
      <c r="U704" s="159"/>
      <c r="V704" s="159"/>
      <c r="W704" s="159"/>
      <c r="X704" s="159"/>
      <c r="Y704" s="159"/>
      <c r="Z704" s="159"/>
    </row>
    <row r="705" spans="1:26" ht="17.25" customHeight="1" x14ac:dyDescent="0.2">
      <c r="A705" s="159"/>
      <c r="B705" s="159"/>
      <c r="C705" s="159"/>
      <c r="D705" s="159"/>
      <c r="E705" s="159"/>
      <c r="F705" s="159"/>
      <c r="G705" s="159"/>
      <c r="H705" s="159"/>
      <c r="I705" s="159"/>
      <c r="J705" s="159"/>
      <c r="K705" s="159"/>
      <c r="L705" s="159"/>
      <c r="M705" s="159"/>
      <c r="N705" s="159"/>
      <c r="O705" s="159"/>
      <c r="P705" s="141"/>
      <c r="Q705" s="159"/>
      <c r="R705" s="159"/>
      <c r="S705" s="159"/>
      <c r="T705" s="159"/>
      <c r="U705" s="159"/>
      <c r="V705" s="159"/>
      <c r="W705" s="159"/>
      <c r="X705" s="159"/>
      <c r="Y705" s="159"/>
      <c r="Z705" s="159"/>
    </row>
    <row r="706" spans="1:26" ht="17.25" customHeight="1" x14ac:dyDescent="0.2">
      <c r="A706" s="159"/>
      <c r="B706" s="159"/>
      <c r="C706" s="159"/>
      <c r="D706" s="159"/>
      <c r="E706" s="159"/>
      <c r="F706" s="159"/>
      <c r="G706" s="159"/>
      <c r="H706" s="159"/>
      <c r="I706" s="159"/>
      <c r="J706" s="159"/>
      <c r="K706" s="159"/>
      <c r="L706" s="159"/>
      <c r="M706" s="159"/>
      <c r="N706" s="159"/>
      <c r="O706" s="159"/>
      <c r="P706" s="141"/>
      <c r="Q706" s="159"/>
      <c r="R706" s="159"/>
      <c r="S706" s="159"/>
      <c r="T706" s="159"/>
      <c r="U706" s="159"/>
      <c r="V706" s="159"/>
      <c r="W706" s="159"/>
      <c r="X706" s="159"/>
      <c r="Y706" s="159"/>
      <c r="Z706" s="159"/>
    </row>
    <row r="707" spans="1:26" ht="17.25" customHeight="1" x14ac:dyDescent="0.2">
      <c r="A707" s="159"/>
      <c r="B707" s="159"/>
      <c r="C707" s="159"/>
      <c r="D707" s="159"/>
      <c r="E707" s="159"/>
      <c r="F707" s="159"/>
      <c r="G707" s="159"/>
      <c r="H707" s="159"/>
      <c r="I707" s="159"/>
      <c r="J707" s="159"/>
      <c r="K707" s="159"/>
      <c r="L707" s="159"/>
      <c r="M707" s="159"/>
      <c r="N707" s="159"/>
      <c r="O707" s="159"/>
      <c r="P707" s="141"/>
      <c r="Q707" s="159"/>
      <c r="R707" s="159"/>
      <c r="S707" s="159"/>
      <c r="T707" s="159"/>
      <c r="U707" s="159"/>
      <c r="V707" s="159"/>
      <c r="W707" s="159"/>
      <c r="X707" s="159"/>
      <c r="Y707" s="159"/>
      <c r="Z707" s="159"/>
    </row>
    <row r="708" spans="1:26" ht="17.25" customHeight="1" x14ac:dyDescent="0.2">
      <c r="A708" s="159"/>
      <c r="B708" s="159"/>
      <c r="C708" s="159"/>
      <c r="D708" s="159"/>
      <c r="E708" s="159"/>
      <c r="F708" s="159"/>
      <c r="G708" s="159"/>
      <c r="H708" s="159"/>
      <c r="I708" s="159"/>
      <c r="J708" s="159"/>
      <c r="K708" s="159"/>
      <c r="L708" s="159"/>
      <c r="M708" s="159"/>
      <c r="N708" s="159"/>
      <c r="O708" s="159"/>
      <c r="P708" s="141"/>
      <c r="Q708" s="159"/>
      <c r="R708" s="159"/>
      <c r="S708" s="159"/>
      <c r="T708" s="159"/>
      <c r="U708" s="159"/>
      <c r="V708" s="159"/>
      <c r="W708" s="159"/>
      <c r="X708" s="159"/>
      <c r="Y708" s="159"/>
      <c r="Z708" s="159"/>
    </row>
    <row r="709" spans="1:26" ht="17.25" customHeight="1" x14ac:dyDescent="0.2">
      <c r="A709" s="159"/>
      <c r="B709" s="159"/>
      <c r="C709" s="159"/>
      <c r="D709" s="159"/>
      <c r="E709" s="159"/>
      <c r="F709" s="159"/>
      <c r="G709" s="159"/>
      <c r="H709" s="159"/>
      <c r="I709" s="159"/>
      <c r="J709" s="159"/>
      <c r="K709" s="159"/>
      <c r="L709" s="159"/>
      <c r="M709" s="159"/>
      <c r="N709" s="159"/>
      <c r="O709" s="159"/>
      <c r="P709" s="141"/>
      <c r="Q709" s="159"/>
      <c r="R709" s="159"/>
      <c r="S709" s="159"/>
      <c r="T709" s="159"/>
      <c r="U709" s="159"/>
      <c r="V709" s="159"/>
      <c r="W709" s="159"/>
      <c r="X709" s="159"/>
      <c r="Y709" s="159"/>
      <c r="Z709" s="159"/>
    </row>
    <row r="710" spans="1:26" ht="17.25" customHeight="1" x14ac:dyDescent="0.2">
      <c r="A710" s="159"/>
      <c r="B710" s="159"/>
      <c r="C710" s="159"/>
      <c r="D710" s="159"/>
      <c r="E710" s="159"/>
      <c r="F710" s="159"/>
      <c r="G710" s="159"/>
      <c r="H710" s="159"/>
      <c r="I710" s="159"/>
      <c r="J710" s="159"/>
      <c r="K710" s="159"/>
      <c r="L710" s="159"/>
      <c r="M710" s="159"/>
      <c r="N710" s="159"/>
      <c r="O710" s="159"/>
      <c r="P710" s="141"/>
      <c r="Q710" s="159"/>
      <c r="R710" s="159"/>
      <c r="S710" s="159"/>
      <c r="T710" s="159"/>
      <c r="U710" s="159"/>
      <c r="V710" s="159"/>
      <c r="W710" s="159"/>
      <c r="X710" s="159"/>
      <c r="Y710" s="159"/>
      <c r="Z710" s="159"/>
    </row>
    <row r="711" spans="1:26" ht="17.25" customHeight="1" x14ac:dyDescent="0.2">
      <c r="A711" s="159"/>
      <c r="B711" s="159"/>
      <c r="C711" s="159"/>
      <c r="D711" s="159"/>
      <c r="E711" s="159"/>
      <c r="F711" s="159"/>
      <c r="G711" s="159"/>
      <c r="H711" s="159"/>
      <c r="I711" s="159"/>
      <c r="J711" s="159"/>
      <c r="K711" s="159"/>
      <c r="L711" s="159"/>
      <c r="M711" s="159"/>
      <c r="N711" s="159"/>
      <c r="O711" s="159"/>
      <c r="P711" s="141"/>
      <c r="Q711" s="159"/>
      <c r="R711" s="159"/>
      <c r="S711" s="159"/>
      <c r="T711" s="159"/>
      <c r="U711" s="159"/>
      <c r="V711" s="159"/>
      <c r="W711" s="159"/>
      <c r="X711" s="159"/>
      <c r="Y711" s="159"/>
      <c r="Z711" s="159"/>
    </row>
    <row r="712" spans="1:26" ht="17.25" customHeight="1" x14ac:dyDescent="0.2">
      <c r="A712" s="159"/>
      <c r="B712" s="159"/>
      <c r="C712" s="159"/>
      <c r="D712" s="159"/>
      <c r="E712" s="159"/>
      <c r="F712" s="159"/>
      <c r="G712" s="159"/>
      <c r="H712" s="159"/>
      <c r="I712" s="159"/>
      <c r="J712" s="159"/>
      <c r="K712" s="159"/>
      <c r="L712" s="159"/>
      <c r="M712" s="159"/>
      <c r="N712" s="159"/>
      <c r="O712" s="159"/>
      <c r="P712" s="141"/>
      <c r="Q712" s="159"/>
      <c r="R712" s="159"/>
      <c r="S712" s="159"/>
      <c r="T712" s="159"/>
      <c r="U712" s="159"/>
      <c r="V712" s="159"/>
      <c r="W712" s="159"/>
      <c r="X712" s="159"/>
      <c r="Y712" s="159"/>
      <c r="Z712" s="159"/>
    </row>
    <row r="713" spans="1:26" ht="17.25" customHeight="1" x14ac:dyDescent="0.2">
      <c r="A713" s="159"/>
      <c r="B713" s="159"/>
      <c r="C713" s="159"/>
      <c r="D713" s="159"/>
      <c r="E713" s="159"/>
      <c r="F713" s="159"/>
      <c r="G713" s="159"/>
      <c r="H713" s="159"/>
      <c r="I713" s="159"/>
      <c r="J713" s="159"/>
      <c r="K713" s="159"/>
      <c r="L713" s="159"/>
      <c r="M713" s="159"/>
      <c r="N713" s="159"/>
      <c r="O713" s="159"/>
      <c r="P713" s="141"/>
      <c r="Q713" s="159"/>
      <c r="R713" s="159"/>
      <c r="S713" s="159"/>
      <c r="T713" s="159"/>
      <c r="U713" s="159"/>
      <c r="V713" s="159"/>
      <c r="W713" s="159"/>
      <c r="X713" s="159"/>
      <c r="Y713" s="159"/>
      <c r="Z713" s="159"/>
    </row>
    <row r="714" spans="1:26" ht="17.25" customHeight="1" x14ac:dyDescent="0.2">
      <c r="A714" s="159"/>
      <c r="B714" s="159"/>
      <c r="C714" s="159"/>
      <c r="D714" s="159"/>
      <c r="E714" s="159"/>
      <c r="F714" s="159"/>
      <c r="G714" s="159"/>
      <c r="H714" s="159"/>
      <c r="I714" s="159"/>
      <c r="J714" s="159"/>
      <c r="K714" s="159"/>
      <c r="L714" s="159"/>
      <c r="M714" s="159"/>
      <c r="N714" s="159"/>
      <c r="O714" s="159"/>
      <c r="P714" s="141"/>
      <c r="Q714" s="159"/>
      <c r="R714" s="159"/>
      <c r="S714" s="159"/>
      <c r="T714" s="159"/>
      <c r="U714" s="159"/>
      <c r="V714" s="159"/>
      <c r="W714" s="159"/>
      <c r="X714" s="159"/>
      <c r="Y714" s="159"/>
      <c r="Z714" s="159"/>
    </row>
    <row r="715" spans="1:26" ht="17.25" customHeight="1" x14ac:dyDescent="0.2">
      <c r="A715" s="159"/>
      <c r="B715" s="159"/>
      <c r="C715" s="159"/>
      <c r="D715" s="159"/>
      <c r="E715" s="159"/>
      <c r="F715" s="159"/>
      <c r="G715" s="159"/>
      <c r="H715" s="159"/>
      <c r="I715" s="159"/>
      <c r="J715" s="159"/>
      <c r="K715" s="159"/>
      <c r="L715" s="159"/>
      <c r="M715" s="159"/>
      <c r="N715" s="159"/>
      <c r="O715" s="159"/>
      <c r="P715" s="141"/>
      <c r="Q715" s="159"/>
      <c r="R715" s="159"/>
      <c r="S715" s="159"/>
      <c r="T715" s="159"/>
      <c r="U715" s="159"/>
      <c r="V715" s="159"/>
      <c r="W715" s="159"/>
      <c r="X715" s="159"/>
      <c r="Y715" s="159"/>
      <c r="Z715" s="159"/>
    </row>
    <row r="716" spans="1:26" ht="17.25" customHeight="1" x14ac:dyDescent="0.2">
      <c r="A716" s="159"/>
      <c r="B716" s="159"/>
      <c r="C716" s="159"/>
      <c r="D716" s="159"/>
      <c r="E716" s="159"/>
      <c r="F716" s="159"/>
      <c r="G716" s="159"/>
      <c r="H716" s="159"/>
      <c r="I716" s="159"/>
      <c r="J716" s="159"/>
      <c r="K716" s="159"/>
      <c r="L716" s="159"/>
      <c r="M716" s="159"/>
      <c r="N716" s="159"/>
      <c r="O716" s="159"/>
      <c r="P716" s="141"/>
      <c r="Q716" s="159"/>
      <c r="R716" s="159"/>
      <c r="S716" s="159"/>
      <c r="T716" s="159"/>
      <c r="U716" s="159"/>
      <c r="V716" s="159"/>
      <c r="W716" s="159"/>
      <c r="X716" s="159"/>
      <c r="Y716" s="159"/>
      <c r="Z716" s="159"/>
    </row>
    <row r="717" spans="1:26" ht="17.25" customHeight="1" x14ac:dyDescent="0.2">
      <c r="A717" s="159"/>
      <c r="B717" s="159"/>
      <c r="C717" s="159"/>
      <c r="D717" s="159"/>
      <c r="E717" s="159"/>
      <c r="F717" s="159"/>
      <c r="G717" s="159"/>
      <c r="H717" s="159"/>
      <c r="I717" s="159"/>
      <c r="J717" s="159"/>
      <c r="K717" s="159"/>
      <c r="L717" s="159"/>
      <c r="M717" s="159"/>
      <c r="N717" s="159"/>
      <c r="O717" s="159"/>
      <c r="P717" s="141"/>
      <c r="Q717" s="159"/>
      <c r="R717" s="159"/>
      <c r="S717" s="159"/>
      <c r="T717" s="159"/>
      <c r="U717" s="159"/>
      <c r="V717" s="159"/>
      <c r="W717" s="159"/>
      <c r="X717" s="159"/>
      <c r="Y717" s="159"/>
      <c r="Z717" s="159"/>
    </row>
    <row r="718" spans="1:26" ht="17.25" customHeight="1" x14ac:dyDescent="0.2">
      <c r="A718" s="159"/>
      <c r="B718" s="159"/>
      <c r="C718" s="159"/>
      <c r="D718" s="159"/>
      <c r="E718" s="159"/>
      <c r="F718" s="159"/>
      <c r="G718" s="159"/>
      <c r="H718" s="159"/>
      <c r="I718" s="159"/>
      <c r="J718" s="159"/>
      <c r="K718" s="159"/>
      <c r="L718" s="159"/>
      <c r="M718" s="159"/>
      <c r="N718" s="159"/>
      <c r="O718" s="159"/>
      <c r="P718" s="141"/>
      <c r="Q718" s="159"/>
      <c r="R718" s="159"/>
      <c r="S718" s="159"/>
      <c r="T718" s="159"/>
      <c r="U718" s="159"/>
      <c r="V718" s="159"/>
      <c r="W718" s="159"/>
      <c r="X718" s="159"/>
      <c r="Y718" s="159"/>
      <c r="Z718" s="159"/>
    </row>
    <row r="719" spans="1:26" ht="17.25" customHeight="1" x14ac:dyDescent="0.2">
      <c r="A719" s="159"/>
      <c r="B719" s="159"/>
      <c r="C719" s="159"/>
      <c r="D719" s="159"/>
      <c r="E719" s="159"/>
      <c r="F719" s="159"/>
      <c r="G719" s="159"/>
      <c r="H719" s="159"/>
      <c r="I719" s="159"/>
      <c r="J719" s="159"/>
      <c r="K719" s="159"/>
      <c r="L719" s="159"/>
      <c r="M719" s="159"/>
      <c r="N719" s="159"/>
      <c r="O719" s="159"/>
      <c r="P719" s="141"/>
      <c r="Q719" s="159"/>
      <c r="R719" s="159"/>
      <c r="S719" s="159"/>
      <c r="T719" s="159"/>
      <c r="U719" s="159"/>
      <c r="V719" s="159"/>
      <c r="W719" s="159"/>
      <c r="X719" s="159"/>
      <c r="Y719" s="159"/>
      <c r="Z719" s="159"/>
    </row>
    <row r="720" spans="1:26" ht="17.25" customHeight="1" x14ac:dyDescent="0.2">
      <c r="A720" s="159"/>
      <c r="B720" s="159"/>
      <c r="C720" s="159"/>
      <c r="D720" s="159"/>
      <c r="E720" s="159"/>
      <c r="F720" s="159"/>
      <c r="G720" s="159"/>
      <c r="H720" s="159"/>
      <c r="I720" s="159"/>
      <c r="J720" s="159"/>
      <c r="K720" s="159"/>
      <c r="L720" s="159"/>
      <c r="M720" s="159"/>
      <c r="N720" s="159"/>
      <c r="O720" s="159"/>
      <c r="P720" s="141"/>
      <c r="Q720" s="159"/>
      <c r="R720" s="159"/>
      <c r="S720" s="159"/>
      <c r="T720" s="159"/>
      <c r="U720" s="159"/>
      <c r="V720" s="159"/>
      <c r="W720" s="159"/>
      <c r="X720" s="159"/>
      <c r="Y720" s="159"/>
      <c r="Z720" s="159"/>
    </row>
    <row r="721" spans="1:26" ht="17.25" customHeight="1" x14ac:dyDescent="0.2">
      <c r="A721" s="159"/>
      <c r="B721" s="159"/>
      <c r="C721" s="159"/>
      <c r="D721" s="159"/>
      <c r="E721" s="159"/>
      <c r="F721" s="159"/>
      <c r="G721" s="159"/>
      <c r="H721" s="159"/>
      <c r="I721" s="159"/>
      <c r="J721" s="159"/>
      <c r="K721" s="159"/>
      <c r="L721" s="159"/>
      <c r="M721" s="159"/>
      <c r="N721" s="159"/>
      <c r="O721" s="159"/>
      <c r="P721" s="141"/>
      <c r="Q721" s="159"/>
      <c r="R721" s="159"/>
      <c r="S721" s="159"/>
      <c r="T721" s="159"/>
      <c r="U721" s="159"/>
      <c r="V721" s="159"/>
      <c r="W721" s="159"/>
      <c r="X721" s="159"/>
      <c r="Y721" s="159"/>
      <c r="Z721" s="159"/>
    </row>
    <row r="722" spans="1:26" ht="17.25" customHeight="1" x14ac:dyDescent="0.2">
      <c r="A722" s="159"/>
      <c r="B722" s="159"/>
      <c r="C722" s="159"/>
      <c r="D722" s="159"/>
      <c r="E722" s="159"/>
      <c r="F722" s="159"/>
      <c r="G722" s="159"/>
      <c r="H722" s="159"/>
      <c r="I722" s="159"/>
      <c r="J722" s="159"/>
      <c r="K722" s="159"/>
      <c r="L722" s="159"/>
      <c r="M722" s="159"/>
      <c r="N722" s="159"/>
      <c r="O722" s="159"/>
      <c r="P722" s="141"/>
      <c r="Q722" s="159"/>
      <c r="R722" s="159"/>
      <c r="S722" s="159"/>
      <c r="T722" s="159"/>
      <c r="U722" s="159"/>
      <c r="V722" s="159"/>
      <c r="W722" s="159"/>
      <c r="X722" s="159"/>
      <c r="Y722" s="159"/>
      <c r="Z722" s="159"/>
    </row>
    <row r="723" spans="1:26" ht="17.25" customHeight="1" x14ac:dyDescent="0.2">
      <c r="A723" s="159"/>
      <c r="B723" s="159"/>
      <c r="C723" s="159"/>
      <c r="D723" s="159"/>
      <c r="E723" s="159"/>
      <c r="F723" s="159"/>
      <c r="G723" s="159"/>
      <c r="H723" s="159"/>
      <c r="I723" s="159"/>
      <c r="J723" s="159"/>
      <c r="K723" s="159"/>
      <c r="L723" s="159"/>
      <c r="M723" s="159"/>
      <c r="N723" s="159"/>
      <c r="O723" s="159"/>
      <c r="P723" s="141"/>
      <c r="Q723" s="159"/>
      <c r="R723" s="159"/>
      <c r="S723" s="159"/>
      <c r="T723" s="159"/>
      <c r="U723" s="159"/>
      <c r="V723" s="159"/>
      <c r="W723" s="159"/>
      <c r="X723" s="159"/>
      <c r="Y723" s="159"/>
      <c r="Z723" s="159"/>
    </row>
    <row r="724" spans="1:26" ht="17.25" customHeight="1" x14ac:dyDescent="0.2">
      <c r="A724" s="159"/>
      <c r="B724" s="159"/>
      <c r="C724" s="159"/>
      <c r="D724" s="159"/>
      <c r="E724" s="159"/>
      <c r="F724" s="159"/>
      <c r="G724" s="159"/>
      <c r="H724" s="159"/>
      <c r="I724" s="159"/>
      <c r="J724" s="159"/>
      <c r="K724" s="159"/>
      <c r="L724" s="159"/>
      <c r="M724" s="159"/>
      <c r="N724" s="159"/>
      <c r="O724" s="159"/>
      <c r="P724" s="141"/>
      <c r="Q724" s="159"/>
      <c r="R724" s="159"/>
      <c r="S724" s="159"/>
      <c r="T724" s="159"/>
      <c r="U724" s="159"/>
      <c r="V724" s="159"/>
      <c r="W724" s="159"/>
      <c r="X724" s="159"/>
      <c r="Y724" s="159"/>
      <c r="Z724" s="159"/>
    </row>
    <row r="725" spans="1:26" ht="17.25" customHeight="1" x14ac:dyDescent="0.2">
      <c r="A725" s="159"/>
      <c r="B725" s="159"/>
      <c r="C725" s="159"/>
      <c r="D725" s="159"/>
      <c r="E725" s="159"/>
      <c r="F725" s="159"/>
      <c r="G725" s="159"/>
      <c r="H725" s="159"/>
      <c r="I725" s="159"/>
      <c r="J725" s="159"/>
      <c r="K725" s="159"/>
      <c r="L725" s="159"/>
      <c r="M725" s="159"/>
      <c r="N725" s="159"/>
      <c r="O725" s="159"/>
      <c r="P725" s="141"/>
      <c r="Q725" s="159"/>
      <c r="R725" s="159"/>
      <c r="S725" s="159"/>
      <c r="T725" s="159"/>
      <c r="U725" s="159"/>
      <c r="V725" s="159"/>
      <c r="W725" s="159"/>
      <c r="X725" s="159"/>
      <c r="Y725" s="159"/>
      <c r="Z725" s="159"/>
    </row>
    <row r="726" spans="1:26" ht="17.25" customHeight="1" x14ac:dyDescent="0.2">
      <c r="A726" s="159"/>
      <c r="B726" s="159"/>
      <c r="C726" s="159"/>
      <c r="D726" s="159"/>
      <c r="E726" s="159"/>
      <c r="F726" s="159"/>
      <c r="G726" s="159"/>
      <c r="H726" s="159"/>
      <c r="I726" s="159"/>
      <c r="J726" s="159"/>
      <c r="K726" s="159"/>
      <c r="L726" s="159"/>
      <c r="M726" s="159"/>
      <c r="N726" s="159"/>
      <c r="O726" s="159"/>
      <c r="P726" s="141"/>
      <c r="Q726" s="159"/>
      <c r="R726" s="159"/>
      <c r="S726" s="159"/>
      <c r="T726" s="159"/>
      <c r="U726" s="159"/>
      <c r="V726" s="159"/>
      <c r="W726" s="159"/>
      <c r="X726" s="159"/>
      <c r="Y726" s="159"/>
      <c r="Z726" s="159"/>
    </row>
    <row r="727" spans="1:26" ht="17.25" customHeight="1" x14ac:dyDescent="0.2">
      <c r="A727" s="159"/>
      <c r="B727" s="159"/>
      <c r="C727" s="159"/>
      <c r="D727" s="159"/>
      <c r="E727" s="159"/>
      <c r="F727" s="159"/>
      <c r="G727" s="159"/>
      <c r="H727" s="159"/>
      <c r="I727" s="159"/>
      <c r="J727" s="159"/>
      <c r="K727" s="159"/>
      <c r="L727" s="159"/>
      <c r="M727" s="159"/>
      <c r="N727" s="159"/>
      <c r="O727" s="159"/>
      <c r="P727" s="141"/>
      <c r="Q727" s="159"/>
      <c r="R727" s="159"/>
      <c r="S727" s="159"/>
      <c r="T727" s="159"/>
      <c r="U727" s="159"/>
      <c r="V727" s="159"/>
      <c r="W727" s="159"/>
      <c r="X727" s="159"/>
      <c r="Y727" s="159"/>
      <c r="Z727" s="159"/>
    </row>
    <row r="728" spans="1:26" ht="17.25" customHeight="1" x14ac:dyDescent="0.2">
      <c r="A728" s="159"/>
      <c r="B728" s="159"/>
      <c r="C728" s="159"/>
      <c r="D728" s="159"/>
      <c r="E728" s="159"/>
      <c r="F728" s="159"/>
      <c r="G728" s="159"/>
      <c r="H728" s="159"/>
      <c r="I728" s="159"/>
      <c r="J728" s="159"/>
      <c r="K728" s="159"/>
      <c r="L728" s="159"/>
      <c r="M728" s="159"/>
      <c r="N728" s="159"/>
      <c r="O728" s="159"/>
      <c r="P728" s="141"/>
      <c r="Q728" s="159"/>
      <c r="R728" s="159"/>
      <c r="S728" s="159"/>
      <c r="T728" s="159"/>
      <c r="U728" s="159"/>
      <c r="V728" s="159"/>
      <c r="W728" s="159"/>
      <c r="X728" s="159"/>
      <c r="Y728" s="159"/>
      <c r="Z728" s="159"/>
    </row>
    <row r="729" spans="1:26" ht="17.25" customHeight="1" x14ac:dyDescent="0.2">
      <c r="A729" s="159"/>
      <c r="B729" s="159"/>
      <c r="C729" s="159"/>
      <c r="D729" s="159"/>
      <c r="E729" s="159"/>
      <c r="F729" s="159"/>
      <c r="G729" s="159"/>
      <c r="H729" s="159"/>
      <c r="I729" s="159"/>
      <c r="J729" s="159"/>
      <c r="K729" s="159"/>
      <c r="L729" s="159"/>
      <c r="M729" s="159"/>
      <c r="N729" s="159"/>
      <c r="O729" s="159"/>
      <c r="P729" s="141"/>
      <c r="Q729" s="159"/>
      <c r="R729" s="159"/>
      <c r="S729" s="159"/>
      <c r="T729" s="159"/>
      <c r="U729" s="159"/>
      <c r="V729" s="159"/>
      <c r="W729" s="159"/>
      <c r="X729" s="159"/>
      <c r="Y729" s="159"/>
      <c r="Z729" s="159"/>
    </row>
    <row r="730" spans="1:26" ht="17.25" customHeight="1" x14ac:dyDescent="0.2">
      <c r="A730" s="159"/>
      <c r="B730" s="159"/>
      <c r="C730" s="159"/>
      <c r="D730" s="159"/>
      <c r="E730" s="159"/>
      <c r="F730" s="159"/>
      <c r="G730" s="159"/>
      <c r="H730" s="159"/>
      <c r="I730" s="159"/>
      <c r="J730" s="159"/>
      <c r="K730" s="159"/>
      <c r="L730" s="159"/>
      <c r="M730" s="159"/>
      <c r="N730" s="159"/>
      <c r="O730" s="159"/>
      <c r="P730" s="141"/>
      <c r="Q730" s="159"/>
      <c r="R730" s="159"/>
      <c r="S730" s="159"/>
      <c r="T730" s="159"/>
      <c r="U730" s="159"/>
      <c r="V730" s="159"/>
      <c r="W730" s="159"/>
      <c r="X730" s="159"/>
      <c r="Y730" s="159"/>
      <c r="Z730" s="159"/>
    </row>
    <row r="731" spans="1:26" ht="17.25" customHeight="1" x14ac:dyDescent="0.2">
      <c r="A731" s="159"/>
      <c r="B731" s="159"/>
      <c r="C731" s="159"/>
      <c r="D731" s="159"/>
      <c r="E731" s="159"/>
      <c r="F731" s="159"/>
      <c r="G731" s="159"/>
      <c r="H731" s="159"/>
      <c r="I731" s="159"/>
      <c r="J731" s="159"/>
      <c r="K731" s="159"/>
      <c r="L731" s="159"/>
      <c r="M731" s="159"/>
      <c r="N731" s="159"/>
      <c r="O731" s="159"/>
      <c r="P731" s="141"/>
      <c r="Q731" s="159"/>
      <c r="R731" s="159"/>
      <c r="S731" s="159"/>
      <c r="T731" s="159"/>
      <c r="U731" s="159"/>
      <c r="V731" s="159"/>
      <c r="W731" s="159"/>
      <c r="X731" s="159"/>
      <c r="Y731" s="159"/>
      <c r="Z731" s="159"/>
    </row>
    <row r="732" spans="1:26" ht="17.25" customHeight="1" x14ac:dyDescent="0.2">
      <c r="A732" s="159"/>
      <c r="B732" s="159"/>
      <c r="C732" s="159"/>
      <c r="D732" s="159"/>
      <c r="E732" s="159"/>
      <c r="F732" s="159"/>
      <c r="G732" s="159"/>
      <c r="H732" s="159"/>
      <c r="I732" s="159"/>
      <c r="J732" s="159"/>
      <c r="K732" s="159"/>
      <c r="L732" s="159"/>
      <c r="M732" s="159"/>
      <c r="N732" s="159"/>
      <c r="O732" s="159"/>
      <c r="P732" s="141"/>
      <c r="Q732" s="159"/>
      <c r="R732" s="159"/>
      <c r="S732" s="159"/>
      <c r="T732" s="159"/>
      <c r="U732" s="159"/>
      <c r="V732" s="159"/>
      <c r="W732" s="159"/>
      <c r="X732" s="159"/>
      <c r="Y732" s="159"/>
      <c r="Z732" s="159"/>
    </row>
    <row r="733" spans="1:26" ht="17.25" customHeight="1" x14ac:dyDescent="0.2">
      <c r="A733" s="159"/>
      <c r="B733" s="159"/>
      <c r="C733" s="159"/>
      <c r="D733" s="159"/>
      <c r="E733" s="159"/>
      <c r="F733" s="159"/>
      <c r="G733" s="159"/>
      <c r="H733" s="159"/>
      <c r="I733" s="159"/>
      <c r="J733" s="159"/>
      <c r="K733" s="159"/>
      <c r="L733" s="159"/>
      <c r="M733" s="159"/>
      <c r="N733" s="159"/>
      <c r="O733" s="159"/>
      <c r="P733" s="141"/>
      <c r="Q733" s="159"/>
      <c r="R733" s="159"/>
      <c r="S733" s="159"/>
      <c r="T733" s="159"/>
      <c r="U733" s="159"/>
      <c r="V733" s="159"/>
      <c r="W733" s="159"/>
      <c r="X733" s="159"/>
      <c r="Y733" s="159"/>
      <c r="Z733" s="159"/>
    </row>
    <row r="734" spans="1:26" ht="17.25" customHeight="1" x14ac:dyDescent="0.2">
      <c r="A734" s="159"/>
      <c r="B734" s="159"/>
      <c r="C734" s="159"/>
      <c r="D734" s="159"/>
      <c r="E734" s="159"/>
      <c r="F734" s="159"/>
      <c r="G734" s="159"/>
      <c r="H734" s="159"/>
      <c r="I734" s="159"/>
      <c r="J734" s="159"/>
      <c r="K734" s="159"/>
      <c r="L734" s="159"/>
      <c r="M734" s="159"/>
      <c r="N734" s="159"/>
      <c r="O734" s="159"/>
      <c r="P734" s="141"/>
      <c r="Q734" s="159"/>
      <c r="R734" s="159"/>
      <c r="S734" s="159"/>
      <c r="T734" s="159"/>
      <c r="U734" s="159"/>
      <c r="V734" s="159"/>
      <c r="W734" s="159"/>
      <c r="X734" s="159"/>
      <c r="Y734" s="159"/>
      <c r="Z734" s="159"/>
    </row>
    <row r="735" spans="1:26" ht="17.25" customHeight="1" x14ac:dyDescent="0.2">
      <c r="A735" s="159"/>
      <c r="B735" s="159"/>
      <c r="C735" s="159"/>
      <c r="D735" s="159"/>
      <c r="E735" s="159"/>
      <c r="F735" s="159"/>
      <c r="G735" s="159"/>
      <c r="H735" s="159"/>
      <c r="I735" s="159"/>
      <c r="J735" s="159"/>
      <c r="K735" s="159"/>
      <c r="L735" s="159"/>
      <c r="M735" s="159"/>
      <c r="N735" s="159"/>
      <c r="O735" s="159"/>
      <c r="P735" s="141"/>
      <c r="Q735" s="159"/>
      <c r="R735" s="159"/>
      <c r="S735" s="159"/>
      <c r="T735" s="159"/>
      <c r="U735" s="159"/>
      <c r="V735" s="159"/>
      <c r="W735" s="159"/>
      <c r="X735" s="159"/>
      <c r="Y735" s="159"/>
      <c r="Z735" s="159"/>
    </row>
    <row r="736" spans="1:26" ht="17.25" customHeight="1" x14ac:dyDescent="0.2">
      <c r="A736" s="159"/>
      <c r="B736" s="159"/>
      <c r="C736" s="159"/>
      <c r="D736" s="159"/>
      <c r="E736" s="159"/>
      <c r="F736" s="159"/>
      <c r="G736" s="159"/>
      <c r="H736" s="159"/>
      <c r="I736" s="159"/>
      <c r="J736" s="159"/>
      <c r="K736" s="159"/>
      <c r="L736" s="159"/>
      <c r="M736" s="159"/>
      <c r="N736" s="159"/>
      <c r="O736" s="159"/>
      <c r="P736" s="141"/>
      <c r="Q736" s="159"/>
      <c r="R736" s="159"/>
      <c r="S736" s="159"/>
      <c r="T736" s="159"/>
      <c r="U736" s="159"/>
      <c r="V736" s="159"/>
      <c r="W736" s="159"/>
      <c r="X736" s="159"/>
      <c r="Y736" s="159"/>
      <c r="Z736" s="159"/>
    </row>
    <row r="737" spans="1:26" ht="17.25" customHeight="1" x14ac:dyDescent="0.2">
      <c r="A737" s="159"/>
      <c r="B737" s="159"/>
      <c r="C737" s="159"/>
      <c r="D737" s="159"/>
      <c r="E737" s="159"/>
      <c r="F737" s="159"/>
      <c r="G737" s="159"/>
      <c r="H737" s="159"/>
      <c r="I737" s="159"/>
      <c r="J737" s="159"/>
      <c r="K737" s="159"/>
      <c r="L737" s="159"/>
      <c r="M737" s="159"/>
      <c r="N737" s="159"/>
      <c r="O737" s="159"/>
      <c r="P737" s="141"/>
      <c r="Q737" s="159"/>
      <c r="R737" s="159"/>
      <c r="S737" s="159"/>
      <c r="T737" s="159"/>
      <c r="U737" s="159"/>
      <c r="V737" s="159"/>
      <c r="W737" s="159"/>
      <c r="X737" s="159"/>
      <c r="Y737" s="159"/>
      <c r="Z737" s="159"/>
    </row>
    <row r="738" spans="1:26" ht="17.25" customHeight="1" x14ac:dyDescent="0.2">
      <c r="A738" s="159"/>
      <c r="B738" s="159"/>
      <c r="C738" s="159"/>
      <c r="D738" s="159"/>
      <c r="E738" s="159"/>
      <c r="F738" s="159"/>
      <c r="G738" s="159"/>
      <c r="H738" s="159"/>
      <c r="I738" s="159"/>
      <c r="J738" s="159"/>
      <c r="K738" s="159"/>
      <c r="L738" s="159"/>
      <c r="M738" s="159"/>
      <c r="N738" s="159"/>
      <c r="O738" s="159"/>
      <c r="P738" s="141"/>
      <c r="Q738" s="159"/>
      <c r="R738" s="159"/>
      <c r="S738" s="159"/>
      <c r="T738" s="159"/>
      <c r="U738" s="159"/>
      <c r="V738" s="159"/>
      <c r="W738" s="159"/>
      <c r="X738" s="159"/>
      <c r="Y738" s="159"/>
      <c r="Z738" s="159"/>
    </row>
    <row r="739" spans="1:26" ht="17.25" customHeight="1" x14ac:dyDescent="0.2">
      <c r="A739" s="159"/>
      <c r="B739" s="159"/>
      <c r="C739" s="159"/>
      <c r="D739" s="159"/>
      <c r="E739" s="159"/>
      <c r="F739" s="159"/>
      <c r="G739" s="159"/>
      <c r="H739" s="159"/>
      <c r="I739" s="159"/>
      <c r="J739" s="159"/>
      <c r="K739" s="159"/>
      <c r="L739" s="159"/>
      <c r="M739" s="159"/>
      <c r="N739" s="159"/>
      <c r="O739" s="159"/>
      <c r="P739" s="141"/>
      <c r="Q739" s="159"/>
      <c r="R739" s="159"/>
      <c r="S739" s="159"/>
      <c r="T739" s="159"/>
      <c r="U739" s="159"/>
      <c r="V739" s="159"/>
      <c r="W739" s="159"/>
      <c r="X739" s="159"/>
      <c r="Y739" s="159"/>
      <c r="Z739" s="159"/>
    </row>
    <row r="740" spans="1:26" ht="17.25" customHeight="1" x14ac:dyDescent="0.2">
      <c r="A740" s="159"/>
      <c r="B740" s="159"/>
      <c r="C740" s="159"/>
      <c r="D740" s="159"/>
      <c r="E740" s="159"/>
      <c r="F740" s="159"/>
      <c r="G740" s="159"/>
      <c r="H740" s="159"/>
      <c r="I740" s="159"/>
      <c r="J740" s="159"/>
      <c r="K740" s="159"/>
      <c r="L740" s="159"/>
      <c r="M740" s="159"/>
      <c r="N740" s="159"/>
      <c r="O740" s="159"/>
      <c r="P740" s="141"/>
      <c r="Q740" s="159"/>
      <c r="R740" s="159"/>
      <c r="S740" s="159"/>
      <c r="T740" s="159"/>
      <c r="U740" s="159"/>
      <c r="V740" s="159"/>
      <c r="W740" s="159"/>
      <c r="X740" s="159"/>
      <c r="Y740" s="159"/>
      <c r="Z740" s="159"/>
    </row>
    <row r="741" spans="1:26" ht="17.25" customHeight="1" x14ac:dyDescent="0.2">
      <c r="A741" s="159"/>
      <c r="B741" s="159"/>
      <c r="C741" s="159"/>
      <c r="D741" s="159"/>
      <c r="E741" s="159"/>
      <c r="F741" s="159"/>
      <c r="G741" s="159"/>
      <c r="H741" s="159"/>
      <c r="I741" s="159"/>
      <c r="J741" s="159"/>
      <c r="K741" s="159"/>
      <c r="L741" s="159"/>
      <c r="M741" s="159"/>
      <c r="N741" s="159"/>
      <c r="O741" s="159"/>
      <c r="P741" s="141"/>
      <c r="Q741" s="159"/>
      <c r="R741" s="159"/>
      <c r="S741" s="159"/>
      <c r="T741" s="159"/>
      <c r="U741" s="159"/>
      <c r="V741" s="159"/>
      <c r="W741" s="159"/>
      <c r="X741" s="159"/>
      <c r="Y741" s="159"/>
      <c r="Z741" s="159"/>
    </row>
    <row r="742" spans="1:26" ht="17.25" customHeight="1" x14ac:dyDescent="0.2">
      <c r="A742" s="159"/>
      <c r="B742" s="159"/>
      <c r="C742" s="159"/>
      <c r="D742" s="159"/>
      <c r="E742" s="159"/>
      <c r="F742" s="159"/>
      <c r="G742" s="159"/>
      <c r="H742" s="159"/>
      <c r="I742" s="159"/>
      <c r="J742" s="159"/>
      <c r="K742" s="159"/>
      <c r="L742" s="159"/>
      <c r="M742" s="159"/>
      <c r="N742" s="159"/>
      <c r="O742" s="159"/>
      <c r="P742" s="141"/>
      <c r="Q742" s="159"/>
      <c r="R742" s="159"/>
      <c r="S742" s="159"/>
      <c r="T742" s="159"/>
      <c r="U742" s="159"/>
      <c r="V742" s="159"/>
      <c r="W742" s="159"/>
      <c r="X742" s="159"/>
      <c r="Y742" s="159"/>
      <c r="Z742" s="159"/>
    </row>
    <row r="743" spans="1:26" ht="17.25" customHeight="1" x14ac:dyDescent="0.2">
      <c r="A743" s="159"/>
      <c r="B743" s="159"/>
      <c r="C743" s="159"/>
      <c r="D743" s="159"/>
      <c r="E743" s="159"/>
      <c r="F743" s="159"/>
      <c r="G743" s="159"/>
      <c r="H743" s="159"/>
      <c r="I743" s="159"/>
      <c r="J743" s="159"/>
      <c r="K743" s="159"/>
      <c r="L743" s="159"/>
      <c r="M743" s="159"/>
      <c r="N743" s="159"/>
      <c r="O743" s="159"/>
      <c r="P743" s="141"/>
      <c r="Q743" s="159"/>
      <c r="R743" s="159"/>
      <c r="S743" s="159"/>
      <c r="T743" s="159"/>
      <c r="U743" s="159"/>
      <c r="V743" s="159"/>
      <c r="W743" s="159"/>
      <c r="X743" s="159"/>
      <c r="Y743" s="159"/>
      <c r="Z743" s="159"/>
    </row>
    <row r="744" spans="1:26" ht="17.25" customHeight="1" x14ac:dyDescent="0.2">
      <c r="A744" s="159"/>
      <c r="B744" s="159"/>
      <c r="C744" s="159"/>
      <c r="D744" s="159"/>
      <c r="E744" s="159"/>
      <c r="F744" s="159"/>
      <c r="G744" s="159"/>
      <c r="H744" s="159"/>
      <c r="I744" s="159"/>
      <c r="J744" s="159"/>
      <c r="K744" s="159"/>
      <c r="L744" s="159"/>
      <c r="M744" s="159"/>
      <c r="N744" s="159"/>
      <c r="O744" s="159"/>
      <c r="P744" s="141"/>
      <c r="Q744" s="159"/>
      <c r="R744" s="159"/>
      <c r="S744" s="159"/>
      <c r="T744" s="159"/>
      <c r="U744" s="159"/>
      <c r="V744" s="159"/>
      <c r="W744" s="159"/>
      <c r="X744" s="159"/>
      <c r="Y744" s="159"/>
      <c r="Z744" s="159"/>
    </row>
    <row r="745" spans="1:26" ht="17.25" customHeight="1" x14ac:dyDescent="0.2">
      <c r="A745" s="159"/>
      <c r="B745" s="159"/>
      <c r="C745" s="159"/>
      <c r="D745" s="159"/>
      <c r="E745" s="159"/>
      <c r="F745" s="159"/>
      <c r="G745" s="159"/>
      <c r="H745" s="159"/>
      <c r="I745" s="159"/>
      <c r="J745" s="159"/>
      <c r="K745" s="159"/>
      <c r="L745" s="159"/>
      <c r="M745" s="159"/>
      <c r="N745" s="159"/>
      <c r="O745" s="159"/>
      <c r="P745" s="141"/>
      <c r="Q745" s="159"/>
      <c r="R745" s="159"/>
      <c r="S745" s="159"/>
      <c r="T745" s="159"/>
      <c r="U745" s="159"/>
      <c r="V745" s="159"/>
      <c r="W745" s="159"/>
      <c r="X745" s="159"/>
      <c r="Y745" s="159"/>
      <c r="Z745" s="159"/>
    </row>
    <row r="746" spans="1:26" ht="17.25" customHeight="1" x14ac:dyDescent="0.2">
      <c r="A746" s="159"/>
      <c r="B746" s="159"/>
      <c r="C746" s="159"/>
      <c r="D746" s="159"/>
      <c r="E746" s="159"/>
      <c r="F746" s="159"/>
      <c r="G746" s="159"/>
      <c r="H746" s="159"/>
      <c r="I746" s="159"/>
      <c r="J746" s="159"/>
      <c r="K746" s="159"/>
      <c r="L746" s="159"/>
      <c r="M746" s="159"/>
      <c r="N746" s="159"/>
      <c r="O746" s="159"/>
      <c r="P746" s="141"/>
      <c r="Q746" s="159"/>
      <c r="R746" s="159"/>
      <c r="S746" s="159"/>
      <c r="T746" s="159"/>
      <c r="U746" s="159"/>
      <c r="V746" s="159"/>
      <c r="W746" s="159"/>
      <c r="X746" s="159"/>
      <c r="Y746" s="159"/>
      <c r="Z746" s="159"/>
    </row>
    <row r="747" spans="1:26" ht="17.25" customHeight="1" x14ac:dyDescent="0.2">
      <c r="A747" s="159"/>
      <c r="B747" s="159"/>
      <c r="C747" s="159"/>
      <c r="D747" s="159"/>
      <c r="E747" s="159"/>
      <c r="F747" s="159"/>
      <c r="G747" s="159"/>
      <c r="H747" s="159"/>
      <c r="I747" s="159"/>
      <c r="J747" s="159"/>
      <c r="K747" s="159"/>
      <c r="L747" s="159"/>
      <c r="M747" s="159"/>
      <c r="N747" s="159"/>
      <c r="O747" s="159"/>
      <c r="P747" s="141"/>
      <c r="Q747" s="159"/>
      <c r="R747" s="159"/>
      <c r="S747" s="159"/>
      <c r="T747" s="159"/>
      <c r="U747" s="159"/>
      <c r="V747" s="159"/>
      <c r="W747" s="159"/>
      <c r="X747" s="159"/>
      <c r="Y747" s="159"/>
      <c r="Z747" s="159"/>
    </row>
    <row r="748" spans="1:26" ht="17.25" customHeight="1" x14ac:dyDescent="0.2">
      <c r="A748" s="159"/>
      <c r="B748" s="159"/>
      <c r="C748" s="159"/>
      <c r="D748" s="159"/>
      <c r="E748" s="159"/>
      <c r="F748" s="159"/>
      <c r="G748" s="159"/>
      <c r="H748" s="159"/>
      <c r="I748" s="159"/>
      <c r="J748" s="159"/>
      <c r="K748" s="159"/>
      <c r="L748" s="159"/>
      <c r="M748" s="159"/>
      <c r="N748" s="159"/>
      <c r="O748" s="159"/>
      <c r="P748" s="141"/>
      <c r="Q748" s="159"/>
      <c r="R748" s="159"/>
      <c r="S748" s="159"/>
      <c r="T748" s="159"/>
      <c r="U748" s="159"/>
      <c r="V748" s="159"/>
      <c r="W748" s="159"/>
      <c r="X748" s="159"/>
      <c r="Y748" s="159"/>
      <c r="Z748" s="159"/>
    </row>
    <row r="749" spans="1:26" ht="17.25" customHeight="1" x14ac:dyDescent="0.2">
      <c r="A749" s="159"/>
      <c r="B749" s="159"/>
      <c r="C749" s="159"/>
      <c r="D749" s="159"/>
      <c r="E749" s="159"/>
      <c r="F749" s="159"/>
      <c r="G749" s="159"/>
      <c r="H749" s="159"/>
      <c r="I749" s="159"/>
      <c r="J749" s="159"/>
      <c r="K749" s="159"/>
      <c r="L749" s="159"/>
      <c r="M749" s="159"/>
      <c r="N749" s="159"/>
      <c r="O749" s="159"/>
      <c r="P749" s="141"/>
      <c r="Q749" s="159"/>
      <c r="R749" s="159"/>
      <c r="S749" s="159"/>
      <c r="T749" s="159"/>
      <c r="U749" s="159"/>
      <c r="V749" s="159"/>
      <c r="W749" s="159"/>
      <c r="X749" s="159"/>
      <c r="Y749" s="159"/>
      <c r="Z749" s="159"/>
    </row>
    <row r="750" spans="1:26" ht="17.25" customHeight="1" x14ac:dyDescent="0.2">
      <c r="A750" s="159"/>
      <c r="B750" s="159"/>
      <c r="C750" s="159"/>
      <c r="D750" s="159"/>
      <c r="E750" s="159"/>
      <c r="F750" s="159"/>
      <c r="G750" s="159"/>
      <c r="H750" s="159"/>
      <c r="I750" s="159"/>
      <c r="J750" s="159"/>
      <c r="K750" s="159"/>
      <c r="L750" s="159"/>
      <c r="M750" s="159"/>
      <c r="N750" s="159"/>
      <c r="O750" s="159"/>
      <c r="P750" s="141"/>
      <c r="Q750" s="159"/>
      <c r="R750" s="159"/>
      <c r="S750" s="159"/>
      <c r="T750" s="159"/>
      <c r="U750" s="159"/>
      <c r="V750" s="159"/>
      <c r="W750" s="159"/>
      <c r="X750" s="159"/>
      <c r="Y750" s="159"/>
      <c r="Z750" s="159"/>
    </row>
    <row r="751" spans="1:26" ht="17.25" customHeight="1" x14ac:dyDescent="0.2">
      <c r="A751" s="159"/>
      <c r="B751" s="159"/>
      <c r="C751" s="159"/>
      <c r="D751" s="159"/>
      <c r="E751" s="159"/>
      <c r="F751" s="159"/>
      <c r="G751" s="159"/>
      <c r="H751" s="159"/>
      <c r="I751" s="159"/>
      <c r="J751" s="159"/>
      <c r="K751" s="159"/>
      <c r="L751" s="159"/>
      <c r="M751" s="159"/>
      <c r="N751" s="159"/>
      <c r="O751" s="159"/>
      <c r="P751" s="141"/>
      <c r="Q751" s="159"/>
      <c r="R751" s="159"/>
      <c r="S751" s="159"/>
      <c r="T751" s="159"/>
      <c r="U751" s="159"/>
      <c r="V751" s="159"/>
      <c r="W751" s="159"/>
      <c r="X751" s="159"/>
      <c r="Y751" s="159"/>
      <c r="Z751" s="159"/>
    </row>
    <row r="752" spans="1:26" ht="17.25" customHeight="1" x14ac:dyDescent="0.2">
      <c r="A752" s="159"/>
      <c r="B752" s="159"/>
      <c r="C752" s="159"/>
      <c r="D752" s="159"/>
      <c r="E752" s="159"/>
      <c r="F752" s="159"/>
      <c r="G752" s="159"/>
      <c r="H752" s="159"/>
      <c r="I752" s="159"/>
      <c r="J752" s="159"/>
      <c r="K752" s="159"/>
      <c r="L752" s="159"/>
      <c r="M752" s="159"/>
      <c r="N752" s="159"/>
      <c r="O752" s="159"/>
      <c r="P752" s="141"/>
      <c r="Q752" s="159"/>
      <c r="R752" s="159"/>
      <c r="S752" s="159"/>
      <c r="T752" s="159"/>
      <c r="U752" s="159"/>
      <c r="V752" s="159"/>
      <c r="W752" s="159"/>
      <c r="X752" s="159"/>
      <c r="Y752" s="159"/>
      <c r="Z752" s="159"/>
    </row>
    <row r="753" spans="1:26" ht="17.25" customHeight="1" x14ac:dyDescent="0.2">
      <c r="A753" s="159"/>
      <c r="B753" s="159"/>
      <c r="C753" s="159"/>
      <c r="D753" s="159"/>
      <c r="E753" s="159"/>
      <c r="F753" s="159"/>
      <c r="G753" s="159"/>
      <c r="H753" s="159"/>
      <c r="I753" s="159"/>
      <c r="J753" s="159"/>
      <c r="K753" s="159"/>
      <c r="L753" s="159"/>
      <c r="M753" s="159"/>
      <c r="N753" s="159"/>
      <c r="O753" s="159"/>
      <c r="P753" s="141"/>
      <c r="Q753" s="159"/>
      <c r="R753" s="159"/>
      <c r="S753" s="159"/>
      <c r="T753" s="159"/>
      <c r="U753" s="159"/>
      <c r="V753" s="159"/>
      <c r="W753" s="159"/>
      <c r="X753" s="159"/>
      <c r="Y753" s="159"/>
      <c r="Z753" s="159"/>
    </row>
    <row r="754" spans="1:26" ht="17.25" customHeight="1" x14ac:dyDescent="0.2">
      <c r="A754" s="159"/>
      <c r="B754" s="159"/>
      <c r="C754" s="159"/>
      <c r="D754" s="159"/>
      <c r="E754" s="159"/>
      <c r="F754" s="159"/>
      <c r="G754" s="159"/>
      <c r="H754" s="159"/>
      <c r="I754" s="159"/>
      <c r="J754" s="159"/>
      <c r="K754" s="159"/>
      <c r="L754" s="159"/>
      <c r="M754" s="159"/>
      <c r="N754" s="159"/>
      <c r="O754" s="159"/>
      <c r="P754" s="141"/>
      <c r="Q754" s="159"/>
      <c r="R754" s="159"/>
      <c r="S754" s="159"/>
      <c r="T754" s="159"/>
      <c r="U754" s="159"/>
      <c r="V754" s="159"/>
      <c r="W754" s="159"/>
      <c r="X754" s="159"/>
      <c r="Y754" s="159"/>
      <c r="Z754" s="159"/>
    </row>
    <row r="755" spans="1:26" ht="17.25" customHeight="1" x14ac:dyDescent="0.2">
      <c r="A755" s="159"/>
      <c r="B755" s="159"/>
      <c r="C755" s="159"/>
      <c r="D755" s="159"/>
      <c r="E755" s="159"/>
      <c r="F755" s="159"/>
      <c r="G755" s="159"/>
      <c r="H755" s="159"/>
      <c r="I755" s="159"/>
      <c r="J755" s="159"/>
      <c r="K755" s="159"/>
      <c r="L755" s="159"/>
      <c r="M755" s="159"/>
      <c r="N755" s="159"/>
      <c r="O755" s="159"/>
      <c r="P755" s="141"/>
      <c r="Q755" s="159"/>
      <c r="R755" s="159"/>
      <c r="S755" s="159"/>
      <c r="T755" s="159"/>
      <c r="U755" s="159"/>
      <c r="V755" s="159"/>
      <c r="W755" s="159"/>
      <c r="X755" s="159"/>
      <c r="Y755" s="159"/>
      <c r="Z755" s="159"/>
    </row>
    <row r="756" spans="1:26" ht="17.25" customHeight="1" x14ac:dyDescent="0.2">
      <c r="A756" s="159"/>
      <c r="B756" s="159"/>
      <c r="C756" s="159"/>
      <c r="D756" s="159"/>
      <c r="E756" s="159"/>
      <c r="F756" s="159"/>
      <c r="G756" s="159"/>
      <c r="H756" s="159"/>
      <c r="I756" s="159"/>
      <c r="J756" s="159"/>
      <c r="K756" s="159"/>
      <c r="L756" s="159"/>
      <c r="M756" s="159"/>
      <c r="N756" s="159"/>
      <c r="O756" s="159"/>
      <c r="P756" s="141"/>
      <c r="Q756" s="159"/>
      <c r="R756" s="159"/>
      <c r="S756" s="159"/>
      <c r="T756" s="159"/>
      <c r="U756" s="159"/>
      <c r="V756" s="159"/>
      <c r="W756" s="159"/>
      <c r="X756" s="159"/>
      <c r="Y756" s="159"/>
      <c r="Z756" s="159"/>
    </row>
    <row r="757" spans="1:26" ht="17.25" customHeight="1" x14ac:dyDescent="0.2">
      <c r="A757" s="159"/>
      <c r="B757" s="159"/>
      <c r="C757" s="159"/>
      <c r="D757" s="159"/>
      <c r="E757" s="159"/>
      <c r="F757" s="159"/>
      <c r="G757" s="159"/>
      <c r="H757" s="159"/>
      <c r="I757" s="159"/>
      <c r="J757" s="159"/>
      <c r="K757" s="159"/>
      <c r="L757" s="159"/>
      <c r="M757" s="159"/>
      <c r="N757" s="159"/>
      <c r="O757" s="159"/>
      <c r="P757" s="141"/>
      <c r="Q757" s="159"/>
      <c r="R757" s="159"/>
      <c r="S757" s="159"/>
      <c r="T757" s="159"/>
      <c r="U757" s="159"/>
      <c r="V757" s="159"/>
      <c r="W757" s="159"/>
      <c r="X757" s="159"/>
      <c r="Y757" s="159"/>
      <c r="Z757" s="159"/>
    </row>
    <row r="758" spans="1:26" ht="17.25" customHeight="1" x14ac:dyDescent="0.2">
      <c r="A758" s="159"/>
      <c r="B758" s="159"/>
      <c r="C758" s="159"/>
      <c r="D758" s="159"/>
      <c r="E758" s="159"/>
      <c r="F758" s="159"/>
      <c r="G758" s="159"/>
      <c r="H758" s="159"/>
      <c r="I758" s="159"/>
      <c r="J758" s="159"/>
      <c r="K758" s="159"/>
      <c r="L758" s="159"/>
      <c r="M758" s="159"/>
      <c r="N758" s="159"/>
      <c r="O758" s="159"/>
      <c r="P758" s="141"/>
      <c r="Q758" s="159"/>
      <c r="R758" s="159"/>
      <c r="S758" s="159"/>
      <c r="T758" s="159"/>
      <c r="U758" s="159"/>
      <c r="V758" s="159"/>
      <c r="W758" s="159"/>
      <c r="X758" s="159"/>
      <c r="Y758" s="159"/>
      <c r="Z758" s="159"/>
    </row>
    <row r="759" spans="1:26" ht="17.25" customHeight="1" x14ac:dyDescent="0.2">
      <c r="A759" s="159"/>
      <c r="B759" s="159"/>
      <c r="C759" s="159"/>
      <c r="D759" s="159"/>
      <c r="E759" s="159"/>
      <c r="F759" s="159"/>
      <c r="G759" s="159"/>
      <c r="H759" s="159"/>
      <c r="I759" s="159"/>
      <c r="J759" s="159"/>
      <c r="K759" s="159"/>
      <c r="L759" s="159"/>
      <c r="M759" s="159"/>
      <c r="N759" s="159"/>
      <c r="O759" s="159"/>
      <c r="P759" s="141"/>
      <c r="Q759" s="159"/>
      <c r="R759" s="159"/>
      <c r="S759" s="159"/>
      <c r="T759" s="159"/>
      <c r="U759" s="159"/>
      <c r="V759" s="159"/>
      <c r="W759" s="159"/>
      <c r="X759" s="159"/>
      <c r="Y759" s="159"/>
      <c r="Z759" s="159"/>
    </row>
    <row r="760" spans="1:26" ht="17.25" customHeight="1" x14ac:dyDescent="0.2">
      <c r="A760" s="159"/>
      <c r="B760" s="159"/>
      <c r="C760" s="159"/>
      <c r="D760" s="159"/>
      <c r="E760" s="159"/>
      <c r="F760" s="159"/>
      <c r="G760" s="159"/>
      <c r="H760" s="159"/>
      <c r="I760" s="159"/>
      <c r="J760" s="159"/>
      <c r="K760" s="159"/>
      <c r="L760" s="159"/>
      <c r="M760" s="159"/>
      <c r="N760" s="159"/>
      <c r="O760" s="159"/>
      <c r="P760" s="141"/>
      <c r="Q760" s="159"/>
      <c r="R760" s="159"/>
      <c r="S760" s="159"/>
      <c r="T760" s="159"/>
      <c r="U760" s="159"/>
      <c r="V760" s="159"/>
      <c r="W760" s="159"/>
      <c r="X760" s="159"/>
      <c r="Y760" s="159"/>
      <c r="Z760" s="159"/>
    </row>
    <row r="761" spans="1:26" ht="17.25" customHeight="1" x14ac:dyDescent="0.2">
      <c r="A761" s="159"/>
      <c r="B761" s="159"/>
      <c r="C761" s="159"/>
      <c r="D761" s="159"/>
      <c r="E761" s="159"/>
      <c r="F761" s="159"/>
      <c r="G761" s="159"/>
      <c r="H761" s="159"/>
      <c r="I761" s="159"/>
      <c r="J761" s="159"/>
      <c r="K761" s="159"/>
      <c r="L761" s="159"/>
      <c r="M761" s="159"/>
      <c r="N761" s="159"/>
      <c r="O761" s="159"/>
      <c r="P761" s="141"/>
      <c r="Q761" s="159"/>
      <c r="R761" s="159"/>
      <c r="S761" s="159"/>
      <c r="T761" s="159"/>
      <c r="U761" s="159"/>
      <c r="V761" s="159"/>
      <c r="W761" s="159"/>
      <c r="X761" s="159"/>
      <c r="Y761" s="159"/>
      <c r="Z761" s="159"/>
    </row>
    <row r="762" spans="1:26" ht="17.25" customHeight="1" x14ac:dyDescent="0.2">
      <c r="A762" s="159"/>
      <c r="B762" s="159"/>
      <c r="C762" s="159"/>
      <c r="D762" s="159"/>
      <c r="E762" s="159"/>
      <c r="F762" s="159"/>
      <c r="G762" s="159"/>
      <c r="H762" s="159"/>
      <c r="I762" s="159"/>
      <c r="J762" s="159"/>
      <c r="K762" s="159"/>
      <c r="L762" s="159"/>
      <c r="M762" s="159"/>
      <c r="N762" s="159"/>
      <c r="O762" s="159"/>
      <c r="P762" s="141"/>
      <c r="Q762" s="159"/>
      <c r="R762" s="159"/>
      <c r="S762" s="159"/>
      <c r="T762" s="159"/>
      <c r="U762" s="159"/>
      <c r="V762" s="159"/>
      <c r="W762" s="159"/>
      <c r="X762" s="159"/>
      <c r="Y762" s="159"/>
      <c r="Z762" s="159"/>
    </row>
    <row r="763" spans="1:26" ht="17.25" customHeight="1" x14ac:dyDescent="0.2">
      <c r="A763" s="159"/>
      <c r="B763" s="159"/>
      <c r="C763" s="159"/>
      <c r="D763" s="159"/>
      <c r="E763" s="159"/>
      <c r="F763" s="159"/>
      <c r="G763" s="159"/>
      <c r="H763" s="159"/>
      <c r="I763" s="159"/>
      <c r="J763" s="159"/>
      <c r="K763" s="159"/>
      <c r="L763" s="159"/>
      <c r="M763" s="159"/>
      <c r="N763" s="159"/>
      <c r="O763" s="159"/>
      <c r="P763" s="141"/>
      <c r="Q763" s="159"/>
      <c r="R763" s="159"/>
      <c r="S763" s="159"/>
      <c r="T763" s="159"/>
      <c r="U763" s="159"/>
      <c r="V763" s="159"/>
      <c r="W763" s="159"/>
      <c r="X763" s="159"/>
      <c r="Y763" s="159"/>
      <c r="Z763" s="159"/>
    </row>
    <row r="764" spans="1:26" ht="17.25" customHeight="1" x14ac:dyDescent="0.2">
      <c r="A764" s="159"/>
      <c r="B764" s="159"/>
      <c r="C764" s="159"/>
      <c r="D764" s="159"/>
      <c r="E764" s="159"/>
      <c r="F764" s="159"/>
      <c r="G764" s="159"/>
      <c r="H764" s="159"/>
      <c r="I764" s="159"/>
      <c r="J764" s="159"/>
      <c r="K764" s="159"/>
      <c r="L764" s="159"/>
      <c r="M764" s="159"/>
      <c r="N764" s="159"/>
      <c r="O764" s="159"/>
      <c r="P764" s="141"/>
      <c r="Q764" s="159"/>
      <c r="R764" s="159"/>
      <c r="S764" s="159"/>
      <c r="T764" s="159"/>
      <c r="U764" s="159"/>
      <c r="V764" s="159"/>
      <c r="W764" s="159"/>
      <c r="X764" s="159"/>
      <c r="Y764" s="159"/>
      <c r="Z764" s="159"/>
    </row>
    <row r="765" spans="1:26" ht="17.25" customHeight="1" x14ac:dyDescent="0.2">
      <c r="A765" s="159"/>
      <c r="B765" s="159"/>
      <c r="C765" s="159"/>
      <c r="D765" s="159"/>
      <c r="E765" s="159"/>
      <c r="F765" s="159"/>
      <c r="G765" s="159"/>
      <c r="H765" s="159"/>
      <c r="I765" s="159"/>
      <c r="J765" s="159"/>
      <c r="K765" s="159"/>
      <c r="L765" s="159"/>
      <c r="M765" s="159"/>
      <c r="N765" s="159"/>
      <c r="O765" s="159"/>
      <c r="P765" s="141"/>
      <c r="Q765" s="159"/>
      <c r="R765" s="159"/>
      <c r="S765" s="159"/>
      <c r="T765" s="159"/>
      <c r="U765" s="159"/>
      <c r="V765" s="159"/>
      <c r="W765" s="159"/>
      <c r="X765" s="159"/>
      <c r="Y765" s="159"/>
      <c r="Z765" s="159"/>
    </row>
    <row r="766" spans="1:26" ht="17.25" customHeight="1" x14ac:dyDescent="0.2">
      <c r="A766" s="159"/>
      <c r="B766" s="159"/>
      <c r="C766" s="159"/>
      <c r="D766" s="159"/>
      <c r="E766" s="159"/>
      <c r="F766" s="159"/>
      <c r="G766" s="159"/>
      <c r="H766" s="159"/>
      <c r="I766" s="159"/>
      <c r="J766" s="159"/>
      <c r="K766" s="159"/>
      <c r="L766" s="159"/>
      <c r="M766" s="159"/>
      <c r="N766" s="159"/>
      <c r="O766" s="159"/>
      <c r="P766" s="141"/>
      <c r="Q766" s="159"/>
      <c r="R766" s="159"/>
      <c r="S766" s="159"/>
      <c r="T766" s="159"/>
      <c r="U766" s="159"/>
      <c r="V766" s="159"/>
      <c r="W766" s="159"/>
      <c r="X766" s="159"/>
      <c r="Y766" s="159"/>
      <c r="Z766" s="159"/>
    </row>
    <row r="767" spans="1:26" ht="17.25" customHeight="1" x14ac:dyDescent="0.2">
      <c r="A767" s="159"/>
      <c r="B767" s="159"/>
      <c r="C767" s="159"/>
      <c r="D767" s="159"/>
      <c r="E767" s="159"/>
      <c r="F767" s="159"/>
      <c r="G767" s="159"/>
      <c r="H767" s="159"/>
      <c r="I767" s="159"/>
      <c r="J767" s="159"/>
      <c r="K767" s="159"/>
      <c r="L767" s="159"/>
      <c r="M767" s="159"/>
      <c r="N767" s="159"/>
      <c r="O767" s="159"/>
      <c r="P767" s="141"/>
      <c r="Q767" s="159"/>
      <c r="R767" s="159"/>
      <c r="S767" s="159"/>
      <c r="T767" s="159"/>
      <c r="U767" s="159"/>
      <c r="V767" s="159"/>
      <c r="W767" s="159"/>
      <c r="X767" s="159"/>
      <c r="Y767" s="159"/>
      <c r="Z767" s="159"/>
    </row>
    <row r="768" spans="1:26" ht="17.25" customHeight="1" x14ac:dyDescent="0.2">
      <c r="A768" s="159"/>
      <c r="B768" s="159"/>
      <c r="C768" s="159"/>
      <c r="D768" s="159"/>
      <c r="E768" s="159"/>
      <c r="F768" s="159"/>
      <c r="G768" s="159"/>
      <c r="H768" s="159"/>
      <c r="I768" s="159"/>
      <c r="J768" s="159"/>
      <c r="K768" s="159"/>
      <c r="L768" s="159"/>
      <c r="M768" s="159"/>
      <c r="N768" s="159"/>
      <c r="O768" s="159"/>
      <c r="P768" s="141"/>
      <c r="Q768" s="159"/>
      <c r="R768" s="159"/>
      <c r="S768" s="159"/>
      <c r="T768" s="159"/>
      <c r="U768" s="159"/>
      <c r="V768" s="159"/>
      <c r="W768" s="159"/>
      <c r="X768" s="159"/>
      <c r="Y768" s="159"/>
      <c r="Z768" s="159"/>
    </row>
    <row r="769" spans="1:26" ht="17.25" customHeight="1" x14ac:dyDescent="0.2">
      <c r="A769" s="159"/>
      <c r="B769" s="159"/>
      <c r="C769" s="159"/>
      <c r="D769" s="159"/>
      <c r="E769" s="159"/>
      <c r="F769" s="159"/>
      <c r="G769" s="159"/>
      <c r="H769" s="159"/>
      <c r="I769" s="159"/>
      <c r="J769" s="159"/>
      <c r="K769" s="159"/>
      <c r="L769" s="159"/>
      <c r="M769" s="159"/>
      <c r="N769" s="159"/>
      <c r="O769" s="159"/>
      <c r="P769" s="141"/>
      <c r="Q769" s="159"/>
      <c r="R769" s="159"/>
      <c r="S769" s="159"/>
      <c r="T769" s="159"/>
      <c r="U769" s="159"/>
      <c r="V769" s="159"/>
      <c r="W769" s="159"/>
      <c r="X769" s="159"/>
      <c r="Y769" s="159"/>
      <c r="Z769" s="159"/>
    </row>
    <row r="770" spans="1:26" ht="17.25" customHeight="1" x14ac:dyDescent="0.2">
      <c r="A770" s="159"/>
      <c r="B770" s="159"/>
      <c r="C770" s="159"/>
      <c r="D770" s="159"/>
      <c r="E770" s="159"/>
      <c r="F770" s="159"/>
      <c r="G770" s="159"/>
      <c r="H770" s="159"/>
      <c r="I770" s="159"/>
      <c r="J770" s="159"/>
      <c r="K770" s="159"/>
      <c r="L770" s="159"/>
      <c r="M770" s="159"/>
      <c r="N770" s="159"/>
      <c r="O770" s="159"/>
      <c r="P770" s="141"/>
      <c r="Q770" s="159"/>
      <c r="R770" s="159"/>
      <c r="S770" s="159"/>
      <c r="T770" s="159"/>
      <c r="U770" s="159"/>
      <c r="V770" s="159"/>
      <c r="W770" s="159"/>
      <c r="X770" s="159"/>
      <c r="Y770" s="159"/>
      <c r="Z770" s="159"/>
    </row>
    <row r="771" spans="1:26" ht="17.25" customHeight="1" x14ac:dyDescent="0.2">
      <c r="A771" s="159"/>
      <c r="B771" s="159"/>
      <c r="C771" s="159"/>
      <c r="D771" s="159"/>
      <c r="E771" s="159"/>
      <c r="F771" s="159"/>
      <c r="G771" s="159"/>
      <c r="H771" s="159"/>
      <c r="I771" s="159"/>
      <c r="J771" s="159"/>
      <c r="K771" s="159"/>
      <c r="L771" s="159"/>
      <c r="M771" s="159"/>
      <c r="N771" s="159"/>
      <c r="O771" s="159"/>
      <c r="P771" s="141"/>
      <c r="Q771" s="159"/>
      <c r="R771" s="159"/>
      <c r="S771" s="159"/>
      <c r="T771" s="159"/>
      <c r="U771" s="159"/>
      <c r="V771" s="159"/>
      <c r="W771" s="159"/>
      <c r="X771" s="159"/>
      <c r="Y771" s="159"/>
      <c r="Z771" s="159"/>
    </row>
    <row r="772" spans="1:26" ht="17.25" customHeight="1" x14ac:dyDescent="0.2">
      <c r="A772" s="159"/>
      <c r="B772" s="159"/>
      <c r="C772" s="159"/>
      <c r="D772" s="159"/>
      <c r="E772" s="159"/>
      <c r="F772" s="159"/>
      <c r="G772" s="159"/>
      <c r="H772" s="159"/>
      <c r="I772" s="159"/>
      <c r="J772" s="159"/>
      <c r="K772" s="159"/>
      <c r="L772" s="159"/>
      <c r="M772" s="159"/>
      <c r="N772" s="159"/>
      <c r="O772" s="159"/>
      <c r="P772" s="141"/>
      <c r="Q772" s="159"/>
      <c r="R772" s="159"/>
      <c r="S772" s="159"/>
      <c r="T772" s="159"/>
      <c r="U772" s="159"/>
      <c r="V772" s="159"/>
      <c r="W772" s="159"/>
      <c r="X772" s="159"/>
      <c r="Y772" s="159"/>
      <c r="Z772" s="159"/>
    </row>
    <row r="773" spans="1:26" ht="17.25" customHeight="1" x14ac:dyDescent="0.2">
      <c r="A773" s="159"/>
      <c r="B773" s="159"/>
      <c r="C773" s="159"/>
      <c r="D773" s="159"/>
      <c r="E773" s="159"/>
      <c r="F773" s="159"/>
      <c r="G773" s="159"/>
      <c r="H773" s="159"/>
      <c r="I773" s="159"/>
      <c r="J773" s="159"/>
      <c r="K773" s="159"/>
      <c r="L773" s="159"/>
      <c r="M773" s="159"/>
      <c r="N773" s="159"/>
      <c r="O773" s="159"/>
      <c r="P773" s="141"/>
      <c r="Q773" s="159"/>
      <c r="R773" s="159"/>
      <c r="S773" s="159"/>
      <c r="T773" s="159"/>
      <c r="U773" s="159"/>
      <c r="V773" s="159"/>
      <c r="W773" s="159"/>
      <c r="X773" s="159"/>
      <c r="Y773" s="159"/>
      <c r="Z773" s="159"/>
    </row>
    <row r="774" spans="1:26" ht="17.25" customHeight="1" x14ac:dyDescent="0.2">
      <c r="A774" s="159"/>
      <c r="B774" s="159"/>
      <c r="C774" s="159"/>
      <c r="D774" s="159"/>
      <c r="E774" s="159"/>
      <c r="F774" s="159"/>
      <c r="G774" s="159"/>
      <c r="H774" s="159"/>
      <c r="I774" s="159"/>
      <c r="J774" s="159"/>
      <c r="K774" s="159"/>
      <c r="L774" s="159"/>
      <c r="M774" s="159"/>
      <c r="N774" s="159"/>
      <c r="O774" s="159"/>
      <c r="P774" s="141"/>
      <c r="Q774" s="159"/>
      <c r="R774" s="159"/>
      <c r="S774" s="159"/>
      <c r="T774" s="159"/>
      <c r="U774" s="159"/>
      <c r="V774" s="159"/>
      <c r="W774" s="159"/>
      <c r="X774" s="159"/>
      <c r="Y774" s="159"/>
      <c r="Z774" s="159"/>
    </row>
    <row r="775" spans="1:26" ht="17.25" customHeight="1" x14ac:dyDescent="0.2">
      <c r="A775" s="159"/>
      <c r="B775" s="159"/>
      <c r="C775" s="159"/>
      <c r="D775" s="159"/>
      <c r="E775" s="159"/>
      <c r="F775" s="159"/>
      <c r="G775" s="159"/>
      <c r="H775" s="159"/>
      <c r="I775" s="159"/>
      <c r="J775" s="159"/>
      <c r="K775" s="159"/>
      <c r="L775" s="159"/>
      <c r="M775" s="159"/>
      <c r="N775" s="159"/>
      <c r="O775" s="159"/>
      <c r="P775" s="141"/>
      <c r="Q775" s="159"/>
      <c r="R775" s="159"/>
      <c r="S775" s="159"/>
      <c r="T775" s="159"/>
      <c r="U775" s="159"/>
      <c r="V775" s="159"/>
      <c r="W775" s="159"/>
      <c r="X775" s="159"/>
      <c r="Y775" s="159"/>
      <c r="Z775" s="159"/>
    </row>
    <row r="776" spans="1:26" ht="17.25" customHeight="1" x14ac:dyDescent="0.2">
      <c r="A776" s="159"/>
      <c r="B776" s="159"/>
      <c r="C776" s="159"/>
      <c r="D776" s="159"/>
      <c r="E776" s="159"/>
      <c r="F776" s="159"/>
      <c r="G776" s="159"/>
      <c r="H776" s="159"/>
      <c r="I776" s="159"/>
      <c r="J776" s="159"/>
      <c r="K776" s="159"/>
      <c r="L776" s="159"/>
      <c r="M776" s="159"/>
      <c r="N776" s="159"/>
      <c r="O776" s="159"/>
      <c r="P776" s="141"/>
      <c r="Q776" s="159"/>
      <c r="R776" s="159"/>
      <c r="S776" s="159"/>
      <c r="T776" s="159"/>
      <c r="U776" s="159"/>
      <c r="V776" s="159"/>
      <c r="W776" s="159"/>
      <c r="X776" s="159"/>
      <c r="Y776" s="159"/>
      <c r="Z776" s="159"/>
    </row>
    <row r="777" spans="1:26" ht="17.25" customHeight="1" x14ac:dyDescent="0.2">
      <c r="A777" s="159"/>
      <c r="B777" s="159"/>
      <c r="C777" s="159"/>
      <c r="D777" s="159"/>
      <c r="E777" s="159"/>
      <c r="F777" s="159"/>
      <c r="G777" s="159"/>
      <c r="H777" s="159"/>
      <c r="I777" s="159"/>
      <c r="J777" s="159"/>
      <c r="K777" s="159"/>
      <c r="L777" s="159"/>
      <c r="M777" s="159"/>
      <c r="N777" s="159"/>
      <c r="O777" s="159"/>
      <c r="P777" s="141"/>
      <c r="Q777" s="159"/>
      <c r="R777" s="159"/>
      <c r="S777" s="159"/>
      <c r="T777" s="159"/>
      <c r="U777" s="159"/>
      <c r="V777" s="159"/>
      <c r="W777" s="159"/>
      <c r="X777" s="159"/>
      <c r="Y777" s="159"/>
      <c r="Z777" s="159"/>
    </row>
    <row r="778" spans="1:26" ht="17.25" customHeight="1" x14ac:dyDescent="0.2">
      <c r="A778" s="159"/>
      <c r="B778" s="159"/>
      <c r="C778" s="159"/>
      <c r="D778" s="159"/>
      <c r="E778" s="159"/>
      <c r="F778" s="159"/>
      <c r="G778" s="159"/>
      <c r="H778" s="159"/>
      <c r="I778" s="159"/>
      <c r="J778" s="159"/>
      <c r="K778" s="159"/>
      <c r="L778" s="159"/>
      <c r="M778" s="159"/>
      <c r="N778" s="159"/>
      <c r="O778" s="159"/>
      <c r="P778" s="141"/>
      <c r="Q778" s="159"/>
      <c r="R778" s="159"/>
      <c r="S778" s="159"/>
      <c r="T778" s="159"/>
      <c r="U778" s="159"/>
      <c r="V778" s="159"/>
      <c r="W778" s="159"/>
      <c r="X778" s="159"/>
      <c r="Y778" s="159"/>
      <c r="Z778" s="159"/>
    </row>
    <row r="779" spans="1:26" ht="17.25" customHeight="1" x14ac:dyDescent="0.2">
      <c r="A779" s="159"/>
      <c r="B779" s="159"/>
      <c r="C779" s="159"/>
      <c r="D779" s="159"/>
      <c r="E779" s="159"/>
      <c r="F779" s="159"/>
      <c r="G779" s="159"/>
      <c r="H779" s="159"/>
      <c r="I779" s="159"/>
      <c r="J779" s="159"/>
      <c r="K779" s="159"/>
      <c r="L779" s="159"/>
      <c r="M779" s="159"/>
      <c r="N779" s="159"/>
      <c r="O779" s="159"/>
      <c r="P779" s="141"/>
      <c r="Q779" s="159"/>
      <c r="R779" s="159"/>
      <c r="S779" s="159"/>
      <c r="T779" s="159"/>
      <c r="U779" s="159"/>
      <c r="V779" s="159"/>
      <c r="W779" s="159"/>
      <c r="X779" s="159"/>
      <c r="Y779" s="159"/>
      <c r="Z779" s="159"/>
    </row>
    <row r="780" spans="1:26" ht="17.25" customHeight="1" x14ac:dyDescent="0.2">
      <c r="A780" s="159"/>
      <c r="B780" s="159"/>
      <c r="C780" s="159"/>
      <c r="D780" s="159"/>
      <c r="E780" s="159"/>
      <c r="F780" s="159"/>
      <c r="G780" s="159"/>
      <c r="H780" s="159"/>
      <c r="I780" s="159"/>
      <c r="J780" s="159"/>
      <c r="K780" s="159"/>
      <c r="L780" s="159"/>
      <c r="M780" s="159"/>
      <c r="N780" s="159"/>
      <c r="O780" s="159"/>
      <c r="P780" s="141"/>
      <c r="Q780" s="159"/>
      <c r="R780" s="159"/>
      <c r="S780" s="159"/>
      <c r="T780" s="159"/>
      <c r="U780" s="159"/>
      <c r="V780" s="159"/>
      <c r="W780" s="159"/>
      <c r="X780" s="159"/>
      <c r="Y780" s="159"/>
      <c r="Z780" s="159"/>
    </row>
    <row r="781" spans="1:26" ht="17.25" customHeight="1" x14ac:dyDescent="0.2">
      <c r="A781" s="159"/>
      <c r="B781" s="159"/>
      <c r="C781" s="159"/>
      <c r="D781" s="159"/>
      <c r="E781" s="159"/>
      <c r="F781" s="159"/>
      <c r="G781" s="159"/>
      <c r="H781" s="159"/>
      <c r="I781" s="159"/>
      <c r="J781" s="159"/>
      <c r="K781" s="159"/>
      <c r="L781" s="159"/>
      <c r="M781" s="159"/>
      <c r="N781" s="159"/>
      <c r="O781" s="159"/>
      <c r="P781" s="141"/>
      <c r="Q781" s="159"/>
      <c r="R781" s="159"/>
      <c r="S781" s="159"/>
      <c r="T781" s="159"/>
      <c r="U781" s="159"/>
      <c r="V781" s="159"/>
      <c r="W781" s="159"/>
      <c r="X781" s="159"/>
      <c r="Y781" s="159"/>
      <c r="Z781" s="159"/>
    </row>
    <row r="782" spans="1:26" ht="17.25" customHeight="1" x14ac:dyDescent="0.2">
      <c r="A782" s="159"/>
      <c r="B782" s="159"/>
      <c r="C782" s="159"/>
      <c r="D782" s="159"/>
      <c r="E782" s="159"/>
      <c r="F782" s="159"/>
      <c r="G782" s="159"/>
      <c r="H782" s="159"/>
      <c r="I782" s="159"/>
      <c r="J782" s="159"/>
      <c r="K782" s="159"/>
      <c r="L782" s="159"/>
      <c r="M782" s="159"/>
      <c r="N782" s="159"/>
      <c r="O782" s="159"/>
      <c r="P782" s="141"/>
      <c r="Q782" s="159"/>
      <c r="R782" s="159"/>
      <c r="S782" s="159"/>
      <c r="T782" s="159"/>
      <c r="U782" s="159"/>
      <c r="V782" s="159"/>
      <c r="W782" s="159"/>
      <c r="X782" s="159"/>
      <c r="Y782" s="159"/>
      <c r="Z782" s="159"/>
    </row>
    <row r="783" spans="1:26" ht="17.25" customHeight="1" x14ac:dyDescent="0.2">
      <c r="A783" s="159"/>
      <c r="B783" s="159"/>
      <c r="C783" s="159"/>
      <c r="D783" s="159"/>
      <c r="E783" s="159"/>
      <c r="F783" s="159"/>
      <c r="G783" s="159"/>
      <c r="H783" s="159"/>
      <c r="I783" s="159"/>
      <c r="J783" s="159"/>
      <c r="K783" s="159"/>
      <c r="L783" s="159"/>
      <c r="M783" s="159"/>
      <c r="N783" s="159"/>
      <c r="O783" s="159"/>
      <c r="P783" s="141"/>
      <c r="Q783" s="159"/>
      <c r="R783" s="159"/>
      <c r="S783" s="159"/>
      <c r="T783" s="159"/>
      <c r="U783" s="159"/>
      <c r="V783" s="159"/>
      <c r="W783" s="159"/>
      <c r="X783" s="159"/>
      <c r="Y783" s="159"/>
      <c r="Z783" s="159"/>
    </row>
    <row r="784" spans="1:26" ht="17.25" customHeight="1" x14ac:dyDescent="0.2">
      <c r="A784" s="159"/>
      <c r="B784" s="159"/>
      <c r="C784" s="159"/>
      <c r="D784" s="159"/>
      <c r="E784" s="159"/>
      <c r="F784" s="159"/>
      <c r="G784" s="159"/>
      <c r="H784" s="159"/>
      <c r="I784" s="159"/>
      <c r="J784" s="159"/>
      <c r="K784" s="159"/>
      <c r="L784" s="159"/>
      <c r="M784" s="159"/>
      <c r="N784" s="159"/>
      <c r="O784" s="159"/>
      <c r="P784" s="141"/>
      <c r="Q784" s="159"/>
      <c r="R784" s="159"/>
      <c r="S784" s="159"/>
      <c r="T784" s="159"/>
      <c r="U784" s="159"/>
      <c r="V784" s="159"/>
      <c r="W784" s="159"/>
      <c r="X784" s="159"/>
      <c r="Y784" s="159"/>
      <c r="Z784" s="159"/>
    </row>
    <row r="785" spans="1:26" ht="17.25" customHeight="1" x14ac:dyDescent="0.2">
      <c r="A785" s="159"/>
      <c r="B785" s="159"/>
      <c r="C785" s="159"/>
      <c r="D785" s="159"/>
      <c r="E785" s="159"/>
      <c r="F785" s="159"/>
      <c r="G785" s="159"/>
      <c r="H785" s="159"/>
      <c r="I785" s="159"/>
      <c r="J785" s="159"/>
      <c r="K785" s="159"/>
      <c r="L785" s="159"/>
      <c r="M785" s="159"/>
      <c r="N785" s="159"/>
      <c r="O785" s="159"/>
      <c r="P785" s="141"/>
      <c r="Q785" s="159"/>
      <c r="R785" s="159"/>
      <c r="S785" s="159"/>
      <c r="T785" s="159"/>
      <c r="U785" s="159"/>
      <c r="V785" s="159"/>
      <c r="W785" s="159"/>
      <c r="X785" s="159"/>
      <c r="Y785" s="159"/>
      <c r="Z785" s="159"/>
    </row>
    <row r="786" spans="1:26" ht="17.25" customHeight="1" x14ac:dyDescent="0.2">
      <c r="A786" s="159"/>
      <c r="B786" s="159"/>
      <c r="C786" s="159"/>
      <c r="D786" s="159"/>
      <c r="E786" s="159"/>
      <c r="F786" s="159"/>
      <c r="G786" s="159"/>
      <c r="H786" s="159"/>
      <c r="I786" s="159"/>
      <c r="J786" s="159"/>
      <c r="K786" s="159"/>
      <c r="L786" s="159"/>
      <c r="M786" s="159"/>
      <c r="N786" s="159"/>
      <c r="O786" s="159"/>
      <c r="P786" s="141"/>
      <c r="Q786" s="159"/>
      <c r="R786" s="159"/>
      <c r="S786" s="159"/>
      <c r="T786" s="159"/>
      <c r="U786" s="159"/>
      <c r="V786" s="159"/>
      <c r="W786" s="159"/>
      <c r="X786" s="159"/>
      <c r="Y786" s="159"/>
      <c r="Z786" s="159"/>
    </row>
    <row r="787" spans="1:26" ht="17.25" customHeight="1" x14ac:dyDescent="0.2">
      <c r="A787" s="159"/>
      <c r="B787" s="159"/>
      <c r="C787" s="159"/>
      <c r="D787" s="159"/>
      <c r="E787" s="159"/>
      <c r="F787" s="159"/>
      <c r="G787" s="159"/>
      <c r="H787" s="159"/>
      <c r="I787" s="159"/>
      <c r="J787" s="159"/>
      <c r="K787" s="159"/>
      <c r="L787" s="159"/>
      <c r="M787" s="159"/>
      <c r="N787" s="159"/>
      <c r="O787" s="159"/>
      <c r="P787" s="141"/>
      <c r="Q787" s="159"/>
      <c r="R787" s="159"/>
      <c r="S787" s="159"/>
      <c r="T787" s="159"/>
      <c r="U787" s="159"/>
      <c r="V787" s="159"/>
      <c r="W787" s="159"/>
      <c r="X787" s="159"/>
      <c r="Y787" s="159"/>
      <c r="Z787" s="159"/>
    </row>
    <row r="788" spans="1:26" ht="17.25" customHeight="1" x14ac:dyDescent="0.2">
      <c r="A788" s="159"/>
      <c r="B788" s="159"/>
      <c r="C788" s="159"/>
      <c r="D788" s="159"/>
      <c r="E788" s="159"/>
      <c r="F788" s="159"/>
      <c r="G788" s="159"/>
      <c r="H788" s="159"/>
      <c r="I788" s="159"/>
      <c r="J788" s="159"/>
      <c r="K788" s="159"/>
      <c r="L788" s="159"/>
      <c r="M788" s="159"/>
      <c r="N788" s="159"/>
      <c r="O788" s="159"/>
      <c r="P788" s="141"/>
      <c r="Q788" s="159"/>
      <c r="R788" s="159"/>
      <c r="S788" s="159"/>
      <c r="T788" s="159"/>
      <c r="U788" s="159"/>
      <c r="V788" s="159"/>
      <c r="W788" s="159"/>
      <c r="X788" s="159"/>
      <c r="Y788" s="159"/>
      <c r="Z788" s="159"/>
    </row>
    <row r="789" spans="1:26" ht="17.25" customHeight="1" x14ac:dyDescent="0.2">
      <c r="A789" s="159"/>
      <c r="B789" s="159"/>
      <c r="C789" s="159"/>
      <c r="D789" s="159"/>
      <c r="E789" s="159"/>
      <c r="F789" s="159"/>
      <c r="G789" s="159"/>
      <c r="H789" s="159"/>
      <c r="I789" s="159"/>
      <c r="J789" s="159"/>
      <c r="K789" s="159"/>
      <c r="L789" s="159"/>
      <c r="M789" s="159"/>
      <c r="N789" s="159"/>
      <c r="O789" s="159"/>
      <c r="P789" s="141"/>
      <c r="Q789" s="159"/>
      <c r="R789" s="159"/>
      <c r="S789" s="159"/>
      <c r="T789" s="159"/>
      <c r="U789" s="159"/>
      <c r="V789" s="159"/>
      <c r="W789" s="159"/>
      <c r="X789" s="159"/>
      <c r="Y789" s="159"/>
      <c r="Z789" s="159"/>
    </row>
    <row r="790" spans="1:26" ht="17.25" customHeight="1" x14ac:dyDescent="0.2">
      <c r="A790" s="159"/>
      <c r="B790" s="159"/>
      <c r="C790" s="159"/>
      <c r="D790" s="159"/>
      <c r="E790" s="159"/>
      <c r="F790" s="159"/>
      <c r="G790" s="159"/>
      <c r="H790" s="159"/>
      <c r="I790" s="159"/>
      <c r="J790" s="159"/>
      <c r="K790" s="159"/>
      <c r="L790" s="159"/>
      <c r="M790" s="159"/>
      <c r="N790" s="159"/>
      <c r="O790" s="159"/>
      <c r="P790" s="141"/>
      <c r="Q790" s="159"/>
      <c r="R790" s="159"/>
      <c r="S790" s="159"/>
      <c r="T790" s="159"/>
      <c r="U790" s="159"/>
      <c r="V790" s="159"/>
      <c r="W790" s="159"/>
      <c r="X790" s="159"/>
      <c r="Y790" s="159"/>
      <c r="Z790" s="159"/>
    </row>
    <row r="791" spans="1:26" ht="17.25" customHeight="1" x14ac:dyDescent="0.2">
      <c r="A791" s="159"/>
      <c r="B791" s="159"/>
      <c r="C791" s="159"/>
      <c r="D791" s="159"/>
      <c r="E791" s="159"/>
      <c r="F791" s="159"/>
      <c r="G791" s="159"/>
      <c r="H791" s="159"/>
      <c r="I791" s="159"/>
      <c r="J791" s="159"/>
      <c r="K791" s="159"/>
      <c r="L791" s="159"/>
      <c r="M791" s="159"/>
      <c r="N791" s="159"/>
      <c r="O791" s="159"/>
      <c r="P791" s="141"/>
      <c r="Q791" s="159"/>
      <c r="R791" s="159"/>
      <c r="S791" s="159"/>
      <c r="T791" s="159"/>
      <c r="U791" s="159"/>
      <c r="V791" s="159"/>
      <c r="W791" s="159"/>
      <c r="X791" s="159"/>
      <c r="Y791" s="159"/>
      <c r="Z791" s="159"/>
    </row>
    <row r="792" spans="1:26" ht="17.25" customHeight="1" x14ac:dyDescent="0.2">
      <c r="A792" s="159"/>
      <c r="B792" s="159"/>
      <c r="C792" s="159"/>
      <c r="D792" s="159"/>
      <c r="E792" s="159"/>
      <c r="F792" s="159"/>
      <c r="G792" s="159"/>
      <c r="H792" s="159"/>
      <c r="I792" s="159"/>
      <c r="J792" s="159"/>
      <c r="K792" s="159"/>
      <c r="L792" s="159"/>
      <c r="M792" s="159"/>
      <c r="N792" s="159"/>
      <c r="O792" s="159"/>
      <c r="P792" s="141"/>
      <c r="Q792" s="159"/>
      <c r="R792" s="159"/>
      <c r="S792" s="159"/>
      <c r="T792" s="159"/>
      <c r="U792" s="159"/>
      <c r="V792" s="159"/>
      <c r="W792" s="159"/>
      <c r="X792" s="159"/>
      <c r="Y792" s="159"/>
      <c r="Z792" s="159"/>
    </row>
    <row r="793" spans="1:26" ht="17.25" customHeight="1" x14ac:dyDescent="0.2">
      <c r="A793" s="159"/>
      <c r="B793" s="159"/>
      <c r="C793" s="159"/>
      <c r="D793" s="159"/>
      <c r="E793" s="159"/>
      <c r="F793" s="159"/>
      <c r="G793" s="159"/>
      <c r="H793" s="159"/>
      <c r="I793" s="159"/>
      <c r="J793" s="159"/>
      <c r="K793" s="159"/>
      <c r="L793" s="159"/>
      <c r="M793" s="159"/>
      <c r="N793" s="159"/>
      <c r="O793" s="159"/>
      <c r="P793" s="141"/>
      <c r="Q793" s="159"/>
      <c r="R793" s="159"/>
      <c r="S793" s="159"/>
      <c r="T793" s="159"/>
      <c r="U793" s="159"/>
      <c r="V793" s="159"/>
      <c r="W793" s="159"/>
      <c r="X793" s="159"/>
      <c r="Y793" s="159"/>
      <c r="Z793" s="159"/>
    </row>
    <row r="794" spans="1:26" ht="17.25" customHeight="1" x14ac:dyDescent="0.2">
      <c r="A794" s="159"/>
      <c r="B794" s="159"/>
      <c r="C794" s="159"/>
      <c r="D794" s="159"/>
      <c r="E794" s="159"/>
      <c r="F794" s="159"/>
      <c r="G794" s="159"/>
      <c r="H794" s="159"/>
      <c r="I794" s="159"/>
      <c r="J794" s="159"/>
      <c r="K794" s="159"/>
      <c r="L794" s="159"/>
      <c r="M794" s="159"/>
      <c r="N794" s="159"/>
      <c r="O794" s="159"/>
      <c r="P794" s="141"/>
      <c r="Q794" s="159"/>
      <c r="R794" s="159"/>
      <c r="S794" s="159"/>
      <c r="T794" s="159"/>
      <c r="U794" s="159"/>
      <c r="V794" s="159"/>
      <c r="W794" s="159"/>
      <c r="X794" s="159"/>
      <c r="Y794" s="159"/>
      <c r="Z794" s="159"/>
    </row>
    <row r="795" spans="1:26" ht="17.25" customHeight="1" x14ac:dyDescent="0.2">
      <c r="A795" s="159"/>
      <c r="B795" s="159"/>
      <c r="C795" s="159"/>
      <c r="D795" s="159"/>
      <c r="E795" s="159"/>
      <c r="F795" s="159"/>
      <c r="G795" s="159"/>
      <c r="H795" s="159"/>
      <c r="I795" s="159"/>
      <c r="J795" s="159"/>
      <c r="K795" s="159"/>
      <c r="L795" s="159"/>
      <c r="M795" s="159"/>
      <c r="N795" s="159"/>
      <c r="O795" s="159"/>
      <c r="P795" s="141"/>
      <c r="Q795" s="159"/>
      <c r="R795" s="159"/>
      <c r="S795" s="159"/>
      <c r="T795" s="159"/>
      <c r="U795" s="159"/>
      <c r="V795" s="159"/>
      <c r="W795" s="159"/>
      <c r="X795" s="159"/>
      <c r="Y795" s="159"/>
      <c r="Z795" s="159"/>
    </row>
    <row r="796" spans="1:26" ht="17.25" customHeight="1" x14ac:dyDescent="0.2">
      <c r="A796" s="159"/>
      <c r="B796" s="159"/>
      <c r="C796" s="159"/>
      <c r="D796" s="159"/>
      <c r="E796" s="159"/>
      <c r="F796" s="159"/>
      <c r="G796" s="159"/>
      <c r="H796" s="159"/>
      <c r="I796" s="159"/>
      <c r="J796" s="159"/>
      <c r="K796" s="159"/>
      <c r="L796" s="159"/>
      <c r="M796" s="159"/>
      <c r="N796" s="159"/>
      <c r="O796" s="159"/>
      <c r="P796" s="141"/>
      <c r="Q796" s="159"/>
      <c r="R796" s="159"/>
      <c r="S796" s="159"/>
      <c r="T796" s="159"/>
      <c r="U796" s="159"/>
      <c r="V796" s="159"/>
      <c r="W796" s="159"/>
      <c r="X796" s="159"/>
      <c r="Y796" s="159"/>
      <c r="Z796" s="159"/>
    </row>
    <row r="797" spans="1:26" ht="17.25" customHeight="1" x14ac:dyDescent="0.2">
      <c r="A797" s="159"/>
      <c r="B797" s="159"/>
      <c r="C797" s="159"/>
      <c r="D797" s="159"/>
      <c r="E797" s="159"/>
      <c r="F797" s="159"/>
      <c r="G797" s="159"/>
      <c r="H797" s="159"/>
      <c r="I797" s="159"/>
      <c r="J797" s="159"/>
      <c r="K797" s="159"/>
      <c r="L797" s="159"/>
      <c r="M797" s="159"/>
      <c r="N797" s="159"/>
      <c r="O797" s="159"/>
      <c r="P797" s="141"/>
      <c r="Q797" s="159"/>
      <c r="R797" s="159"/>
      <c r="S797" s="159"/>
      <c r="T797" s="159"/>
      <c r="U797" s="159"/>
      <c r="V797" s="159"/>
      <c r="W797" s="159"/>
      <c r="X797" s="159"/>
      <c r="Y797" s="159"/>
      <c r="Z797" s="159"/>
    </row>
    <row r="798" spans="1:26" ht="17.25" customHeight="1" x14ac:dyDescent="0.2">
      <c r="A798" s="159"/>
      <c r="B798" s="159"/>
      <c r="C798" s="159"/>
      <c r="D798" s="159"/>
      <c r="E798" s="159"/>
      <c r="F798" s="159"/>
      <c r="G798" s="159"/>
      <c r="H798" s="159"/>
      <c r="I798" s="159"/>
      <c r="J798" s="159"/>
      <c r="K798" s="159"/>
      <c r="L798" s="159"/>
      <c r="M798" s="159"/>
      <c r="N798" s="159"/>
      <c r="O798" s="159"/>
      <c r="P798" s="141"/>
      <c r="Q798" s="159"/>
      <c r="R798" s="159"/>
      <c r="S798" s="159"/>
      <c r="T798" s="159"/>
      <c r="U798" s="159"/>
      <c r="V798" s="159"/>
      <c r="W798" s="159"/>
      <c r="X798" s="159"/>
      <c r="Y798" s="159"/>
      <c r="Z798" s="159"/>
    </row>
    <row r="799" spans="1:26" ht="17.25" customHeight="1" x14ac:dyDescent="0.2">
      <c r="A799" s="159"/>
      <c r="B799" s="159"/>
      <c r="C799" s="159"/>
      <c r="D799" s="159"/>
      <c r="E799" s="159"/>
      <c r="F799" s="159"/>
      <c r="G799" s="159"/>
      <c r="H799" s="159"/>
      <c r="I799" s="159"/>
      <c r="J799" s="159"/>
      <c r="K799" s="159"/>
      <c r="L799" s="159"/>
      <c r="M799" s="159"/>
      <c r="N799" s="159"/>
      <c r="O799" s="159"/>
      <c r="P799" s="141"/>
      <c r="Q799" s="159"/>
      <c r="R799" s="159"/>
      <c r="S799" s="159"/>
      <c r="T799" s="159"/>
      <c r="U799" s="159"/>
      <c r="V799" s="159"/>
      <c r="W799" s="159"/>
      <c r="X799" s="159"/>
      <c r="Y799" s="159"/>
      <c r="Z799" s="159"/>
    </row>
    <row r="800" spans="1:26" ht="17.25" customHeight="1" x14ac:dyDescent="0.2">
      <c r="A800" s="159"/>
      <c r="B800" s="159"/>
      <c r="C800" s="159"/>
      <c r="D800" s="159"/>
      <c r="E800" s="159"/>
      <c r="F800" s="159"/>
      <c r="G800" s="159"/>
      <c r="H800" s="159"/>
      <c r="I800" s="159"/>
      <c r="J800" s="159"/>
      <c r="K800" s="159"/>
      <c r="L800" s="159"/>
      <c r="M800" s="159"/>
      <c r="N800" s="159"/>
      <c r="O800" s="159"/>
      <c r="P800" s="141"/>
      <c r="Q800" s="159"/>
      <c r="R800" s="159"/>
      <c r="S800" s="159"/>
      <c r="T800" s="159"/>
      <c r="U800" s="159"/>
      <c r="V800" s="159"/>
      <c r="W800" s="159"/>
      <c r="X800" s="159"/>
      <c r="Y800" s="159"/>
      <c r="Z800" s="159"/>
    </row>
    <row r="801" spans="1:26" ht="17.25" customHeight="1" x14ac:dyDescent="0.2">
      <c r="A801" s="159"/>
      <c r="B801" s="159"/>
      <c r="C801" s="159"/>
      <c r="D801" s="159"/>
      <c r="E801" s="159"/>
      <c r="F801" s="159"/>
      <c r="G801" s="159"/>
      <c r="H801" s="159"/>
      <c r="I801" s="159"/>
      <c r="J801" s="159"/>
      <c r="K801" s="159"/>
      <c r="L801" s="159"/>
      <c r="M801" s="159"/>
      <c r="N801" s="159"/>
      <c r="O801" s="159"/>
      <c r="P801" s="141"/>
      <c r="Q801" s="159"/>
      <c r="R801" s="159"/>
      <c r="S801" s="159"/>
      <c r="T801" s="159"/>
      <c r="U801" s="159"/>
      <c r="V801" s="159"/>
      <c r="W801" s="159"/>
      <c r="X801" s="159"/>
      <c r="Y801" s="159"/>
      <c r="Z801" s="159"/>
    </row>
    <row r="802" spans="1:26" ht="17.25" customHeight="1" x14ac:dyDescent="0.2">
      <c r="A802" s="159"/>
      <c r="B802" s="159"/>
      <c r="C802" s="159"/>
      <c r="D802" s="159"/>
      <c r="E802" s="159"/>
      <c r="F802" s="159"/>
      <c r="G802" s="159"/>
      <c r="H802" s="159"/>
      <c r="I802" s="159"/>
      <c r="J802" s="159"/>
      <c r="K802" s="159"/>
      <c r="L802" s="159"/>
      <c r="M802" s="159"/>
      <c r="N802" s="159"/>
      <c r="O802" s="159"/>
      <c r="P802" s="141"/>
      <c r="Q802" s="159"/>
      <c r="R802" s="159"/>
      <c r="S802" s="159"/>
      <c r="T802" s="159"/>
      <c r="U802" s="159"/>
      <c r="V802" s="159"/>
      <c r="W802" s="159"/>
      <c r="X802" s="159"/>
      <c r="Y802" s="159"/>
      <c r="Z802" s="159"/>
    </row>
    <row r="803" spans="1:26" ht="17.25" customHeight="1" x14ac:dyDescent="0.2">
      <c r="A803" s="159"/>
      <c r="B803" s="159"/>
      <c r="C803" s="159"/>
      <c r="D803" s="159"/>
      <c r="E803" s="159"/>
      <c r="F803" s="159"/>
      <c r="G803" s="159"/>
      <c r="H803" s="159"/>
      <c r="I803" s="159"/>
      <c r="J803" s="159"/>
      <c r="K803" s="159"/>
      <c r="L803" s="159"/>
      <c r="M803" s="159"/>
      <c r="N803" s="159"/>
      <c r="O803" s="159"/>
      <c r="P803" s="141"/>
      <c r="Q803" s="159"/>
      <c r="R803" s="159"/>
      <c r="S803" s="159"/>
      <c r="T803" s="159"/>
      <c r="U803" s="159"/>
      <c r="V803" s="159"/>
      <c r="W803" s="159"/>
      <c r="X803" s="159"/>
      <c r="Y803" s="159"/>
      <c r="Z803" s="159"/>
    </row>
    <row r="804" spans="1:26" ht="17.25" customHeight="1" x14ac:dyDescent="0.2">
      <c r="A804" s="159"/>
      <c r="B804" s="159"/>
      <c r="C804" s="159"/>
      <c r="D804" s="159"/>
      <c r="E804" s="159"/>
      <c r="F804" s="159"/>
      <c r="G804" s="159"/>
      <c r="H804" s="159"/>
      <c r="I804" s="159"/>
      <c r="J804" s="159"/>
      <c r="K804" s="159"/>
      <c r="L804" s="159"/>
      <c r="M804" s="159"/>
      <c r="N804" s="159"/>
      <c r="O804" s="159"/>
      <c r="P804" s="141"/>
      <c r="Q804" s="159"/>
      <c r="R804" s="159"/>
      <c r="S804" s="159"/>
      <c r="T804" s="159"/>
      <c r="U804" s="159"/>
      <c r="V804" s="159"/>
      <c r="W804" s="159"/>
      <c r="X804" s="159"/>
      <c r="Y804" s="159"/>
      <c r="Z804" s="159"/>
    </row>
    <row r="805" spans="1:26" ht="17.25" customHeight="1" x14ac:dyDescent="0.2">
      <c r="A805" s="159"/>
      <c r="B805" s="159"/>
      <c r="C805" s="159"/>
      <c r="D805" s="159"/>
      <c r="E805" s="159"/>
      <c r="F805" s="159"/>
      <c r="G805" s="159"/>
      <c r="H805" s="159"/>
      <c r="I805" s="159"/>
      <c r="J805" s="159"/>
      <c r="K805" s="159"/>
      <c r="L805" s="159"/>
      <c r="M805" s="159"/>
      <c r="N805" s="159"/>
      <c r="O805" s="159"/>
      <c r="P805" s="141"/>
      <c r="Q805" s="159"/>
      <c r="R805" s="159"/>
      <c r="S805" s="159"/>
      <c r="T805" s="159"/>
      <c r="U805" s="159"/>
      <c r="V805" s="159"/>
      <c r="W805" s="159"/>
      <c r="X805" s="159"/>
      <c r="Y805" s="159"/>
      <c r="Z805" s="159"/>
    </row>
    <row r="806" spans="1:26" ht="17.25" customHeight="1" x14ac:dyDescent="0.2">
      <c r="A806" s="159"/>
      <c r="B806" s="159"/>
      <c r="C806" s="159"/>
      <c r="D806" s="159"/>
      <c r="E806" s="159"/>
      <c r="F806" s="159"/>
      <c r="G806" s="159"/>
      <c r="H806" s="159"/>
      <c r="I806" s="159"/>
      <c r="J806" s="159"/>
      <c r="K806" s="159"/>
      <c r="L806" s="159"/>
      <c r="M806" s="159"/>
      <c r="N806" s="159"/>
      <c r="O806" s="159"/>
      <c r="P806" s="141"/>
      <c r="Q806" s="159"/>
      <c r="R806" s="159"/>
      <c r="S806" s="159"/>
      <c r="T806" s="159"/>
      <c r="U806" s="159"/>
      <c r="V806" s="159"/>
      <c r="W806" s="159"/>
      <c r="X806" s="159"/>
      <c r="Y806" s="159"/>
      <c r="Z806" s="159"/>
    </row>
    <row r="807" spans="1:26" ht="17.25" customHeight="1" x14ac:dyDescent="0.2">
      <c r="A807" s="159"/>
      <c r="B807" s="159"/>
      <c r="C807" s="159"/>
      <c r="D807" s="159"/>
      <c r="E807" s="159"/>
      <c r="F807" s="159"/>
      <c r="G807" s="159"/>
      <c r="H807" s="159"/>
      <c r="I807" s="159"/>
      <c r="J807" s="159"/>
      <c r="K807" s="159"/>
      <c r="L807" s="159"/>
      <c r="M807" s="159"/>
      <c r="N807" s="159"/>
      <c r="O807" s="159"/>
      <c r="P807" s="141"/>
      <c r="Q807" s="159"/>
      <c r="R807" s="159"/>
      <c r="S807" s="159"/>
      <c r="T807" s="159"/>
      <c r="U807" s="159"/>
      <c r="V807" s="159"/>
      <c r="W807" s="159"/>
      <c r="X807" s="159"/>
      <c r="Y807" s="159"/>
      <c r="Z807" s="159"/>
    </row>
    <row r="808" spans="1:26" ht="17.25" customHeight="1" x14ac:dyDescent="0.2">
      <c r="A808" s="159"/>
      <c r="B808" s="159"/>
      <c r="C808" s="159"/>
      <c r="D808" s="159"/>
      <c r="E808" s="159"/>
      <c r="F808" s="159"/>
      <c r="G808" s="159"/>
      <c r="H808" s="159"/>
      <c r="I808" s="159"/>
      <c r="J808" s="159"/>
      <c r="K808" s="159"/>
      <c r="L808" s="159"/>
      <c r="M808" s="159"/>
      <c r="N808" s="159"/>
      <c r="O808" s="159"/>
      <c r="P808" s="141"/>
      <c r="Q808" s="159"/>
      <c r="R808" s="159"/>
      <c r="S808" s="159"/>
      <c r="T808" s="159"/>
      <c r="U808" s="159"/>
      <c r="V808" s="159"/>
      <c r="W808" s="159"/>
      <c r="X808" s="159"/>
      <c r="Y808" s="159"/>
      <c r="Z808" s="159"/>
    </row>
    <row r="809" spans="1:26" ht="17.25" customHeight="1" x14ac:dyDescent="0.2">
      <c r="A809" s="159"/>
      <c r="B809" s="159"/>
      <c r="C809" s="159"/>
      <c r="D809" s="159"/>
      <c r="E809" s="159"/>
      <c r="F809" s="159"/>
      <c r="G809" s="159"/>
      <c r="H809" s="159"/>
      <c r="I809" s="159"/>
      <c r="J809" s="159"/>
      <c r="K809" s="159"/>
      <c r="L809" s="159"/>
      <c r="M809" s="159"/>
      <c r="N809" s="159"/>
      <c r="O809" s="159"/>
      <c r="P809" s="141"/>
      <c r="Q809" s="159"/>
      <c r="R809" s="159"/>
      <c r="S809" s="159"/>
      <c r="T809" s="159"/>
      <c r="U809" s="159"/>
      <c r="V809" s="159"/>
      <c r="W809" s="159"/>
      <c r="X809" s="159"/>
      <c r="Y809" s="159"/>
      <c r="Z809" s="159"/>
    </row>
    <row r="810" spans="1:26" ht="17.25" customHeight="1" x14ac:dyDescent="0.2">
      <c r="A810" s="159"/>
      <c r="B810" s="159"/>
      <c r="C810" s="159"/>
      <c r="D810" s="159"/>
      <c r="E810" s="159"/>
      <c r="F810" s="159"/>
      <c r="G810" s="159"/>
      <c r="H810" s="159"/>
      <c r="I810" s="159"/>
      <c r="J810" s="159"/>
      <c r="K810" s="159"/>
      <c r="L810" s="159"/>
      <c r="M810" s="159"/>
      <c r="N810" s="159"/>
      <c r="O810" s="159"/>
      <c r="P810" s="141"/>
      <c r="Q810" s="159"/>
      <c r="R810" s="159"/>
      <c r="S810" s="159"/>
      <c r="T810" s="159"/>
      <c r="U810" s="159"/>
      <c r="V810" s="159"/>
      <c r="W810" s="159"/>
      <c r="X810" s="159"/>
      <c r="Y810" s="159"/>
      <c r="Z810" s="159"/>
    </row>
    <row r="811" spans="1:26" ht="17.25" customHeight="1" x14ac:dyDescent="0.2">
      <c r="A811" s="159"/>
      <c r="B811" s="159"/>
      <c r="C811" s="159"/>
      <c r="D811" s="159"/>
      <c r="E811" s="159"/>
      <c r="F811" s="159"/>
      <c r="G811" s="159"/>
      <c r="H811" s="159"/>
      <c r="I811" s="159"/>
      <c r="J811" s="159"/>
      <c r="K811" s="159"/>
      <c r="L811" s="159"/>
      <c r="M811" s="159"/>
      <c r="N811" s="159"/>
      <c r="O811" s="159"/>
      <c r="P811" s="141"/>
      <c r="Q811" s="159"/>
      <c r="R811" s="159"/>
      <c r="S811" s="159"/>
      <c r="T811" s="159"/>
      <c r="U811" s="159"/>
      <c r="V811" s="159"/>
      <c r="W811" s="159"/>
      <c r="X811" s="159"/>
      <c r="Y811" s="159"/>
      <c r="Z811" s="159"/>
    </row>
    <row r="812" spans="1:26" ht="17.25" customHeight="1" x14ac:dyDescent="0.2">
      <c r="A812" s="159"/>
      <c r="B812" s="159"/>
      <c r="C812" s="159"/>
      <c r="D812" s="159"/>
      <c r="E812" s="159"/>
      <c r="F812" s="159"/>
      <c r="G812" s="159"/>
      <c r="H812" s="159"/>
      <c r="I812" s="159"/>
      <c r="J812" s="159"/>
      <c r="K812" s="159"/>
      <c r="L812" s="159"/>
      <c r="M812" s="159"/>
      <c r="N812" s="159"/>
      <c r="O812" s="159"/>
      <c r="P812" s="141"/>
      <c r="Q812" s="159"/>
      <c r="R812" s="159"/>
      <c r="S812" s="159"/>
      <c r="T812" s="159"/>
      <c r="U812" s="159"/>
      <c r="V812" s="159"/>
      <c r="W812" s="159"/>
      <c r="X812" s="159"/>
      <c r="Y812" s="159"/>
      <c r="Z812" s="159"/>
    </row>
    <row r="813" spans="1:26" ht="17.25" customHeight="1" x14ac:dyDescent="0.2">
      <c r="A813" s="159"/>
      <c r="B813" s="159"/>
      <c r="C813" s="159"/>
      <c r="D813" s="159"/>
      <c r="E813" s="159"/>
      <c r="F813" s="159"/>
      <c r="G813" s="159"/>
      <c r="H813" s="159"/>
      <c r="I813" s="159"/>
      <c r="J813" s="159"/>
      <c r="K813" s="159"/>
      <c r="L813" s="159"/>
      <c r="M813" s="159"/>
      <c r="N813" s="159"/>
      <c r="O813" s="159"/>
      <c r="P813" s="141"/>
      <c r="Q813" s="159"/>
      <c r="R813" s="159"/>
      <c r="S813" s="159"/>
      <c r="T813" s="159"/>
      <c r="U813" s="159"/>
      <c r="V813" s="159"/>
      <c r="W813" s="159"/>
      <c r="X813" s="159"/>
      <c r="Y813" s="159"/>
      <c r="Z813" s="159"/>
    </row>
    <row r="814" spans="1:26" ht="17.25" customHeight="1" x14ac:dyDescent="0.2">
      <c r="A814" s="159"/>
      <c r="B814" s="159"/>
      <c r="C814" s="159"/>
      <c r="D814" s="159"/>
      <c r="E814" s="159"/>
      <c r="F814" s="159"/>
      <c r="G814" s="159"/>
      <c r="H814" s="159"/>
      <c r="I814" s="159"/>
      <c r="J814" s="159"/>
      <c r="K814" s="159"/>
      <c r="L814" s="159"/>
      <c r="M814" s="159"/>
      <c r="N814" s="159"/>
      <c r="O814" s="159"/>
      <c r="P814" s="141"/>
      <c r="Q814" s="159"/>
      <c r="R814" s="159"/>
      <c r="S814" s="159"/>
      <c r="T814" s="159"/>
      <c r="U814" s="159"/>
      <c r="V814" s="159"/>
      <c r="W814" s="159"/>
      <c r="X814" s="159"/>
      <c r="Y814" s="159"/>
      <c r="Z814" s="159"/>
    </row>
    <row r="815" spans="1:26" ht="17.25" customHeight="1" x14ac:dyDescent="0.2">
      <c r="A815" s="159"/>
      <c r="B815" s="159"/>
      <c r="C815" s="159"/>
      <c r="D815" s="159"/>
      <c r="E815" s="159"/>
      <c r="F815" s="159"/>
      <c r="G815" s="159"/>
      <c r="H815" s="159"/>
      <c r="I815" s="159"/>
      <c r="J815" s="159"/>
      <c r="K815" s="159"/>
      <c r="L815" s="159"/>
      <c r="M815" s="159"/>
      <c r="N815" s="159"/>
      <c r="O815" s="159"/>
      <c r="P815" s="141"/>
      <c r="Q815" s="159"/>
      <c r="R815" s="159"/>
      <c r="S815" s="159"/>
      <c r="T815" s="159"/>
      <c r="U815" s="159"/>
      <c r="V815" s="159"/>
      <c r="W815" s="159"/>
      <c r="X815" s="159"/>
      <c r="Y815" s="159"/>
      <c r="Z815" s="159"/>
    </row>
    <row r="816" spans="1:26" ht="17.25" customHeight="1" x14ac:dyDescent="0.2">
      <c r="A816" s="159"/>
      <c r="B816" s="159"/>
      <c r="C816" s="159"/>
      <c r="D816" s="159"/>
      <c r="E816" s="159"/>
      <c r="F816" s="159"/>
      <c r="G816" s="159"/>
      <c r="H816" s="159"/>
      <c r="I816" s="159"/>
      <c r="J816" s="159"/>
      <c r="K816" s="159"/>
      <c r="L816" s="159"/>
      <c r="M816" s="159"/>
      <c r="N816" s="159"/>
      <c r="O816" s="159"/>
      <c r="P816" s="141"/>
      <c r="Q816" s="159"/>
      <c r="R816" s="159"/>
      <c r="S816" s="159"/>
      <c r="T816" s="159"/>
      <c r="U816" s="159"/>
      <c r="V816" s="159"/>
      <c r="W816" s="159"/>
      <c r="X816" s="159"/>
      <c r="Y816" s="159"/>
      <c r="Z816" s="159"/>
    </row>
    <row r="817" spans="1:26" ht="17.25" customHeight="1" x14ac:dyDescent="0.2">
      <c r="A817" s="159"/>
      <c r="B817" s="159"/>
      <c r="C817" s="159"/>
      <c r="D817" s="159"/>
      <c r="E817" s="159"/>
      <c r="F817" s="159"/>
      <c r="G817" s="159"/>
      <c r="H817" s="159"/>
      <c r="I817" s="159"/>
      <c r="J817" s="159"/>
      <c r="K817" s="159"/>
      <c r="L817" s="159"/>
      <c r="M817" s="159"/>
      <c r="N817" s="159"/>
      <c r="O817" s="159"/>
      <c r="P817" s="141"/>
      <c r="Q817" s="159"/>
      <c r="R817" s="159"/>
      <c r="S817" s="159"/>
      <c r="T817" s="159"/>
      <c r="U817" s="159"/>
      <c r="V817" s="159"/>
      <c r="W817" s="159"/>
      <c r="X817" s="159"/>
      <c r="Y817" s="159"/>
      <c r="Z817" s="159"/>
    </row>
    <row r="818" spans="1:26" ht="17.25" customHeight="1" x14ac:dyDescent="0.2">
      <c r="A818" s="159"/>
      <c r="B818" s="159"/>
      <c r="C818" s="159"/>
      <c r="D818" s="159"/>
      <c r="E818" s="159"/>
      <c r="F818" s="159"/>
      <c r="G818" s="159"/>
      <c r="H818" s="159"/>
      <c r="I818" s="159"/>
      <c r="J818" s="159"/>
      <c r="K818" s="159"/>
      <c r="L818" s="159"/>
      <c r="M818" s="159"/>
      <c r="N818" s="159"/>
      <c r="O818" s="159"/>
      <c r="P818" s="141"/>
      <c r="Q818" s="159"/>
      <c r="R818" s="159"/>
      <c r="S818" s="159"/>
      <c r="T818" s="159"/>
      <c r="U818" s="159"/>
      <c r="V818" s="159"/>
      <c r="W818" s="159"/>
      <c r="X818" s="159"/>
      <c r="Y818" s="159"/>
      <c r="Z818" s="159"/>
    </row>
    <row r="819" spans="1:26" ht="17.25" customHeight="1" x14ac:dyDescent="0.2">
      <c r="A819" s="159"/>
      <c r="B819" s="159"/>
      <c r="C819" s="159"/>
      <c r="D819" s="159"/>
      <c r="E819" s="159"/>
      <c r="F819" s="159"/>
      <c r="G819" s="159"/>
      <c r="H819" s="159"/>
      <c r="I819" s="159"/>
      <c r="J819" s="159"/>
      <c r="K819" s="159"/>
      <c r="L819" s="159"/>
      <c r="M819" s="159"/>
      <c r="N819" s="159"/>
      <c r="O819" s="159"/>
      <c r="P819" s="141"/>
      <c r="Q819" s="159"/>
      <c r="R819" s="159"/>
      <c r="S819" s="159"/>
      <c r="T819" s="159"/>
      <c r="U819" s="159"/>
      <c r="V819" s="159"/>
      <c r="W819" s="159"/>
      <c r="X819" s="159"/>
      <c r="Y819" s="159"/>
      <c r="Z819" s="159"/>
    </row>
    <row r="820" spans="1:26" ht="17.25" customHeight="1" x14ac:dyDescent="0.2">
      <c r="A820" s="159"/>
      <c r="B820" s="159"/>
      <c r="C820" s="159"/>
      <c r="D820" s="159"/>
      <c r="E820" s="159"/>
      <c r="F820" s="159"/>
      <c r="G820" s="159"/>
      <c r="H820" s="159"/>
      <c r="I820" s="159"/>
      <c r="J820" s="159"/>
      <c r="K820" s="159"/>
      <c r="L820" s="159"/>
      <c r="M820" s="159"/>
      <c r="N820" s="159"/>
      <c r="O820" s="159"/>
      <c r="P820" s="141"/>
      <c r="Q820" s="159"/>
      <c r="R820" s="159"/>
      <c r="S820" s="159"/>
      <c r="T820" s="159"/>
      <c r="U820" s="159"/>
      <c r="V820" s="159"/>
      <c r="W820" s="159"/>
      <c r="X820" s="159"/>
      <c r="Y820" s="159"/>
      <c r="Z820" s="159"/>
    </row>
    <row r="821" spans="1:26" ht="17.25" customHeight="1" x14ac:dyDescent="0.2">
      <c r="A821" s="159"/>
      <c r="B821" s="159"/>
      <c r="C821" s="159"/>
      <c r="D821" s="159"/>
      <c r="E821" s="159"/>
      <c r="F821" s="159"/>
      <c r="G821" s="159"/>
      <c r="H821" s="159"/>
      <c r="I821" s="159"/>
      <c r="J821" s="159"/>
      <c r="K821" s="159"/>
      <c r="L821" s="159"/>
      <c r="M821" s="159"/>
      <c r="N821" s="159"/>
      <c r="O821" s="159"/>
      <c r="P821" s="141"/>
      <c r="Q821" s="159"/>
      <c r="R821" s="159"/>
      <c r="S821" s="159"/>
      <c r="T821" s="159"/>
      <c r="U821" s="159"/>
      <c r="V821" s="159"/>
      <c r="W821" s="159"/>
      <c r="X821" s="159"/>
      <c r="Y821" s="159"/>
      <c r="Z821" s="159"/>
    </row>
    <row r="822" spans="1:26" ht="17.25" customHeight="1" x14ac:dyDescent="0.2">
      <c r="A822" s="159"/>
      <c r="B822" s="159"/>
      <c r="C822" s="159"/>
      <c r="D822" s="159"/>
      <c r="E822" s="159"/>
      <c r="F822" s="159"/>
      <c r="G822" s="159"/>
      <c r="H822" s="159"/>
      <c r="I822" s="159"/>
      <c r="J822" s="159"/>
      <c r="K822" s="159"/>
      <c r="L822" s="159"/>
      <c r="M822" s="159"/>
      <c r="N822" s="159"/>
      <c r="O822" s="159"/>
      <c r="P822" s="141"/>
      <c r="Q822" s="159"/>
      <c r="R822" s="159"/>
      <c r="S822" s="159"/>
      <c r="T822" s="159"/>
      <c r="U822" s="159"/>
      <c r="V822" s="159"/>
      <c r="W822" s="159"/>
      <c r="X822" s="159"/>
      <c r="Y822" s="159"/>
      <c r="Z822" s="159"/>
    </row>
    <row r="823" spans="1:26" ht="17.25" customHeight="1" x14ac:dyDescent="0.2">
      <c r="A823" s="159"/>
      <c r="B823" s="159"/>
      <c r="C823" s="159"/>
      <c r="D823" s="159"/>
      <c r="E823" s="159"/>
      <c r="F823" s="159"/>
      <c r="G823" s="159"/>
      <c r="H823" s="159"/>
      <c r="I823" s="159"/>
      <c r="J823" s="159"/>
      <c r="K823" s="159"/>
      <c r="L823" s="159"/>
      <c r="M823" s="159"/>
      <c r="N823" s="159"/>
      <c r="O823" s="159"/>
      <c r="P823" s="141"/>
      <c r="Q823" s="159"/>
      <c r="R823" s="159"/>
      <c r="S823" s="159"/>
      <c r="T823" s="159"/>
      <c r="U823" s="159"/>
      <c r="V823" s="159"/>
      <c r="W823" s="159"/>
      <c r="X823" s="159"/>
      <c r="Y823" s="159"/>
      <c r="Z823" s="159"/>
    </row>
    <row r="824" spans="1:26" ht="17.25" customHeight="1" x14ac:dyDescent="0.2">
      <c r="A824" s="159"/>
      <c r="B824" s="159"/>
      <c r="C824" s="159"/>
      <c r="D824" s="159"/>
      <c r="E824" s="159"/>
      <c r="F824" s="159"/>
      <c r="G824" s="159"/>
      <c r="H824" s="159"/>
      <c r="I824" s="159"/>
      <c r="J824" s="159"/>
      <c r="K824" s="159"/>
      <c r="L824" s="159"/>
      <c r="M824" s="159"/>
      <c r="N824" s="159"/>
      <c r="O824" s="159"/>
      <c r="P824" s="141"/>
      <c r="Q824" s="159"/>
      <c r="R824" s="159"/>
      <c r="S824" s="159"/>
      <c r="T824" s="159"/>
      <c r="U824" s="159"/>
      <c r="V824" s="159"/>
      <c r="W824" s="159"/>
      <c r="X824" s="159"/>
      <c r="Y824" s="159"/>
      <c r="Z824" s="159"/>
    </row>
    <row r="825" spans="1:26" ht="17.25" customHeight="1" x14ac:dyDescent="0.2">
      <c r="A825" s="159"/>
      <c r="B825" s="159"/>
      <c r="C825" s="159"/>
      <c r="D825" s="159"/>
      <c r="E825" s="159"/>
      <c r="F825" s="159"/>
      <c r="G825" s="159"/>
      <c r="H825" s="159"/>
      <c r="I825" s="159"/>
      <c r="J825" s="159"/>
      <c r="K825" s="159"/>
      <c r="L825" s="159"/>
      <c r="M825" s="159"/>
      <c r="N825" s="159"/>
      <c r="O825" s="159"/>
      <c r="P825" s="141"/>
      <c r="Q825" s="159"/>
      <c r="R825" s="159"/>
      <c r="S825" s="159"/>
      <c r="T825" s="159"/>
      <c r="U825" s="159"/>
      <c r="V825" s="159"/>
      <c r="W825" s="159"/>
      <c r="X825" s="159"/>
      <c r="Y825" s="159"/>
      <c r="Z825" s="159"/>
    </row>
    <row r="826" spans="1:26" ht="17.25" customHeight="1" x14ac:dyDescent="0.2">
      <c r="A826" s="159"/>
      <c r="B826" s="159"/>
      <c r="C826" s="159"/>
      <c r="D826" s="159"/>
      <c r="E826" s="159"/>
      <c r="F826" s="159"/>
      <c r="G826" s="159"/>
      <c r="H826" s="159"/>
      <c r="I826" s="159"/>
      <c r="J826" s="159"/>
      <c r="K826" s="159"/>
      <c r="L826" s="159"/>
      <c r="M826" s="159"/>
      <c r="N826" s="159"/>
      <c r="O826" s="159"/>
      <c r="P826" s="141"/>
      <c r="Q826" s="159"/>
      <c r="R826" s="159"/>
      <c r="S826" s="159"/>
      <c r="T826" s="159"/>
      <c r="U826" s="159"/>
      <c r="V826" s="159"/>
      <c r="W826" s="159"/>
      <c r="X826" s="159"/>
      <c r="Y826" s="159"/>
      <c r="Z826" s="159"/>
    </row>
    <row r="827" spans="1:26" ht="17.25" customHeight="1" x14ac:dyDescent="0.2">
      <c r="A827" s="159"/>
      <c r="B827" s="159"/>
      <c r="C827" s="159"/>
      <c r="D827" s="159"/>
      <c r="E827" s="159"/>
      <c r="F827" s="159"/>
      <c r="G827" s="159"/>
      <c r="H827" s="159"/>
      <c r="I827" s="159"/>
      <c r="J827" s="159"/>
      <c r="K827" s="159"/>
      <c r="L827" s="159"/>
      <c r="M827" s="159"/>
      <c r="N827" s="159"/>
      <c r="O827" s="159"/>
      <c r="P827" s="141"/>
      <c r="Q827" s="159"/>
      <c r="R827" s="159"/>
      <c r="S827" s="159"/>
      <c r="T827" s="159"/>
      <c r="U827" s="159"/>
      <c r="V827" s="159"/>
      <c r="W827" s="159"/>
      <c r="X827" s="159"/>
      <c r="Y827" s="159"/>
      <c r="Z827" s="159"/>
    </row>
    <row r="828" spans="1:26" ht="17.25" customHeight="1" x14ac:dyDescent="0.2">
      <c r="A828" s="159"/>
      <c r="B828" s="159"/>
      <c r="C828" s="159"/>
      <c r="D828" s="159"/>
      <c r="E828" s="159"/>
      <c r="F828" s="159"/>
      <c r="G828" s="159"/>
      <c r="H828" s="159"/>
      <c r="I828" s="159"/>
      <c r="J828" s="159"/>
      <c r="K828" s="159"/>
      <c r="L828" s="159"/>
      <c r="M828" s="159"/>
      <c r="N828" s="159"/>
      <c r="O828" s="159"/>
      <c r="P828" s="141"/>
      <c r="Q828" s="159"/>
      <c r="R828" s="159"/>
      <c r="S828" s="159"/>
      <c r="T828" s="159"/>
      <c r="U828" s="159"/>
      <c r="V828" s="159"/>
      <c r="W828" s="159"/>
      <c r="X828" s="159"/>
      <c r="Y828" s="159"/>
      <c r="Z828" s="159"/>
    </row>
    <row r="829" spans="1:26" ht="17.25" customHeight="1" x14ac:dyDescent="0.2">
      <c r="A829" s="159"/>
      <c r="B829" s="159"/>
      <c r="C829" s="159"/>
      <c r="D829" s="159"/>
      <c r="E829" s="159"/>
      <c r="F829" s="159"/>
      <c r="G829" s="159"/>
      <c r="H829" s="159"/>
      <c r="I829" s="159"/>
      <c r="J829" s="159"/>
      <c r="K829" s="159"/>
      <c r="L829" s="159"/>
      <c r="M829" s="159"/>
      <c r="N829" s="159"/>
      <c r="O829" s="159"/>
      <c r="P829" s="141"/>
      <c r="Q829" s="159"/>
      <c r="R829" s="159"/>
      <c r="S829" s="159"/>
      <c r="T829" s="159"/>
      <c r="U829" s="159"/>
      <c r="V829" s="159"/>
      <c r="W829" s="159"/>
      <c r="X829" s="159"/>
      <c r="Y829" s="159"/>
      <c r="Z829" s="159"/>
    </row>
    <row r="830" spans="1:26" ht="17.25" customHeight="1" x14ac:dyDescent="0.2">
      <c r="A830" s="159"/>
      <c r="B830" s="159"/>
      <c r="C830" s="159"/>
      <c r="D830" s="159"/>
      <c r="E830" s="159"/>
      <c r="F830" s="159"/>
      <c r="G830" s="159"/>
      <c r="H830" s="159"/>
      <c r="I830" s="159"/>
      <c r="J830" s="159"/>
      <c r="K830" s="159"/>
      <c r="L830" s="159"/>
      <c r="M830" s="159"/>
      <c r="N830" s="159"/>
      <c r="O830" s="159"/>
      <c r="P830" s="141"/>
      <c r="Q830" s="159"/>
      <c r="R830" s="159"/>
      <c r="S830" s="159"/>
      <c r="T830" s="159"/>
      <c r="U830" s="159"/>
      <c r="V830" s="159"/>
      <c r="W830" s="159"/>
      <c r="X830" s="159"/>
      <c r="Y830" s="159"/>
      <c r="Z830" s="159"/>
    </row>
    <row r="831" spans="1:26" ht="17.25" customHeight="1" x14ac:dyDescent="0.2">
      <c r="A831" s="159"/>
      <c r="B831" s="159"/>
      <c r="C831" s="159"/>
      <c r="D831" s="159"/>
      <c r="E831" s="159"/>
      <c r="F831" s="159"/>
      <c r="G831" s="159"/>
      <c r="H831" s="159"/>
      <c r="I831" s="159"/>
      <c r="J831" s="159"/>
      <c r="K831" s="159"/>
      <c r="L831" s="159"/>
      <c r="M831" s="159"/>
      <c r="N831" s="159"/>
      <c r="O831" s="159"/>
      <c r="P831" s="141"/>
      <c r="Q831" s="159"/>
      <c r="R831" s="159"/>
      <c r="S831" s="159"/>
      <c r="T831" s="159"/>
      <c r="U831" s="159"/>
      <c r="V831" s="159"/>
      <c r="W831" s="159"/>
      <c r="X831" s="159"/>
      <c r="Y831" s="159"/>
      <c r="Z831" s="159"/>
    </row>
    <row r="832" spans="1:26" ht="17.25" customHeight="1" x14ac:dyDescent="0.2">
      <c r="A832" s="159"/>
      <c r="B832" s="159"/>
      <c r="C832" s="159"/>
      <c r="D832" s="159"/>
      <c r="E832" s="159"/>
      <c r="F832" s="159"/>
      <c r="G832" s="159"/>
      <c r="H832" s="159"/>
      <c r="I832" s="159"/>
      <c r="J832" s="159"/>
      <c r="K832" s="159"/>
      <c r="L832" s="159"/>
      <c r="M832" s="159"/>
      <c r="N832" s="159"/>
      <c r="O832" s="159"/>
      <c r="P832" s="141"/>
      <c r="Q832" s="159"/>
      <c r="R832" s="159"/>
      <c r="S832" s="159"/>
      <c r="T832" s="159"/>
      <c r="U832" s="159"/>
      <c r="V832" s="159"/>
      <c r="W832" s="159"/>
      <c r="X832" s="159"/>
      <c r="Y832" s="159"/>
      <c r="Z832" s="159"/>
    </row>
    <row r="833" spans="1:26" ht="17.25" customHeight="1" x14ac:dyDescent="0.2">
      <c r="A833" s="159"/>
      <c r="B833" s="159"/>
      <c r="C833" s="159"/>
      <c r="D833" s="159"/>
      <c r="E833" s="159"/>
      <c r="F833" s="159"/>
      <c r="G833" s="159"/>
      <c r="H833" s="159"/>
      <c r="I833" s="159"/>
      <c r="J833" s="159"/>
      <c r="K833" s="159"/>
      <c r="L833" s="159"/>
      <c r="M833" s="159"/>
      <c r="N833" s="159"/>
      <c r="O833" s="159"/>
      <c r="P833" s="141"/>
      <c r="Q833" s="159"/>
      <c r="R833" s="159"/>
      <c r="S833" s="159"/>
      <c r="T833" s="159"/>
      <c r="U833" s="159"/>
      <c r="V833" s="159"/>
      <c r="W833" s="159"/>
      <c r="X833" s="159"/>
      <c r="Y833" s="159"/>
      <c r="Z833" s="159"/>
    </row>
    <row r="834" spans="1:26" ht="17.25" customHeight="1" x14ac:dyDescent="0.2">
      <c r="A834" s="159"/>
      <c r="B834" s="159"/>
      <c r="C834" s="159"/>
      <c r="D834" s="159"/>
      <c r="E834" s="159"/>
      <c r="F834" s="159"/>
      <c r="G834" s="159"/>
      <c r="H834" s="159"/>
      <c r="I834" s="159"/>
      <c r="J834" s="159"/>
      <c r="K834" s="159"/>
      <c r="L834" s="159"/>
      <c r="M834" s="159"/>
      <c r="N834" s="159"/>
      <c r="O834" s="159"/>
      <c r="P834" s="141"/>
      <c r="Q834" s="159"/>
      <c r="R834" s="159"/>
      <c r="S834" s="159"/>
      <c r="T834" s="159"/>
      <c r="U834" s="159"/>
      <c r="V834" s="159"/>
      <c r="W834" s="159"/>
      <c r="X834" s="159"/>
      <c r="Y834" s="159"/>
      <c r="Z834" s="159"/>
    </row>
    <row r="835" spans="1:26" ht="17.25" customHeight="1" x14ac:dyDescent="0.2">
      <c r="A835" s="159"/>
      <c r="B835" s="159"/>
      <c r="C835" s="159"/>
      <c r="D835" s="159"/>
      <c r="E835" s="159"/>
      <c r="F835" s="159"/>
      <c r="G835" s="159"/>
      <c r="H835" s="159"/>
      <c r="I835" s="159"/>
      <c r="J835" s="159"/>
      <c r="K835" s="159"/>
      <c r="L835" s="159"/>
      <c r="M835" s="159"/>
      <c r="N835" s="159"/>
      <c r="O835" s="159"/>
      <c r="P835" s="141"/>
      <c r="Q835" s="159"/>
      <c r="R835" s="159"/>
      <c r="S835" s="159"/>
      <c r="T835" s="159"/>
      <c r="U835" s="159"/>
      <c r="V835" s="159"/>
      <c r="W835" s="159"/>
      <c r="X835" s="159"/>
      <c r="Y835" s="159"/>
      <c r="Z835" s="159"/>
    </row>
    <row r="836" spans="1:26" ht="17.25" customHeight="1" x14ac:dyDescent="0.2">
      <c r="A836" s="159"/>
      <c r="B836" s="159"/>
      <c r="C836" s="159"/>
      <c r="D836" s="159"/>
      <c r="E836" s="159"/>
      <c r="F836" s="159"/>
      <c r="G836" s="159"/>
      <c r="H836" s="159"/>
      <c r="I836" s="159"/>
      <c r="J836" s="159"/>
      <c r="K836" s="159"/>
      <c r="L836" s="159"/>
      <c r="M836" s="159"/>
      <c r="N836" s="159"/>
      <c r="O836" s="159"/>
      <c r="P836" s="141"/>
      <c r="Q836" s="159"/>
      <c r="R836" s="159"/>
      <c r="S836" s="159"/>
      <c r="T836" s="159"/>
      <c r="U836" s="159"/>
      <c r="V836" s="159"/>
      <c r="W836" s="159"/>
      <c r="X836" s="159"/>
      <c r="Y836" s="159"/>
      <c r="Z836" s="159"/>
    </row>
    <row r="837" spans="1:26" ht="17.25" customHeight="1" x14ac:dyDescent="0.2">
      <c r="A837" s="159"/>
      <c r="B837" s="159"/>
      <c r="C837" s="159"/>
      <c r="D837" s="159"/>
      <c r="E837" s="159"/>
      <c r="F837" s="159"/>
      <c r="G837" s="159"/>
      <c r="H837" s="159"/>
      <c r="I837" s="159"/>
      <c r="J837" s="159"/>
      <c r="K837" s="159"/>
      <c r="L837" s="159"/>
      <c r="M837" s="159"/>
      <c r="N837" s="159"/>
      <c r="O837" s="159"/>
      <c r="P837" s="141"/>
      <c r="Q837" s="159"/>
      <c r="R837" s="159"/>
      <c r="S837" s="159"/>
      <c r="T837" s="159"/>
      <c r="U837" s="159"/>
      <c r="V837" s="159"/>
      <c r="W837" s="159"/>
      <c r="X837" s="159"/>
      <c r="Y837" s="159"/>
      <c r="Z837" s="159"/>
    </row>
    <row r="838" spans="1:26" ht="17.25" customHeight="1" x14ac:dyDescent="0.2">
      <c r="A838" s="159"/>
      <c r="B838" s="159"/>
      <c r="C838" s="159"/>
      <c r="D838" s="159"/>
      <c r="E838" s="159"/>
      <c r="F838" s="159"/>
      <c r="G838" s="159"/>
      <c r="H838" s="159"/>
      <c r="I838" s="159"/>
      <c r="J838" s="159"/>
      <c r="K838" s="159"/>
      <c r="L838" s="159"/>
      <c r="M838" s="159"/>
      <c r="N838" s="159"/>
      <c r="O838" s="159"/>
      <c r="P838" s="141"/>
      <c r="Q838" s="159"/>
      <c r="R838" s="159"/>
      <c r="S838" s="159"/>
      <c r="T838" s="159"/>
      <c r="U838" s="159"/>
      <c r="V838" s="159"/>
      <c r="W838" s="159"/>
      <c r="X838" s="159"/>
      <c r="Y838" s="159"/>
      <c r="Z838" s="159"/>
    </row>
    <row r="839" spans="1:26" ht="17.25" customHeight="1" x14ac:dyDescent="0.2">
      <c r="A839" s="159"/>
      <c r="B839" s="159"/>
      <c r="C839" s="159"/>
      <c r="D839" s="159"/>
      <c r="E839" s="159"/>
      <c r="F839" s="159"/>
      <c r="G839" s="159"/>
      <c r="H839" s="159"/>
      <c r="I839" s="159"/>
      <c r="J839" s="159"/>
      <c r="K839" s="159"/>
      <c r="L839" s="159"/>
      <c r="M839" s="159"/>
      <c r="N839" s="159"/>
      <c r="O839" s="159"/>
      <c r="P839" s="141"/>
      <c r="Q839" s="159"/>
      <c r="R839" s="159"/>
      <c r="S839" s="159"/>
      <c r="T839" s="159"/>
      <c r="U839" s="159"/>
      <c r="V839" s="159"/>
      <c r="W839" s="159"/>
      <c r="X839" s="159"/>
      <c r="Y839" s="159"/>
      <c r="Z839" s="159"/>
    </row>
    <row r="840" spans="1:26" ht="17.25" customHeight="1" x14ac:dyDescent="0.2">
      <c r="A840" s="159"/>
      <c r="B840" s="159"/>
      <c r="C840" s="159"/>
      <c r="D840" s="159"/>
      <c r="E840" s="159"/>
      <c r="F840" s="159"/>
      <c r="G840" s="159"/>
      <c r="H840" s="159"/>
      <c r="I840" s="159"/>
      <c r="J840" s="159"/>
      <c r="K840" s="159"/>
      <c r="L840" s="159"/>
      <c r="M840" s="159"/>
      <c r="N840" s="159"/>
      <c r="O840" s="159"/>
      <c r="P840" s="141"/>
      <c r="Q840" s="159"/>
      <c r="R840" s="159"/>
      <c r="S840" s="159"/>
      <c r="T840" s="159"/>
      <c r="U840" s="159"/>
      <c r="V840" s="159"/>
      <c r="W840" s="159"/>
      <c r="X840" s="159"/>
      <c r="Y840" s="159"/>
      <c r="Z840" s="159"/>
    </row>
    <row r="841" spans="1:26" ht="17.25" customHeight="1" x14ac:dyDescent="0.2">
      <c r="A841" s="159"/>
      <c r="B841" s="159"/>
      <c r="C841" s="159"/>
      <c r="D841" s="159"/>
      <c r="E841" s="159"/>
      <c r="F841" s="159"/>
      <c r="G841" s="159"/>
      <c r="H841" s="159"/>
      <c r="I841" s="159"/>
      <c r="J841" s="159"/>
      <c r="K841" s="159"/>
      <c r="L841" s="159"/>
      <c r="M841" s="159"/>
      <c r="N841" s="159"/>
      <c r="O841" s="159"/>
      <c r="P841" s="141"/>
      <c r="Q841" s="159"/>
      <c r="R841" s="159"/>
      <c r="S841" s="159"/>
      <c r="T841" s="159"/>
      <c r="U841" s="159"/>
      <c r="V841" s="159"/>
      <c r="W841" s="159"/>
      <c r="X841" s="159"/>
      <c r="Y841" s="159"/>
      <c r="Z841" s="159"/>
    </row>
    <row r="842" spans="1:26" ht="17.25" customHeight="1" x14ac:dyDescent="0.2">
      <c r="A842" s="159"/>
      <c r="B842" s="159"/>
      <c r="C842" s="159"/>
      <c r="D842" s="159"/>
      <c r="E842" s="159"/>
      <c r="F842" s="159"/>
      <c r="G842" s="159"/>
      <c r="H842" s="159"/>
      <c r="I842" s="159"/>
      <c r="J842" s="159"/>
      <c r="K842" s="159"/>
      <c r="L842" s="159"/>
      <c r="M842" s="159"/>
      <c r="N842" s="159"/>
      <c r="O842" s="159"/>
      <c r="P842" s="141"/>
      <c r="Q842" s="159"/>
      <c r="R842" s="159"/>
      <c r="S842" s="159"/>
      <c r="T842" s="159"/>
      <c r="U842" s="159"/>
      <c r="V842" s="159"/>
      <c r="W842" s="159"/>
      <c r="X842" s="159"/>
      <c r="Y842" s="159"/>
      <c r="Z842" s="159"/>
    </row>
    <row r="843" spans="1:26" ht="17.25" customHeight="1" x14ac:dyDescent="0.2">
      <c r="A843" s="159"/>
      <c r="B843" s="159"/>
      <c r="C843" s="159"/>
      <c r="D843" s="159"/>
      <c r="E843" s="159"/>
      <c r="F843" s="159"/>
      <c r="G843" s="159"/>
      <c r="H843" s="159"/>
      <c r="I843" s="159"/>
      <c r="J843" s="159"/>
      <c r="K843" s="159"/>
      <c r="L843" s="159"/>
      <c r="M843" s="159"/>
      <c r="N843" s="159"/>
      <c r="O843" s="159"/>
      <c r="P843" s="141"/>
      <c r="Q843" s="159"/>
      <c r="R843" s="159"/>
      <c r="S843" s="159"/>
      <c r="T843" s="159"/>
      <c r="U843" s="159"/>
      <c r="V843" s="159"/>
      <c r="W843" s="159"/>
      <c r="X843" s="159"/>
      <c r="Y843" s="159"/>
      <c r="Z843" s="159"/>
    </row>
    <row r="844" spans="1:26" ht="17.25" customHeight="1" x14ac:dyDescent="0.2">
      <c r="A844" s="159"/>
      <c r="B844" s="159"/>
      <c r="C844" s="159"/>
      <c r="D844" s="159"/>
      <c r="E844" s="159"/>
      <c r="F844" s="159"/>
      <c r="G844" s="159"/>
      <c r="H844" s="159"/>
      <c r="I844" s="159"/>
      <c r="J844" s="159"/>
      <c r="K844" s="159"/>
      <c r="L844" s="159"/>
      <c r="M844" s="159"/>
      <c r="N844" s="159"/>
      <c r="O844" s="159"/>
      <c r="P844" s="141"/>
      <c r="Q844" s="159"/>
      <c r="R844" s="159"/>
      <c r="S844" s="159"/>
      <c r="T844" s="159"/>
      <c r="U844" s="159"/>
      <c r="V844" s="159"/>
      <c r="W844" s="159"/>
      <c r="X844" s="159"/>
      <c r="Y844" s="159"/>
      <c r="Z844" s="159"/>
    </row>
    <row r="845" spans="1:26" ht="17.25" customHeight="1" x14ac:dyDescent="0.2">
      <c r="A845" s="159"/>
      <c r="B845" s="159"/>
      <c r="C845" s="159"/>
      <c r="D845" s="159"/>
      <c r="E845" s="159"/>
      <c r="F845" s="159"/>
      <c r="G845" s="159"/>
      <c r="H845" s="159"/>
      <c r="I845" s="159"/>
      <c r="J845" s="159"/>
      <c r="K845" s="159"/>
      <c r="L845" s="159"/>
      <c r="M845" s="159"/>
      <c r="N845" s="159"/>
      <c r="O845" s="159"/>
      <c r="P845" s="141"/>
      <c r="Q845" s="159"/>
      <c r="R845" s="159"/>
      <c r="S845" s="159"/>
      <c r="T845" s="159"/>
      <c r="U845" s="159"/>
      <c r="V845" s="159"/>
      <c r="W845" s="159"/>
      <c r="X845" s="159"/>
      <c r="Y845" s="159"/>
      <c r="Z845" s="159"/>
    </row>
    <row r="846" spans="1:26" ht="17.25" customHeight="1" x14ac:dyDescent="0.2">
      <c r="A846" s="159"/>
      <c r="B846" s="159"/>
      <c r="C846" s="159"/>
      <c r="D846" s="159"/>
      <c r="E846" s="159"/>
      <c r="F846" s="159"/>
      <c r="G846" s="159"/>
      <c r="H846" s="159"/>
      <c r="I846" s="159"/>
      <c r="J846" s="159"/>
      <c r="K846" s="159"/>
      <c r="L846" s="159"/>
      <c r="M846" s="159"/>
      <c r="N846" s="159"/>
      <c r="O846" s="159"/>
      <c r="P846" s="141"/>
      <c r="Q846" s="159"/>
      <c r="R846" s="159"/>
      <c r="S846" s="159"/>
      <c r="T846" s="159"/>
      <c r="U846" s="159"/>
      <c r="V846" s="159"/>
      <c r="W846" s="159"/>
      <c r="X846" s="159"/>
      <c r="Y846" s="159"/>
      <c r="Z846" s="159"/>
    </row>
    <row r="847" spans="1:26" ht="17.25" customHeight="1" x14ac:dyDescent="0.2">
      <c r="A847" s="159"/>
      <c r="B847" s="159"/>
      <c r="C847" s="159"/>
      <c r="D847" s="159"/>
      <c r="E847" s="159"/>
      <c r="F847" s="159"/>
      <c r="G847" s="159"/>
      <c r="H847" s="159"/>
      <c r="I847" s="159"/>
      <c r="J847" s="159"/>
      <c r="K847" s="159"/>
      <c r="L847" s="159"/>
      <c r="M847" s="159"/>
      <c r="N847" s="159"/>
      <c r="O847" s="159"/>
      <c r="P847" s="141"/>
      <c r="Q847" s="159"/>
      <c r="R847" s="159"/>
      <c r="S847" s="159"/>
      <c r="T847" s="159"/>
      <c r="U847" s="159"/>
      <c r="V847" s="159"/>
      <c r="W847" s="159"/>
      <c r="X847" s="159"/>
      <c r="Y847" s="159"/>
      <c r="Z847" s="159"/>
    </row>
    <row r="848" spans="1:26" ht="17.25" customHeight="1" x14ac:dyDescent="0.2">
      <c r="A848" s="159"/>
      <c r="B848" s="159"/>
      <c r="C848" s="159"/>
      <c r="D848" s="159"/>
      <c r="E848" s="159"/>
      <c r="F848" s="159"/>
      <c r="G848" s="159"/>
      <c r="H848" s="159"/>
      <c r="I848" s="159"/>
      <c r="J848" s="159"/>
      <c r="K848" s="159"/>
      <c r="L848" s="159"/>
      <c r="M848" s="159"/>
      <c r="N848" s="159"/>
      <c r="O848" s="159"/>
      <c r="P848" s="141"/>
      <c r="Q848" s="159"/>
      <c r="R848" s="159"/>
      <c r="S848" s="159"/>
      <c r="T848" s="159"/>
      <c r="U848" s="159"/>
      <c r="V848" s="159"/>
      <c r="W848" s="159"/>
      <c r="X848" s="159"/>
      <c r="Y848" s="159"/>
      <c r="Z848" s="159"/>
    </row>
    <row r="849" spans="1:26" ht="17.25" customHeight="1" x14ac:dyDescent="0.2">
      <c r="A849" s="159"/>
      <c r="B849" s="159"/>
      <c r="C849" s="159"/>
      <c r="D849" s="159"/>
      <c r="E849" s="159"/>
      <c r="F849" s="159"/>
      <c r="G849" s="159"/>
      <c r="H849" s="159"/>
      <c r="I849" s="159"/>
      <c r="J849" s="159"/>
      <c r="K849" s="159"/>
      <c r="L849" s="159"/>
      <c r="M849" s="159"/>
      <c r="N849" s="159"/>
      <c r="O849" s="159"/>
      <c r="P849" s="141"/>
      <c r="Q849" s="159"/>
      <c r="R849" s="159"/>
      <c r="S849" s="159"/>
      <c r="T849" s="159"/>
      <c r="U849" s="159"/>
      <c r="V849" s="159"/>
      <c r="W849" s="159"/>
      <c r="X849" s="159"/>
      <c r="Y849" s="159"/>
      <c r="Z849" s="159"/>
    </row>
    <row r="850" spans="1:26" ht="17.25" customHeight="1" x14ac:dyDescent="0.2">
      <c r="A850" s="159"/>
      <c r="B850" s="159"/>
      <c r="C850" s="159"/>
      <c r="D850" s="159"/>
      <c r="E850" s="159"/>
      <c r="F850" s="159"/>
      <c r="G850" s="159"/>
      <c r="H850" s="159"/>
      <c r="I850" s="159"/>
      <c r="J850" s="159"/>
      <c r="K850" s="159"/>
      <c r="L850" s="159"/>
      <c r="M850" s="159"/>
      <c r="N850" s="159"/>
      <c r="O850" s="159"/>
      <c r="P850" s="141"/>
      <c r="Q850" s="159"/>
      <c r="R850" s="159"/>
      <c r="S850" s="159"/>
      <c r="T850" s="159"/>
      <c r="U850" s="159"/>
      <c r="V850" s="159"/>
      <c r="W850" s="159"/>
      <c r="X850" s="159"/>
      <c r="Y850" s="159"/>
      <c r="Z850" s="159"/>
    </row>
    <row r="851" spans="1:26" ht="17.25" customHeight="1" x14ac:dyDescent="0.2">
      <c r="A851" s="159"/>
      <c r="B851" s="159"/>
      <c r="C851" s="159"/>
      <c r="D851" s="159"/>
      <c r="E851" s="159"/>
      <c r="F851" s="159"/>
      <c r="G851" s="159"/>
      <c r="H851" s="159"/>
      <c r="I851" s="159"/>
      <c r="J851" s="159"/>
      <c r="K851" s="159"/>
      <c r="L851" s="159"/>
      <c r="M851" s="159"/>
      <c r="N851" s="159"/>
      <c r="O851" s="159"/>
      <c r="P851" s="141"/>
      <c r="Q851" s="159"/>
      <c r="R851" s="159"/>
      <c r="S851" s="159"/>
      <c r="T851" s="159"/>
      <c r="U851" s="159"/>
      <c r="V851" s="159"/>
      <c r="W851" s="159"/>
      <c r="X851" s="159"/>
      <c r="Y851" s="159"/>
      <c r="Z851" s="159"/>
    </row>
    <row r="852" spans="1:26" ht="17.25" customHeight="1" x14ac:dyDescent="0.2">
      <c r="A852" s="159"/>
      <c r="B852" s="159"/>
      <c r="C852" s="159"/>
      <c r="D852" s="159"/>
      <c r="E852" s="159"/>
      <c r="F852" s="159"/>
      <c r="G852" s="159"/>
      <c r="H852" s="159"/>
      <c r="I852" s="159"/>
      <c r="J852" s="159"/>
      <c r="K852" s="159"/>
      <c r="L852" s="159"/>
      <c r="M852" s="159"/>
      <c r="N852" s="159"/>
      <c r="O852" s="159"/>
      <c r="P852" s="141"/>
      <c r="Q852" s="159"/>
      <c r="R852" s="159"/>
      <c r="S852" s="159"/>
      <c r="T852" s="159"/>
      <c r="U852" s="159"/>
      <c r="V852" s="159"/>
      <c r="W852" s="159"/>
      <c r="X852" s="159"/>
      <c r="Y852" s="159"/>
      <c r="Z852" s="159"/>
    </row>
    <row r="853" spans="1:26" ht="17.25" customHeight="1" x14ac:dyDescent="0.2">
      <c r="A853" s="159"/>
      <c r="B853" s="159"/>
      <c r="C853" s="159"/>
      <c r="D853" s="159"/>
      <c r="E853" s="159"/>
      <c r="F853" s="159"/>
      <c r="G853" s="159"/>
      <c r="H853" s="159"/>
      <c r="I853" s="159"/>
      <c r="J853" s="159"/>
      <c r="K853" s="159"/>
      <c r="L853" s="159"/>
      <c r="M853" s="159"/>
      <c r="N853" s="159"/>
      <c r="O853" s="159"/>
      <c r="P853" s="141"/>
      <c r="Q853" s="159"/>
      <c r="R853" s="159"/>
      <c r="S853" s="159"/>
      <c r="T853" s="159"/>
      <c r="U853" s="159"/>
      <c r="V853" s="159"/>
      <c r="W853" s="159"/>
      <c r="X853" s="159"/>
      <c r="Y853" s="159"/>
      <c r="Z853" s="159"/>
    </row>
    <row r="854" spans="1:26" ht="17.25" customHeight="1" x14ac:dyDescent="0.2">
      <c r="A854" s="159"/>
      <c r="B854" s="159"/>
      <c r="C854" s="159"/>
      <c r="D854" s="159"/>
      <c r="E854" s="159"/>
      <c r="F854" s="159"/>
      <c r="G854" s="159"/>
      <c r="H854" s="159"/>
      <c r="I854" s="159"/>
      <c r="J854" s="159"/>
      <c r="K854" s="159"/>
      <c r="L854" s="159"/>
      <c r="M854" s="159"/>
      <c r="N854" s="159"/>
      <c r="O854" s="159"/>
      <c r="P854" s="141"/>
      <c r="Q854" s="159"/>
      <c r="R854" s="159"/>
      <c r="S854" s="159"/>
      <c r="T854" s="159"/>
      <c r="U854" s="159"/>
      <c r="V854" s="159"/>
      <c r="W854" s="159"/>
      <c r="X854" s="159"/>
      <c r="Y854" s="159"/>
      <c r="Z854" s="159"/>
    </row>
    <row r="855" spans="1:26" ht="17.25" customHeight="1" x14ac:dyDescent="0.2">
      <c r="A855" s="159"/>
      <c r="B855" s="159"/>
      <c r="C855" s="159"/>
      <c r="D855" s="159"/>
      <c r="E855" s="159"/>
      <c r="F855" s="159"/>
      <c r="G855" s="159"/>
      <c r="H855" s="159"/>
      <c r="I855" s="159"/>
      <c r="J855" s="159"/>
      <c r="K855" s="159"/>
      <c r="L855" s="159"/>
      <c r="M855" s="159"/>
      <c r="N855" s="159"/>
      <c r="O855" s="159"/>
      <c r="P855" s="141"/>
      <c r="Q855" s="159"/>
      <c r="R855" s="159"/>
      <c r="S855" s="159"/>
      <c r="T855" s="159"/>
      <c r="U855" s="159"/>
      <c r="V855" s="159"/>
      <c r="W855" s="159"/>
      <c r="X855" s="159"/>
      <c r="Y855" s="159"/>
      <c r="Z855" s="159"/>
    </row>
    <row r="856" spans="1:26" ht="17.25" customHeight="1" x14ac:dyDescent="0.2">
      <c r="A856" s="159"/>
      <c r="B856" s="159"/>
      <c r="C856" s="159"/>
      <c r="D856" s="159"/>
      <c r="E856" s="159"/>
      <c r="F856" s="159"/>
      <c r="G856" s="159"/>
      <c r="H856" s="159"/>
      <c r="I856" s="159"/>
      <c r="J856" s="159"/>
      <c r="K856" s="159"/>
      <c r="L856" s="159"/>
      <c r="M856" s="159"/>
      <c r="N856" s="159"/>
      <c r="O856" s="159"/>
      <c r="P856" s="141"/>
      <c r="Q856" s="159"/>
      <c r="R856" s="159"/>
      <c r="S856" s="159"/>
      <c r="T856" s="159"/>
      <c r="U856" s="159"/>
      <c r="V856" s="159"/>
      <c r="W856" s="159"/>
      <c r="X856" s="159"/>
      <c r="Y856" s="159"/>
      <c r="Z856" s="159"/>
    </row>
    <row r="857" spans="1:26" ht="17.25" customHeight="1" x14ac:dyDescent="0.2">
      <c r="A857" s="159"/>
      <c r="B857" s="159"/>
      <c r="C857" s="159"/>
      <c r="D857" s="159"/>
      <c r="E857" s="159"/>
      <c r="F857" s="159"/>
      <c r="G857" s="159"/>
      <c r="H857" s="159"/>
      <c r="I857" s="159"/>
      <c r="J857" s="159"/>
      <c r="K857" s="159"/>
      <c r="L857" s="159"/>
      <c r="M857" s="159"/>
      <c r="N857" s="159"/>
      <c r="O857" s="159"/>
      <c r="P857" s="141"/>
      <c r="Q857" s="159"/>
      <c r="R857" s="159"/>
      <c r="S857" s="159"/>
      <c r="T857" s="159"/>
      <c r="U857" s="159"/>
      <c r="V857" s="159"/>
      <c r="W857" s="159"/>
      <c r="X857" s="159"/>
      <c r="Y857" s="159"/>
      <c r="Z857" s="159"/>
    </row>
    <row r="858" spans="1:26" ht="17.25" customHeight="1" x14ac:dyDescent="0.2">
      <c r="A858" s="159"/>
      <c r="B858" s="159"/>
      <c r="C858" s="159"/>
      <c r="D858" s="159"/>
      <c r="E858" s="159"/>
      <c r="F858" s="159"/>
      <c r="G858" s="159"/>
      <c r="H858" s="159"/>
      <c r="I858" s="159"/>
      <c r="J858" s="159"/>
      <c r="K858" s="159"/>
      <c r="L858" s="159"/>
      <c r="M858" s="159"/>
      <c r="N858" s="159"/>
      <c r="O858" s="159"/>
      <c r="P858" s="141"/>
      <c r="Q858" s="159"/>
      <c r="R858" s="159"/>
      <c r="S858" s="159"/>
      <c r="T858" s="159"/>
      <c r="U858" s="159"/>
      <c r="V858" s="159"/>
      <c r="W858" s="159"/>
      <c r="X858" s="159"/>
      <c r="Y858" s="159"/>
      <c r="Z858" s="159"/>
    </row>
    <row r="859" spans="1:26" ht="17.25" customHeight="1" x14ac:dyDescent="0.2">
      <c r="A859" s="159"/>
      <c r="B859" s="159"/>
      <c r="C859" s="159"/>
      <c r="D859" s="159"/>
      <c r="E859" s="159"/>
      <c r="F859" s="159"/>
      <c r="G859" s="159"/>
      <c r="H859" s="159"/>
      <c r="I859" s="159"/>
      <c r="J859" s="159"/>
      <c r="K859" s="159"/>
      <c r="L859" s="159"/>
      <c r="M859" s="159"/>
      <c r="N859" s="159"/>
      <c r="O859" s="159"/>
      <c r="P859" s="141"/>
      <c r="Q859" s="159"/>
      <c r="R859" s="159"/>
      <c r="S859" s="159"/>
      <c r="T859" s="159"/>
      <c r="U859" s="159"/>
      <c r="V859" s="159"/>
      <c r="W859" s="159"/>
      <c r="X859" s="159"/>
      <c r="Y859" s="159"/>
      <c r="Z859" s="159"/>
    </row>
    <row r="860" spans="1:26" ht="17.25" customHeight="1" x14ac:dyDescent="0.2">
      <c r="A860" s="159"/>
      <c r="B860" s="159"/>
      <c r="C860" s="159"/>
      <c r="D860" s="159"/>
      <c r="E860" s="159"/>
      <c r="F860" s="159"/>
      <c r="G860" s="159"/>
      <c r="H860" s="159"/>
      <c r="I860" s="159"/>
      <c r="J860" s="159"/>
      <c r="K860" s="159"/>
      <c r="L860" s="159"/>
      <c r="M860" s="159"/>
      <c r="N860" s="159"/>
      <c r="O860" s="159"/>
      <c r="P860" s="141"/>
      <c r="Q860" s="159"/>
      <c r="R860" s="159"/>
      <c r="S860" s="159"/>
      <c r="T860" s="159"/>
      <c r="U860" s="159"/>
      <c r="V860" s="159"/>
      <c r="W860" s="159"/>
      <c r="X860" s="159"/>
      <c r="Y860" s="159"/>
      <c r="Z860" s="159"/>
    </row>
    <row r="861" spans="1:26" ht="17.25" customHeight="1" x14ac:dyDescent="0.2">
      <c r="A861" s="159"/>
      <c r="B861" s="159"/>
      <c r="C861" s="159"/>
      <c r="D861" s="159"/>
      <c r="E861" s="159"/>
      <c r="F861" s="159"/>
      <c r="G861" s="159"/>
      <c r="H861" s="159"/>
      <c r="I861" s="159"/>
      <c r="J861" s="159"/>
      <c r="K861" s="159"/>
      <c r="L861" s="159"/>
      <c r="M861" s="159"/>
      <c r="N861" s="159"/>
      <c r="O861" s="159"/>
      <c r="P861" s="141"/>
      <c r="Q861" s="159"/>
      <c r="R861" s="159"/>
      <c r="S861" s="159"/>
      <c r="T861" s="159"/>
      <c r="U861" s="159"/>
      <c r="V861" s="159"/>
      <c r="W861" s="159"/>
      <c r="X861" s="159"/>
      <c r="Y861" s="159"/>
      <c r="Z861" s="159"/>
    </row>
    <row r="862" spans="1:26" ht="17.25" customHeight="1" x14ac:dyDescent="0.2">
      <c r="A862" s="159"/>
      <c r="B862" s="159"/>
      <c r="C862" s="159"/>
      <c r="D862" s="159"/>
      <c r="E862" s="159"/>
      <c r="F862" s="159"/>
      <c r="G862" s="159"/>
      <c r="H862" s="159"/>
      <c r="I862" s="159"/>
      <c r="J862" s="159"/>
      <c r="K862" s="159"/>
      <c r="L862" s="159"/>
      <c r="M862" s="159"/>
      <c r="N862" s="159"/>
      <c r="O862" s="159"/>
      <c r="P862" s="141"/>
      <c r="Q862" s="159"/>
      <c r="R862" s="159"/>
      <c r="S862" s="159"/>
      <c r="T862" s="159"/>
      <c r="U862" s="159"/>
      <c r="V862" s="159"/>
      <c r="W862" s="159"/>
      <c r="X862" s="159"/>
      <c r="Y862" s="159"/>
      <c r="Z862" s="159"/>
    </row>
    <row r="863" spans="1:26" ht="17.25" customHeight="1" x14ac:dyDescent="0.2">
      <c r="A863" s="159"/>
      <c r="B863" s="159"/>
      <c r="C863" s="159"/>
      <c r="D863" s="159"/>
      <c r="E863" s="159"/>
      <c r="F863" s="159"/>
      <c r="G863" s="159"/>
      <c r="H863" s="159"/>
      <c r="I863" s="159"/>
      <c r="J863" s="159"/>
      <c r="K863" s="159"/>
      <c r="L863" s="159"/>
      <c r="M863" s="159"/>
      <c r="N863" s="159"/>
      <c r="O863" s="159"/>
      <c r="P863" s="141"/>
      <c r="Q863" s="159"/>
      <c r="R863" s="159"/>
      <c r="S863" s="159"/>
      <c r="T863" s="159"/>
      <c r="U863" s="159"/>
      <c r="V863" s="159"/>
      <c r="W863" s="159"/>
      <c r="X863" s="159"/>
      <c r="Y863" s="159"/>
      <c r="Z863" s="159"/>
    </row>
    <row r="864" spans="1:26" ht="17.25" customHeight="1" x14ac:dyDescent="0.2">
      <c r="A864" s="159"/>
      <c r="B864" s="159"/>
      <c r="C864" s="159"/>
      <c r="D864" s="159"/>
      <c r="E864" s="159"/>
      <c r="F864" s="159"/>
      <c r="G864" s="159"/>
      <c r="H864" s="159"/>
      <c r="I864" s="159"/>
      <c r="J864" s="159"/>
      <c r="K864" s="159"/>
      <c r="L864" s="159"/>
      <c r="M864" s="159"/>
      <c r="N864" s="159"/>
      <c r="O864" s="159"/>
      <c r="P864" s="141"/>
      <c r="Q864" s="159"/>
      <c r="R864" s="159"/>
      <c r="S864" s="159"/>
      <c r="T864" s="159"/>
      <c r="U864" s="159"/>
      <c r="V864" s="159"/>
      <c r="W864" s="159"/>
      <c r="X864" s="159"/>
      <c r="Y864" s="159"/>
      <c r="Z864" s="159"/>
    </row>
    <row r="865" spans="1:26" ht="17.25" customHeight="1" x14ac:dyDescent="0.2">
      <c r="A865" s="159"/>
      <c r="B865" s="159"/>
      <c r="C865" s="159"/>
      <c r="D865" s="159"/>
      <c r="E865" s="159"/>
      <c r="F865" s="159"/>
      <c r="G865" s="159"/>
      <c r="H865" s="159"/>
      <c r="I865" s="159"/>
      <c r="J865" s="159"/>
      <c r="K865" s="159"/>
      <c r="L865" s="159"/>
      <c r="M865" s="159"/>
      <c r="N865" s="159"/>
      <c r="O865" s="159"/>
      <c r="P865" s="141"/>
      <c r="Q865" s="159"/>
      <c r="R865" s="159"/>
      <c r="S865" s="159"/>
      <c r="T865" s="159"/>
      <c r="U865" s="159"/>
      <c r="V865" s="159"/>
      <c r="W865" s="159"/>
      <c r="X865" s="159"/>
      <c r="Y865" s="159"/>
      <c r="Z865" s="159"/>
    </row>
    <row r="866" spans="1:26" ht="17.25" customHeight="1" x14ac:dyDescent="0.2">
      <c r="A866" s="159"/>
      <c r="B866" s="159"/>
      <c r="C866" s="159"/>
      <c r="D866" s="159"/>
      <c r="E866" s="159"/>
      <c r="F866" s="159"/>
      <c r="G866" s="159"/>
      <c r="H866" s="159"/>
      <c r="I866" s="159"/>
      <c r="J866" s="159"/>
      <c r="K866" s="159"/>
      <c r="L866" s="159"/>
      <c r="M866" s="159"/>
      <c r="N866" s="159"/>
      <c r="O866" s="159"/>
      <c r="P866" s="141"/>
      <c r="Q866" s="159"/>
      <c r="R866" s="159"/>
      <c r="S866" s="159"/>
      <c r="T866" s="159"/>
      <c r="U866" s="159"/>
      <c r="V866" s="159"/>
      <c r="W866" s="159"/>
      <c r="X866" s="159"/>
      <c r="Y866" s="159"/>
      <c r="Z866" s="159"/>
    </row>
    <row r="867" spans="1:26" ht="17.25" customHeight="1" x14ac:dyDescent="0.2">
      <c r="A867" s="159"/>
      <c r="B867" s="159"/>
      <c r="C867" s="159"/>
      <c r="D867" s="159"/>
      <c r="E867" s="159"/>
      <c r="F867" s="159"/>
      <c r="G867" s="159"/>
      <c r="H867" s="159"/>
      <c r="I867" s="159"/>
      <c r="J867" s="159"/>
      <c r="K867" s="159"/>
      <c r="L867" s="159"/>
      <c r="M867" s="159"/>
      <c r="N867" s="159"/>
      <c r="O867" s="159"/>
      <c r="P867" s="141"/>
      <c r="Q867" s="159"/>
      <c r="R867" s="159"/>
      <c r="S867" s="159"/>
      <c r="T867" s="159"/>
      <c r="U867" s="159"/>
      <c r="V867" s="159"/>
      <c r="W867" s="159"/>
      <c r="X867" s="159"/>
      <c r="Y867" s="159"/>
      <c r="Z867" s="159"/>
    </row>
    <row r="868" spans="1:26" ht="17.25" customHeight="1" x14ac:dyDescent="0.2">
      <c r="A868" s="159"/>
      <c r="B868" s="159"/>
      <c r="C868" s="159"/>
      <c r="D868" s="159"/>
      <c r="E868" s="159"/>
      <c r="F868" s="159"/>
      <c r="G868" s="159"/>
      <c r="H868" s="159"/>
      <c r="I868" s="159"/>
      <c r="J868" s="159"/>
      <c r="K868" s="159"/>
      <c r="L868" s="159"/>
      <c r="M868" s="159"/>
      <c r="N868" s="159"/>
      <c r="O868" s="159"/>
      <c r="P868" s="141"/>
      <c r="Q868" s="159"/>
      <c r="R868" s="159"/>
      <c r="S868" s="159"/>
      <c r="T868" s="159"/>
      <c r="U868" s="159"/>
      <c r="V868" s="159"/>
      <c r="W868" s="159"/>
      <c r="X868" s="159"/>
      <c r="Y868" s="159"/>
      <c r="Z868" s="159"/>
    </row>
    <row r="869" spans="1:26" ht="17.25" customHeight="1" x14ac:dyDescent="0.2">
      <c r="A869" s="159"/>
      <c r="B869" s="159"/>
      <c r="C869" s="159"/>
      <c r="D869" s="159"/>
      <c r="E869" s="159"/>
      <c r="F869" s="159"/>
      <c r="G869" s="159"/>
      <c r="H869" s="159"/>
      <c r="I869" s="159"/>
      <c r="J869" s="159"/>
      <c r="K869" s="159"/>
      <c r="L869" s="159"/>
      <c r="M869" s="159"/>
      <c r="N869" s="159"/>
      <c r="O869" s="159"/>
      <c r="P869" s="141"/>
      <c r="Q869" s="159"/>
      <c r="R869" s="159"/>
      <c r="S869" s="159"/>
      <c r="T869" s="159"/>
      <c r="U869" s="159"/>
      <c r="V869" s="159"/>
      <c r="W869" s="159"/>
      <c r="X869" s="159"/>
      <c r="Y869" s="159"/>
      <c r="Z869" s="159"/>
    </row>
    <row r="870" spans="1:26" ht="17.25" customHeight="1" x14ac:dyDescent="0.2">
      <c r="A870" s="159"/>
      <c r="B870" s="159"/>
      <c r="C870" s="159"/>
      <c r="D870" s="159"/>
      <c r="E870" s="159"/>
      <c r="F870" s="159"/>
      <c r="G870" s="159"/>
      <c r="H870" s="159"/>
      <c r="I870" s="159"/>
      <c r="J870" s="159"/>
      <c r="K870" s="159"/>
      <c r="L870" s="159"/>
      <c r="M870" s="159"/>
      <c r="N870" s="159"/>
      <c r="O870" s="159"/>
      <c r="P870" s="141"/>
      <c r="Q870" s="159"/>
      <c r="R870" s="159"/>
      <c r="S870" s="159"/>
      <c r="T870" s="159"/>
      <c r="U870" s="159"/>
      <c r="V870" s="159"/>
      <c r="W870" s="159"/>
      <c r="X870" s="159"/>
      <c r="Y870" s="159"/>
      <c r="Z870" s="159"/>
    </row>
    <row r="871" spans="1:26" ht="17.25" customHeight="1" x14ac:dyDescent="0.2">
      <c r="A871" s="159"/>
      <c r="B871" s="159"/>
      <c r="C871" s="159"/>
      <c r="D871" s="159"/>
      <c r="E871" s="159"/>
      <c r="F871" s="159"/>
      <c r="G871" s="159"/>
      <c r="H871" s="159"/>
      <c r="I871" s="159"/>
      <c r="J871" s="159"/>
      <c r="K871" s="159"/>
      <c r="L871" s="159"/>
      <c r="M871" s="159"/>
      <c r="N871" s="159"/>
      <c r="O871" s="159"/>
      <c r="P871" s="141"/>
      <c r="Q871" s="159"/>
      <c r="R871" s="159"/>
      <c r="S871" s="159"/>
      <c r="T871" s="159"/>
      <c r="U871" s="159"/>
      <c r="V871" s="159"/>
      <c r="W871" s="159"/>
      <c r="X871" s="159"/>
      <c r="Y871" s="159"/>
      <c r="Z871" s="159"/>
    </row>
    <row r="872" spans="1:26" ht="17.25" customHeight="1" x14ac:dyDescent="0.2">
      <c r="A872" s="159"/>
      <c r="B872" s="159"/>
      <c r="C872" s="159"/>
      <c r="D872" s="159"/>
      <c r="E872" s="159"/>
      <c r="F872" s="159"/>
      <c r="G872" s="159"/>
      <c r="H872" s="159"/>
      <c r="I872" s="159"/>
      <c r="J872" s="159"/>
      <c r="K872" s="159"/>
      <c r="L872" s="159"/>
      <c r="M872" s="159"/>
      <c r="N872" s="159"/>
      <c r="O872" s="159"/>
      <c r="P872" s="141"/>
      <c r="Q872" s="159"/>
      <c r="R872" s="159"/>
      <c r="S872" s="159"/>
      <c r="T872" s="159"/>
      <c r="U872" s="159"/>
      <c r="V872" s="159"/>
      <c r="W872" s="159"/>
      <c r="X872" s="159"/>
      <c r="Y872" s="159"/>
      <c r="Z872" s="159"/>
    </row>
    <row r="873" spans="1:26" ht="17.25" customHeight="1" x14ac:dyDescent="0.2">
      <c r="A873" s="159"/>
      <c r="B873" s="159"/>
      <c r="C873" s="159"/>
      <c r="D873" s="159"/>
      <c r="E873" s="159"/>
      <c r="F873" s="159"/>
      <c r="G873" s="159"/>
      <c r="H873" s="159"/>
      <c r="I873" s="159"/>
      <c r="J873" s="159"/>
      <c r="K873" s="159"/>
      <c r="L873" s="159"/>
      <c r="M873" s="159"/>
      <c r="N873" s="159"/>
      <c r="O873" s="159"/>
      <c r="P873" s="141"/>
      <c r="Q873" s="159"/>
      <c r="R873" s="159"/>
      <c r="S873" s="159"/>
      <c r="T873" s="159"/>
      <c r="U873" s="159"/>
      <c r="V873" s="159"/>
      <c r="W873" s="159"/>
      <c r="X873" s="159"/>
      <c r="Y873" s="159"/>
      <c r="Z873" s="159"/>
    </row>
    <row r="874" spans="1:26" ht="17.25" customHeight="1" x14ac:dyDescent="0.2">
      <c r="A874" s="159"/>
      <c r="B874" s="159"/>
      <c r="C874" s="159"/>
      <c r="D874" s="159"/>
      <c r="E874" s="159"/>
      <c r="F874" s="159"/>
      <c r="G874" s="159"/>
      <c r="H874" s="159"/>
      <c r="I874" s="159"/>
      <c r="J874" s="159"/>
      <c r="K874" s="159"/>
      <c r="L874" s="159"/>
      <c r="M874" s="159"/>
      <c r="N874" s="159"/>
      <c r="O874" s="159"/>
      <c r="P874" s="141"/>
      <c r="Q874" s="159"/>
      <c r="R874" s="159"/>
      <c r="S874" s="159"/>
      <c r="T874" s="159"/>
      <c r="U874" s="159"/>
      <c r="V874" s="159"/>
      <c r="W874" s="159"/>
      <c r="X874" s="159"/>
      <c r="Y874" s="159"/>
      <c r="Z874" s="159"/>
    </row>
    <row r="875" spans="1:26" ht="17.25" customHeight="1" x14ac:dyDescent="0.2">
      <c r="A875" s="159"/>
      <c r="B875" s="159"/>
      <c r="C875" s="159"/>
      <c r="D875" s="159"/>
      <c r="E875" s="159"/>
      <c r="F875" s="159"/>
      <c r="G875" s="159"/>
      <c r="H875" s="159"/>
      <c r="I875" s="159"/>
      <c r="J875" s="159"/>
      <c r="K875" s="159"/>
      <c r="L875" s="159"/>
      <c r="M875" s="159"/>
      <c r="N875" s="159"/>
      <c r="O875" s="159"/>
      <c r="P875" s="141"/>
      <c r="Q875" s="159"/>
      <c r="R875" s="159"/>
      <c r="S875" s="159"/>
      <c r="T875" s="159"/>
      <c r="U875" s="159"/>
      <c r="V875" s="159"/>
      <c r="W875" s="159"/>
      <c r="X875" s="159"/>
      <c r="Y875" s="159"/>
      <c r="Z875" s="159"/>
    </row>
    <row r="876" spans="1:26" ht="17.25" customHeight="1" x14ac:dyDescent="0.2">
      <c r="A876" s="159"/>
      <c r="B876" s="159"/>
      <c r="C876" s="159"/>
      <c r="D876" s="159"/>
      <c r="E876" s="159"/>
      <c r="F876" s="159"/>
      <c r="G876" s="159"/>
      <c r="H876" s="159"/>
      <c r="I876" s="159"/>
      <c r="J876" s="159"/>
      <c r="K876" s="159"/>
      <c r="L876" s="159"/>
      <c r="M876" s="159"/>
      <c r="N876" s="159"/>
      <c r="O876" s="159"/>
      <c r="P876" s="141"/>
      <c r="Q876" s="159"/>
      <c r="R876" s="159"/>
      <c r="S876" s="159"/>
      <c r="T876" s="159"/>
      <c r="U876" s="159"/>
      <c r="V876" s="159"/>
      <c r="W876" s="159"/>
      <c r="X876" s="159"/>
      <c r="Y876" s="159"/>
      <c r="Z876" s="159"/>
    </row>
    <row r="877" spans="1:26" ht="17.25" customHeight="1" x14ac:dyDescent="0.2">
      <c r="A877" s="159"/>
      <c r="B877" s="159"/>
      <c r="C877" s="159"/>
      <c r="D877" s="159"/>
      <c r="E877" s="159"/>
      <c r="F877" s="159"/>
      <c r="G877" s="159"/>
      <c r="H877" s="159"/>
      <c r="I877" s="159"/>
      <c r="J877" s="159"/>
      <c r="K877" s="159"/>
      <c r="L877" s="159"/>
      <c r="M877" s="159"/>
      <c r="N877" s="159"/>
      <c r="O877" s="159"/>
      <c r="P877" s="141"/>
      <c r="Q877" s="159"/>
      <c r="R877" s="159"/>
      <c r="S877" s="159"/>
      <c r="T877" s="159"/>
      <c r="U877" s="159"/>
      <c r="V877" s="159"/>
      <c r="W877" s="159"/>
      <c r="X877" s="159"/>
      <c r="Y877" s="159"/>
      <c r="Z877" s="159"/>
    </row>
    <row r="878" spans="1:26" ht="17.25" customHeight="1" x14ac:dyDescent="0.2">
      <c r="A878" s="159"/>
      <c r="B878" s="159"/>
      <c r="C878" s="159"/>
      <c r="D878" s="159"/>
      <c r="E878" s="159"/>
      <c r="F878" s="159"/>
      <c r="G878" s="159"/>
      <c r="H878" s="159"/>
      <c r="I878" s="159"/>
      <c r="J878" s="159"/>
      <c r="K878" s="159"/>
      <c r="L878" s="159"/>
      <c r="M878" s="159"/>
      <c r="N878" s="159"/>
      <c r="O878" s="159"/>
      <c r="P878" s="141"/>
      <c r="Q878" s="159"/>
      <c r="R878" s="159"/>
      <c r="S878" s="159"/>
      <c r="T878" s="159"/>
      <c r="U878" s="159"/>
      <c r="V878" s="159"/>
      <c r="W878" s="159"/>
      <c r="X878" s="159"/>
      <c r="Y878" s="159"/>
      <c r="Z878" s="159"/>
    </row>
    <row r="879" spans="1:26" ht="17.25" customHeight="1" x14ac:dyDescent="0.2">
      <c r="A879" s="159"/>
      <c r="B879" s="159"/>
      <c r="C879" s="159"/>
      <c r="D879" s="159"/>
      <c r="E879" s="159"/>
      <c r="F879" s="159"/>
      <c r="G879" s="159"/>
      <c r="H879" s="159"/>
      <c r="I879" s="159"/>
      <c r="J879" s="159"/>
      <c r="K879" s="159"/>
      <c r="L879" s="159"/>
      <c r="M879" s="159"/>
      <c r="N879" s="159"/>
      <c r="O879" s="159"/>
      <c r="P879" s="141"/>
      <c r="Q879" s="159"/>
      <c r="R879" s="159"/>
      <c r="S879" s="159"/>
      <c r="T879" s="159"/>
      <c r="U879" s="159"/>
      <c r="V879" s="159"/>
      <c r="W879" s="159"/>
      <c r="X879" s="159"/>
      <c r="Y879" s="159"/>
      <c r="Z879" s="159"/>
    </row>
    <row r="880" spans="1:26" ht="17.25" customHeight="1" x14ac:dyDescent="0.2">
      <c r="A880" s="159"/>
      <c r="B880" s="159"/>
      <c r="C880" s="159"/>
      <c r="D880" s="159"/>
      <c r="E880" s="159"/>
      <c r="F880" s="159"/>
      <c r="G880" s="159"/>
      <c r="H880" s="159"/>
      <c r="I880" s="159"/>
      <c r="J880" s="159"/>
      <c r="K880" s="159"/>
      <c r="L880" s="159"/>
      <c r="M880" s="159"/>
      <c r="N880" s="159"/>
      <c r="O880" s="159"/>
      <c r="P880" s="141"/>
      <c r="Q880" s="159"/>
      <c r="R880" s="159"/>
      <c r="S880" s="159"/>
      <c r="T880" s="159"/>
      <c r="U880" s="159"/>
      <c r="V880" s="159"/>
      <c r="W880" s="159"/>
      <c r="X880" s="159"/>
      <c r="Y880" s="159"/>
      <c r="Z880" s="159"/>
    </row>
    <row r="881" spans="1:26" ht="17.25" customHeight="1" x14ac:dyDescent="0.2">
      <c r="A881" s="159"/>
      <c r="B881" s="159"/>
      <c r="C881" s="159"/>
      <c r="D881" s="159"/>
      <c r="E881" s="159"/>
      <c r="F881" s="159"/>
      <c r="G881" s="159"/>
      <c r="H881" s="159"/>
      <c r="I881" s="159"/>
      <c r="J881" s="159"/>
      <c r="K881" s="159"/>
      <c r="L881" s="159"/>
      <c r="M881" s="159"/>
      <c r="N881" s="159"/>
      <c r="O881" s="159"/>
      <c r="P881" s="141"/>
      <c r="Q881" s="159"/>
      <c r="R881" s="159"/>
      <c r="S881" s="159"/>
      <c r="T881" s="159"/>
      <c r="U881" s="159"/>
      <c r="V881" s="159"/>
      <c r="W881" s="159"/>
      <c r="X881" s="159"/>
      <c r="Y881" s="159"/>
      <c r="Z881" s="159"/>
    </row>
    <row r="882" spans="1:26" ht="17.25" customHeight="1" x14ac:dyDescent="0.2">
      <c r="A882" s="159"/>
      <c r="B882" s="159"/>
      <c r="C882" s="159"/>
      <c r="D882" s="159"/>
      <c r="E882" s="159"/>
      <c r="F882" s="159"/>
      <c r="G882" s="159"/>
      <c r="H882" s="159"/>
      <c r="I882" s="159"/>
      <c r="J882" s="159"/>
      <c r="K882" s="159"/>
      <c r="L882" s="159"/>
      <c r="M882" s="159"/>
      <c r="N882" s="159"/>
      <c r="O882" s="159"/>
      <c r="P882" s="141"/>
      <c r="Q882" s="159"/>
      <c r="R882" s="159"/>
      <c r="S882" s="159"/>
      <c r="T882" s="159"/>
      <c r="U882" s="159"/>
      <c r="V882" s="159"/>
      <c r="W882" s="159"/>
      <c r="X882" s="159"/>
      <c r="Y882" s="159"/>
      <c r="Z882" s="159"/>
    </row>
    <row r="883" spans="1:26" ht="17.25" customHeight="1" x14ac:dyDescent="0.2">
      <c r="A883" s="159"/>
      <c r="B883" s="159"/>
      <c r="C883" s="159"/>
      <c r="D883" s="159"/>
      <c r="E883" s="159"/>
      <c r="F883" s="159"/>
      <c r="G883" s="159"/>
      <c r="H883" s="159"/>
      <c r="I883" s="159"/>
      <c r="J883" s="159"/>
      <c r="K883" s="159"/>
      <c r="L883" s="159"/>
      <c r="M883" s="159"/>
      <c r="N883" s="159"/>
      <c r="O883" s="159"/>
      <c r="P883" s="141"/>
      <c r="Q883" s="159"/>
      <c r="R883" s="159"/>
      <c r="S883" s="159"/>
      <c r="T883" s="159"/>
      <c r="U883" s="159"/>
      <c r="V883" s="159"/>
      <c r="W883" s="159"/>
      <c r="X883" s="159"/>
      <c r="Y883" s="159"/>
      <c r="Z883" s="159"/>
    </row>
    <row r="884" spans="1:26" ht="17.25" customHeight="1" x14ac:dyDescent="0.2">
      <c r="A884" s="159"/>
      <c r="B884" s="159"/>
      <c r="C884" s="159"/>
      <c r="D884" s="159"/>
      <c r="E884" s="159"/>
      <c r="F884" s="159"/>
      <c r="G884" s="159"/>
      <c r="H884" s="159"/>
      <c r="I884" s="159"/>
      <c r="J884" s="159"/>
      <c r="K884" s="159"/>
      <c r="L884" s="159"/>
      <c r="M884" s="159"/>
      <c r="N884" s="159"/>
      <c r="O884" s="159"/>
      <c r="P884" s="141"/>
      <c r="Q884" s="159"/>
      <c r="R884" s="159"/>
      <c r="S884" s="159"/>
      <c r="T884" s="159"/>
      <c r="U884" s="159"/>
      <c r="V884" s="159"/>
      <c r="W884" s="159"/>
      <c r="X884" s="159"/>
      <c r="Y884" s="159"/>
      <c r="Z884" s="159"/>
    </row>
    <row r="885" spans="1:26" ht="17.25" customHeight="1" x14ac:dyDescent="0.2">
      <c r="A885" s="159"/>
      <c r="B885" s="159"/>
      <c r="C885" s="159"/>
      <c r="D885" s="159"/>
      <c r="E885" s="159"/>
      <c r="F885" s="159"/>
      <c r="G885" s="159"/>
      <c r="H885" s="159"/>
      <c r="I885" s="159"/>
      <c r="J885" s="159"/>
      <c r="K885" s="159"/>
      <c r="L885" s="159"/>
      <c r="M885" s="159"/>
      <c r="N885" s="159"/>
      <c r="O885" s="159"/>
      <c r="P885" s="141"/>
      <c r="Q885" s="159"/>
      <c r="R885" s="159"/>
      <c r="S885" s="159"/>
      <c r="T885" s="159"/>
      <c r="U885" s="159"/>
      <c r="V885" s="159"/>
      <c r="W885" s="159"/>
      <c r="X885" s="159"/>
      <c r="Y885" s="159"/>
      <c r="Z885" s="159"/>
    </row>
    <row r="886" spans="1:26" ht="17.25" customHeight="1" x14ac:dyDescent="0.2">
      <c r="A886" s="159"/>
      <c r="B886" s="159"/>
      <c r="C886" s="159"/>
      <c r="D886" s="159"/>
      <c r="E886" s="159"/>
      <c r="F886" s="159"/>
      <c r="G886" s="159"/>
      <c r="H886" s="159"/>
      <c r="I886" s="159"/>
      <c r="J886" s="159"/>
      <c r="K886" s="159"/>
      <c r="L886" s="159"/>
      <c r="M886" s="159"/>
      <c r="N886" s="159"/>
      <c r="O886" s="159"/>
      <c r="P886" s="141"/>
      <c r="Q886" s="159"/>
      <c r="R886" s="159"/>
      <c r="S886" s="159"/>
      <c r="T886" s="159"/>
      <c r="U886" s="159"/>
      <c r="V886" s="159"/>
      <c r="W886" s="159"/>
      <c r="X886" s="159"/>
      <c r="Y886" s="159"/>
      <c r="Z886" s="159"/>
    </row>
    <row r="887" spans="1:26" ht="17.25" customHeight="1" x14ac:dyDescent="0.2">
      <c r="A887" s="159"/>
      <c r="B887" s="159"/>
      <c r="C887" s="159"/>
      <c r="D887" s="159"/>
      <c r="E887" s="159"/>
      <c r="F887" s="159"/>
      <c r="G887" s="159"/>
      <c r="H887" s="159"/>
      <c r="I887" s="159"/>
      <c r="J887" s="159"/>
      <c r="K887" s="159"/>
      <c r="L887" s="159"/>
      <c r="M887" s="159"/>
      <c r="N887" s="159"/>
      <c r="O887" s="159"/>
      <c r="P887" s="141"/>
      <c r="Q887" s="159"/>
      <c r="R887" s="159"/>
      <c r="S887" s="159"/>
      <c r="T887" s="159"/>
      <c r="U887" s="159"/>
      <c r="V887" s="159"/>
      <c r="W887" s="159"/>
      <c r="X887" s="159"/>
      <c r="Y887" s="159"/>
      <c r="Z887" s="159"/>
    </row>
    <row r="888" spans="1:26" ht="17.25" customHeight="1" x14ac:dyDescent="0.2">
      <c r="A888" s="159"/>
      <c r="B888" s="159"/>
      <c r="C888" s="159"/>
      <c r="D888" s="159"/>
      <c r="E888" s="159"/>
      <c r="F888" s="159"/>
      <c r="G888" s="159"/>
      <c r="H888" s="159"/>
      <c r="I888" s="159"/>
      <c r="J888" s="159"/>
      <c r="K888" s="159"/>
      <c r="L888" s="159"/>
      <c r="M888" s="159"/>
      <c r="N888" s="159"/>
      <c r="O888" s="159"/>
      <c r="P888" s="141"/>
      <c r="Q888" s="159"/>
      <c r="R888" s="159"/>
      <c r="S888" s="159"/>
      <c r="T888" s="159"/>
      <c r="U888" s="159"/>
      <c r="V888" s="159"/>
      <c r="W888" s="159"/>
      <c r="X888" s="159"/>
      <c r="Y888" s="159"/>
      <c r="Z888" s="159"/>
    </row>
    <row r="889" spans="1:26" ht="17.25" customHeight="1" x14ac:dyDescent="0.2">
      <c r="A889" s="159"/>
      <c r="B889" s="159"/>
      <c r="C889" s="159"/>
      <c r="D889" s="159"/>
      <c r="E889" s="159"/>
      <c r="F889" s="159"/>
      <c r="G889" s="159"/>
      <c r="H889" s="159"/>
      <c r="I889" s="159"/>
      <c r="J889" s="159"/>
      <c r="K889" s="159"/>
      <c r="L889" s="159"/>
      <c r="M889" s="159"/>
      <c r="N889" s="159"/>
      <c r="O889" s="159"/>
      <c r="P889" s="141"/>
      <c r="Q889" s="159"/>
      <c r="R889" s="159"/>
      <c r="S889" s="159"/>
      <c r="T889" s="159"/>
      <c r="U889" s="159"/>
      <c r="V889" s="159"/>
      <c r="W889" s="159"/>
      <c r="X889" s="159"/>
      <c r="Y889" s="159"/>
      <c r="Z889" s="159"/>
    </row>
    <row r="890" spans="1:26" ht="17.25" customHeight="1" x14ac:dyDescent="0.2">
      <c r="A890" s="159"/>
      <c r="B890" s="159"/>
      <c r="C890" s="159"/>
      <c r="D890" s="159"/>
      <c r="E890" s="159"/>
      <c r="F890" s="159"/>
      <c r="G890" s="159"/>
      <c r="H890" s="159"/>
      <c r="I890" s="159"/>
      <c r="J890" s="159"/>
      <c r="K890" s="159"/>
      <c r="L890" s="159"/>
      <c r="M890" s="159"/>
      <c r="N890" s="159"/>
      <c r="O890" s="159"/>
      <c r="P890" s="141"/>
      <c r="Q890" s="159"/>
      <c r="R890" s="159"/>
      <c r="S890" s="159"/>
      <c r="T890" s="159"/>
      <c r="U890" s="159"/>
      <c r="V890" s="159"/>
      <c r="W890" s="159"/>
      <c r="X890" s="159"/>
      <c r="Y890" s="159"/>
      <c r="Z890" s="159"/>
    </row>
    <row r="891" spans="1:26" ht="17.25" customHeight="1" x14ac:dyDescent="0.2">
      <c r="A891" s="159"/>
      <c r="B891" s="159"/>
      <c r="C891" s="159"/>
      <c r="D891" s="159"/>
      <c r="E891" s="159"/>
      <c r="F891" s="159"/>
      <c r="G891" s="159"/>
      <c r="H891" s="159"/>
      <c r="I891" s="159"/>
      <c r="J891" s="159"/>
      <c r="K891" s="159"/>
      <c r="L891" s="159"/>
      <c r="M891" s="159"/>
      <c r="N891" s="159"/>
      <c r="O891" s="159"/>
      <c r="P891" s="141"/>
      <c r="Q891" s="159"/>
      <c r="R891" s="159"/>
      <c r="S891" s="159"/>
      <c r="T891" s="159"/>
      <c r="U891" s="159"/>
      <c r="V891" s="159"/>
      <c r="W891" s="159"/>
      <c r="X891" s="159"/>
      <c r="Y891" s="159"/>
      <c r="Z891" s="159"/>
    </row>
    <row r="892" spans="1:26" ht="17.25" customHeight="1" x14ac:dyDescent="0.2">
      <c r="A892" s="159"/>
      <c r="B892" s="159"/>
      <c r="C892" s="159"/>
      <c r="D892" s="159"/>
      <c r="E892" s="159"/>
      <c r="F892" s="159"/>
      <c r="G892" s="159"/>
      <c r="H892" s="159"/>
      <c r="I892" s="159"/>
      <c r="J892" s="159"/>
      <c r="K892" s="159"/>
      <c r="L892" s="159"/>
      <c r="M892" s="159"/>
      <c r="N892" s="159"/>
      <c r="O892" s="159"/>
      <c r="P892" s="141"/>
      <c r="Q892" s="159"/>
      <c r="R892" s="159"/>
      <c r="S892" s="159"/>
      <c r="T892" s="159"/>
      <c r="U892" s="159"/>
      <c r="V892" s="159"/>
      <c r="W892" s="159"/>
      <c r="X892" s="159"/>
      <c r="Y892" s="159"/>
      <c r="Z892" s="159"/>
    </row>
    <row r="893" spans="1:26" ht="17.25" customHeight="1" x14ac:dyDescent="0.2">
      <c r="A893" s="159"/>
      <c r="B893" s="159"/>
      <c r="C893" s="159"/>
      <c r="D893" s="159"/>
      <c r="E893" s="159"/>
      <c r="F893" s="159"/>
      <c r="G893" s="159"/>
      <c r="H893" s="159"/>
      <c r="I893" s="159"/>
      <c r="J893" s="159"/>
      <c r="K893" s="159"/>
      <c r="L893" s="159"/>
      <c r="M893" s="159"/>
      <c r="N893" s="159"/>
      <c r="O893" s="159"/>
      <c r="P893" s="141"/>
      <c r="Q893" s="159"/>
      <c r="R893" s="159"/>
      <c r="S893" s="159"/>
      <c r="T893" s="159"/>
      <c r="U893" s="159"/>
      <c r="V893" s="159"/>
      <c r="W893" s="159"/>
      <c r="X893" s="159"/>
      <c r="Y893" s="159"/>
      <c r="Z893" s="159"/>
    </row>
    <row r="894" spans="1:26" ht="17.25" customHeight="1" x14ac:dyDescent="0.2">
      <c r="A894" s="159"/>
      <c r="B894" s="159"/>
      <c r="C894" s="159"/>
      <c r="D894" s="159"/>
      <c r="E894" s="159"/>
      <c r="F894" s="159"/>
      <c r="G894" s="159"/>
      <c r="H894" s="159"/>
      <c r="I894" s="159"/>
      <c r="J894" s="159"/>
      <c r="K894" s="159"/>
      <c r="L894" s="159"/>
      <c r="M894" s="159"/>
      <c r="N894" s="159"/>
      <c r="O894" s="159"/>
      <c r="P894" s="141"/>
      <c r="Q894" s="159"/>
      <c r="R894" s="159"/>
      <c r="S894" s="159"/>
      <c r="T894" s="159"/>
      <c r="U894" s="159"/>
      <c r="V894" s="159"/>
      <c r="W894" s="159"/>
      <c r="X894" s="159"/>
      <c r="Y894" s="159"/>
      <c r="Z894" s="159"/>
    </row>
    <row r="895" spans="1:26" ht="17.25" customHeight="1" x14ac:dyDescent="0.2">
      <c r="A895" s="159"/>
      <c r="B895" s="159"/>
      <c r="C895" s="159"/>
      <c r="D895" s="159"/>
      <c r="E895" s="159"/>
      <c r="F895" s="159"/>
      <c r="G895" s="159"/>
      <c r="H895" s="159"/>
      <c r="I895" s="159"/>
      <c r="J895" s="159"/>
      <c r="K895" s="159"/>
      <c r="L895" s="159"/>
      <c r="M895" s="159"/>
      <c r="N895" s="159"/>
      <c r="O895" s="159"/>
      <c r="P895" s="141"/>
      <c r="Q895" s="159"/>
      <c r="R895" s="159"/>
      <c r="S895" s="159"/>
      <c r="T895" s="159"/>
      <c r="U895" s="159"/>
      <c r="V895" s="159"/>
      <c r="W895" s="159"/>
      <c r="X895" s="159"/>
      <c r="Y895" s="159"/>
      <c r="Z895" s="159"/>
    </row>
    <row r="896" spans="1:26" ht="17.25" customHeight="1" x14ac:dyDescent="0.2">
      <c r="A896" s="159"/>
      <c r="B896" s="159"/>
      <c r="C896" s="159"/>
      <c r="D896" s="159"/>
      <c r="E896" s="159"/>
      <c r="F896" s="159"/>
      <c r="G896" s="159"/>
      <c r="H896" s="159"/>
      <c r="I896" s="159"/>
      <c r="J896" s="159"/>
      <c r="K896" s="159"/>
      <c r="L896" s="159"/>
      <c r="M896" s="159"/>
      <c r="N896" s="159"/>
      <c r="O896" s="159"/>
      <c r="P896" s="141"/>
      <c r="Q896" s="159"/>
      <c r="R896" s="159"/>
      <c r="S896" s="159"/>
      <c r="T896" s="159"/>
      <c r="U896" s="159"/>
      <c r="V896" s="159"/>
      <c r="W896" s="159"/>
      <c r="X896" s="159"/>
      <c r="Y896" s="159"/>
      <c r="Z896" s="159"/>
    </row>
    <row r="897" spans="1:26" ht="17.25" customHeight="1" x14ac:dyDescent="0.2">
      <c r="A897" s="159"/>
      <c r="B897" s="159"/>
      <c r="C897" s="159"/>
      <c r="D897" s="159"/>
      <c r="E897" s="159"/>
      <c r="F897" s="159"/>
      <c r="G897" s="159"/>
      <c r="H897" s="159"/>
      <c r="I897" s="159"/>
      <c r="J897" s="159"/>
      <c r="K897" s="159"/>
      <c r="L897" s="159"/>
      <c r="M897" s="159"/>
      <c r="N897" s="159"/>
      <c r="O897" s="159"/>
      <c r="P897" s="141"/>
      <c r="Q897" s="159"/>
      <c r="R897" s="159"/>
      <c r="S897" s="159"/>
      <c r="T897" s="159"/>
      <c r="U897" s="159"/>
      <c r="V897" s="159"/>
      <c r="W897" s="159"/>
      <c r="X897" s="159"/>
      <c r="Y897" s="159"/>
      <c r="Z897" s="159"/>
    </row>
    <row r="898" spans="1:26" ht="17.25" customHeight="1" x14ac:dyDescent="0.2">
      <c r="A898" s="159"/>
      <c r="B898" s="159"/>
      <c r="C898" s="159"/>
      <c r="D898" s="159"/>
      <c r="E898" s="159"/>
      <c r="F898" s="159"/>
      <c r="G898" s="159"/>
      <c r="H898" s="159"/>
      <c r="I898" s="159"/>
      <c r="J898" s="159"/>
      <c r="K898" s="159"/>
      <c r="L898" s="159"/>
      <c r="M898" s="159"/>
      <c r="N898" s="159"/>
      <c r="O898" s="159"/>
      <c r="P898" s="141"/>
      <c r="Q898" s="159"/>
      <c r="R898" s="159"/>
      <c r="S898" s="159"/>
      <c r="T898" s="159"/>
      <c r="U898" s="159"/>
      <c r="V898" s="159"/>
      <c r="W898" s="159"/>
      <c r="X898" s="159"/>
      <c r="Y898" s="159"/>
      <c r="Z898" s="159"/>
    </row>
    <row r="899" spans="1:26" ht="17.25" customHeight="1" x14ac:dyDescent="0.2">
      <c r="A899" s="159"/>
      <c r="B899" s="159"/>
      <c r="C899" s="159"/>
      <c r="D899" s="159"/>
      <c r="E899" s="159"/>
      <c r="F899" s="159"/>
      <c r="G899" s="159"/>
      <c r="H899" s="159"/>
      <c r="I899" s="159"/>
      <c r="J899" s="159"/>
      <c r="K899" s="159"/>
      <c r="L899" s="159"/>
      <c r="M899" s="159"/>
      <c r="N899" s="159"/>
      <c r="O899" s="159"/>
      <c r="P899" s="141"/>
      <c r="Q899" s="159"/>
      <c r="R899" s="159"/>
      <c r="S899" s="159"/>
      <c r="T899" s="159"/>
      <c r="U899" s="159"/>
      <c r="V899" s="159"/>
      <c r="W899" s="159"/>
      <c r="X899" s="159"/>
      <c r="Y899" s="159"/>
      <c r="Z899" s="159"/>
    </row>
    <row r="900" spans="1:26" ht="17.25" customHeight="1" x14ac:dyDescent="0.2">
      <c r="A900" s="159"/>
      <c r="B900" s="159"/>
      <c r="C900" s="159"/>
      <c r="D900" s="159"/>
      <c r="E900" s="159"/>
      <c r="F900" s="159"/>
      <c r="G900" s="159"/>
      <c r="H900" s="159"/>
      <c r="I900" s="159"/>
      <c r="J900" s="159"/>
      <c r="K900" s="159"/>
      <c r="L900" s="159"/>
      <c r="M900" s="159"/>
      <c r="N900" s="159"/>
      <c r="O900" s="159"/>
      <c r="P900" s="141"/>
      <c r="Q900" s="159"/>
      <c r="R900" s="159"/>
      <c r="S900" s="159"/>
      <c r="T900" s="159"/>
      <c r="U900" s="159"/>
      <c r="V900" s="159"/>
      <c r="W900" s="159"/>
      <c r="X900" s="159"/>
      <c r="Y900" s="159"/>
      <c r="Z900" s="159"/>
    </row>
    <row r="901" spans="1:26" ht="17.25" customHeight="1" x14ac:dyDescent="0.2">
      <c r="A901" s="159"/>
      <c r="B901" s="159"/>
      <c r="C901" s="159"/>
      <c r="D901" s="159"/>
      <c r="E901" s="159"/>
      <c r="F901" s="159"/>
      <c r="G901" s="159"/>
      <c r="H901" s="159"/>
      <c r="I901" s="159"/>
      <c r="J901" s="159"/>
      <c r="K901" s="159"/>
      <c r="L901" s="159"/>
      <c r="M901" s="159"/>
      <c r="N901" s="159"/>
      <c r="O901" s="159"/>
      <c r="P901" s="141"/>
      <c r="Q901" s="159"/>
      <c r="R901" s="159"/>
      <c r="S901" s="159"/>
      <c r="T901" s="159"/>
      <c r="U901" s="159"/>
      <c r="V901" s="159"/>
      <c r="W901" s="159"/>
      <c r="X901" s="159"/>
      <c r="Y901" s="159"/>
      <c r="Z901" s="159"/>
    </row>
    <row r="902" spans="1:26" ht="17.25" customHeight="1" x14ac:dyDescent="0.2">
      <c r="A902" s="159"/>
      <c r="B902" s="159"/>
      <c r="C902" s="159"/>
      <c r="D902" s="159"/>
      <c r="E902" s="159"/>
      <c r="F902" s="159"/>
      <c r="G902" s="159"/>
      <c r="H902" s="159"/>
      <c r="I902" s="159"/>
      <c r="J902" s="159"/>
      <c r="K902" s="159"/>
      <c r="L902" s="159"/>
      <c r="M902" s="159"/>
      <c r="N902" s="159"/>
      <c r="O902" s="159"/>
      <c r="P902" s="141"/>
      <c r="Q902" s="159"/>
      <c r="R902" s="159"/>
      <c r="S902" s="159"/>
      <c r="T902" s="159"/>
      <c r="U902" s="159"/>
      <c r="V902" s="159"/>
      <c r="W902" s="159"/>
      <c r="X902" s="159"/>
      <c r="Y902" s="159"/>
      <c r="Z902" s="159"/>
    </row>
    <row r="903" spans="1:26" ht="17.25" customHeight="1" x14ac:dyDescent="0.2">
      <c r="A903" s="159"/>
      <c r="B903" s="159"/>
      <c r="C903" s="159"/>
      <c r="D903" s="159"/>
      <c r="E903" s="159"/>
      <c r="F903" s="159"/>
      <c r="G903" s="159"/>
      <c r="H903" s="159"/>
      <c r="I903" s="159"/>
      <c r="J903" s="159"/>
      <c r="K903" s="159"/>
      <c r="L903" s="159"/>
      <c r="M903" s="159"/>
      <c r="N903" s="159"/>
      <c r="O903" s="159"/>
      <c r="P903" s="141"/>
      <c r="Q903" s="159"/>
      <c r="R903" s="159"/>
      <c r="S903" s="159"/>
      <c r="T903" s="159"/>
      <c r="U903" s="159"/>
      <c r="V903" s="159"/>
      <c r="W903" s="159"/>
      <c r="X903" s="159"/>
      <c r="Y903" s="159"/>
      <c r="Z903" s="159"/>
    </row>
    <row r="904" spans="1:26" ht="17.25" customHeight="1" x14ac:dyDescent="0.2">
      <c r="A904" s="159"/>
      <c r="B904" s="159"/>
      <c r="C904" s="159"/>
      <c r="D904" s="159"/>
      <c r="E904" s="159"/>
      <c r="F904" s="159"/>
      <c r="G904" s="159"/>
      <c r="H904" s="159"/>
      <c r="I904" s="159"/>
      <c r="J904" s="159"/>
      <c r="K904" s="159"/>
      <c r="L904" s="159"/>
      <c r="M904" s="159"/>
      <c r="N904" s="159"/>
      <c r="O904" s="159"/>
      <c r="P904" s="141"/>
      <c r="Q904" s="159"/>
      <c r="R904" s="159"/>
      <c r="S904" s="159"/>
      <c r="T904" s="159"/>
      <c r="U904" s="159"/>
      <c r="V904" s="159"/>
      <c r="W904" s="159"/>
      <c r="X904" s="159"/>
      <c r="Y904" s="159"/>
      <c r="Z904" s="159"/>
    </row>
    <row r="905" spans="1:26" ht="17.25" customHeight="1" x14ac:dyDescent="0.2">
      <c r="A905" s="159"/>
      <c r="B905" s="159"/>
      <c r="C905" s="159"/>
      <c r="D905" s="159"/>
      <c r="E905" s="159"/>
      <c r="F905" s="159"/>
      <c r="G905" s="159"/>
      <c r="H905" s="159"/>
      <c r="I905" s="159"/>
      <c r="J905" s="159"/>
      <c r="K905" s="159"/>
      <c r="L905" s="159"/>
      <c r="M905" s="159"/>
      <c r="N905" s="159"/>
      <c r="O905" s="159"/>
      <c r="P905" s="141"/>
      <c r="Q905" s="159"/>
      <c r="R905" s="159"/>
      <c r="S905" s="159"/>
      <c r="T905" s="159"/>
      <c r="U905" s="159"/>
      <c r="V905" s="159"/>
      <c r="W905" s="159"/>
      <c r="X905" s="159"/>
      <c r="Y905" s="159"/>
      <c r="Z905" s="159"/>
    </row>
    <row r="906" spans="1:26" ht="17.25" customHeight="1" x14ac:dyDescent="0.2">
      <c r="A906" s="159"/>
      <c r="B906" s="159"/>
      <c r="C906" s="159"/>
      <c r="D906" s="159"/>
      <c r="E906" s="159"/>
      <c r="F906" s="159"/>
      <c r="G906" s="159"/>
      <c r="H906" s="159"/>
      <c r="I906" s="159"/>
      <c r="J906" s="159"/>
      <c r="K906" s="159"/>
      <c r="L906" s="159"/>
      <c r="M906" s="159"/>
      <c r="N906" s="159"/>
      <c r="O906" s="159"/>
      <c r="P906" s="141"/>
      <c r="Q906" s="159"/>
      <c r="R906" s="159"/>
      <c r="S906" s="159"/>
      <c r="T906" s="159"/>
      <c r="U906" s="159"/>
      <c r="V906" s="159"/>
      <c r="W906" s="159"/>
      <c r="X906" s="159"/>
      <c r="Y906" s="159"/>
      <c r="Z906" s="159"/>
    </row>
    <row r="907" spans="1:26" ht="17.25" customHeight="1" x14ac:dyDescent="0.2">
      <c r="A907" s="159"/>
      <c r="B907" s="159"/>
      <c r="C907" s="159"/>
      <c r="D907" s="159"/>
      <c r="E907" s="159"/>
      <c r="F907" s="159"/>
      <c r="G907" s="159"/>
      <c r="H907" s="159"/>
      <c r="I907" s="159"/>
      <c r="J907" s="159"/>
      <c r="K907" s="159"/>
      <c r="L907" s="159"/>
      <c r="M907" s="159"/>
      <c r="N907" s="159"/>
      <c r="O907" s="159"/>
      <c r="P907" s="141"/>
      <c r="Q907" s="159"/>
      <c r="R907" s="159"/>
      <c r="S907" s="159"/>
      <c r="T907" s="159"/>
      <c r="U907" s="159"/>
      <c r="V907" s="159"/>
      <c r="W907" s="159"/>
      <c r="X907" s="159"/>
      <c r="Y907" s="159"/>
      <c r="Z907" s="159"/>
    </row>
    <row r="908" spans="1:26" ht="17.25" customHeight="1" x14ac:dyDescent="0.2">
      <c r="A908" s="159"/>
      <c r="B908" s="159"/>
      <c r="C908" s="159"/>
      <c r="D908" s="159"/>
      <c r="E908" s="159"/>
      <c r="F908" s="159"/>
      <c r="G908" s="159"/>
      <c r="H908" s="159"/>
      <c r="I908" s="159"/>
      <c r="J908" s="159"/>
      <c r="K908" s="159"/>
      <c r="L908" s="159"/>
      <c r="M908" s="159"/>
      <c r="N908" s="159"/>
      <c r="O908" s="159"/>
      <c r="P908" s="141"/>
      <c r="Q908" s="159"/>
      <c r="R908" s="159"/>
      <c r="S908" s="159"/>
      <c r="T908" s="159"/>
      <c r="U908" s="159"/>
      <c r="V908" s="159"/>
      <c r="W908" s="159"/>
      <c r="X908" s="159"/>
      <c r="Y908" s="159"/>
      <c r="Z908" s="159"/>
    </row>
    <row r="909" spans="1:26" ht="17.25" customHeight="1" x14ac:dyDescent="0.2">
      <c r="A909" s="159"/>
      <c r="B909" s="159"/>
      <c r="C909" s="159"/>
      <c r="D909" s="159"/>
      <c r="E909" s="159"/>
      <c r="F909" s="159"/>
      <c r="G909" s="159"/>
      <c r="H909" s="159"/>
      <c r="I909" s="159"/>
      <c r="J909" s="159"/>
      <c r="K909" s="159"/>
      <c r="L909" s="159"/>
      <c r="M909" s="159"/>
      <c r="N909" s="159"/>
      <c r="O909" s="159"/>
      <c r="P909" s="141"/>
      <c r="Q909" s="159"/>
      <c r="R909" s="159"/>
      <c r="S909" s="159"/>
      <c r="T909" s="159"/>
      <c r="U909" s="159"/>
      <c r="V909" s="159"/>
      <c r="W909" s="159"/>
      <c r="X909" s="159"/>
      <c r="Y909" s="159"/>
      <c r="Z909" s="159"/>
    </row>
    <row r="910" spans="1:26" ht="17.25" customHeight="1" x14ac:dyDescent="0.2">
      <c r="A910" s="159"/>
      <c r="B910" s="159"/>
      <c r="C910" s="159"/>
      <c r="D910" s="159"/>
      <c r="E910" s="159"/>
      <c r="F910" s="159"/>
      <c r="G910" s="159"/>
      <c r="H910" s="159"/>
      <c r="I910" s="159"/>
      <c r="J910" s="159"/>
      <c r="K910" s="159"/>
      <c r="L910" s="159"/>
      <c r="M910" s="159"/>
      <c r="N910" s="159"/>
      <c r="O910" s="159"/>
      <c r="P910" s="141"/>
      <c r="Q910" s="159"/>
      <c r="R910" s="159"/>
      <c r="S910" s="159"/>
      <c r="T910" s="159"/>
      <c r="U910" s="159"/>
      <c r="V910" s="159"/>
      <c r="W910" s="159"/>
      <c r="X910" s="159"/>
      <c r="Y910" s="159"/>
      <c r="Z910" s="159"/>
    </row>
    <row r="911" spans="1:26" ht="17.25" customHeight="1" x14ac:dyDescent="0.2">
      <c r="A911" s="159"/>
      <c r="B911" s="159"/>
      <c r="C911" s="159"/>
      <c r="D911" s="159"/>
      <c r="E911" s="159"/>
      <c r="F911" s="159"/>
      <c r="G911" s="159"/>
      <c r="H911" s="159"/>
      <c r="I911" s="159"/>
      <c r="J911" s="159"/>
      <c r="K911" s="159"/>
      <c r="L911" s="159"/>
      <c r="M911" s="159"/>
      <c r="N911" s="159"/>
      <c r="O911" s="159"/>
      <c r="P911" s="141"/>
      <c r="Q911" s="159"/>
      <c r="R911" s="159"/>
      <c r="S911" s="159"/>
      <c r="T911" s="159"/>
      <c r="U911" s="159"/>
      <c r="V911" s="159"/>
      <c r="W911" s="159"/>
      <c r="X911" s="159"/>
      <c r="Y911" s="159"/>
      <c r="Z911" s="159"/>
    </row>
    <row r="912" spans="1:26" ht="17.25" customHeight="1" x14ac:dyDescent="0.2">
      <c r="A912" s="159"/>
      <c r="B912" s="159"/>
      <c r="C912" s="159"/>
      <c r="D912" s="159"/>
      <c r="E912" s="159"/>
      <c r="F912" s="159"/>
      <c r="G912" s="159"/>
      <c r="H912" s="159"/>
      <c r="I912" s="159"/>
      <c r="J912" s="159"/>
      <c r="K912" s="159"/>
      <c r="L912" s="159"/>
      <c r="M912" s="159"/>
      <c r="N912" s="159"/>
      <c r="O912" s="159"/>
      <c r="P912" s="141"/>
      <c r="Q912" s="159"/>
      <c r="R912" s="159"/>
      <c r="S912" s="159"/>
      <c r="T912" s="159"/>
      <c r="U912" s="159"/>
      <c r="V912" s="159"/>
      <c r="W912" s="159"/>
      <c r="X912" s="159"/>
      <c r="Y912" s="159"/>
      <c r="Z912" s="159"/>
    </row>
    <row r="913" spans="1:26" ht="17.25" customHeight="1" x14ac:dyDescent="0.2">
      <c r="A913" s="159"/>
      <c r="B913" s="159"/>
      <c r="C913" s="159"/>
      <c r="D913" s="159"/>
      <c r="E913" s="159"/>
      <c r="F913" s="159"/>
      <c r="G913" s="159"/>
      <c r="H913" s="159"/>
      <c r="I913" s="159"/>
      <c r="J913" s="159"/>
      <c r="K913" s="159"/>
      <c r="L913" s="159"/>
      <c r="M913" s="159"/>
      <c r="N913" s="159"/>
      <c r="O913" s="159"/>
      <c r="P913" s="141"/>
      <c r="Q913" s="159"/>
      <c r="R913" s="159"/>
      <c r="S913" s="159"/>
      <c r="T913" s="159"/>
      <c r="U913" s="159"/>
      <c r="V913" s="159"/>
      <c r="W913" s="159"/>
      <c r="X913" s="159"/>
      <c r="Y913" s="159"/>
      <c r="Z913" s="159"/>
    </row>
    <row r="914" spans="1:26" ht="17.25" customHeight="1" x14ac:dyDescent="0.2">
      <c r="A914" s="159"/>
      <c r="B914" s="159"/>
      <c r="C914" s="159"/>
      <c r="D914" s="159"/>
      <c r="E914" s="159"/>
      <c r="F914" s="159"/>
      <c r="G914" s="159"/>
      <c r="H914" s="159"/>
      <c r="I914" s="159"/>
      <c r="J914" s="159"/>
      <c r="K914" s="159"/>
      <c r="L914" s="159"/>
      <c r="M914" s="159"/>
      <c r="N914" s="159"/>
      <c r="O914" s="159"/>
      <c r="P914" s="141"/>
      <c r="Q914" s="159"/>
      <c r="R914" s="159"/>
      <c r="S914" s="159"/>
      <c r="T914" s="159"/>
      <c r="U914" s="159"/>
      <c r="V914" s="159"/>
      <c r="W914" s="159"/>
      <c r="X914" s="159"/>
      <c r="Y914" s="159"/>
      <c r="Z914" s="159"/>
    </row>
    <row r="915" spans="1:26" ht="17.25" customHeight="1" x14ac:dyDescent="0.2">
      <c r="A915" s="159"/>
      <c r="B915" s="159"/>
      <c r="C915" s="159"/>
      <c r="D915" s="159"/>
      <c r="E915" s="159"/>
      <c r="F915" s="159"/>
      <c r="G915" s="159"/>
      <c r="H915" s="159"/>
      <c r="I915" s="159"/>
      <c r="J915" s="159"/>
      <c r="K915" s="159"/>
      <c r="L915" s="159"/>
      <c r="M915" s="159"/>
      <c r="N915" s="159"/>
      <c r="O915" s="159"/>
      <c r="P915" s="141"/>
      <c r="Q915" s="159"/>
      <c r="R915" s="159"/>
      <c r="S915" s="159"/>
      <c r="T915" s="159"/>
      <c r="U915" s="159"/>
      <c r="V915" s="159"/>
      <c r="W915" s="159"/>
      <c r="X915" s="159"/>
      <c r="Y915" s="159"/>
      <c r="Z915" s="159"/>
    </row>
    <row r="916" spans="1:26" ht="17.25" customHeight="1" x14ac:dyDescent="0.2">
      <c r="A916" s="159"/>
      <c r="B916" s="159"/>
      <c r="C916" s="159"/>
      <c r="D916" s="159"/>
      <c r="E916" s="159"/>
      <c r="F916" s="159"/>
      <c r="G916" s="159"/>
      <c r="H916" s="159"/>
      <c r="I916" s="159"/>
      <c r="J916" s="159"/>
      <c r="K916" s="159"/>
      <c r="L916" s="159"/>
      <c r="M916" s="159"/>
      <c r="N916" s="159"/>
      <c r="O916" s="159"/>
      <c r="P916" s="141"/>
      <c r="Q916" s="159"/>
      <c r="R916" s="159"/>
      <c r="S916" s="159"/>
      <c r="T916" s="159"/>
      <c r="U916" s="159"/>
      <c r="V916" s="159"/>
      <c r="W916" s="159"/>
      <c r="X916" s="159"/>
      <c r="Y916" s="159"/>
      <c r="Z916" s="159"/>
    </row>
    <row r="917" spans="1:26" ht="17.25" customHeight="1" x14ac:dyDescent="0.2">
      <c r="A917" s="159"/>
      <c r="B917" s="159"/>
      <c r="C917" s="159"/>
      <c r="D917" s="159"/>
      <c r="E917" s="159"/>
      <c r="F917" s="159"/>
      <c r="G917" s="159"/>
      <c r="H917" s="159"/>
      <c r="I917" s="159"/>
      <c r="J917" s="159"/>
      <c r="K917" s="159"/>
      <c r="L917" s="159"/>
      <c r="M917" s="159"/>
      <c r="N917" s="159"/>
      <c r="O917" s="159"/>
      <c r="P917" s="141"/>
      <c r="Q917" s="159"/>
      <c r="R917" s="159"/>
      <c r="S917" s="159"/>
      <c r="T917" s="159"/>
      <c r="U917" s="159"/>
      <c r="V917" s="159"/>
      <c r="W917" s="159"/>
      <c r="X917" s="159"/>
      <c r="Y917" s="159"/>
      <c r="Z917" s="159"/>
    </row>
    <row r="918" spans="1:26" ht="17.25" customHeight="1" x14ac:dyDescent="0.2">
      <c r="A918" s="159"/>
      <c r="B918" s="159"/>
      <c r="C918" s="159"/>
      <c r="D918" s="159"/>
      <c r="E918" s="159"/>
      <c r="F918" s="159"/>
      <c r="G918" s="159"/>
      <c r="H918" s="159"/>
      <c r="I918" s="159"/>
      <c r="J918" s="159"/>
      <c r="K918" s="159"/>
      <c r="L918" s="159"/>
      <c r="M918" s="159"/>
      <c r="N918" s="159"/>
      <c r="O918" s="159"/>
      <c r="P918" s="141"/>
      <c r="Q918" s="159"/>
      <c r="R918" s="159"/>
      <c r="S918" s="159"/>
      <c r="T918" s="159"/>
      <c r="U918" s="159"/>
      <c r="V918" s="159"/>
      <c r="W918" s="159"/>
      <c r="X918" s="159"/>
      <c r="Y918" s="159"/>
      <c r="Z918" s="159"/>
    </row>
    <row r="919" spans="1:26" ht="17.25" customHeight="1" x14ac:dyDescent="0.2">
      <c r="A919" s="159"/>
      <c r="B919" s="159"/>
      <c r="C919" s="159"/>
      <c r="D919" s="159"/>
      <c r="E919" s="159"/>
      <c r="F919" s="159"/>
      <c r="G919" s="159"/>
      <c r="H919" s="159"/>
      <c r="I919" s="159"/>
      <c r="J919" s="159"/>
      <c r="K919" s="159"/>
      <c r="L919" s="159"/>
      <c r="M919" s="159"/>
      <c r="N919" s="159"/>
      <c r="O919" s="159"/>
      <c r="P919" s="141"/>
      <c r="Q919" s="159"/>
      <c r="R919" s="159"/>
      <c r="S919" s="159"/>
      <c r="T919" s="159"/>
      <c r="U919" s="159"/>
      <c r="V919" s="159"/>
      <c r="W919" s="159"/>
      <c r="X919" s="159"/>
      <c r="Y919" s="159"/>
      <c r="Z919" s="159"/>
    </row>
    <row r="920" spans="1:26" ht="17.25" customHeight="1" x14ac:dyDescent="0.2">
      <c r="A920" s="159"/>
      <c r="B920" s="159"/>
      <c r="C920" s="159"/>
      <c r="D920" s="159"/>
      <c r="E920" s="159"/>
      <c r="F920" s="159"/>
      <c r="G920" s="159"/>
      <c r="H920" s="159"/>
      <c r="I920" s="159"/>
      <c r="J920" s="159"/>
      <c r="K920" s="159"/>
      <c r="L920" s="159"/>
      <c r="M920" s="159"/>
      <c r="N920" s="159"/>
      <c r="O920" s="159"/>
      <c r="P920" s="141"/>
      <c r="Q920" s="159"/>
      <c r="R920" s="159"/>
      <c r="S920" s="159"/>
      <c r="T920" s="159"/>
      <c r="U920" s="159"/>
      <c r="V920" s="159"/>
      <c r="W920" s="159"/>
      <c r="X920" s="159"/>
      <c r="Y920" s="159"/>
      <c r="Z920" s="159"/>
    </row>
    <row r="921" spans="1:26" ht="17.25" customHeight="1" x14ac:dyDescent="0.2">
      <c r="A921" s="159"/>
      <c r="B921" s="159"/>
      <c r="C921" s="159"/>
      <c r="D921" s="159"/>
      <c r="E921" s="159"/>
      <c r="F921" s="159"/>
      <c r="G921" s="159"/>
      <c r="H921" s="159"/>
      <c r="I921" s="159"/>
      <c r="J921" s="159"/>
      <c r="K921" s="159"/>
      <c r="L921" s="159"/>
      <c r="M921" s="159"/>
      <c r="N921" s="159"/>
      <c r="O921" s="159"/>
      <c r="P921" s="141"/>
      <c r="Q921" s="159"/>
      <c r="R921" s="159"/>
      <c r="S921" s="159"/>
      <c r="T921" s="159"/>
      <c r="U921" s="159"/>
      <c r="V921" s="159"/>
      <c r="W921" s="159"/>
      <c r="X921" s="159"/>
      <c r="Y921" s="159"/>
      <c r="Z921" s="159"/>
    </row>
    <row r="922" spans="1:26" ht="17.25" customHeight="1" x14ac:dyDescent="0.2">
      <c r="A922" s="159"/>
      <c r="B922" s="159"/>
      <c r="C922" s="159"/>
      <c r="D922" s="159"/>
      <c r="E922" s="159"/>
      <c r="F922" s="159"/>
      <c r="G922" s="159"/>
      <c r="H922" s="159"/>
      <c r="I922" s="159"/>
      <c r="J922" s="159"/>
      <c r="K922" s="159"/>
      <c r="L922" s="159"/>
      <c r="M922" s="159"/>
      <c r="N922" s="159"/>
      <c r="O922" s="159"/>
      <c r="P922" s="141"/>
      <c r="Q922" s="159"/>
      <c r="R922" s="159"/>
      <c r="S922" s="159"/>
      <c r="T922" s="159"/>
      <c r="U922" s="159"/>
      <c r="V922" s="159"/>
      <c r="W922" s="159"/>
      <c r="X922" s="159"/>
      <c r="Y922" s="159"/>
      <c r="Z922" s="159"/>
    </row>
    <row r="923" spans="1:26" ht="17.25" customHeight="1" x14ac:dyDescent="0.2">
      <c r="A923" s="159"/>
      <c r="B923" s="159"/>
      <c r="C923" s="159"/>
      <c r="D923" s="159"/>
      <c r="E923" s="159"/>
      <c r="F923" s="159"/>
      <c r="G923" s="159"/>
      <c r="H923" s="159"/>
      <c r="I923" s="159"/>
      <c r="J923" s="159"/>
      <c r="K923" s="159"/>
      <c r="L923" s="159"/>
      <c r="M923" s="159"/>
      <c r="N923" s="159"/>
      <c r="O923" s="159"/>
      <c r="P923" s="141"/>
      <c r="Q923" s="159"/>
      <c r="R923" s="159"/>
      <c r="S923" s="159"/>
      <c r="T923" s="159"/>
      <c r="U923" s="159"/>
      <c r="V923" s="159"/>
      <c r="W923" s="159"/>
      <c r="X923" s="159"/>
      <c r="Y923" s="159"/>
      <c r="Z923" s="159"/>
    </row>
    <row r="924" spans="1:26" ht="17.25" customHeight="1" x14ac:dyDescent="0.2">
      <c r="A924" s="159"/>
      <c r="B924" s="159"/>
      <c r="C924" s="159"/>
      <c r="D924" s="159"/>
      <c r="E924" s="159"/>
      <c r="F924" s="159"/>
      <c r="G924" s="159"/>
      <c r="H924" s="159"/>
      <c r="I924" s="159"/>
      <c r="J924" s="159"/>
      <c r="K924" s="159"/>
      <c r="L924" s="159"/>
      <c r="M924" s="159"/>
      <c r="N924" s="159"/>
      <c r="O924" s="159"/>
      <c r="P924" s="141"/>
      <c r="Q924" s="159"/>
      <c r="R924" s="159"/>
      <c r="S924" s="159"/>
      <c r="T924" s="159"/>
      <c r="U924" s="159"/>
      <c r="V924" s="159"/>
      <c r="W924" s="159"/>
      <c r="X924" s="159"/>
      <c r="Y924" s="159"/>
      <c r="Z924" s="159"/>
    </row>
    <row r="925" spans="1:26" ht="17.25" customHeight="1" x14ac:dyDescent="0.2">
      <c r="A925" s="159"/>
      <c r="B925" s="159"/>
      <c r="C925" s="159"/>
      <c r="D925" s="159"/>
      <c r="E925" s="159"/>
      <c r="F925" s="159"/>
      <c r="G925" s="159"/>
      <c r="H925" s="159"/>
      <c r="I925" s="159"/>
      <c r="J925" s="159"/>
      <c r="K925" s="159"/>
      <c r="L925" s="159"/>
      <c r="M925" s="159"/>
      <c r="N925" s="159"/>
      <c r="O925" s="159"/>
      <c r="P925" s="141"/>
      <c r="Q925" s="159"/>
      <c r="R925" s="159"/>
      <c r="S925" s="159"/>
      <c r="T925" s="159"/>
      <c r="U925" s="159"/>
      <c r="V925" s="159"/>
      <c r="W925" s="159"/>
      <c r="X925" s="159"/>
      <c r="Y925" s="159"/>
      <c r="Z925" s="159"/>
    </row>
    <row r="926" spans="1:26" ht="17.25" customHeight="1" x14ac:dyDescent="0.2">
      <c r="A926" s="159"/>
      <c r="B926" s="159"/>
      <c r="C926" s="159"/>
      <c r="D926" s="159"/>
      <c r="E926" s="159"/>
      <c r="F926" s="159"/>
      <c r="G926" s="159"/>
      <c r="H926" s="159"/>
      <c r="I926" s="159"/>
      <c r="J926" s="159"/>
      <c r="K926" s="159"/>
      <c r="L926" s="159"/>
      <c r="M926" s="159"/>
      <c r="N926" s="159"/>
      <c r="O926" s="159"/>
      <c r="P926" s="141"/>
      <c r="Q926" s="159"/>
      <c r="R926" s="159"/>
      <c r="S926" s="159"/>
      <c r="T926" s="159"/>
      <c r="U926" s="159"/>
      <c r="V926" s="159"/>
      <c r="W926" s="159"/>
      <c r="X926" s="159"/>
      <c r="Y926" s="159"/>
      <c r="Z926" s="159"/>
    </row>
    <row r="927" spans="1:26" ht="17.25" customHeight="1" x14ac:dyDescent="0.2">
      <c r="A927" s="159"/>
      <c r="B927" s="159"/>
      <c r="C927" s="159"/>
      <c r="D927" s="159"/>
      <c r="E927" s="159"/>
      <c r="F927" s="159"/>
      <c r="G927" s="159"/>
      <c r="H927" s="159"/>
      <c r="I927" s="159"/>
      <c r="J927" s="159"/>
      <c r="K927" s="159"/>
      <c r="L927" s="159"/>
      <c r="M927" s="159"/>
      <c r="N927" s="159"/>
      <c r="O927" s="159"/>
      <c r="P927" s="141"/>
      <c r="Q927" s="159"/>
      <c r="R927" s="159"/>
      <c r="S927" s="159"/>
      <c r="T927" s="159"/>
      <c r="U927" s="159"/>
      <c r="V927" s="159"/>
      <c r="W927" s="159"/>
      <c r="X927" s="159"/>
      <c r="Y927" s="159"/>
      <c r="Z927" s="159"/>
    </row>
    <row r="928" spans="1:26" ht="17.25" customHeight="1" x14ac:dyDescent="0.2">
      <c r="A928" s="159"/>
      <c r="B928" s="159"/>
      <c r="C928" s="159"/>
      <c r="D928" s="159"/>
      <c r="E928" s="159"/>
      <c r="F928" s="159"/>
      <c r="G928" s="159"/>
      <c r="H928" s="159"/>
      <c r="I928" s="159"/>
      <c r="J928" s="159"/>
      <c r="K928" s="159"/>
      <c r="L928" s="159"/>
      <c r="M928" s="159"/>
      <c r="N928" s="159"/>
      <c r="O928" s="159"/>
      <c r="P928" s="141"/>
      <c r="Q928" s="159"/>
      <c r="R928" s="159"/>
      <c r="S928" s="159"/>
      <c r="T928" s="159"/>
      <c r="U928" s="159"/>
      <c r="V928" s="159"/>
      <c r="W928" s="159"/>
      <c r="X928" s="159"/>
      <c r="Y928" s="159"/>
      <c r="Z928" s="159"/>
    </row>
    <row r="929" spans="1:26" ht="17.25" customHeight="1" x14ac:dyDescent="0.2">
      <c r="A929" s="159"/>
      <c r="B929" s="159"/>
      <c r="C929" s="159"/>
      <c r="D929" s="159"/>
      <c r="E929" s="159"/>
      <c r="F929" s="159"/>
      <c r="G929" s="159"/>
      <c r="H929" s="159"/>
      <c r="I929" s="159"/>
      <c r="J929" s="159"/>
      <c r="K929" s="159"/>
      <c r="L929" s="159"/>
      <c r="M929" s="159"/>
      <c r="N929" s="159"/>
      <c r="O929" s="159"/>
      <c r="P929" s="141"/>
      <c r="Q929" s="159"/>
      <c r="R929" s="159"/>
      <c r="S929" s="159"/>
      <c r="T929" s="159"/>
      <c r="U929" s="159"/>
      <c r="V929" s="159"/>
      <c r="W929" s="159"/>
      <c r="X929" s="159"/>
      <c r="Y929" s="159"/>
      <c r="Z929" s="159"/>
    </row>
    <row r="930" spans="1:26" ht="17.25" customHeight="1" x14ac:dyDescent="0.2">
      <c r="A930" s="159"/>
      <c r="B930" s="159"/>
      <c r="C930" s="159"/>
      <c r="D930" s="159"/>
      <c r="E930" s="159"/>
      <c r="F930" s="159"/>
      <c r="G930" s="159"/>
      <c r="H930" s="159"/>
      <c r="I930" s="159"/>
      <c r="J930" s="159"/>
      <c r="K930" s="159"/>
      <c r="L930" s="159"/>
      <c r="M930" s="159"/>
      <c r="N930" s="159"/>
      <c r="O930" s="159"/>
      <c r="P930" s="141"/>
      <c r="Q930" s="159"/>
      <c r="R930" s="159"/>
      <c r="S930" s="159"/>
      <c r="T930" s="159"/>
      <c r="U930" s="159"/>
      <c r="V930" s="159"/>
      <c r="W930" s="159"/>
      <c r="X930" s="159"/>
      <c r="Y930" s="159"/>
      <c r="Z930" s="159"/>
    </row>
    <row r="931" spans="1:26" ht="17.25" customHeight="1" x14ac:dyDescent="0.2">
      <c r="A931" s="159"/>
      <c r="B931" s="159"/>
      <c r="C931" s="159"/>
      <c r="D931" s="159"/>
      <c r="E931" s="159"/>
      <c r="F931" s="159"/>
      <c r="G931" s="159"/>
      <c r="H931" s="159"/>
      <c r="I931" s="159"/>
      <c r="J931" s="159"/>
      <c r="K931" s="159"/>
      <c r="L931" s="159"/>
      <c r="M931" s="159"/>
      <c r="N931" s="159"/>
      <c r="O931" s="159"/>
      <c r="P931" s="141"/>
      <c r="Q931" s="159"/>
      <c r="R931" s="159"/>
      <c r="S931" s="159"/>
      <c r="T931" s="159"/>
      <c r="U931" s="159"/>
      <c r="V931" s="159"/>
      <c r="W931" s="159"/>
      <c r="X931" s="159"/>
      <c r="Y931" s="159"/>
      <c r="Z931" s="159"/>
    </row>
    <row r="932" spans="1:26" ht="17.25" customHeight="1" x14ac:dyDescent="0.2">
      <c r="A932" s="159"/>
      <c r="B932" s="159"/>
      <c r="C932" s="159"/>
      <c r="D932" s="159"/>
      <c r="E932" s="159"/>
      <c r="F932" s="159"/>
      <c r="G932" s="159"/>
      <c r="H932" s="159"/>
      <c r="I932" s="159"/>
      <c r="J932" s="159"/>
      <c r="K932" s="159"/>
      <c r="L932" s="159"/>
      <c r="M932" s="159"/>
      <c r="N932" s="159"/>
      <c r="O932" s="159"/>
      <c r="P932" s="141"/>
      <c r="Q932" s="159"/>
      <c r="R932" s="159"/>
      <c r="S932" s="159"/>
      <c r="T932" s="159"/>
      <c r="U932" s="159"/>
      <c r="V932" s="159"/>
      <c r="W932" s="159"/>
      <c r="X932" s="159"/>
      <c r="Y932" s="159"/>
      <c r="Z932" s="159"/>
    </row>
    <row r="933" spans="1:26" ht="17.25" customHeight="1" x14ac:dyDescent="0.2">
      <c r="A933" s="159"/>
      <c r="B933" s="159"/>
      <c r="C933" s="159"/>
      <c r="D933" s="159"/>
      <c r="E933" s="159"/>
      <c r="F933" s="159"/>
      <c r="G933" s="159"/>
      <c r="H933" s="159"/>
      <c r="I933" s="159"/>
      <c r="J933" s="159"/>
      <c r="K933" s="159"/>
      <c r="L933" s="159"/>
      <c r="M933" s="159"/>
      <c r="N933" s="159"/>
      <c r="O933" s="159"/>
      <c r="P933" s="141"/>
      <c r="Q933" s="159"/>
      <c r="R933" s="159"/>
      <c r="S933" s="159"/>
      <c r="T933" s="159"/>
      <c r="U933" s="159"/>
      <c r="V933" s="159"/>
      <c r="W933" s="159"/>
      <c r="X933" s="159"/>
      <c r="Y933" s="159"/>
      <c r="Z933" s="159"/>
    </row>
    <row r="934" spans="1:26" ht="17.25" customHeight="1" x14ac:dyDescent="0.2">
      <c r="A934" s="159"/>
      <c r="B934" s="159"/>
      <c r="C934" s="159"/>
      <c r="D934" s="159"/>
      <c r="E934" s="159"/>
      <c r="F934" s="159"/>
      <c r="G934" s="159"/>
      <c r="H934" s="159"/>
      <c r="I934" s="159"/>
      <c r="J934" s="159"/>
      <c r="K934" s="159"/>
      <c r="L934" s="159"/>
      <c r="M934" s="159"/>
      <c r="N934" s="159"/>
      <c r="O934" s="159"/>
      <c r="P934" s="141"/>
      <c r="Q934" s="159"/>
      <c r="R934" s="159"/>
      <c r="S934" s="159"/>
      <c r="T934" s="159"/>
      <c r="U934" s="159"/>
      <c r="V934" s="159"/>
      <c r="W934" s="159"/>
      <c r="X934" s="159"/>
      <c r="Y934" s="159"/>
      <c r="Z934" s="159"/>
    </row>
    <row r="935" spans="1:26" ht="17.25" customHeight="1" x14ac:dyDescent="0.2">
      <c r="A935" s="159"/>
      <c r="B935" s="159"/>
      <c r="C935" s="159"/>
      <c r="D935" s="159"/>
      <c r="E935" s="159"/>
      <c r="F935" s="159"/>
      <c r="G935" s="159"/>
      <c r="H935" s="159"/>
      <c r="I935" s="159"/>
      <c r="J935" s="159"/>
      <c r="K935" s="159"/>
      <c r="L935" s="159"/>
      <c r="M935" s="159"/>
      <c r="N935" s="159"/>
      <c r="O935" s="159"/>
      <c r="P935" s="141"/>
      <c r="Q935" s="159"/>
      <c r="R935" s="159"/>
      <c r="S935" s="159"/>
      <c r="T935" s="159"/>
      <c r="U935" s="159"/>
      <c r="V935" s="159"/>
      <c r="W935" s="159"/>
      <c r="X935" s="159"/>
      <c r="Y935" s="159"/>
      <c r="Z935" s="159"/>
    </row>
    <row r="936" spans="1:26" ht="17.25" customHeight="1" x14ac:dyDescent="0.2">
      <c r="A936" s="159"/>
      <c r="B936" s="159"/>
      <c r="C936" s="159"/>
      <c r="D936" s="159"/>
      <c r="E936" s="159"/>
      <c r="F936" s="159"/>
      <c r="G936" s="159"/>
      <c r="H936" s="159"/>
      <c r="I936" s="159"/>
      <c r="J936" s="159"/>
      <c r="K936" s="159"/>
      <c r="L936" s="159"/>
      <c r="M936" s="159"/>
      <c r="N936" s="159"/>
      <c r="O936" s="159"/>
      <c r="P936" s="141"/>
      <c r="Q936" s="159"/>
      <c r="R936" s="159"/>
      <c r="S936" s="159"/>
      <c r="T936" s="159"/>
      <c r="U936" s="159"/>
      <c r="V936" s="159"/>
      <c r="W936" s="159"/>
      <c r="X936" s="159"/>
      <c r="Y936" s="159"/>
      <c r="Z936" s="159"/>
    </row>
    <row r="937" spans="1:26" ht="17.25" customHeight="1" x14ac:dyDescent="0.2">
      <c r="A937" s="159"/>
      <c r="B937" s="159"/>
      <c r="C937" s="159"/>
      <c r="D937" s="159"/>
      <c r="E937" s="159"/>
      <c r="F937" s="159"/>
      <c r="G937" s="159"/>
      <c r="H937" s="159"/>
      <c r="I937" s="159"/>
      <c r="J937" s="159"/>
      <c r="K937" s="159"/>
      <c r="L937" s="159"/>
      <c r="M937" s="159"/>
      <c r="N937" s="159"/>
      <c r="O937" s="159"/>
      <c r="P937" s="141"/>
      <c r="Q937" s="159"/>
      <c r="R937" s="159"/>
      <c r="S937" s="159"/>
      <c r="T937" s="159"/>
      <c r="U937" s="159"/>
      <c r="V937" s="159"/>
      <c r="W937" s="159"/>
      <c r="X937" s="159"/>
      <c r="Y937" s="159"/>
      <c r="Z937" s="159"/>
    </row>
    <row r="938" spans="1:26" ht="17.25" customHeight="1" x14ac:dyDescent="0.2">
      <c r="A938" s="159"/>
      <c r="B938" s="159"/>
      <c r="C938" s="159"/>
      <c r="D938" s="159"/>
      <c r="E938" s="159"/>
      <c r="F938" s="159"/>
      <c r="G938" s="159"/>
      <c r="H938" s="159"/>
      <c r="I938" s="159"/>
      <c r="J938" s="159"/>
      <c r="K938" s="159"/>
      <c r="L938" s="159"/>
      <c r="M938" s="159"/>
      <c r="N938" s="159"/>
      <c r="O938" s="159"/>
      <c r="P938" s="141"/>
      <c r="Q938" s="159"/>
      <c r="R938" s="159"/>
      <c r="S938" s="159"/>
      <c r="T938" s="159"/>
      <c r="U938" s="159"/>
      <c r="V938" s="159"/>
      <c r="W938" s="159"/>
      <c r="X938" s="159"/>
      <c r="Y938" s="159"/>
      <c r="Z938" s="159"/>
    </row>
    <row r="939" spans="1:26" ht="17.25" customHeight="1" x14ac:dyDescent="0.2">
      <c r="A939" s="159"/>
      <c r="B939" s="159"/>
      <c r="C939" s="159"/>
      <c r="D939" s="159"/>
      <c r="E939" s="159"/>
      <c r="F939" s="159"/>
      <c r="G939" s="159"/>
      <c r="H939" s="159"/>
      <c r="I939" s="159"/>
      <c r="J939" s="159"/>
      <c r="K939" s="159"/>
      <c r="L939" s="159"/>
      <c r="M939" s="159"/>
      <c r="N939" s="159"/>
      <c r="O939" s="159"/>
      <c r="P939" s="141"/>
      <c r="Q939" s="159"/>
      <c r="R939" s="159"/>
      <c r="S939" s="159"/>
      <c r="T939" s="159"/>
      <c r="U939" s="159"/>
      <c r="V939" s="159"/>
      <c r="W939" s="159"/>
      <c r="X939" s="159"/>
      <c r="Y939" s="159"/>
      <c r="Z939" s="159"/>
    </row>
    <row r="940" spans="1:26" ht="17.25" customHeight="1" x14ac:dyDescent="0.2">
      <c r="A940" s="159"/>
      <c r="B940" s="159"/>
      <c r="C940" s="159"/>
      <c r="D940" s="159"/>
      <c r="E940" s="159"/>
      <c r="F940" s="159"/>
      <c r="G940" s="159"/>
      <c r="H940" s="159"/>
      <c r="I940" s="159"/>
      <c r="J940" s="159"/>
      <c r="K940" s="159"/>
      <c r="L940" s="159"/>
      <c r="M940" s="159"/>
      <c r="N940" s="159"/>
      <c r="O940" s="159"/>
      <c r="P940" s="141"/>
      <c r="Q940" s="159"/>
      <c r="R940" s="159"/>
      <c r="S940" s="159"/>
      <c r="T940" s="159"/>
      <c r="U940" s="159"/>
      <c r="V940" s="159"/>
      <c r="W940" s="159"/>
      <c r="X940" s="159"/>
      <c r="Y940" s="159"/>
      <c r="Z940" s="159"/>
    </row>
    <row r="941" spans="1:26" ht="17.25" customHeight="1" x14ac:dyDescent="0.2">
      <c r="A941" s="159"/>
      <c r="B941" s="159"/>
      <c r="C941" s="159"/>
      <c r="D941" s="159"/>
      <c r="E941" s="159"/>
      <c r="F941" s="159"/>
      <c r="G941" s="159"/>
      <c r="H941" s="159"/>
      <c r="I941" s="159"/>
      <c r="J941" s="159"/>
      <c r="K941" s="159"/>
      <c r="L941" s="159"/>
      <c r="M941" s="159"/>
      <c r="N941" s="159"/>
      <c r="O941" s="159"/>
      <c r="P941" s="141"/>
      <c r="Q941" s="159"/>
      <c r="R941" s="159"/>
      <c r="S941" s="159"/>
      <c r="T941" s="159"/>
      <c r="U941" s="159"/>
      <c r="V941" s="159"/>
      <c r="W941" s="159"/>
      <c r="X941" s="159"/>
      <c r="Y941" s="159"/>
      <c r="Z941" s="159"/>
    </row>
    <row r="942" spans="1:26" ht="17.25" customHeight="1" x14ac:dyDescent="0.2">
      <c r="A942" s="159"/>
      <c r="B942" s="159"/>
      <c r="C942" s="159"/>
      <c r="D942" s="159"/>
      <c r="E942" s="159"/>
      <c r="F942" s="159"/>
      <c r="G942" s="159"/>
      <c r="H942" s="159"/>
      <c r="I942" s="159"/>
      <c r="J942" s="159"/>
      <c r="K942" s="159"/>
      <c r="L942" s="159"/>
      <c r="M942" s="159"/>
      <c r="N942" s="159"/>
      <c r="O942" s="159"/>
      <c r="P942" s="141"/>
      <c r="Q942" s="159"/>
      <c r="R942" s="159"/>
      <c r="S942" s="159"/>
      <c r="T942" s="159"/>
      <c r="U942" s="159"/>
      <c r="V942" s="159"/>
      <c r="W942" s="159"/>
      <c r="X942" s="159"/>
      <c r="Y942" s="159"/>
      <c r="Z942" s="159"/>
    </row>
    <row r="943" spans="1:26" ht="17.25" customHeight="1" x14ac:dyDescent="0.2">
      <c r="A943" s="159"/>
      <c r="B943" s="159"/>
      <c r="C943" s="159"/>
      <c r="D943" s="159"/>
      <c r="E943" s="159"/>
      <c r="F943" s="159"/>
      <c r="G943" s="159"/>
      <c r="H943" s="159"/>
      <c r="I943" s="159"/>
      <c r="J943" s="159"/>
      <c r="K943" s="159"/>
      <c r="L943" s="159"/>
      <c r="M943" s="159"/>
      <c r="N943" s="159"/>
      <c r="O943" s="159"/>
      <c r="P943" s="141"/>
      <c r="Q943" s="159"/>
      <c r="R943" s="159"/>
      <c r="S943" s="159"/>
      <c r="T943" s="159"/>
      <c r="U943" s="159"/>
      <c r="V943" s="159"/>
      <c r="W943" s="159"/>
      <c r="X943" s="159"/>
      <c r="Y943" s="159"/>
      <c r="Z943" s="159"/>
    </row>
    <row r="944" spans="1:26" ht="17.25" customHeight="1" x14ac:dyDescent="0.2">
      <c r="A944" s="159"/>
      <c r="B944" s="159"/>
      <c r="C944" s="159"/>
      <c r="D944" s="159"/>
      <c r="E944" s="159"/>
      <c r="F944" s="159"/>
      <c r="G944" s="159"/>
      <c r="H944" s="159"/>
      <c r="I944" s="159"/>
      <c r="J944" s="159"/>
      <c r="K944" s="159"/>
      <c r="L944" s="159"/>
      <c r="M944" s="159"/>
      <c r="N944" s="159"/>
      <c r="O944" s="159"/>
      <c r="P944" s="141"/>
      <c r="Q944" s="159"/>
      <c r="R944" s="159"/>
      <c r="S944" s="159"/>
      <c r="T944" s="159"/>
      <c r="U944" s="159"/>
      <c r="V944" s="159"/>
      <c r="W944" s="159"/>
      <c r="X944" s="159"/>
      <c r="Y944" s="159"/>
      <c r="Z944" s="159"/>
    </row>
    <row r="945" spans="1:26" ht="17.25" customHeight="1" x14ac:dyDescent="0.2">
      <c r="A945" s="159"/>
      <c r="B945" s="159"/>
      <c r="C945" s="159"/>
      <c r="D945" s="159"/>
      <c r="E945" s="159"/>
      <c r="F945" s="159"/>
      <c r="G945" s="159"/>
      <c r="H945" s="159"/>
      <c r="I945" s="159"/>
      <c r="J945" s="159"/>
      <c r="K945" s="159"/>
      <c r="L945" s="159"/>
      <c r="M945" s="159"/>
      <c r="N945" s="159"/>
      <c r="O945" s="159"/>
      <c r="P945" s="141"/>
      <c r="Q945" s="159"/>
      <c r="R945" s="159"/>
      <c r="S945" s="159"/>
      <c r="T945" s="159"/>
      <c r="U945" s="159"/>
      <c r="V945" s="159"/>
      <c r="W945" s="159"/>
      <c r="X945" s="159"/>
      <c r="Y945" s="159"/>
      <c r="Z945" s="159"/>
    </row>
    <row r="946" spans="1:26" ht="17.25" customHeight="1" x14ac:dyDescent="0.2">
      <c r="A946" s="159"/>
      <c r="B946" s="159"/>
      <c r="C946" s="159"/>
      <c r="D946" s="159"/>
      <c r="E946" s="159"/>
      <c r="F946" s="159"/>
      <c r="G946" s="159"/>
      <c r="H946" s="159"/>
      <c r="I946" s="159"/>
      <c r="J946" s="159"/>
      <c r="K946" s="159"/>
      <c r="L946" s="159"/>
      <c r="M946" s="159"/>
      <c r="N946" s="159"/>
      <c r="O946" s="159"/>
      <c r="P946" s="141"/>
      <c r="Q946" s="159"/>
      <c r="R946" s="159"/>
      <c r="S946" s="159"/>
      <c r="T946" s="159"/>
      <c r="U946" s="159"/>
      <c r="V946" s="159"/>
      <c r="W946" s="159"/>
      <c r="X946" s="159"/>
      <c r="Y946" s="159"/>
      <c r="Z946" s="159"/>
    </row>
    <row r="947" spans="1:26" ht="17.25" customHeight="1" x14ac:dyDescent="0.2">
      <c r="A947" s="159"/>
      <c r="B947" s="159"/>
      <c r="C947" s="159"/>
      <c r="D947" s="159"/>
      <c r="E947" s="159"/>
      <c r="F947" s="159"/>
      <c r="G947" s="159"/>
      <c r="H947" s="159"/>
      <c r="I947" s="159"/>
      <c r="J947" s="159"/>
      <c r="K947" s="159"/>
      <c r="L947" s="159"/>
      <c r="M947" s="159"/>
      <c r="N947" s="159"/>
      <c r="O947" s="159"/>
      <c r="P947" s="141"/>
      <c r="Q947" s="159"/>
      <c r="R947" s="159"/>
      <c r="S947" s="159"/>
      <c r="T947" s="159"/>
      <c r="U947" s="159"/>
      <c r="V947" s="159"/>
      <c r="W947" s="159"/>
      <c r="X947" s="159"/>
      <c r="Y947" s="159"/>
      <c r="Z947" s="159"/>
    </row>
    <row r="948" spans="1:26" ht="17.25" customHeight="1" x14ac:dyDescent="0.2">
      <c r="A948" s="159"/>
      <c r="B948" s="159"/>
      <c r="C948" s="159"/>
      <c r="D948" s="159"/>
      <c r="E948" s="159"/>
      <c r="F948" s="159"/>
      <c r="G948" s="159"/>
      <c r="H948" s="159"/>
      <c r="I948" s="159"/>
      <c r="J948" s="159"/>
      <c r="K948" s="159"/>
      <c r="L948" s="159"/>
      <c r="M948" s="159"/>
      <c r="N948" s="159"/>
      <c r="O948" s="159"/>
      <c r="P948" s="141"/>
      <c r="Q948" s="159"/>
      <c r="R948" s="159"/>
      <c r="S948" s="159"/>
      <c r="T948" s="159"/>
      <c r="U948" s="159"/>
      <c r="V948" s="159"/>
      <c r="W948" s="159"/>
      <c r="X948" s="159"/>
      <c r="Y948" s="159"/>
      <c r="Z948" s="159"/>
    </row>
    <row r="949" spans="1:26" ht="17.25" customHeight="1" x14ac:dyDescent="0.2">
      <c r="A949" s="159"/>
      <c r="B949" s="159"/>
      <c r="C949" s="159"/>
      <c r="D949" s="159"/>
      <c r="E949" s="159"/>
      <c r="F949" s="159"/>
      <c r="G949" s="159"/>
      <c r="H949" s="159"/>
      <c r="I949" s="159"/>
      <c r="J949" s="159"/>
      <c r="K949" s="159"/>
      <c r="L949" s="159"/>
      <c r="M949" s="159"/>
      <c r="N949" s="159"/>
      <c r="O949" s="159"/>
      <c r="P949" s="141"/>
      <c r="Q949" s="159"/>
      <c r="R949" s="159"/>
      <c r="S949" s="159"/>
      <c r="T949" s="159"/>
      <c r="U949" s="159"/>
      <c r="V949" s="159"/>
      <c r="W949" s="159"/>
      <c r="X949" s="159"/>
      <c r="Y949" s="159"/>
      <c r="Z949" s="159"/>
    </row>
    <row r="950" spans="1:26" ht="17.25" customHeight="1" x14ac:dyDescent="0.2">
      <c r="A950" s="159"/>
      <c r="B950" s="159"/>
      <c r="C950" s="159"/>
      <c r="D950" s="159"/>
      <c r="E950" s="159"/>
      <c r="F950" s="159"/>
      <c r="G950" s="159"/>
      <c r="H950" s="159"/>
      <c r="I950" s="159"/>
      <c r="J950" s="159"/>
      <c r="K950" s="159"/>
      <c r="L950" s="159"/>
      <c r="M950" s="159"/>
      <c r="N950" s="159"/>
      <c r="O950" s="159"/>
      <c r="P950" s="141"/>
      <c r="Q950" s="159"/>
      <c r="R950" s="159"/>
      <c r="S950" s="159"/>
      <c r="T950" s="159"/>
      <c r="U950" s="159"/>
      <c r="V950" s="159"/>
      <c r="W950" s="159"/>
      <c r="X950" s="159"/>
      <c r="Y950" s="159"/>
      <c r="Z950" s="159"/>
    </row>
    <row r="951" spans="1:26" ht="17.25" customHeight="1" x14ac:dyDescent="0.2">
      <c r="A951" s="159"/>
      <c r="B951" s="159"/>
      <c r="C951" s="159"/>
      <c r="D951" s="159"/>
      <c r="E951" s="159"/>
      <c r="F951" s="159"/>
      <c r="G951" s="159"/>
      <c r="H951" s="159"/>
      <c r="I951" s="159"/>
      <c r="J951" s="159"/>
      <c r="K951" s="159"/>
      <c r="L951" s="159"/>
      <c r="M951" s="159"/>
      <c r="N951" s="159"/>
      <c r="O951" s="159"/>
      <c r="P951" s="141"/>
      <c r="Q951" s="159"/>
      <c r="R951" s="159"/>
      <c r="S951" s="159"/>
      <c r="T951" s="159"/>
      <c r="U951" s="159"/>
      <c r="V951" s="159"/>
      <c r="W951" s="159"/>
      <c r="X951" s="159"/>
      <c r="Y951" s="159"/>
      <c r="Z951" s="159"/>
    </row>
    <row r="952" spans="1:26" ht="17.25" customHeight="1" x14ac:dyDescent="0.2">
      <c r="A952" s="159"/>
      <c r="B952" s="159"/>
      <c r="C952" s="159"/>
      <c r="D952" s="159"/>
      <c r="E952" s="159"/>
      <c r="F952" s="159"/>
      <c r="G952" s="159"/>
      <c r="H952" s="159"/>
      <c r="I952" s="159"/>
      <c r="J952" s="159"/>
      <c r="K952" s="159"/>
      <c r="L952" s="159"/>
      <c r="M952" s="159"/>
      <c r="N952" s="159"/>
      <c r="O952" s="159"/>
      <c r="P952" s="141"/>
      <c r="Q952" s="159"/>
      <c r="R952" s="159"/>
      <c r="S952" s="159"/>
      <c r="T952" s="159"/>
      <c r="U952" s="159"/>
      <c r="V952" s="159"/>
      <c r="W952" s="159"/>
      <c r="X952" s="159"/>
      <c r="Y952" s="159"/>
      <c r="Z952" s="159"/>
    </row>
    <row r="953" spans="1:26" ht="17.25" customHeight="1" x14ac:dyDescent="0.2">
      <c r="A953" s="159"/>
      <c r="B953" s="159"/>
      <c r="C953" s="159"/>
      <c r="D953" s="159"/>
      <c r="E953" s="159"/>
      <c r="F953" s="159"/>
      <c r="G953" s="159"/>
      <c r="H953" s="159"/>
      <c r="I953" s="159"/>
      <c r="J953" s="159"/>
      <c r="K953" s="159"/>
      <c r="L953" s="159"/>
      <c r="M953" s="159"/>
      <c r="N953" s="159"/>
      <c r="O953" s="159"/>
      <c r="P953" s="141"/>
      <c r="Q953" s="159"/>
      <c r="R953" s="159"/>
      <c r="S953" s="159"/>
      <c r="T953" s="159"/>
      <c r="U953" s="159"/>
      <c r="V953" s="159"/>
      <c r="W953" s="159"/>
      <c r="X953" s="159"/>
      <c r="Y953" s="159"/>
      <c r="Z953" s="159"/>
    </row>
    <row r="954" spans="1:26" ht="17.25" customHeight="1" x14ac:dyDescent="0.2">
      <c r="A954" s="159"/>
      <c r="B954" s="159"/>
      <c r="C954" s="159"/>
      <c r="D954" s="159"/>
      <c r="E954" s="159"/>
      <c r="F954" s="159"/>
      <c r="G954" s="159"/>
      <c r="H954" s="159"/>
      <c r="I954" s="159"/>
      <c r="J954" s="159"/>
      <c r="K954" s="159"/>
      <c r="L954" s="159"/>
      <c r="M954" s="159"/>
      <c r="N954" s="159"/>
      <c r="O954" s="159"/>
      <c r="P954" s="141"/>
      <c r="Q954" s="159"/>
      <c r="R954" s="159"/>
      <c r="S954" s="159"/>
      <c r="T954" s="159"/>
      <c r="U954" s="159"/>
      <c r="V954" s="159"/>
      <c r="W954" s="159"/>
      <c r="X954" s="159"/>
      <c r="Y954" s="159"/>
      <c r="Z954" s="159"/>
    </row>
    <row r="955" spans="1:26" ht="17.25" customHeight="1" x14ac:dyDescent="0.2">
      <c r="A955" s="159"/>
      <c r="B955" s="159"/>
      <c r="C955" s="159"/>
      <c r="D955" s="159"/>
      <c r="E955" s="159"/>
      <c r="F955" s="159"/>
      <c r="G955" s="159"/>
      <c r="H955" s="159"/>
      <c r="I955" s="159"/>
      <c r="J955" s="159"/>
      <c r="K955" s="159"/>
      <c r="L955" s="159"/>
      <c r="M955" s="159"/>
      <c r="N955" s="159"/>
      <c r="O955" s="159"/>
      <c r="P955" s="141"/>
      <c r="Q955" s="159"/>
      <c r="R955" s="159"/>
      <c r="S955" s="159"/>
      <c r="T955" s="159"/>
      <c r="U955" s="159"/>
      <c r="V955" s="159"/>
      <c r="W955" s="159"/>
      <c r="X955" s="159"/>
      <c r="Y955" s="159"/>
      <c r="Z955" s="159"/>
    </row>
    <row r="956" spans="1:26" ht="17.25" customHeight="1" x14ac:dyDescent="0.2">
      <c r="A956" s="159"/>
      <c r="B956" s="159"/>
      <c r="C956" s="159"/>
      <c r="D956" s="159"/>
      <c r="E956" s="159"/>
      <c r="F956" s="159"/>
      <c r="G956" s="159"/>
      <c r="H956" s="159"/>
      <c r="I956" s="159"/>
      <c r="J956" s="159"/>
      <c r="K956" s="159"/>
      <c r="L956" s="159"/>
      <c r="M956" s="159"/>
      <c r="N956" s="159"/>
      <c r="O956" s="159"/>
      <c r="P956" s="141"/>
      <c r="Q956" s="159"/>
      <c r="R956" s="159"/>
      <c r="S956" s="159"/>
      <c r="T956" s="159"/>
      <c r="U956" s="159"/>
      <c r="V956" s="159"/>
      <c r="W956" s="159"/>
      <c r="X956" s="159"/>
      <c r="Y956" s="159"/>
      <c r="Z956" s="159"/>
    </row>
    <row r="957" spans="1:26" ht="17.25" customHeight="1" x14ac:dyDescent="0.2">
      <c r="A957" s="159"/>
      <c r="B957" s="159"/>
      <c r="C957" s="159"/>
      <c r="D957" s="159"/>
      <c r="E957" s="159"/>
      <c r="F957" s="159"/>
      <c r="G957" s="159"/>
      <c r="H957" s="159"/>
      <c r="I957" s="159"/>
      <c r="J957" s="159"/>
      <c r="K957" s="159"/>
      <c r="L957" s="159"/>
      <c r="M957" s="159"/>
      <c r="N957" s="159"/>
      <c r="O957" s="159"/>
      <c r="P957" s="141"/>
      <c r="Q957" s="159"/>
      <c r="R957" s="159"/>
      <c r="S957" s="159"/>
      <c r="T957" s="159"/>
      <c r="U957" s="159"/>
      <c r="V957" s="159"/>
      <c r="W957" s="159"/>
      <c r="X957" s="159"/>
      <c r="Y957" s="159"/>
      <c r="Z957" s="159"/>
    </row>
    <row r="958" spans="1:26" ht="17.25" customHeight="1" x14ac:dyDescent="0.2">
      <c r="A958" s="159"/>
      <c r="B958" s="159"/>
      <c r="C958" s="159"/>
      <c r="D958" s="159"/>
      <c r="E958" s="159"/>
      <c r="F958" s="159"/>
      <c r="G958" s="159"/>
      <c r="H958" s="159"/>
      <c r="I958" s="159"/>
      <c r="J958" s="159"/>
      <c r="K958" s="159"/>
      <c r="L958" s="159"/>
      <c r="M958" s="159"/>
      <c r="N958" s="159"/>
      <c r="O958" s="159"/>
      <c r="P958" s="141"/>
      <c r="Q958" s="159"/>
      <c r="R958" s="159"/>
      <c r="S958" s="159"/>
      <c r="T958" s="159"/>
      <c r="U958" s="159"/>
      <c r="V958" s="159"/>
      <c r="W958" s="159"/>
      <c r="X958" s="159"/>
      <c r="Y958" s="159"/>
      <c r="Z958" s="159"/>
    </row>
    <row r="959" spans="1:26" ht="17.25" customHeight="1" x14ac:dyDescent="0.2">
      <c r="A959" s="159"/>
      <c r="B959" s="159"/>
      <c r="C959" s="159"/>
      <c r="D959" s="159"/>
      <c r="E959" s="159"/>
      <c r="F959" s="159"/>
      <c r="G959" s="159"/>
      <c r="H959" s="159"/>
      <c r="I959" s="159"/>
      <c r="J959" s="159"/>
      <c r="K959" s="159"/>
      <c r="L959" s="159"/>
      <c r="M959" s="159"/>
      <c r="N959" s="159"/>
      <c r="O959" s="159"/>
      <c r="P959" s="141"/>
      <c r="Q959" s="159"/>
      <c r="R959" s="159"/>
      <c r="S959" s="159"/>
      <c r="T959" s="159"/>
      <c r="U959" s="159"/>
      <c r="V959" s="159"/>
      <c r="W959" s="159"/>
      <c r="X959" s="159"/>
      <c r="Y959" s="159"/>
      <c r="Z959" s="159"/>
    </row>
    <row r="960" spans="1:26" ht="17.25" customHeight="1" x14ac:dyDescent="0.2">
      <c r="A960" s="159"/>
      <c r="B960" s="159"/>
      <c r="C960" s="159"/>
      <c r="D960" s="159"/>
      <c r="E960" s="159"/>
      <c r="F960" s="159"/>
      <c r="G960" s="159"/>
      <c r="H960" s="159"/>
      <c r="I960" s="159"/>
      <c r="J960" s="159"/>
      <c r="K960" s="159"/>
      <c r="L960" s="159"/>
      <c r="M960" s="159"/>
      <c r="N960" s="159"/>
      <c r="O960" s="159"/>
      <c r="P960" s="141"/>
      <c r="Q960" s="159"/>
      <c r="R960" s="159"/>
      <c r="S960" s="159"/>
      <c r="T960" s="159"/>
      <c r="U960" s="159"/>
      <c r="V960" s="159"/>
      <c r="W960" s="159"/>
      <c r="X960" s="159"/>
      <c r="Y960" s="159"/>
      <c r="Z960" s="159"/>
    </row>
    <row r="961" spans="1:26" ht="17.25" customHeight="1" x14ac:dyDescent="0.2">
      <c r="A961" s="159"/>
      <c r="B961" s="159"/>
      <c r="C961" s="159"/>
      <c r="D961" s="159"/>
      <c r="E961" s="159"/>
      <c r="F961" s="159"/>
      <c r="G961" s="159"/>
      <c r="H961" s="159"/>
      <c r="I961" s="159"/>
      <c r="J961" s="159"/>
      <c r="K961" s="159"/>
      <c r="L961" s="159"/>
      <c r="M961" s="159"/>
      <c r="N961" s="159"/>
      <c r="O961" s="159"/>
      <c r="P961" s="141"/>
      <c r="Q961" s="159"/>
      <c r="R961" s="159"/>
      <c r="S961" s="159"/>
      <c r="T961" s="159"/>
      <c r="U961" s="159"/>
      <c r="V961" s="159"/>
      <c r="W961" s="159"/>
      <c r="X961" s="159"/>
      <c r="Y961" s="159"/>
      <c r="Z961" s="159"/>
    </row>
    <row r="962" spans="1:26" ht="17.25" customHeight="1" x14ac:dyDescent="0.2">
      <c r="A962" s="159"/>
      <c r="B962" s="159"/>
      <c r="C962" s="159"/>
      <c r="D962" s="159"/>
      <c r="E962" s="159"/>
      <c r="F962" s="159"/>
      <c r="G962" s="159"/>
      <c r="H962" s="159"/>
      <c r="I962" s="159"/>
      <c r="J962" s="159"/>
      <c r="K962" s="159"/>
      <c r="L962" s="159"/>
      <c r="M962" s="159"/>
      <c r="N962" s="159"/>
      <c r="O962" s="159"/>
      <c r="P962" s="141"/>
      <c r="Q962" s="159"/>
      <c r="R962" s="159"/>
      <c r="S962" s="159"/>
      <c r="T962" s="159"/>
      <c r="U962" s="159"/>
      <c r="V962" s="159"/>
      <c r="W962" s="159"/>
      <c r="X962" s="159"/>
      <c r="Y962" s="159"/>
      <c r="Z962" s="159"/>
    </row>
    <row r="963" spans="1:26" ht="17.25" customHeight="1" x14ac:dyDescent="0.2">
      <c r="A963" s="159"/>
      <c r="B963" s="159"/>
      <c r="C963" s="159"/>
      <c r="D963" s="159"/>
      <c r="E963" s="159"/>
      <c r="F963" s="159"/>
      <c r="G963" s="159"/>
      <c r="H963" s="159"/>
      <c r="I963" s="159"/>
      <c r="J963" s="159"/>
      <c r="K963" s="159"/>
      <c r="L963" s="159"/>
      <c r="M963" s="159"/>
      <c r="N963" s="159"/>
      <c r="O963" s="159"/>
      <c r="P963" s="141"/>
      <c r="Q963" s="159"/>
      <c r="R963" s="159"/>
      <c r="S963" s="159"/>
      <c r="T963" s="159"/>
      <c r="U963" s="159"/>
      <c r="V963" s="159"/>
      <c r="W963" s="159"/>
      <c r="X963" s="159"/>
      <c r="Y963" s="159"/>
      <c r="Z963" s="159"/>
    </row>
    <row r="964" spans="1:26" ht="17.25" customHeight="1" x14ac:dyDescent="0.2">
      <c r="A964" s="159"/>
      <c r="B964" s="159"/>
      <c r="C964" s="159"/>
      <c r="D964" s="159"/>
      <c r="E964" s="159"/>
      <c r="F964" s="159"/>
      <c r="G964" s="159"/>
      <c r="H964" s="159"/>
      <c r="I964" s="159"/>
      <c r="J964" s="159"/>
      <c r="K964" s="159"/>
      <c r="L964" s="159"/>
      <c r="M964" s="159"/>
      <c r="N964" s="159"/>
      <c r="O964" s="159"/>
      <c r="P964" s="141"/>
      <c r="Q964" s="159"/>
      <c r="R964" s="159"/>
      <c r="S964" s="159"/>
      <c r="T964" s="159"/>
      <c r="U964" s="159"/>
      <c r="V964" s="159"/>
      <c r="W964" s="159"/>
      <c r="X964" s="159"/>
      <c r="Y964" s="159"/>
      <c r="Z964" s="159"/>
    </row>
    <row r="965" spans="1:26" ht="17.25" customHeight="1" x14ac:dyDescent="0.2">
      <c r="A965" s="159"/>
      <c r="B965" s="159"/>
      <c r="C965" s="159"/>
      <c r="D965" s="159"/>
      <c r="E965" s="159"/>
      <c r="F965" s="159"/>
      <c r="G965" s="159"/>
      <c r="H965" s="159"/>
      <c r="I965" s="159"/>
      <c r="J965" s="159"/>
      <c r="K965" s="159"/>
      <c r="L965" s="159"/>
      <c r="M965" s="159"/>
      <c r="N965" s="159"/>
      <c r="O965" s="159"/>
      <c r="P965" s="141"/>
      <c r="Q965" s="159"/>
      <c r="R965" s="159"/>
      <c r="S965" s="159"/>
      <c r="T965" s="159"/>
      <c r="U965" s="159"/>
      <c r="V965" s="159"/>
      <c r="W965" s="159"/>
      <c r="X965" s="159"/>
      <c r="Y965" s="159"/>
      <c r="Z965" s="159"/>
    </row>
    <row r="966" spans="1:26" ht="17.25" customHeight="1" x14ac:dyDescent="0.2">
      <c r="A966" s="159"/>
      <c r="B966" s="159"/>
      <c r="C966" s="159"/>
      <c r="D966" s="159"/>
      <c r="E966" s="159"/>
      <c r="F966" s="159"/>
      <c r="G966" s="159"/>
      <c r="H966" s="159"/>
      <c r="I966" s="159"/>
      <c r="J966" s="159"/>
      <c r="K966" s="159"/>
      <c r="L966" s="159"/>
      <c r="M966" s="159"/>
      <c r="N966" s="159"/>
      <c r="O966" s="159"/>
      <c r="P966" s="141"/>
      <c r="Q966" s="159"/>
      <c r="R966" s="159"/>
      <c r="S966" s="159"/>
      <c r="T966" s="159"/>
      <c r="U966" s="159"/>
      <c r="V966" s="159"/>
      <c r="W966" s="159"/>
      <c r="X966" s="159"/>
      <c r="Y966" s="159"/>
      <c r="Z966" s="159"/>
    </row>
    <row r="967" spans="1:26" ht="17.25" customHeight="1" x14ac:dyDescent="0.2">
      <c r="A967" s="159"/>
      <c r="B967" s="159"/>
      <c r="C967" s="159"/>
      <c r="D967" s="159"/>
      <c r="E967" s="159"/>
      <c r="F967" s="159"/>
      <c r="G967" s="159"/>
      <c r="H967" s="159"/>
      <c r="I967" s="159"/>
      <c r="J967" s="159"/>
      <c r="K967" s="159"/>
      <c r="L967" s="159"/>
      <c r="M967" s="159"/>
      <c r="N967" s="159"/>
      <c r="O967" s="159"/>
      <c r="P967" s="141"/>
      <c r="Q967" s="159"/>
      <c r="R967" s="159"/>
      <c r="S967" s="159"/>
      <c r="T967" s="159"/>
      <c r="U967" s="159"/>
      <c r="V967" s="159"/>
      <c r="W967" s="159"/>
      <c r="X967" s="159"/>
      <c r="Y967" s="159"/>
      <c r="Z967" s="159"/>
    </row>
    <row r="968" spans="1:26" ht="17.25" customHeight="1" x14ac:dyDescent="0.2">
      <c r="A968" s="159"/>
      <c r="B968" s="159"/>
      <c r="C968" s="159"/>
      <c r="D968" s="159"/>
      <c r="E968" s="159"/>
      <c r="F968" s="159"/>
      <c r="G968" s="159"/>
      <c r="H968" s="159"/>
      <c r="I968" s="159"/>
      <c r="J968" s="159"/>
      <c r="K968" s="159"/>
      <c r="L968" s="159"/>
      <c r="M968" s="159"/>
      <c r="N968" s="159"/>
      <c r="O968" s="159"/>
      <c r="P968" s="141"/>
      <c r="Q968" s="159"/>
      <c r="R968" s="159"/>
      <c r="S968" s="159"/>
      <c r="T968" s="159"/>
      <c r="U968" s="159"/>
      <c r="V968" s="159"/>
      <c r="W968" s="159"/>
      <c r="X968" s="159"/>
      <c r="Y968" s="159"/>
      <c r="Z968" s="159"/>
    </row>
    <row r="969" spans="1:26" ht="17.25" customHeight="1" x14ac:dyDescent="0.2">
      <c r="A969" s="159"/>
      <c r="B969" s="159"/>
      <c r="C969" s="159"/>
      <c r="D969" s="159"/>
      <c r="E969" s="159"/>
      <c r="F969" s="159"/>
      <c r="G969" s="159"/>
      <c r="H969" s="159"/>
      <c r="I969" s="159"/>
      <c r="J969" s="159"/>
      <c r="K969" s="159"/>
      <c r="L969" s="159"/>
      <c r="M969" s="159"/>
      <c r="N969" s="159"/>
      <c r="O969" s="159"/>
      <c r="P969" s="141"/>
      <c r="Q969" s="159"/>
      <c r="R969" s="159"/>
      <c r="S969" s="159"/>
      <c r="T969" s="159"/>
      <c r="U969" s="159"/>
      <c r="V969" s="159"/>
      <c r="W969" s="159"/>
      <c r="X969" s="159"/>
      <c r="Y969" s="159"/>
      <c r="Z969" s="159"/>
    </row>
    <row r="970" spans="1:26" ht="17.25" customHeight="1" x14ac:dyDescent="0.2">
      <c r="A970" s="159"/>
      <c r="B970" s="159"/>
      <c r="C970" s="159"/>
      <c r="D970" s="159"/>
      <c r="E970" s="159"/>
      <c r="F970" s="159"/>
      <c r="G970" s="159"/>
      <c r="H970" s="159"/>
      <c r="I970" s="159"/>
      <c r="J970" s="159"/>
      <c r="K970" s="159"/>
      <c r="L970" s="159"/>
      <c r="M970" s="159"/>
      <c r="N970" s="159"/>
      <c r="O970" s="159"/>
      <c r="P970" s="141"/>
      <c r="Q970" s="159"/>
      <c r="R970" s="159"/>
      <c r="S970" s="159"/>
      <c r="T970" s="159"/>
      <c r="U970" s="159"/>
      <c r="V970" s="159"/>
      <c r="W970" s="159"/>
      <c r="X970" s="159"/>
      <c r="Y970" s="159"/>
      <c r="Z970" s="159"/>
    </row>
    <row r="971" spans="1:26" ht="17.25" customHeight="1" x14ac:dyDescent="0.2">
      <c r="A971" s="159"/>
      <c r="B971" s="159"/>
      <c r="C971" s="159"/>
      <c r="D971" s="159"/>
      <c r="E971" s="159"/>
      <c r="F971" s="159"/>
      <c r="G971" s="159"/>
      <c r="H971" s="159"/>
      <c r="I971" s="159"/>
      <c r="J971" s="159"/>
      <c r="K971" s="159"/>
      <c r="L971" s="159"/>
      <c r="M971" s="159"/>
      <c r="N971" s="159"/>
      <c r="O971" s="159"/>
      <c r="P971" s="141"/>
      <c r="Q971" s="159"/>
      <c r="R971" s="159"/>
      <c r="S971" s="159"/>
      <c r="T971" s="159"/>
      <c r="U971" s="159"/>
      <c r="V971" s="159"/>
      <c r="W971" s="159"/>
      <c r="X971" s="159"/>
      <c r="Y971" s="159"/>
      <c r="Z971" s="159"/>
    </row>
    <row r="972" spans="1:26" ht="17.25" customHeight="1" x14ac:dyDescent="0.2">
      <c r="A972" s="159"/>
      <c r="B972" s="159"/>
      <c r="C972" s="159"/>
      <c r="D972" s="159"/>
      <c r="E972" s="159"/>
      <c r="F972" s="159"/>
      <c r="G972" s="159"/>
      <c r="H972" s="159"/>
      <c r="I972" s="159"/>
      <c r="J972" s="159"/>
      <c r="K972" s="159"/>
      <c r="L972" s="159"/>
      <c r="M972" s="159"/>
      <c r="N972" s="159"/>
      <c r="O972" s="159"/>
      <c r="P972" s="141"/>
      <c r="Q972" s="159"/>
      <c r="R972" s="159"/>
      <c r="S972" s="159"/>
      <c r="T972" s="159"/>
      <c r="U972" s="159"/>
      <c r="V972" s="159"/>
      <c r="W972" s="159"/>
      <c r="X972" s="159"/>
      <c r="Y972" s="159"/>
      <c r="Z972" s="159"/>
    </row>
    <row r="973" spans="1:26" ht="17.25" customHeight="1" x14ac:dyDescent="0.2">
      <c r="A973" s="159"/>
      <c r="B973" s="159"/>
      <c r="C973" s="159"/>
      <c r="D973" s="159"/>
      <c r="E973" s="159"/>
      <c r="F973" s="159"/>
      <c r="G973" s="159"/>
      <c r="H973" s="159"/>
      <c r="I973" s="159"/>
      <c r="J973" s="159"/>
      <c r="K973" s="159"/>
      <c r="L973" s="159"/>
      <c r="M973" s="159"/>
      <c r="N973" s="159"/>
      <c r="O973" s="159"/>
      <c r="P973" s="141"/>
      <c r="Q973" s="159"/>
      <c r="R973" s="159"/>
      <c r="S973" s="159"/>
      <c r="T973" s="159"/>
      <c r="U973" s="159"/>
      <c r="V973" s="159"/>
      <c r="W973" s="159"/>
      <c r="X973" s="159"/>
      <c r="Y973" s="159"/>
      <c r="Z973" s="159"/>
    </row>
    <row r="974" spans="1:26" ht="17.25" customHeight="1" x14ac:dyDescent="0.2">
      <c r="A974" s="159"/>
      <c r="B974" s="159"/>
      <c r="C974" s="159"/>
      <c r="D974" s="159"/>
      <c r="E974" s="159"/>
      <c r="F974" s="159"/>
      <c r="G974" s="159"/>
      <c r="H974" s="159"/>
      <c r="I974" s="159"/>
      <c r="J974" s="159"/>
      <c r="K974" s="159"/>
      <c r="L974" s="159"/>
      <c r="M974" s="159"/>
      <c r="N974" s="159"/>
      <c r="O974" s="159"/>
      <c r="P974" s="141"/>
      <c r="Q974" s="159"/>
      <c r="R974" s="159"/>
      <c r="S974" s="159"/>
      <c r="T974" s="159"/>
      <c r="U974" s="159"/>
      <c r="V974" s="159"/>
      <c r="W974" s="159"/>
      <c r="X974" s="159"/>
      <c r="Y974" s="159"/>
      <c r="Z974" s="159"/>
    </row>
    <row r="975" spans="1:26" ht="17.25" customHeight="1" x14ac:dyDescent="0.2">
      <c r="A975" s="159"/>
      <c r="B975" s="159"/>
      <c r="C975" s="159"/>
      <c r="D975" s="159"/>
      <c r="E975" s="159"/>
      <c r="F975" s="159"/>
      <c r="G975" s="159"/>
      <c r="H975" s="159"/>
      <c r="I975" s="159"/>
      <c r="J975" s="159"/>
      <c r="K975" s="159"/>
      <c r="L975" s="159"/>
      <c r="M975" s="159"/>
      <c r="N975" s="159"/>
      <c r="O975" s="159"/>
      <c r="P975" s="141"/>
      <c r="Q975" s="159"/>
      <c r="R975" s="159"/>
      <c r="S975" s="159"/>
      <c r="T975" s="159"/>
      <c r="U975" s="159"/>
      <c r="V975" s="159"/>
      <c r="W975" s="159"/>
      <c r="X975" s="159"/>
      <c r="Y975" s="159"/>
      <c r="Z975" s="159"/>
    </row>
    <row r="976" spans="1:26" ht="17.25" customHeight="1" x14ac:dyDescent="0.2">
      <c r="A976" s="159"/>
      <c r="B976" s="159"/>
      <c r="C976" s="159"/>
      <c r="D976" s="159"/>
      <c r="E976" s="159"/>
      <c r="F976" s="159"/>
      <c r="G976" s="159"/>
      <c r="H976" s="159"/>
      <c r="I976" s="159"/>
      <c r="J976" s="159"/>
      <c r="K976" s="159"/>
      <c r="L976" s="159"/>
      <c r="M976" s="159"/>
      <c r="N976" s="159"/>
      <c r="O976" s="159"/>
      <c r="P976" s="141"/>
      <c r="Q976" s="159"/>
      <c r="R976" s="159"/>
      <c r="S976" s="159"/>
      <c r="T976" s="159"/>
      <c r="U976" s="159"/>
      <c r="V976" s="159"/>
      <c r="W976" s="159"/>
      <c r="X976" s="159"/>
      <c r="Y976" s="159"/>
      <c r="Z976" s="159"/>
    </row>
    <row r="977" spans="1:26" ht="17.25" customHeight="1" x14ac:dyDescent="0.2">
      <c r="A977" s="159"/>
      <c r="B977" s="159"/>
      <c r="C977" s="159"/>
      <c r="D977" s="159"/>
      <c r="E977" s="159"/>
      <c r="F977" s="159"/>
      <c r="G977" s="159"/>
      <c r="H977" s="159"/>
      <c r="I977" s="159"/>
      <c r="J977" s="159"/>
      <c r="K977" s="159"/>
      <c r="L977" s="159"/>
      <c r="M977" s="159"/>
      <c r="N977" s="159"/>
      <c r="O977" s="159"/>
      <c r="P977" s="141"/>
      <c r="Q977" s="159"/>
      <c r="R977" s="159"/>
      <c r="S977" s="159"/>
      <c r="T977" s="159"/>
      <c r="U977" s="159"/>
      <c r="V977" s="159"/>
      <c r="W977" s="159"/>
      <c r="X977" s="159"/>
      <c r="Y977" s="159"/>
      <c r="Z977" s="159"/>
    </row>
    <row r="978" spans="1:26" ht="17.25" customHeight="1" x14ac:dyDescent="0.2">
      <c r="A978" s="159"/>
      <c r="B978" s="159"/>
      <c r="C978" s="159"/>
      <c r="D978" s="159"/>
      <c r="E978" s="159"/>
      <c r="F978" s="159"/>
      <c r="G978" s="159"/>
      <c r="H978" s="159"/>
      <c r="I978" s="159"/>
      <c r="J978" s="159"/>
      <c r="K978" s="159"/>
      <c r="L978" s="159"/>
      <c r="M978" s="159"/>
      <c r="N978" s="159"/>
      <c r="O978" s="159"/>
      <c r="P978" s="141"/>
      <c r="Q978" s="159"/>
      <c r="R978" s="159"/>
      <c r="S978" s="159"/>
      <c r="T978" s="159"/>
      <c r="U978" s="159"/>
      <c r="V978" s="159"/>
      <c r="W978" s="159"/>
      <c r="X978" s="159"/>
      <c r="Y978" s="159"/>
      <c r="Z978" s="159"/>
    </row>
    <row r="979" spans="1:26" ht="17.25" customHeight="1" x14ac:dyDescent="0.2">
      <c r="A979" s="159"/>
      <c r="B979" s="159"/>
      <c r="C979" s="159"/>
      <c r="D979" s="159"/>
      <c r="E979" s="159"/>
      <c r="F979" s="159"/>
      <c r="G979" s="159"/>
      <c r="H979" s="159"/>
      <c r="I979" s="159"/>
      <c r="J979" s="159"/>
      <c r="K979" s="159"/>
      <c r="L979" s="159"/>
      <c r="M979" s="159"/>
      <c r="N979" s="159"/>
      <c r="O979" s="159"/>
      <c r="P979" s="141"/>
      <c r="Q979" s="159"/>
      <c r="R979" s="159"/>
      <c r="S979" s="159"/>
      <c r="T979" s="159"/>
      <c r="U979" s="159"/>
      <c r="V979" s="159"/>
      <c r="W979" s="159"/>
      <c r="X979" s="159"/>
      <c r="Y979" s="159"/>
      <c r="Z979" s="159"/>
    </row>
    <row r="980" spans="1:26" ht="17.25" customHeight="1" x14ac:dyDescent="0.2">
      <c r="A980" s="159"/>
      <c r="B980" s="159"/>
      <c r="C980" s="159"/>
      <c r="D980" s="159"/>
      <c r="E980" s="159"/>
      <c r="F980" s="159"/>
      <c r="G980" s="159"/>
      <c r="H980" s="159"/>
      <c r="I980" s="159"/>
      <c r="J980" s="159"/>
      <c r="K980" s="159"/>
      <c r="L980" s="159"/>
      <c r="M980" s="159"/>
      <c r="N980" s="159"/>
      <c r="O980" s="159"/>
      <c r="P980" s="141"/>
      <c r="Q980" s="159"/>
      <c r="R980" s="159"/>
      <c r="S980" s="159"/>
      <c r="T980" s="159"/>
      <c r="U980" s="159"/>
      <c r="V980" s="159"/>
      <c r="W980" s="159"/>
      <c r="X980" s="159"/>
      <c r="Y980" s="159"/>
      <c r="Z980" s="159"/>
    </row>
    <row r="981" spans="1:26" ht="17.25" customHeight="1" x14ac:dyDescent="0.2">
      <c r="A981" s="159"/>
      <c r="B981" s="159"/>
      <c r="C981" s="159"/>
      <c r="D981" s="159"/>
      <c r="E981" s="159"/>
      <c r="F981" s="159"/>
      <c r="G981" s="159"/>
      <c r="H981" s="159"/>
      <c r="I981" s="159"/>
      <c r="J981" s="159"/>
      <c r="K981" s="159"/>
      <c r="L981" s="159"/>
      <c r="M981" s="159"/>
      <c r="N981" s="159"/>
      <c r="O981" s="159"/>
      <c r="P981" s="141"/>
      <c r="Q981" s="159"/>
      <c r="R981" s="159"/>
      <c r="S981" s="159"/>
      <c r="T981" s="159"/>
      <c r="U981" s="159"/>
      <c r="V981" s="159"/>
      <c r="W981" s="159"/>
      <c r="X981" s="159"/>
      <c r="Y981" s="159"/>
      <c r="Z981" s="159"/>
    </row>
    <row r="982" spans="1:26" ht="17.25" customHeight="1" x14ac:dyDescent="0.2">
      <c r="A982" s="159"/>
      <c r="B982" s="159"/>
      <c r="C982" s="159"/>
      <c r="D982" s="159"/>
      <c r="E982" s="159"/>
      <c r="F982" s="159"/>
      <c r="G982" s="159"/>
      <c r="H982" s="159"/>
      <c r="I982" s="159"/>
      <c r="J982" s="159"/>
      <c r="K982" s="159"/>
      <c r="L982" s="159"/>
      <c r="M982" s="159"/>
      <c r="N982" s="159"/>
      <c r="O982" s="159"/>
      <c r="P982" s="141"/>
      <c r="Q982" s="159"/>
      <c r="R982" s="159"/>
      <c r="S982" s="159"/>
      <c r="T982" s="159"/>
      <c r="U982" s="159"/>
      <c r="V982" s="159"/>
      <c r="W982" s="159"/>
      <c r="X982" s="159"/>
      <c r="Y982" s="159"/>
      <c r="Z982" s="159"/>
    </row>
    <row r="983" spans="1:26" ht="17.25" customHeight="1" x14ac:dyDescent="0.2">
      <c r="A983" s="159"/>
      <c r="B983" s="159"/>
      <c r="C983" s="159"/>
      <c r="D983" s="159"/>
      <c r="E983" s="159"/>
      <c r="F983" s="159"/>
      <c r="G983" s="159"/>
      <c r="H983" s="159"/>
      <c r="I983" s="159"/>
      <c r="J983" s="159"/>
      <c r="K983" s="159"/>
      <c r="L983" s="159"/>
      <c r="M983" s="159"/>
      <c r="N983" s="159"/>
      <c r="O983" s="159"/>
      <c r="P983" s="141"/>
      <c r="Q983" s="159"/>
      <c r="R983" s="159"/>
      <c r="S983" s="159"/>
      <c r="T983" s="159"/>
      <c r="U983" s="159"/>
      <c r="V983" s="159"/>
      <c r="W983" s="159"/>
      <c r="X983" s="159"/>
      <c r="Y983" s="159"/>
      <c r="Z983" s="159"/>
    </row>
    <row r="984" spans="1:26" ht="17.25" customHeight="1" x14ac:dyDescent="0.2">
      <c r="A984" s="159"/>
      <c r="B984" s="159"/>
      <c r="C984" s="159"/>
      <c r="D984" s="159"/>
      <c r="E984" s="159"/>
      <c r="F984" s="159"/>
      <c r="G984" s="159"/>
      <c r="H984" s="159"/>
      <c r="I984" s="159"/>
      <c r="J984" s="159"/>
      <c r="K984" s="159"/>
      <c r="L984" s="159"/>
      <c r="M984" s="159"/>
      <c r="N984" s="159"/>
      <c r="O984" s="159"/>
      <c r="P984" s="141"/>
      <c r="Q984" s="159"/>
      <c r="R984" s="159"/>
      <c r="S984" s="159"/>
      <c r="T984" s="159"/>
      <c r="U984" s="159"/>
      <c r="V984" s="159"/>
      <c r="W984" s="159"/>
      <c r="X984" s="159"/>
      <c r="Y984" s="159"/>
      <c r="Z984" s="159"/>
    </row>
    <row r="985" spans="1:26" ht="17.25" customHeight="1" x14ac:dyDescent="0.2">
      <c r="A985" s="159"/>
      <c r="B985" s="159"/>
      <c r="C985" s="159"/>
      <c r="D985" s="159"/>
      <c r="E985" s="159"/>
      <c r="F985" s="159"/>
      <c r="G985" s="159"/>
      <c r="H985" s="159"/>
      <c r="I985" s="159"/>
      <c r="J985" s="159"/>
      <c r="K985" s="159"/>
      <c r="L985" s="159"/>
      <c r="M985" s="159"/>
      <c r="N985" s="159"/>
      <c r="O985" s="159"/>
      <c r="P985" s="141"/>
      <c r="Q985" s="159"/>
      <c r="R985" s="159"/>
      <c r="S985" s="159"/>
      <c r="T985" s="159"/>
      <c r="U985" s="159"/>
      <c r="V985" s="159"/>
      <c r="W985" s="159"/>
      <c r="X985" s="159"/>
      <c r="Y985" s="159"/>
      <c r="Z985" s="159"/>
    </row>
    <row r="986" spans="1:26" ht="17.25" customHeight="1" x14ac:dyDescent="0.2">
      <c r="A986" s="159"/>
      <c r="B986" s="159"/>
      <c r="C986" s="159"/>
      <c r="D986" s="159"/>
      <c r="E986" s="159"/>
      <c r="F986" s="159"/>
      <c r="G986" s="159"/>
      <c r="H986" s="159"/>
      <c r="I986" s="159"/>
      <c r="J986" s="159"/>
      <c r="K986" s="159"/>
      <c r="L986" s="159"/>
      <c r="M986" s="159"/>
      <c r="N986" s="159"/>
      <c r="O986" s="159"/>
      <c r="P986" s="141"/>
      <c r="Q986" s="159"/>
      <c r="R986" s="159"/>
      <c r="S986" s="159"/>
      <c r="T986" s="159"/>
      <c r="U986" s="159"/>
      <c r="V986" s="159"/>
      <c r="W986" s="159"/>
      <c r="X986" s="159"/>
      <c r="Y986" s="159"/>
      <c r="Z986" s="159"/>
    </row>
    <row r="987" spans="1:26" ht="17.25" customHeight="1" x14ac:dyDescent="0.2">
      <c r="A987" s="159"/>
      <c r="B987" s="159"/>
      <c r="C987" s="159"/>
      <c r="D987" s="159"/>
      <c r="E987" s="159"/>
      <c r="F987" s="159"/>
      <c r="G987" s="159"/>
      <c r="H987" s="159"/>
      <c r="I987" s="159"/>
      <c r="J987" s="159"/>
      <c r="K987" s="159"/>
      <c r="L987" s="159"/>
      <c r="M987" s="159"/>
      <c r="N987" s="159"/>
      <c r="O987" s="159"/>
      <c r="P987" s="141"/>
      <c r="Q987" s="159"/>
      <c r="R987" s="159"/>
      <c r="S987" s="159"/>
      <c r="T987" s="159"/>
      <c r="U987" s="159"/>
      <c r="V987" s="159"/>
      <c r="W987" s="159"/>
      <c r="X987" s="159"/>
      <c r="Y987" s="159"/>
      <c r="Z987" s="159"/>
    </row>
    <row r="988" spans="1:26" ht="17.25" customHeight="1" x14ac:dyDescent="0.2">
      <c r="A988" s="159"/>
      <c r="B988" s="159"/>
      <c r="C988" s="159"/>
      <c r="D988" s="159"/>
      <c r="E988" s="159"/>
      <c r="F988" s="159"/>
      <c r="G988" s="159"/>
      <c r="H988" s="159"/>
      <c r="I988" s="159"/>
      <c r="J988" s="159"/>
      <c r="K988" s="159"/>
      <c r="L988" s="159"/>
      <c r="M988" s="159"/>
      <c r="N988" s="159"/>
      <c r="O988" s="159"/>
      <c r="P988" s="141"/>
      <c r="Q988" s="159"/>
      <c r="R988" s="159"/>
      <c r="S988" s="159"/>
      <c r="T988" s="159"/>
      <c r="U988" s="159"/>
      <c r="V988" s="159"/>
      <c r="W988" s="159"/>
      <c r="X988" s="159"/>
      <c r="Y988" s="159"/>
      <c r="Z988" s="159"/>
    </row>
    <row r="989" spans="1:26" ht="17.25" customHeight="1" x14ac:dyDescent="0.2">
      <c r="A989" s="159"/>
      <c r="B989" s="159"/>
      <c r="C989" s="159"/>
      <c r="D989" s="159"/>
      <c r="E989" s="159"/>
      <c r="F989" s="159"/>
      <c r="G989" s="159"/>
      <c r="H989" s="159"/>
      <c r="I989" s="159"/>
      <c r="J989" s="159"/>
      <c r="K989" s="159"/>
      <c r="L989" s="159"/>
      <c r="M989" s="159"/>
      <c r="N989" s="159"/>
      <c r="O989" s="159"/>
      <c r="P989" s="141"/>
      <c r="Q989" s="159"/>
      <c r="R989" s="159"/>
      <c r="S989" s="159"/>
      <c r="T989" s="159"/>
      <c r="U989" s="159"/>
      <c r="V989" s="159"/>
      <c r="W989" s="159"/>
      <c r="X989" s="159"/>
      <c r="Y989" s="159"/>
      <c r="Z989" s="159"/>
    </row>
    <row r="990" spans="1:26" ht="17.25" customHeight="1" x14ac:dyDescent="0.2">
      <c r="A990" s="159"/>
      <c r="B990" s="159"/>
      <c r="C990" s="159"/>
      <c r="D990" s="159"/>
      <c r="E990" s="159"/>
      <c r="F990" s="159"/>
      <c r="G990" s="159"/>
      <c r="H990" s="159"/>
      <c r="I990" s="159"/>
      <c r="J990" s="159"/>
      <c r="K990" s="159"/>
      <c r="L990" s="159"/>
      <c r="M990" s="159"/>
      <c r="N990" s="159"/>
      <c r="O990" s="159"/>
      <c r="P990" s="141"/>
      <c r="Q990" s="159"/>
      <c r="R990" s="159"/>
      <c r="S990" s="159"/>
      <c r="T990" s="159"/>
      <c r="U990" s="159"/>
      <c r="V990" s="159"/>
      <c r="W990" s="159"/>
      <c r="X990" s="159"/>
      <c r="Y990" s="159"/>
      <c r="Z990" s="159"/>
    </row>
    <row r="991" spans="1:26" ht="17.25" customHeight="1" x14ac:dyDescent="0.2">
      <c r="A991" s="159"/>
      <c r="B991" s="159"/>
      <c r="C991" s="159"/>
      <c r="D991" s="159"/>
      <c r="E991" s="159"/>
      <c r="F991" s="159"/>
      <c r="G991" s="159"/>
      <c r="H991" s="159"/>
      <c r="I991" s="159"/>
      <c r="J991" s="159"/>
      <c r="K991" s="159"/>
      <c r="L991" s="159"/>
      <c r="M991" s="159"/>
      <c r="N991" s="159"/>
      <c r="O991" s="159"/>
      <c r="P991" s="141"/>
      <c r="Q991" s="159"/>
      <c r="R991" s="159"/>
      <c r="S991" s="159"/>
      <c r="T991" s="159"/>
      <c r="U991" s="159"/>
      <c r="V991" s="159"/>
      <c r="W991" s="159"/>
      <c r="X991" s="159"/>
      <c r="Y991" s="159"/>
      <c r="Z991" s="159"/>
    </row>
    <row r="992" spans="1:26" ht="17.25" customHeight="1" x14ac:dyDescent="0.2">
      <c r="A992" s="159"/>
      <c r="B992" s="159"/>
      <c r="C992" s="159"/>
      <c r="D992" s="159"/>
      <c r="E992" s="159"/>
      <c r="F992" s="159"/>
      <c r="G992" s="159"/>
      <c r="H992" s="159"/>
      <c r="I992" s="159"/>
      <c r="J992" s="159"/>
      <c r="K992" s="159"/>
      <c r="L992" s="159"/>
      <c r="M992" s="159"/>
      <c r="N992" s="159"/>
      <c r="O992" s="159"/>
      <c r="P992" s="141"/>
      <c r="Q992" s="159"/>
      <c r="R992" s="159"/>
      <c r="S992" s="159"/>
      <c r="T992" s="159"/>
      <c r="U992" s="159"/>
      <c r="V992" s="159"/>
      <c r="W992" s="159"/>
      <c r="X992" s="159"/>
      <c r="Y992" s="159"/>
      <c r="Z992" s="159"/>
    </row>
    <row r="993" spans="1:26" ht="17.25" customHeight="1" x14ac:dyDescent="0.2">
      <c r="A993" s="159"/>
      <c r="B993" s="159"/>
      <c r="C993" s="159"/>
      <c r="D993" s="159"/>
      <c r="E993" s="159"/>
      <c r="F993" s="159"/>
      <c r="G993" s="159"/>
      <c r="H993" s="159"/>
      <c r="I993" s="159"/>
      <c r="J993" s="159"/>
      <c r="K993" s="159"/>
      <c r="L993" s="159"/>
      <c r="M993" s="159"/>
      <c r="N993" s="159"/>
      <c r="O993" s="159"/>
      <c r="P993" s="141"/>
      <c r="Q993" s="159"/>
      <c r="R993" s="159"/>
      <c r="S993" s="159"/>
      <c r="T993" s="159"/>
      <c r="U993" s="159"/>
      <c r="V993" s="159"/>
      <c r="W993" s="159"/>
      <c r="X993" s="159"/>
      <c r="Y993" s="159"/>
      <c r="Z993" s="159"/>
    </row>
    <row r="994" spans="1:26" ht="17.25" customHeight="1" x14ac:dyDescent="0.2">
      <c r="A994" s="159"/>
      <c r="B994" s="159"/>
      <c r="C994" s="159"/>
      <c r="D994" s="159"/>
      <c r="E994" s="159"/>
      <c r="F994" s="159"/>
      <c r="G994" s="159"/>
      <c r="H994" s="159"/>
      <c r="I994" s="159"/>
      <c r="J994" s="159"/>
      <c r="K994" s="159"/>
      <c r="L994" s="159"/>
      <c r="M994" s="159"/>
      <c r="N994" s="159"/>
      <c r="O994" s="159"/>
      <c r="P994" s="141"/>
      <c r="Q994" s="159"/>
      <c r="R994" s="159"/>
      <c r="S994" s="159"/>
      <c r="T994" s="159"/>
      <c r="U994" s="159"/>
      <c r="V994" s="159"/>
      <c r="W994" s="159"/>
      <c r="X994" s="159"/>
      <c r="Y994" s="159"/>
      <c r="Z994" s="159"/>
    </row>
    <row r="995" spans="1:26" ht="17.25" customHeight="1" x14ac:dyDescent="0.2">
      <c r="A995" s="159"/>
      <c r="B995" s="159"/>
      <c r="C995" s="159"/>
      <c r="D995" s="159"/>
      <c r="E995" s="159"/>
      <c r="F995" s="159"/>
      <c r="G995" s="159"/>
      <c r="H995" s="159"/>
      <c r="I995" s="159"/>
      <c r="J995" s="159"/>
      <c r="K995" s="159"/>
      <c r="L995" s="159"/>
      <c r="M995" s="159"/>
      <c r="N995" s="159"/>
      <c r="O995" s="159"/>
      <c r="P995" s="141"/>
      <c r="Q995" s="159"/>
      <c r="R995" s="159"/>
      <c r="S995" s="159"/>
      <c r="T995" s="159"/>
      <c r="U995" s="159"/>
      <c r="V995" s="159"/>
      <c r="W995" s="159"/>
      <c r="X995" s="159"/>
      <c r="Y995" s="159"/>
      <c r="Z995" s="159"/>
    </row>
    <row r="996" spans="1:26" ht="17.25" customHeight="1" x14ac:dyDescent="0.2">
      <c r="A996" s="159"/>
      <c r="B996" s="159"/>
      <c r="C996" s="159"/>
      <c r="D996" s="159"/>
      <c r="E996" s="159"/>
      <c r="F996" s="159"/>
      <c r="G996" s="159"/>
      <c r="H996" s="159"/>
      <c r="I996" s="159"/>
      <c r="J996" s="159"/>
      <c r="K996" s="159"/>
      <c r="L996" s="159"/>
      <c r="M996" s="159"/>
      <c r="N996" s="159"/>
      <c r="O996" s="159"/>
      <c r="P996" s="141"/>
      <c r="Q996" s="159"/>
      <c r="R996" s="159"/>
      <c r="S996" s="159"/>
      <c r="T996" s="159"/>
      <c r="U996" s="159"/>
      <c r="V996" s="159"/>
      <c r="W996" s="159"/>
      <c r="X996" s="159"/>
      <c r="Y996" s="159"/>
      <c r="Z996" s="159"/>
    </row>
    <row r="997" spans="1:26" ht="17.25" customHeight="1" x14ac:dyDescent="0.2">
      <c r="A997" s="159"/>
      <c r="B997" s="159"/>
      <c r="C997" s="159"/>
      <c r="D997" s="159"/>
      <c r="E997" s="159"/>
      <c r="F997" s="159"/>
      <c r="G997" s="159"/>
      <c r="H997" s="159"/>
      <c r="I997" s="159"/>
      <c r="J997" s="159"/>
      <c r="K997" s="159"/>
      <c r="L997" s="159"/>
      <c r="M997" s="159"/>
      <c r="N997" s="159"/>
      <c r="O997" s="159"/>
      <c r="P997" s="141"/>
      <c r="Q997" s="159"/>
      <c r="R997" s="159"/>
      <c r="S997" s="159"/>
      <c r="T997" s="159"/>
      <c r="U997" s="159"/>
      <c r="V997" s="159"/>
      <c r="W997" s="159"/>
      <c r="X997" s="159"/>
      <c r="Y997" s="159"/>
      <c r="Z997" s="159"/>
    </row>
    <row r="998" spans="1:26" ht="17.25" customHeight="1" x14ac:dyDescent="0.2">
      <c r="A998" s="159"/>
      <c r="B998" s="159"/>
      <c r="C998" s="159"/>
      <c r="D998" s="159"/>
      <c r="E998" s="159"/>
      <c r="F998" s="159"/>
      <c r="G998" s="159"/>
      <c r="H998" s="159"/>
      <c r="I998" s="159"/>
      <c r="J998" s="159"/>
      <c r="K998" s="159"/>
      <c r="L998" s="159"/>
      <c r="M998" s="159"/>
      <c r="N998" s="159"/>
      <c r="O998" s="159"/>
      <c r="P998" s="141"/>
      <c r="Q998" s="159"/>
      <c r="R998" s="159"/>
      <c r="S998" s="159"/>
      <c r="T998" s="159"/>
      <c r="U998" s="159"/>
      <c r="V998" s="159"/>
      <c r="W998" s="159"/>
      <c r="X998" s="159"/>
      <c r="Y998" s="159"/>
      <c r="Z998" s="159"/>
    </row>
    <row r="999" spans="1:26" ht="17.25" customHeight="1" x14ac:dyDescent="0.2">
      <c r="A999" s="159"/>
      <c r="B999" s="159"/>
      <c r="C999" s="159"/>
      <c r="D999" s="159"/>
      <c r="E999" s="159"/>
      <c r="F999" s="159"/>
      <c r="G999" s="159"/>
      <c r="H999" s="159"/>
      <c r="I999" s="159"/>
      <c r="J999" s="159"/>
      <c r="K999" s="159"/>
      <c r="L999" s="159"/>
      <c r="M999" s="159"/>
      <c r="N999" s="159"/>
      <c r="O999" s="159"/>
      <c r="P999" s="141"/>
      <c r="Q999" s="159"/>
      <c r="R999" s="159"/>
      <c r="S999" s="159"/>
      <c r="T999" s="159"/>
      <c r="U999" s="159"/>
      <c r="V999" s="159"/>
      <c r="W999" s="159"/>
      <c r="X999" s="159"/>
      <c r="Y999" s="159"/>
      <c r="Z999" s="159"/>
    </row>
    <row r="1000" spans="1:26" ht="17.25" customHeight="1" x14ac:dyDescent="0.2">
      <c r="A1000" s="159"/>
      <c r="B1000" s="159"/>
      <c r="C1000" s="159"/>
      <c r="D1000" s="159"/>
      <c r="E1000" s="159"/>
      <c r="F1000" s="159"/>
      <c r="G1000" s="159"/>
      <c r="H1000" s="159"/>
      <c r="I1000" s="159"/>
      <c r="J1000" s="159"/>
      <c r="K1000" s="159"/>
      <c r="L1000" s="159"/>
      <c r="M1000" s="159"/>
      <c r="N1000" s="159"/>
      <c r="O1000" s="159"/>
      <c r="P1000" s="141"/>
      <c r="Q1000" s="159"/>
      <c r="R1000" s="159"/>
      <c r="S1000" s="159"/>
      <c r="T1000" s="159"/>
      <c r="U1000" s="159"/>
      <c r="V1000" s="159"/>
      <c r="W1000" s="159"/>
      <c r="X1000" s="159"/>
      <c r="Y1000" s="159"/>
      <c r="Z1000" s="159"/>
    </row>
  </sheetData>
  <mergeCells count="23">
    <mergeCell ref="J26:L26"/>
    <mergeCell ref="A4:L4"/>
    <mergeCell ref="A5:L5"/>
    <mergeCell ref="A7:L7"/>
    <mergeCell ref="A19:L19"/>
    <mergeCell ref="B21:L21"/>
    <mergeCell ref="A64:L64"/>
    <mergeCell ref="A27:G27"/>
    <mergeCell ref="A28:G28"/>
    <mergeCell ref="B32:G32"/>
    <mergeCell ref="A34:L34"/>
    <mergeCell ref="A121:L121"/>
    <mergeCell ref="A127:L127"/>
    <mergeCell ref="A120:L120"/>
    <mergeCell ref="A68:L68"/>
    <mergeCell ref="A69:L69"/>
    <mergeCell ref="A71:L71"/>
    <mergeCell ref="A126:L126"/>
    <mergeCell ref="A83:L83"/>
    <mergeCell ref="A93:G93"/>
    <mergeCell ref="A94:G94"/>
    <mergeCell ref="C98:G98"/>
    <mergeCell ref="A100:L100"/>
  </mergeCells>
  <pageMargins left="0.7" right="0.7" top="0.75" bottom="0.75" header="0" footer="0"/>
  <pageSetup scale="69"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92D050"/>
  </sheetPr>
  <dimension ref="A1:Z1000"/>
  <sheetViews>
    <sheetView view="pageBreakPreview" zoomScale="140" zoomScaleNormal="100" workbookViewId="0">
      <selection activeCell="B3" sqref="B3:C5"/>
    </sheetView>
  </sheetViews>
  <sheetFormatPr baseColWidth="10" defaultColWidth="14.5" defaultRowHeight="15" customHeight="1" x14ac:dyDescent="0.2"/>
  <cols>
    <col min="1" max="1" width="18" customWidth="1"/>
    <col min="2" max="2" width="59.33203125" customWidth="1"/>
    <col min="3" max="21" width="8.6640625" customWidth="1"/>
  </cols>
  <sheetData>
    <row r="1" spans="1:26" ht="14.25" customHeight="1" x14ac:dyDescent="0.2">
      <c r="A1" s="4" t="s">
        <v>70</v>
      </c>
      <c r="B1" s="4"/>
      <c r="C1" s="4"/>
      <c r="D1" s="4"/>
      <c r="E1" s="4"/>
      <c r="F1" s="4"/>
      <c r="G1" s="4"/>
      <c r="H1" s="4"/>
      <c r="I1" s="4"/>
      <c r="J1" s="4"/>
      <c r="K1" s="4"/>
      <c r="L1" s="4"/>
      <c r="M1" s="4"/>
      <c r="N1" s="4"/>
      <c r="O1" s="4"/>
      <c r="P1" s="4"/>
      <c r="Q1" s="4"/>
      <c r="R1" s="4"/>
      <c r="S1" s="4"/>
      <c r="T1" s="4"/>
      <c r="U1" s="4"/>
      <c r="V1" s="4"/>
      <c r="W1" s="4"/>
      <c r="X1" s="4"/>
      <c r="Y1" s="4"/>
      <c r="Z1" s="4"/>
    </row>
    <row r="2" spans="1:26" ht="14.25" customHeight="1" x14ac:dyDescent="0.2">
      <c r="A2" s="4" t="s">
        <v>71</v>
      </c>
      <c r="B2" s="4"/>
      <c r="C2" s="4"/>
      <c r="D2" s="4"/>
      <c r="E2" s="4"/>
      <c r="F2" s="4"/>
      <c r="G2" s="4"/>
      <c r="H2" s="4"/>
      <c r="I2" s="4"/>
      <c r="J2" s="4"/>
      <c r="K2" s="4"/>
      <c r="L2" s="4"/>
      <c r="M2" s="4"/>
      <c r="N2" s="4"/>
      <c r="O2" s="4"/>
      <c r="P2" s="4"/>
      <c r="Q2" s="4"/>
      <c r="R2" s="4"/>
      <c r="S2" s="4"/>
      <c r="T2" s="4"/>
      <c r="U2" s="4"/>
      <c r="V2" s="4"/>
      <c r="W2" s="4"/>
      <c r="X2" s="4"/>
      <c r="Y2" s="4"/>
      <c r="Z2" s="4"/>
    </row>
    <row r="3" spans="1:26" ht="69.75" customHeight="1" x14ac:dyDescent="0.2">
      <c r="A3" s="521" t="s">
        <v>72</v>
      </c>
      <c r="B3" s="514"/>
      <c r="C3" s="508"/>
    </row>
    <row r="4" spans="1:26" ht="69.75" customHeight="1" x14ac:dyDescent="0.2">
      <c r="A4" s="516"/>
      <c r="B4" s="509"/>
      <c r="C4" s="510"/>
    </row>
    <row r="5" spans="1:26" ht="69.75" customHeight="1" x14ac:dyDescent="0.2">
      <c r="A5" s="517"/>
      <c r="B5" s="511"/>
      <c r="C5" s="512"/>
    </row>
    <row r="6" spans="1:26" ht="14.25" customHeight="1" x14ac:dyDescent="0.25">
      <c r="A6" s="28"/>
    </row>
    <row r="7" spans="1:26" ht="69.75" customHeight="1" x14ac:dyDescent="0.2">
      <c r="A7" s="521" t="s">
        <v>73</v>
      </c>
      <c r="B7" s="514"/>
      <c r="C7" s="508"/>
    </row>
    <row r="8" spans="1:26" ht="69.75" customHeight="1" x14ac:dyDescent="0.2">
      <c r="A8" s="516"/>
      <c r="B8" s="509"/>
      <c r="C8" s="510"/>
    </row>
    <row r="9" spans="1:26" ht="69.75" customHeight="1" x14ac:dyDescent="0.2">
      <c r="A9" s="517"/>
      <c r="B9" s="511"/>
      <c r="C9" s="512"/>
    </row>
    <row r="10" spans="1:26" ht="69.75" customHeight="1" x14ac:dyDescent="0.2">
      <c r="A10" s="522" t="s">
        <v>74</v>
      </c>
      <c r="B10" s="513"/>
      <c r="C10" s="510"/>
    </row>
    <row r="11" spans="1:26" ht="69.75" customHeight="1" x14ac:dyDescent="0.2">
      <c r="A11" s="516"/>
      <c r="B11" s="509"/>
      <c r="C11" s="510"/>
    </row>
    <row r="12" spans="1:26" ht="69.75" customHeight="1" x14ac:dyDescent="0.2">
      <c r="A12" s="517"/>
      <c r="B12" s="511"/>
      <c r="C12" s="512"/>
    </row>
    <row r="13" spans="1:26" ht="14.25" customHeight="1" x14ac:dyDescent="0.2"/>
    <row r="14" spans="1:26" ht="14.25" customHeight="1" x14ac:dyDescent="0.2">
      <c r="A14" s="4" t="s">
        <v>75</v>
      </c>
      <c r="B14" s="4"/>
      <c r="C14" s="4"/>
      <c r="D14" s="4"/>
      <c r="E14" s="4"/>
      <c r="F14" s="4"/>
      <c r="G14" s="4"/>
      <c r="H14" s="4"/>
      <c r="I14" s="4"/>
      <c r="J14" s="4"/>
      <c r="K14" s="4"/>
      <c r="L14" s="4"/>
      <c r="M14" s="4"/>
      <c r="N14" s="4"/>
      <c r="O14" s="4"/>
      <c r="P14" s="4"/>
      <c r="Q14" s="4"/>
      <c r="R14" s="4"/>
      <c r="S14" s="4"/>
      <c r="T14" s="4"/>
      <c r="U14" s="4"/>
      <c r="V14" s="4"/>
      <c r="W14" s="4"/>
      <c r="X14" s="4"/>
      <c r="Y14" s="4"/>
      <c r="Z14" s="4"/>
    </row>
    <row r="15" spans="1:26" ht="69.75" customHeight="1" x14ac:dyDescent="0.2">
      <c r="A15" s="515" t="s">
        <v>76</v>
      </c>
      <c r="B15" s="514"/>
      <c r="C15" s="508"/>
    </row>
    <row r="16" spans="1:26" ht="69.75" customHeight="1" x14ac:dyDescent="0.2">
      <c r="A16" s="516"/>
      <c r="B16" s="509"/>
      <c r="C16" s="510"/>
    </row>
    <row r="17" spans="1:26" ht="69.75" customHeight="1" x14ac:dyDescent="0.2">
      <c r="A17" s="517"/>
      <c r="B17" s="511"/>
      <c r="C17" s="512"/>
    </row>
    <row r="18" spans="1:26" ht="69.75" customHeight="1" x14ac:dyDescent="0.2">
      <c r="A18" s="518" t="s">
        <v>77</v>
      </c>
      <c r="B18" s="513"/>
      <c r="C18" s="510"/>
    </row>
    <row r="19" spans="1:26" ht="69.75" customHeight="1" x14ac:dyDescent="0.2">
      <c r="A19" s="516"/>
      <c r="B19" s="509"/>
      <c r="C19" s="510"/>
    </row>
    <row r="20" spans="1:26" ht="69.75" customHeight="1" x14ac:dyDescent="0.2">
      <c r="A20" s="517"/>
      <c r="B20" s="511"/>
      <c r="C20" s="512"/>
    </row>
    <row r="21" spans="1:26" ht="14.25" customHeight="1" x14ac:dyDescent="0.2"/>
    <row r="22" spans="1:26" ht="69.75" customHeight="1" x14ac:dyDescent="0.2">
      <c r="A22" s="519" t="s">
        <v>77</v>
      </c>
      <c r="B22" s="514"/>
      <c r="C22" s="508"/>
    </row>
    <row r="23" spans="1:26" ht="69.75" customHeight="1" x14ac:dyDescent="0.2">
      <c r="A23" s="516"/>
      <c r="B23" s="509"/>
      <c r="C23" s="510"/>
    </row>
    <row r="24" spans="1:26" ht="69.75" customHeight="1" x14ac:dyDescent="0.2">
      <c r="A24" s="517"/>
      <c r="B24" s="511"/>
      <c r="C24" s="512"/>
    </row>
    <row r="25" spans="1:26" ht="69.75" customHeight="1" x14ac:dyDescent="0.2">
      <c r="A25" s="519" t="s">
        <v>77</v>
      </c>
      <c r="B25" s="514"/>
      <c r="C25" s="508"/>
    </row>
    <row r="26" spans="1:26" ht="69.75" customHeight="1" x14ac:dyDescent="0.2">
      <c r="A26" s="516"/>
      <c r="B26" s="509"/>
      <c r="C26" s="510"/>
    </row>
    <row r="27" spans="1:26" ht="69.75" customHeight="1" x14ac:dyDescent="0.2">
      <c r="A27" s="517"/>
      <c r="B27" s="511"/>
      <c r="C27" s="512"/>
    </row>
    <row r="28" spans="1:26" ht="14.25" customHeight="1" x14ac:dyDescent="0.2"/>
    <row r="29" spans="1:26" ht="14.25" customHeight="1" x14ac:dyDescent="0.2">
      <c r="A29" s="4" t="s">
        <v>78</v>
      </c>
      <c r="B29" s="4"/>
      <c r="C29" s="4"/>
      <c r="D29" s="4"/>
      <c r="E29" s="4"/>
      <c r="F29" s="4"/>
      <c r="G29" s="4"/>
      <c r="H29" s="4"/>
      <c r="I29" s="4"/>
      <c r="J29" s="4"/>
      <c r="K29" s="4"/>
      <c r="L29" s="4"/>
      <c r="M29" s="4"/>
      <c r="N29" s="4"/>
      <c r="O29" s="4"/>
      <c r="P29" s="4"/>
      <c r="Q29" s="4"/>
      <c r="R29" s="4"/>
      <c r="S29" s="4"/>
      <c r="T29" s="4"/>
      <c r="U29" s="4"/>
      <c r="V29" s="4"/>
      <c r="W29" s="4"/>
      <c r="X29" s="4"/>
      <c r="Y29" s="4"/>
      <c r="Z29" s="4"/>
    </row>
    <row r="30" spans="1:26" ht="69.75" customHeight="1" x14ac:dyDescent="0.2">
      <c r="A30" s="520" t="s">
        <v>79</v>
      </c>
      <c r="B30" s="514"/>
      <c r="C30" s="508"/>
    </row>
    <row r="31" spans="1:26" ht="69.75" customHeight="1" x14ac:dyDescent="0.2">
      <c r="A31" s="509"/>
      <c r="B31" s="509"/>
      <c r="C31" s="510"/>
    </row>
    <row r="32" spans="1:26" ht="69.75" customHeight="1" x14ac:dyDescent="0.2">
      <c r="A32" s="509"/>
      <c r="B32" s="511"/>
      <c r="C32" s="512"/>
    </row>
    <row r="33" spans="1:3" ht="69.75" customHeight="1" x14ac:dyDescent="0.2">
      <c r="A33" s="518" t="s">
        <v>80</v>
      </c>
      <c r="B33" s="513"/>
      <c r="C33" s="510"/>
    </row>
    <row r="34" spans="1:3" ht="69.75" customHeight="1" x14ac:dyDescent="0.2">
      <c r="A34" s="516"/>
      <c r="B34" s="509"/>
      <c r="C34" s="510"/>
    </row>
    <row r="35" spans="1:3" ht="69.75" customHeight="1" x14ac:dyDescent="0.2">
      <c r="A35" s="517"/>
      <c r="B35" s="511"/>
      <c r="C35" s="512"/>
    </row>
    <row r="36" spans="1:3" ht="14.25" customHeight="1" x14ac:dyDescent="0.25">
      <c r="A36" s="33"/>
    </row>
    <row r="37" spans="1:3" ht="69.75" customHeight="1" x14ac:dyDescent="0.2">
      <c r="A37" s="515" t="s">
        <v>81</v>
      </c>
      <c r="B37" s="514"/>
      <c r="C37" s="508"/>
    </row>
    <row r="38" spans="1:3" ht="69.75" customHeight="1" x14ac:dyDescent="0.2">
      <c r="A38" s="516"/>
      <c r="B38" s="509"/>
      <c r="C38" s="510"/>
    </row>
    <row r="39" spans="1:3" ht="69.75" customHeight="1" x14ac:dyDescent="0.2">
      <c r="A39" s="517"/>
      <c r="B39" s="511"/>
      <c r="C39" s="512"/>
    </row>
    <row r="40" spans="1:3" ht="69.75" customHeight="1" x14ac:dyDescent="0.2">
      <c r="A40" s="519" t="s">
        <v>82</v>
      </c>
      <c r="B40" s="514"/>
      <c r="C40" s="508"/>
    </row>
    <row r="41" spans="1:3" ht="69.75" customHeight="1" x14ac:dyDescent="0.2">
      <c r="A41" s="516"/>
      <c r="B41" s="509"/>
      <c r="C41" s="510"/>
    </row>
    <row r="42" spans="1:3" ht="69.75" customHeight="1" x14ac:dyDescent="0.2">
      <c r="A42" s="517"/>
      <c r="B42" s="511"/>
      <c r="C42" s="512"/>
    </row>
    <row r="43" spans="1:3" ht="14.25" customHeight="1" x14ac:dyDescent="0.2"/>
    <row r="44" spans="1:3" ht="69.75" customHeight="1" x14ac:dyDescent="0.2">
      <c r="A44" s="515" t="s">
        <v>83</v>
      </c>
      <c r="B44" s="507"/>
      <c r="C44" s="508"/>
    </row>
    <row r="45" spans="1:3" ht="69.75" customHeight="1" x14ac:dyDescent="0.2">
      <c r="A45" s="516"/>
      <c r="B45" s="509"/>
      <c r="C45" s="510"/>
    </row>
    <row r="46" spans="1:3" ht="69.75" customHeight="1" x14ac:dyDescent="0.2">
      <c r="A46" s="517"/>
      <c r="B46" s="511"/>
      <c r="C46" s="512"/>
    </row>
    <row r="47" spans="1:3" ht="69.75" customHeight="1" x14ac:dyDescent="0.2">
      <c r="A47" s="515" t="s">
        <v>84</v>
      </c>
      <c r="B47" s="507"/>
      <c r="C47" s="508"/>
    </row>
    <row r="48" spans="1:3" ht="69.75" customHeight="1" x14ac:dyDescent="0.2">
      <c r="A48" s="516"/>
      <c r="B48" s="509"/>
      <c r="C48" s="510"/>
    </row>
    <row r="49" spans="1:3" ht="69.75" customHeight="1" x14ac:dyDescent="0.2">
      <c r="A49" s="517"/>
      <c r="B49" s="511"/>
      <c r="C49" s="512"/>
    </row>
    <row r="50" spans="1:3" ht="14.25" customHeight="1" x14ac:dyDescent="0.2"/>
    <row r="51" spans="1:3" ht="14.25" customHeight="1" x14ac:dyDescent="0.2"/>
    <row r="52" spans="1:3" ht="14.25" customHeight="1" x14ac:dyDescent="0.2"/>
    <row r="53" spans="1:3" ht="14.25" customHeight="1" x14ac:dyDescent="0.2"/>
    <row r="54" spans="1:3" ht="14.25" customHeight="1" x14ac:dyDescent="0.2"/>
    <row r="55" spans="1:3" ht="14.25" customHeight="1" x14ac:dyDescent="0.2"/>
    <row r="56" spans="1:3" ht="15.75" customHeight="1" x14ac:dyDescent="0.2"/>
    <row r="57" spans="1:3" ht="15.75" customHeight="1" x14ac:dyDescent="0.2"/>
    <row r="58" spans="1:3" ht="15.75" customHeight="1" x14ac:dyDescent="0.2"/>
    <row r="59" spans="1:3" ht="15.75" customHeight="1" x14ac:dyDescent="0.2"/>
    <row r="60" spans="1:3" ht="15.75" customHeight="1" x14ac:dyDescent="0.2"/>
    <row r="61" spans="1:3" ht="15.75" customHeight="1" x14ac:dyDescent="0.2"/>
    <row r="62" spans="1:3" ht="15.75" customHeight="1" x14ac:dyDescent="0.2"/>
    <row r="63" spans="1:3" ht="15.75" customHeight="1" x14ac:dyDescent="0.2"/>
    <row r="64" spans="1:3"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mergeCells count="26">
    <mergeCell ref="B15:C17"/>
    <mergeCell ref="A40:A42"/>
    <mergeCell ref="A3:A5"/>
    <mergeCell ref="B3:C5"/>
    <mergeCell ref="A7:A9"/>
    <mergeCell ref="B7:C9"/>
    <mergeCell ref="A10:A12"/>
    <mergeCell ref="B10:C12"/>
    <mergeCell ref="A44:A46"/>
    <mergeCell ref="A47:A49"/>
    <mergeCell ref="A15:A17"/>
    <mergeCell ref="A18:A20"/>
    <mergeCell ref="A22:A24"/>
    <mergeCell ref="A25:A27"/>
    <mergeCell ref="A30:A32"/>
    <mergeCell ref="A33:A35"/>
    <mergeCell ref="A37:A39"/>
    <mergeCell ref="B44:C46"/>
    <mergeCell ref="B47:C49"/>
    <mergeCell ref="B18:C20"/>
    <mergeCell ref="B22:C24"/>
    <mergeCell ref="B25:C27"/>
    <mergeCell ref="B30:C32"/>
    <mergeCell ref="B33:C35"/>
    <mergeCell ref="B37:C39"/>
    <mergeCell ref="B40:C42"/>
  </mergeCells>
  <printOptions horizontalCentered="1"/>
  <pageMargins left="0.70866141732283505" right="0.70866141732283505" top="0.74803149606299202" bottom="0.74803149606299202" header="0" footer="0"/>
  <pageSetup paperSize="9" scale="36" orientation="portrait"/>
  <rowBreaks count="2" manualBreakCount="2">
    <brk id="27" man="1"/>
    <brk id="13" man="1"/>
  </rowBreak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rgb="FF92D050"/>
  </sheetPr>
  <dimension ref="A1:I1000"/>
  <sheetViews>
    <sheetView workbookViewId="0">
      <selection sqref="A1:H1"/>
    </sheetView>
  </sheetViews>
  <sheetFormatPr baseColWidth="10" defaultColWidth="14.5" defaultRowHeight="15" customHeight="1" x14ac:dyDescent="0.2"/>
  <cols>
    <col min="1" max="1" width="4.6640625" customWidth="1"/>
    <col min="2" max="2" width="37.5" customWidth="1"/>
    <col min="3" max="3" width="7.83203125" customWidth="1"/>
    <col min="4" max="4" width="8.6640625" customWidth="1"/>
    <col min="5" max="5" width="11.5" customWidth="1"/>
    <col min="6" max="6" width="14.5" customWidth="1"/>
    <col min="7" max="7" width="11.5" customWidth="1"/>
    <col min="8" max="8" width="14.5" customWidth="1"/>
  </cols>
  <sheetData>
    <row r="1" spans="1:9" ht="22.5" customHeight="1" x14ac:dyDescent="0.25">
      <c r="A1" s="359" t="s">
        <v>154</v>
      </c>
      <c r="B1" s="358"/>
      <c r="C1" s="358"/>
      <c r="D1" s="358"/>
      <c r="E1" s="358"/>
      <c r="F1" s="358"/>
      <c r="G1" s="358"/>
      <c r="H1" s="358"/>
      <c r="I1" s="1" t="s">
        <v>155</v>
      </c>
    </row>
    <row r="2" spans="1:9" ht="14.25" customHeight="1" x14ac:dyDescent="0.2"/>
    <row r="3" spans="1:9" ht="14.25" customHeight="1" x14ac:dyDescent="0.2">
      <c r="A3" s="528" t="s">
        <v>32</v>
      </c>
      <c r="B3" s="524" t="s">
        <v>33</v>
      </c>
      <c r="C3" s="524" t="s">
        <v>34</v>
      </c>
      <c r="D3" s="524" t="s">
        <v>35</v>
      </c>
      <c r="E3" s="529" t="s">
        <v>156</v>
      </c>
      <c r="F3" s="527"/>
      <c r="G3" s="530" t="s">
        <v>157</v>
      </c>
      <c r="H3" s="508"/>
    </row>
    <row r="4" spans="1:9" ht="14.25" customHeight="1" x14ac:dyDescent="0.2">
      <c r="A4" s="517"/>
      <c r="B4" s="517"/>
      <c r="C4" s="517"/>
      <c r="D4" s="517"/>
      <c r="E4" s="529" t="s">
        <v>158</v>
      </c>
      <c r="F4" s="527"/>
      <c r="G4" s="511"/>
      <c r="H4" s="512"/>
    </row>
    <row r="5" spans="1:9" ht="14.25" customHeight="1" x14ac:dyDescent="0.2">
      <c r="A5" s="58"/>
      <c r="B5" s="58"/>
      <c r="C5" s="58"/>
      <c r="D5" s="58"/>
      <c r="E5" s="6" t="s">
        <v>109</v>
      </c>
      <c r="F5" s="5" t="s">
        <v>133</v>
      </c>
      <c r="G5" s="6" t="s">
        <v>109</v>
      </c>
      <c r="H5" s="5" t="s">
        <v>133</v>
      </c>
    </row>
    <row r="6" spans="1:9" ht="16.5" customHeight="1" x14ac:dyDescent="0.2">
      <c r="A6" s="29">
        <v>1</v>
      </c>
      <c r="B6" s="30"/>
      <c r="C6" s="59"/>
      <c r="D6" s="31"/>
      <c r="E6" s="60"/>
      <c r="F6" s="61"/>
      <c r="G6" s="32"/>
      <c r="H6" s="32"/>
    </row>
    <row r="7" spans="1:9" ht="16.5" customHeight="1" x14ac:dyDescent="0.2">
      <c r="A7" s="29">
        <v>2</v>
      </c>
      <c r="B7" s="30"/>
      <c r="C7" s="59"/>
      <c r="D7" s="31"/>
      <c r="E7" s="32"/>
      <c r="F7" s="61"/>
      <c r="G7" s="32"/>
      <c r="H7" s="32"/>
    </row>
    <row r="8" spans="1:9" ht="16.5" customHeight="1" x14ac:dyDescent="0.2">
      <c r="A8" s="29">
        <v>3</v>
      </c>
      <c r="B8" s="30"/>
      <c r="C8" s="59"/>
      <c r="D8" s="31"/>
      <c r="E8" s="60"/>
      <c r="F8" s="61"/>
      <c r="G8" s="32"/>
      <c r="H8" s="32"/>
    </row>
    <row r="9" spans="1:9" ht="16.5" customHeight="1" x14ac:dyDescent="0.2">
      <c r="A9" s="29">
        <v>4</v>
      </c>
      <c r="B9" s="30"/>
      <c r="C9" s="59"/>
      <c r="D9" s="31"/>
      <c r="E9" s="32"/>
      <c r="F9" s="32"/>
      <c r="G9" s="32"/>
      <c r="H9" s="32"/>
    </row>
    <row r="10" spans="1:9" ht="16.5" customHeight="1" x14ac:dyDescent="0.2">
      <c r="A10" s="29">
        <v>5</v>
      </c>
      <c r="B10" s="30"/>
      <c r="C10" s="59"/>
      <c r="D10" s="31"/>
      <c r="E10" s="32"/>
      <c r="F10" s="61"/>
      <c r="G10" s="32"/>
      <c r="H10" s="32"/>
    </row>
    <row r="11" spans="1:9" ht="16.5" customHeight="1" x14ac:dyDescent="0.2">
      <c r="A11" s="29">
        <v>6</v>
      </c>
      <c r="B11" s="30"/>
      <c r="C11" s="59"/>
      <c r="D11" s="31"/>
      <c r="E11" s="32"/>
      <c r="F11" s="61"/>
      <c r="G11" s="32"/>
      <c r="H11" s="32"/>
    </row>
    <row r="12" spans="1:9" ht="16.5" customHeight="1" x14ac:dyDescent="0.2">
      <c r="A12" s="29">
        <v>7</v>
      </c>
      <c r="B12" s="30"/>
      <c r="C12" s="59"/>
      <c r="D12" s="31"/>
      <c r="E12" s="32"/>
      <c r="F12" s="32"/>
      <c r="G12" s="32"/>
      <c r="H12" s="32"/>
    </row>
    <row r="13" spans="1:9" ht="16.5" customHeight="1" x14ac:dyDescent="0.2">
      <c r="A13" s="29">
        <v>8</v>
      </c>
      <c r="B13" s="30"/>
      <c r="C13" s="59"/>
      <c r="D13" s="31"/>
      <c r="E13" s="32"/>
      <c r="F13" s="32"/>
      <c r="G13" s="32"/>
      <c r="H13" s="32"/>
    </row>
    <row r="14" spans="1:9" ht="16.5" customHeight="1" x14ac:dyDescent="0.2">
      <c r="A14" s="29">
        <v>9</v>
      </c>
      <c r="B14" s="30"/>
      <c r="C14" s="59"/>
      <c r="D14" s="31"/>
      <c r="E14" s="60"/>
      <c r="F14" s="61"/>
      <c r="G14" s="32"/>
      <c r="H14" s="32"/>
    </row>
    <row r="15" spans="1:9" ht="16.5" customHeight="1" x14ac:dyDescent="0.2">
      <c r="A15" s="29">
        <v>10</v>
      </c>
      <c r="B15" s="30"/>
      <c r="C15" s="59"/>
      <c r="D15" s="31"/>
      <c r="E15" s="32"/>
      <c r="F15" s="61"/>
      <c r="G15" s="32"/>
      <c r="H15" s="32"/>
    </row>
    <row r="16" spans="1:9" ht="16.5" customHeight="1" x14ac:dyDescent="0.2">
      <c r="A16" s="29">
        <v>11</v>
      </c>
      <c r="B16" s="30"/>
      <c r="C16" s="59"/>
      <c r="D16" s="31"/>
      <c r="E16" s="60"/>
      <c r="F16" s="61"/>
      <c r="G16" s="32"/>
      <c r="H16" s="32"/>
    </row>
    <row r="17" spans="1:8" ht="16.5" customHeight="1" x14ac:dyDescent="0.2">
      <c r="A17" s="29">
        <v>12</v>
      </c>
      <c r="B17" s="30"/>
      <c r="C17" s="59"/>
      <c r="D17" s="31"/>
      <c r="E17" s="32"/>
      <c r="F17" s="32"/>
      <c r="G17" s="32"/>
      <c r="H17" s="32"/>
    </row>
    <row r="18" spans="1:8" ht="16.5" customHeight="1" x14ac:dyDescent="0.2">
      <c r="A18" s="29">
        <v>13</v>
      </c>
      <c r="B18" s="30"/>
      <c r="C18" s="59"/>
      <c r="D18" s="31"/>
      <c r="E18" s="32"/>
      <c r="F18" s="32"/>
      <c r="G18" s="32"/>
      <c r="H18" s="32"/>
    </row>
    <row r="19" spans="1:8" ht="16.5" customHeight="1" x14ac:dyDescent="0.2">
      <c r="A19" s="29">
        <v>14</v>
      </c>
      <c r="B19" s="30"/>
      <c r="C19" s="59"/>
      <c r="D19" s="31"/>
      <c r="E19" s="32"/>
      <c r="F19" s="32"/>
      <c r="G19" s="32"/>
      <c r="H19" s="32"/>
    </row>
    <row r="20" spans="1:8" ht="16.5" customHeight="1" x14ac:dyDescent="0.2">
      <c r="A20" s="29">
        <v>15</v>
      </c>
      <c r="B20" s="30"/>
      <c r="C20" s="59"/>
      <c r="D20" s="31"/>
      <c r="E20" s="60"/>
      <c r="F20" s="61"/>
      <c r="G20" s="32"/>
      <c r="H20" s="32"/>
    </row>
    <row r="21" spans="1:8" ht="16.5" customHeight="1" x14ac:dyDescent="0.2">
      <c r="A21" s="29">
        <v>16</v>
      </c>
      <c r="B21" s="30"/>
      <c r="C21" s="59"/>
      <c r="D21" s="31"/>
      <c r="E21" s="60"/>
      <c r="F21" s="61"/>
      <c r="G21" s="32"/>
      <c r="H21" s="32"/>
    </row>
    <row r="22" spans="1:8" ht="16.5" customHeight="1" x14ac:dyDescent="0.2">
      <c r="A22" s="29">
        <v>17</v>
      </c>
      <c r="B22" s="30"/>
      <c r="C22" s="59"/>
      <c r="D22" s="31"/>
      <c r="E22" s="60"/>
      <c r="F22" s="61"/>
      <c r="G22" s="32"/>
      <c r="H22" s="32"/>
    </row>
    <row r="23" spans="1:8" ht="16.5" customHeight="1" x14ac:dyDescent="0.2">
      <c r="A23" s="29">
        <v>18</v>
      </c>
      <c r="B23" s="30"/>
      <c r="C23" s="59"/>
      <c r="D23" s="31"/>
      <c r="E23" s="32"/>
      <c r="F23" s="32"/>
      <c r="G23" s="32"/>
      <c r="H23" s="32"/>
    </row>
    <row r="24" spans="1:8" ht="16.5" customHeight="1" x14ac:dyDescent="0.2">
      <c r="A24" s="29">
        <v>19</v>
      </c>
      <c r="B24" s="30"/>
      <c r="C24" s="59"/>
      <c r="D24" s="31"/>
      <c r="E24" s="60"/>
      <c r="F24" s="61"/>
      <c r="G24" s="32"/>
      <c r="H24" s="32"/>
    </row>
    <row r="25" spans="1:8" ht="16.5" customHeight="1" x14ac:dyDescent="0.2">
      <c r="A25" s="29">
        <v>20</v>
      </c>
      <c r="B25" s="30"/>
      <c r="C25" s="59"/>
      <c r="D25" s="31"/>
      <c r="E25" s="60"/>
      <c r="F25" s="61"/>
      <c r="G25" s="32"/>
      <c r="H25" s="32"/>
    </row>
    <row r="26" spans="1:8" ht="16.5" customHeight="1" x14ac:dyDescent="0.2">
      <c r="A26" s="29">
        <v>21</v>
      </c>
      <c r="B26" s="30"/>
      <c r="C26" s="59"/>
      <c r="D26" s="31"/>
      <c r="E26" s="60"/>
      <c r="F26" s="61"/>
      <c r="G26" s="32"/>
      <c r="H26" s="32"/>
    </row>
    <row r="27" spans="1:8" ht="16.5" customHeight="1" x14ac:dyDescent="0.2">
      <c r="A27" s="29">
        <v>22</v>
      </c>
      <c r="B27" s="30"/>
      <c r="C27" s="59"/>
      <c r="D27" s="31"/>
      <c r="E27" s="32"/>
      <c r="F27" s="61"/>
      <c r="G27" s="32"/>
      <c r="H27" s="32"/>
    </row>
    <row r="28" spans="1:8" ht="16.5" customHeight="1" x14ac:dyDescent="0.2">
      <c r="A28" s="29">
        <v>23</v>
      </c>
      <c r="B28" s="30"/>
      <c r="C28" s="59"/>
      <c r="D28" s="31"/>
      <c r="E28" s="32"/>
      <c r="F28" s="61"/>
      <c r="G28" s="32"/>
      <c r="H28" s="32"/>
    </row>
    <row r="29" spans="1:8" ht="16.5" customHeight="1" x14ac:dyDescent="0.2">
      <c r="A29" s="29">
        <v>24</v>
      </c>
      <c r="B29" s="30"/>
      <c r="C29" s="59"/>
      <c r="D29" s="31"/>
      <c r="E29" s="32"/>
      <c r="F29" s="32"/>
      <c r="G29" s="32"/>
      <c r="H29" s="32"/>
    </row>
    <row r="30" spans="1:8" ht="16.5" customHeight="1" x14ac:dyDescent="0.2">
      <c r="A30" s="29">
        <v>25</v>
      </c>
      <c r="B30" s="30"/>
      <c r="C30" s="59"/>
      <c r="D30" s="31"/>
      <c r="E30" s="32"/>
      <c r="F30" s="32"/>
      <c r="G30" s="32"/>
      <c r="H30" s="32"/>
    </row>
    <row r="31" spans="1:8" ht="14.25" customHeight="1" x14ac:dyDescent="0.2">
      <c r="A31" s="62"/>
      <c r="B31" s="525" t="s">
        <v>111</v>
      </c>
      <c r="C31" s="526"/>
      <c r="D31" s="527"/>
      <c r="E31" s="62"/>
      <c r="F31" s="63">
        <f>SUM(F6:F30)</f>
        <v>0</v>
      </c>
      <c r="G31" s="62"/>
      <c r="H31" s="64">
        <f>SUM(H6:H30)</f>
        <v>0</v>
      </c>
    </row>
    <row r="32" spans="1:8" ht="7.5" customHeight="1" x14ac:dyDescent="0.2">
      <c r="F32" s="65"/>
    </row>
    <row r="33" spans="1:8" ht="14.25" customHeight="1" x14ac:dyDescent="0.2">
      <c r="H33" s="66" t="s">
        <v>159</v>
      </c>
    </row>
    <row r="34" spans="1:8" ht="7.5" customHeight="1" x14ac:dyDescent="0.2"/>
    <row r="35" spans="1:8" ht="14.25" customHeight="1" x14ac:dyDescent="0.2">
      <c r="A35" s="523" t="s">
        <v>160</v>
      </c>
      <c r="B35" s="358"/>
      <c r="C35" s="358"/>
      <c r="D35" s="358"/>
      <c r="E35" s="358"/>
      <c r="F35" s="358"/>
      <c r="G35" s="358"/>
      <c r="H35" s="358"/>
    </row>
    <row r="36" spans="1:8" ht="14.25" customHeight="1" x14ac:dyDescent="0.2">
      <c r="A36" s="523" t="s">
        <v>161</v>
      </c>
      <c r="B36" s="358"/>
      <c r="C36" s="358"/>
      <c r="D36" s="358"/>
      <c r="E36" s="523" t="s">
        <v>162</v>
      </c>
      <c r="F36" s="358"/>
      <c r="G36" s="358"/>
      <c r="H36" s="358"/>
    </row>
    <row r="37" spans="1:8" ht="14.25" customHeight="1" x14ac:dyDescent="0.2"/>
    <row r="38" spans="1:8" ht="14.25" customHeight="1" x14ac:dyDescent="0.2"/>
    <row r="39" spans="1:8" ht="14.25" customHeight="1" x14ac:dyDescent="0.2"/>
    <row r="40" spans="1:8" ht="14.25" customHeight="1" x14ac:dyDescent="0.2"/>
    <row r="41" spans="1:8" ht="14.25" customHeight="1" x14ac:dyDescent="0.2">
      <c r="A41" s="523" t="s">
        <v>163</v>
      </c>
      <c r="B41" s="358"/>
      <c r="C41" s="358"/>
      <c r="D41" s="358"/>
      <c r="E41" s="523" t="s">
        <v>163</v>
      </c>
      <c r="F41" s="358"/>
      <c r="G41" s="358"/>
      <c r="H41" s="358"/>
    </row>
    <row r="42" spans="1:8" ht="14.25" customHeight="1" x14ac:dyDescent="0.2">
      <c r="B42" s="523"/>
      <c r="C42" s="358"/>
      <c r="D42" s="358"/>
      <c r="G42" s="523"/>
      <c r="H42" s="358"/>
    </row>
    <row r="43" spans="1:8" ht="14.25" customHeight="1" x14ac:dyDescent="0.2"/>
    <row r="44" spans="1:8" ht="14.25" customHeight="1" x14ac:dyDescent="0.2"/>
    <row r="45" spans="1:8" ht="14.25" customHeight="1" x14ac:dyDescent="0.2"/>
    <row r="46" spans="1:8" ht="14.25" customHeight="1" x14ac:dyDescent="0.2"/>
    <row r="47" spans="1:8" ht="14.25" customHeight="1" x14ac:dyDescent="0.2"/>
    <row r="48" spans="1:8" ht="14.25" customHeight="1" x14ac:dyDescent="0.2"/>
    <row r="49" ht="14.25" customHeight="1" x14ac:dyDescent="0.2"/>
    <row r="50" ht="14.25" customHeight="1" x14ac:dyDescent="0.2"/>
    <row r="51" ht="14.25" customHeight="1" x14ac:dyDescent="0.2"/>
    <row r="52" ht="14.25" customHeight="1" x14ac:dyDescent="0.2"/>
    <row r="53" ht="14.25" customHeight="1" x14ac:dyDescent="0.2"/>
    <row r="54" ht="14.25" customHeight="1" x14ac:dyDescent="0.2"/>
    <row r="55" ht="14.25" customHeight="1" x14ac:dyDescent="0.2"/>
    <row r="56" ht="14.25" customHeight="1" x14ac:dyDescent="0.2"/>
    <row r="57" ht="14.25" customHeight="1" x14ac:dyDescent="0.2"/>
    <row r="58" ht="14.25" customHeight="1" x14ac:dyDescent="0.2"/>
    <row r="59" ht="14.25" customHeight="1" x14ac:dyDescent="0.2"/>
    <row r="60" ht="14.25" customHeight="1" x14ac:dyDescent="0.2"/>
    <row r="61" ht="14.25" customHeight="1" x14ac:dyDescent="0.2"/>
    <row r="62" ht="14.25" customHeight="1" x14ac:dyDescent="0.2"/>
    <row r="63" ht="14.25" customHeight="1" x14ac:dyDescent="0.2"/>
    <row r="64" ht="14.25" customHeight="1" x14ac:dyDescent="0.2"/>
    <row r="65" ht="14.25" customHeight="1" x14ac:dyDescent="0.2"/>
    <row r="66" ht="14.25" customHeight="1" x14ac:dyDescent="0.2"/>
    <row r="67" ht="14.25" customHeight="1" x14ac:dyDescent="0.2"/>
    <row r="68" ht="14.25" customHeight="1" x14ac:dyDescent="0.2"/>
    <row r="69" ht="14.25" customHeight="1" x14ac:dyDescent="0.2"/>
    <row r="70" ht="14.25" customHeight="1" x14ac:dyDescent="0.2"/>
    <row r="71" ht="14.25" customHeight="1" x14ac:dyDescent="0.2"/>
    <row r="72" ht="14.25" customHeight="1" x14ac:dyDescent="0.2"/>
    <row r="73" ht="14.25" customHeight="1" x14ac:dyDescent="0.2"/>
    <row r="74" ht="14.25" customHeight="1" x14ac:dyDescent="0.2"/>
    <row r="75" ht="14.25" customHeight="1" x14ac:dyDescent="0.2"/>
    <row r="76" ht="14.25" customHeight="1" x14ac:dyDescent="0.2"/>
    <row r="77" ht="14.25" customHeight="1" x14ac:dyDescent="0.2"/>
    <row r="78" ht="14.25" customHeight="1" x14ac:dyDescent="0.2"/>
    <row r="79" ht="14.25" customHeight="1" x14ac:dyDescent="0.2"/>
    <row r="80" ht="14.25" customHeight="1" x14ac:dyDescent="0.2"/>
    <row r="81" ht="14.25" customHeight="1" x14ac:dyDescent="0.2"/>
    <row r="82" ht="14.25" customHeight="1" x14ac:dyDescent="0.2"/>
    <row r="83" ht="14.25" customHeight="1" x14ac:dyDescent="0.2"/>
    <row r="84" ht="14.25" customHeight="1" x14ac:dyDescent="0.2"/>
    <row r="85" ht="14.25" customHeight="1" x14ac:dyDescent="0.2"/>
    <row r="86" ht="14.25" customHeight="1" x14ac:dyDescent="0.2"/>
    <row r="87" ht="14.25" customHeight="1" x14ac:dyDescent="0.2"/>
    <row r="88" ht="14.25" customHeight="1" x14ac:dyDescent="0.2"/>
    <row r="89" ht="14.25" customHeight="1" x14ac:dyDescent="0.2"/>
    <row r="90" ht="14.25" customHeight="1" x14ac:dyDescent="0.2"/>
    <row r="91" ht="14.25" customHeight="1" x14ac:dyDescent="0.2"/>
    <row r="92" ht="14.25" customHeight="1" x14ac:dyDescent="0.2"/>
    <row r="93" ht="14.25" customHeight="1" x14ac:dyDescent="0.2"/>
    <row r="94" ht="14.25" customHeight="1" x14ac:dyDescent="0.2"/>
    <row r="95" ht="14.25" customHeight="1" x14ac:dyDescent="0.2"/>
    <row r="96" ht="14.25" customHeight="1" x14ac:dyDescent="0.2"/>
    <row r="97" ht="14.25" customHeight="1" x14ac:dyDescent="0.2"/>
    <row r="98" ht="14.25" customHeight="1" x14ac:dyDescent="0.2"/>
    <row r="99" ht="14.25" customHeight="1" x14ac:dyDescent="0.2"/>
    <row r="100" ht="14.25" customHeight="1" x14ac:dyDescent="0.2"/>
    <row r="101" ht="14.25" customHeight="1" x14ac:dyDescent="0.2"/>
    <row r="102" ht="14.25" customHeight="1" x14ac:dyDescent="0.2"/>
    <row r="103" ht="14.25" customHeight="1" x14ac:dyDescent="0.2"/>
    <row r="104" ht="14.25" customHeight="1" x14ac:dyDescent="0.2"/>
    <row r="105" ht="14.25" customHeight="1" x14ac:dyDescent="0.2"/>
    <row r="106" ht="14.25" customHeight="1" x14ac:dyDescent="0.2"/>
    <row r="107" ht="14.25" customHeight="1" x14ac:dyDescent="0.2"/>
    <row r="108" ht="14.25" customHeight="1" x14ac:dyDescent="0.2"/>
    <row r="109" ht="14.25" customHeight="1" x14ac:dyDescent="0.2"/>
    <row r="110" ht="14.25" customHeight="1" x14ac:dyDescent="0.2"/>
    <row r="111" ht="14.25" customHeight="1" x14ac:dyDescent="0.2"/>
    <row r="112" ht="14.25" customHeight="1" x14ac:dyDescent="0.2"/>
    <row r="113" ht="14.25" customHeight="1" x14ac:dyDescent="0.2"/>
    <row r="114" ht="14.25" customHeight="1" x14ac:dyDescent="0.2"/>
    <row r="115" ht="14.25" customHeight="1" x14ac:dyDescent="0.2"/>
    <row r="116" ht="14.25" customHeight="1" x14ac:dyDescent="0.2"/>
    <row r="117" ht="14.25" customHeight="1" x14ac:dyDescent="0.2"/>
    <row r="118" ht="14.25" customHeight="1" x14ac:dyDescent="0.2"/>
    <row r="119" ht="14.25" customHeight="1" x14ac:dyDescent="0.2"/>
    <row r="120" ht="14.25" customHeight="1" x14ac:dyDescent="0.2"/>
    <row r="121" ht="14.25" customHeight="1" x14ac:dyDescent="0.2"/>
    <row r="122" ht="14.25" customHeight="1" x14ac:dyDescent="0.2"/>
    <row r="123" ht="14.25" customHeight="1" x14ac:dyDescent="0.2"/>
    <row r="124" ht="14.25" customHeight="1" x14ac:dyDescent="0.2"/>
    <row r="125" ht="14.25" customHeight="1" x14ac:dyDescent="0.2"/>
    <row r="126" ht="14.25" customHeight="1" x14ac:dyDescent="0.2"/>
    <row r="127" ht="14.25" customHeight="1" x14ac:dyDescent="0.2"/>
    <row r="128" ht="14.25" customHeight="1" x14ac:dyDescent="0.2"/>
    <row r="129" ht="14.25" customHeight="1" x14ac:dyDescent="0.2"/>
    <row r="130" ht="14.25" customHeight="1" x14ac:dyDescent="0.2"/>
    <row r="131" ht="14.25" customHeight="1" x14ac:dyDescent="0.2"/>
    <row r="132" ht="14.25" customHeight="1" x14ac:dyDescent="0.2"/>
    <row r="133" ht="14.25" customHeight="1" x14ac:dyDescent="0.2"/>
    <row r="134" ht="14.25" customHeight="1" x14ac:dyDescent="0.2"/>
    <row r="135" ht="14.25" customHeight="1" x14ac:dyDescent="0.2"/>
    <row r="136" ht="14.25" customHeight="1" x14ac:dyDescent="0.2"/>
    <row r="137" ht="14.25" customHeight="1" x14ac:dyDescent="0.2"/>
    <row r="138" ht="14.25" customHeight="1" x14ac:dyDescent="0.2"/>
    <row r="139" ht="14.25" customHeight="1" x14ac:dyDescent="0.2"/>
    <row r="140" ht="14.25" customHeight="1" x14ac:dyDescent="0.2"/>
    <row r="141" ht="14.25" customHeight="1" x14ac:dyDescent="0.2"/>
    <row r="142" ht="14.25" customHeight="1" x14ac:dyDescent="0.2"/>
    <row r="143" ht="14.25" customHeight="1" x14ac:dyDescent="0.2"/>
    <row r="144" ht="14.25" customHeight="1" x14ac:dyDescent="0.2"/>
    <row r="145" ht="14.25" customHeight="1" x14ac:dyDescent="0.2"/>
    <row r="146" ht="14.25" customHeight="1" x14ac:dyDescent="0.2"/>
    <row r="147" ht="14.25" customHeight="1" x14ac:dyDescent="0.2"/>
    <row r="148" ht="14.25" customHeight="1" x14ac:dyDescent="0.2"/>
    <row r="149" ht="14.25" customHeight="1" x14ac:dyDescent="0.2"/>
    <row r="150" ht="14.25" customHeight="1" x14ac:dyDescent="0.2"/>
    <row r="151" ht="14.25" customHeight="1" x14ac:dyDescent="0.2"/>
    <row r="152" ht="14.25" customHeight="1" x14ac:dyDescent="0.2"/>
    <row r="153" ht="14.25" customHeight="1" x14ac:dyDescent="0.2"/>
    <row r="154" ht="14.25" customHeight="1" x14ac:dyDescent="0.2"/>
    <row r="155" ht="14.25" customHeight="1" x14ac:dyDescent="0.2"/>
    <row r="156" ht="14.25" customHeight="1" x14ac:dyDescent="0.2"/>
    <row r="157" ht="14.25" customHeight="1" x14ac:dyDescent="0.2"/>
    <row r="158" ht="14.25" customHeight="1" x14ac:dyDescent="0.2"/>
    <row r="159" ht="14.25" customHeight="1" x14ac:dyDescent="0.2"/>
    <row r="160" ht="14.25" customHeight="1" x14ac:dyDescent="0.2"/>
    <row r="161" ht="14.25" customHeight="1" x14ac:dyDescent="0.2"/>
    <row r="162" ht="14.25" customHeight="1" x14ac:dyDescent="0.2"/>
    <row r="163" ht="14.25" customHeight="1" x14ac:dyDescent="0.2"/>
    <row r="164" ht="14.25" customHeight="1" x14ac:dyDescent="0.2"/>
    <row r="165" ht="14.25" customHeight="1" x14ac:dyDescent="0.2"/>
    <row r="166" ht="14.25" customHeight="1" x14ac:dyDescent="0.2"/>
    <row r="167" ht="14.25" customHeight="1" x14ac:dyDescent="0.2"/>
    <row r="168" ht="14.25" customHeight="1" x14ac:dyDescent="0.2"/>
    <row r="169" ht="14.25" customHeight="1" x14ac:dyDescent="0.2"/>
    <row r="170" ht="14.25" customHeight="1" x14ac:dyDescent="0.2"/>
    <row r="171" ht="14.25" customHeight="1" x14ac:dyDescent="0.2"/>
    <row r="172" ht="14.25" customHeight="1" x14ac:dyDescent="0.2"/>
    <row r="173" ht="14.25" customHeight="1" x14ac:dyDescent="0.2"/>
    <row r="174" ht="14.25" customHeight="1" x14ac:dyDescent="0.2"/>
    <row r="175" ht="14.25" customHeight="1" x14ac:dyDescent="0.2"/>
    <row r="176" ht="14.25" customHeight="1" x14ac:dyDescent="0.2"/>
    <row r="177" ht="14.25" customHeight="1" x14ac:dyDescent="0.2"/>
    <row r="178" ht="14.25" customHeight="1" x14ac:dyDescent="0.2"/>
    <row r="179" ht="14.25" customHeight="1" x14ac:dyDescent="0.2"/>
    <row r="180" ht="14.25" customHeight="1" x14ac:dyDescent="0.2"/>
    <row r="181" ht="14.25" customHeight="1" x14ac:dyDescent="0.2"/>
    <row r="182" ht="14.25" customHeight="1" x14ac:dyDescent="0.2"/>
    <row r="183" ht="14.25" customHeight="1" x14ac:dyDescent="0.2"/>
    <row r="184" ht="14.25" customHeight="1" x14ac:dyDescent="0.2"/>
    <row r="185" ht="14.25" customHeight="1" x14ac:dyDescent="0.2"/>
    <row r="186" ht="14.25" customHeight="1" x14ac:dyDescent="0.2"/>
    <row r="187" ht="14.25" customHeight="1" x14ac:dyDescent="0.2"/>
    <row r="188" ht="14.25" customHeight="1" x14ac:dyDescent="0.2"/>
    <row r="189" ht="14.25" customHeight="1" x14ac:dyDescent="0.2"/>
    <row r="190" ht="14.25" customHeight="1" x14ac:dyDescent="0.2"/>
    <row r="191" ht="14.25" customHeight="1" x14ac:dyDescent="0.2"/>
    <row r="192" ht="14.25" customHeight="1" x14ac:dyDescent="0.2"/>
    <row r="193" ht="14.25" customHeight="1" x14ac:dyDescent="0.2"/>
    <row r="194" ht="14.25" customHeight="1" x14ac:dyDescent="0.2"/>
    <row r="195" ht="14.25" customHeight="1" x14ac:dyDescent="0.2"/>
    <row r="196" ht="14.25" customHeight="1" x14ac:dyDescent="0.2"/>
    <row r="197" ht="14.25" customHeight="1" x14ac:dyDescent="0.2"/>
    <row r="198" ht="14.25" customHeight="1" x14ac:dyDescent="0.2"/>
    <row r="199" ht="14.25" customHeight="1" x14ac:dyDescent="0.2"/>
    <row r="200" ht="14.25" customHeight="1" x14ac:dyDescent="0.2"/>
    <row r="201" ht="14.25" customHeight="1" x14ac:dyDescent="0.2"/>
    <row r="202" ht="14.25" customHeight="1" x14ac:dyDescent="0.2"/>
    <row r="203" ht="14.25" customHeight="1" x14ac:dyDescent="0.2"/>
    <row r="204" ht="14.25" customHeight="1" x14ac:dyDescent="0.2"/>
    <row r="205" ht="14.25" customHeight="1" x14ac:dyDescent="0.2"/>
    <row r="206" ht="14.25" customHeight="1" x14ac:dyDescent="0.2"/>
    <row r="207" ht="14.25" customHeight="1" x14ac:dyDescent="0.2"/>
    <row r="208" ht="14.25" customHeight="1" x14ac:dyDescent="0.2"/>
    <row r="209" ht="14.25" customHeight="1" x14ac:dyDescent="0.2"/>
    <row r="210" ht="14.25" customHeight="1" x14ac:dyDescent="0.2"/>
    <row r="211" ht="14.25" customHeight="1" x14ac:dyDescent="0.2"/>
    <row r="212" ht="14.25" customHeight="1" x14ac:dyDescent="0.2"/>
    <row r="213" ht="14.25" customHeight="1" x14ac:dyDescent="0.2"/>
    <row r="214" ht="14.25" customHeight="1" x14ac:dyDescent="0.2"/>
    <row r="215" ht="14.25" customHeight="1" x14ac:dyDescent="0.2"/>
    <row r="216" ht="14.25" customHeight="1" x14ac:dyDescent="0.2"/>
    <row r="217" ht="14.25" customHeight="1" x14ac:dyDescent="0.2"/>
    <row r="218" ht="14.25" customHeight="1" x14ac:dyDescent="0.2"/>
    <row r="219" ht="14.25" customHeight="1" x14ac:dyDescent="0.2"/>
    <row r="220" ht="14.25" customHeight="1" x14ac:dyDescent="0.2"/>
    <row r="221" ht="14.25" customHeight="1" x14ac:dyDescent="0.2"/>
    <row r="222" ht="14.25" customHeight="1" x14ac:dyDescent="0.2"/>
    <row r="223" ht="14.25" customHeight="1" x14ac:dyDescent="0.2"/>
    <row r="224" ht="14.25" customHeight="1" x14ac:dyDescent="0.2"/>
    <row r="225" ht="14.25" customHeight="1" x14ac:dyDescent="0.2"/>
    <row r="226" ht="14.25" customHeight="1" x14ac:dyDescent="0.2"/>
    <row r="227" ht="14.25" customHeight="1" x14ac:dyDescent="0.2"/>
    <row r="228" ht="14.25" customHeight="1" x14ac:dyDescent="0.2"/>
    <row r="229" ht="14.25" customHeight="1" x14ac:dyDescent="0.2"/>
    <row r="230" ht="14.25" customHeight="1" x14ac:dyDescent="0.2"/>
    <row r="231" ht="14.25" customHeight="1" x14ac:dyDescent="0.2"/>
    <row r="232" ht="14.25" customHeight="1" x14ac:dyDescent="0.2"/>
    <row r="233" ht="14.25" customHeight="1" x14ac:dyDescent="0.2"/>
    <row r="234" ht="14.25" customHeight="1" x14ac:dyDescent="0.2"/>
    <row r="235" ht="14.25" customHeight="1" x14ac:dyDescent="0.2"/>
    <row r="236" ht="14.25" customHeight="1" x14ac:dyDescent="0.2"/>
    <row r="237" ht="14.25" customHeight="1" x14ac:dyDescent="0.2"/>
    <row r="238" ht="14.25" customHeight="1" x14ac:dyDescent="0.2"/>
    <row r="239" ht="14.25" customHeight="1" x14ac:dyDescent="0.2"/>
    <row r="240" ht="14.25" customHeight="1" x14ac:dyDescent="0.2"/>
    <row r="241" ht="14.2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autoFilter ref="A5:H33" xr:uid="{00000000-0009-0000-0000-000009000000}"/>
  <mergeCells count="16">
    <mergeCell ref="A1:H1"/>
    <mergeCell ref="A3:A4"/>
    <mergeCell ref="B3:B4"/>
    <mergeCell ref="C3:C4"/>
    <mergeCell ref="E3:F3"/>
    <mergeCell ref="G3:H4"/>
    <mergeCell ref="E4:F4"/>
    <mergeCell ref="B42:D42"/>
    <mergeCell ref="G42:H42"/>
    <mergeCell ref="D3:D4"/>
    <mergeCell ref="B31:D31"/>
    <mergeCell ref="A35:H35"/>
    <mergeCell ref="A36:D36"/>
    <mergeCell ref="E36:H36"/>
    <mergeCell ref="A41:D41"/>
    <mergeCell ref="E41:H41"/>
  </mergeCells>
  <pageMargins left="0.70866141732283472" right="0.70866141732283472" top="0.74803149606299213" bottom="0.74803149606299213" header="0" footer="0"/>
  <pageSetup paperSize="9" orientation="landscape"/>
  <rowBreaks count="1" manualBreakCount="1">
    <brk id="28" man="1"/>
  </rowBreaks>
  <colBreaks count="1" manualBreakCount="1">
    <brk id="8" man="1"/>
  </col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AD83DA-201F-3243-9B76-F36E042709B7}">
  <sheetPr codeName="Sheet21">
    <tabColor rgb="FF92D050"/>
  </sheetPr>
  <dimension ref="A1:AL1000"/>
  <sheetViews>
    <sheetView topLeftCell="A19" workbookViewId="0">
      <selection sqref="A1:H1"/>
    </sheetView>
  </sheetViews>
  <sheetFormatPr baseColWidth="10" defaultColWidth="14.5" defaultRowHeight="15" customHeight="1" x14ac:dyDescent="0.2"/>
  <cols>
    <col min="1" max="1" width="1.1640625" style="90" customWidth="1"/>
    <col min="2" max="6" width="3" style="90" customWidth="1"/>
    <col min="7" max="7" width="6.1640625" style="90" customWidth="1"/>
    <col min="8" max="8" width="1.83203125" style="90" customWidth="1"/>
    <col min="9" max="13" width="3" style="90" customWidth="1"/>
    <col min="14" max="14" width="2.1640625" style="90" customWidth="1"/>
    <col min="15" max="15" width="4.1640625" style="90" customWidth="1"/>
    <col min="16" max="16" width="1.5" style="90" customWidth="1"/>
    <col min="17" max="23" width="3" style="90" customWidth="1"/>
    <col min="24" max="24" width="1.5" style="90" customWidth="1"/>
    <col min="25" max="33" width="3" style="90" customWidth="1"/>
    <col min="34" max="34" width="2.5" style="90" customWidth="1"/>
    <col min="35" max="36" width="3" style="90" customWidth="1"/>
    <col min="37" max="37" width="12.5" style="90" customWidth="1"/>
    <col min="38" max="38" width="1.1640625" style="90" customWidth="1"/>
    <col min="39" max="16384" width="14.5" style="90"/>
  </cols>
  <sheetData>
    <row r="1" spans="1:38" ht="19.5" customHeight="1" x14ac:dyDescent="0.2">
      <c r="A1" s="210"/>
      <c r="B1" s="215"/>
      <c r="C1" s="215"/>
      <c r="D1" s="215"/>
      <c r="E1" s="215"/>
      <c r="F1" s="215"/>
      <c r="G1" s="215"/>
      <c r="H1" s="215"/>
      <c r="I1" s="215"/>
      <c r="J1" s="215"/>
      <c r="K1" s="215"/>
      <c r="L1" s="215"/>
      <c r="M1" s="215"/>
      <c r="N1" s="210"/>
      <c r="O1" s="210"/>
      <c r="P1" s="210"/>
      <c r="Q1" s="210"/>
      <c r="R1" s="210"/>
      <c r="S1" s="210"/>
      <c r="T1" s="210"/>
      <c r="U1" s="210"/>
      <c r="V1" s="210"/>
      <c r="W1" s="210"/>
      <c r="X1" s="210"/>
      <c r="Y1" s="210"/>
      <c r="Z1" s="210"/>
      <c r="AA1" s="210"/>
      <c r="AB1" s="216"/>
      <c r="AC1" s="210"/>
      <c r="AD1" s="210"/>
      <c r="AE1" s="217"/>
      <c r="AF1" s="217"/>
      <c r="AG1" s="210"/>
      <c r="AH1" s="217"/>
      <c r="AI1" s="217"/>
      <c r="AJ1" s="217"/>
      <c r="AK1" s="218" t="s">
        <v>469</v>
      </c>
      <c r="AL1" s="218"/>
    </row>
    <row r="2" spans="1:38" ht="19.5" customHeight="1" x14ac:dyDescent="0.2">
      <c r="A2" s="210"/>
      <c r="B2" s="215"/>
      <c r="C2" s="215"/>
      <c r="D2" s="215"/>
      <c r="E2" s="215"/>
      <c r="F2" s="215"/>
      <c r="G2" s="215"/>
      <c r="H2" s="215"/>
      <c r="I2" s="215"/>
      <c r="J2" s="215"/>
      <c r="K2" s="215"/>
      <c r="L2" s="215"/>
      <c r="M2" s="215"/>
      <c r="N2" s="219"/>
      <c r="O2" s="210"/>
      <c r="P2" s="210"/>
      <c r="Q2" s="210"/>
      <c r="R2" s="210"/>
      <c r="S2" s="210"/>
      <c r="T2" s="210"/>
      <c r="U2" s="210"/>
      <c r="V2" s="210"/>
      <c r="W2" s="210"/>
      <c r="X2" s="210"/>
      <c r="Y2" s="210"/>
      <c r="Z2" s="210"/>
      <c r="AA2" s="210"/>
      <c r="AB2" s="210"/>
      <c r="AC2" s="210"/>
      <c r="AD2" s="210"/>
      <c r="AE2" s="217"/>
      <c r="AF2" s="217"/>
      <c r="AG2" s="210"/>
      <c r="AH2" s="217"/>
      <c r="AI2" s="217"/>
      <c r="AJ2" s="217"/>
      <c r="AK2" s="218" t="s">
        <v>209</v>
      </c>
      <c r="AL2" s="218"/>
    </row>
    <row r="3" spans="1:38" ht="15" customHeight="1" x14ac:dyDescent="0.2">
      <c r="A3" s="210"/>
      <c r="B3" s="215"/>
      <c r="C3" s="215"/>
      <c r="D3" s="215"/>
      <c r="E3" s="215"/>
      <c r="F3" s="215"/>
      <c r="G3" s="215"/>
      <c r="H3" s="215"/>
      <c r="I3" s="215"/>
      <c r="J3" s="215"/>
      <c r="K3" s="215"/>
      <c r="L3" s="215"/>
      <c r="M3" s="215"/>
      <c r="N3" s="219"/>
      <c r="O3" s="210"/>
      <c r="P3" s="210"/>
      <c r="Q3" s="210"/>
      <c r="R3" s="210"/>
      <c r="S3" s="210"/>
      <c r="T3" s="210"/>
      <c r="U3" s="210"/>
      <c r="V3" s="210"/>
      <c r="W3" s="210"/>
      <c r="X3" s="210"/>
      <c r="Y3" s="210"/>
      <c r="Z3" s="210"/>
      <c r="AA3" s="210"/>
      <c r="AB3" s="210"/>
      <c r="AC3" s="210"/>
      <c r="AD3" s="210"/>
      <c r="AE3" s="217"/>
      <c r="AF3" s="217"/>
      <c r="AG3" s="218"/>
      <c r="AH3" s="217"/>
      <c r="AI3" s="217"/>
      <c r="AJ3" s="217"/>
      <c r="AK3" s="210"/>
      <c r="AL3" s="210"/>
    </row>
    <row r="4" spans="1:38" ht="19.5" customHeight="1" x14ac:dyDescent="0.2">
      <c r="A4" s="210"/>
      <c r="B4" s="427" t="s">
        <v>210</v>
      </c>
      <c r="C4" s="428"/>
      <c r="D4" s="428"/>
      <c r="E4" s="428"/>
      <c r="F4" s="428"/>
      <c r="G4" s="428"/>
      <c r="H4" s="428"/>
      <c r="I4" s="428"/>
      <c r="J4" s="428"/>
      <c r="K4" s="428"/>
      <c r="L4" s="428"/>
      <c r="M4" s="428"/>
      <c r="N4" s="428"/>
      <c r="O4" s="428"/>
      <c r="P4" s="428"/>
      <c r="Q4" s="428"/>
      <c r="R4" s="428"/>
      <c r="S4" s="428"/>
      <c r="T4" s="428"/>
      <c r="U4" s="428"/>
      <c r="V4" s="428"/>
      <c r="W4" s="428"/>
      <c r="X4" s="428"/>
      <c r="Y4" s="428"/>
      <c r="Z4" s="428"/>
      <c r="AA4" s="428"/>
      <c r="AB4" s="428"/>
      <c r="AC4" s="428"/>
      <c r="AD4" s="428"/>
      <c r="AE4" s="428"/>
      <c r="AF4" s="428"/>
      <c r="AG4" s="428"/>
      <c r="AH4" s="428"/>
      <c r="AI4" s="428"/>
      <c r="AJ4" s="428"/>
      <c r="AK4" s="428"/>
      <c r="AL4" s="212"/>
    </row>
    <row r="5" spans="1:38" ht="19.5" customHeight="1" x14ac:dyDescent="0.2">
      <c r="A5" s="210"/>
      <c r="B5" s="427" t="s">
        <v>557</v>
      </c>
      <c r="C5" s="428"/>
      <c r="D5" s="428"/>
      <c r="E5" s="428"/>
      <c r="F5" s="428"/>
      <c r="G5" s="428"/>
      <c r="H5" s="428"/>
      <c r="I5" s="428"/>
      <c r="J5" s="428"/>
      <c r="K5" s="428"/>
      <c r="L5" s="428"/>
      <c r="M5" s="428"/>
      <c r="N5" s="428"/>
      <c r="O5" s="428"/>
      <c r="P5" s="428"/>
      <c r="Q5" s="428"/>
      <c r="R5" s="428"/>
      <c r="S5" s="428"/>
      <c r="T5" s="428"/>
      <c r="U5" s="428"/>
      <c r="V5" s="428"/>
      <c r="W5" s="428"/>
      <c r="X5" s="428"/>
      <c r="Y5" s="428"/>
      <c r="Z5" s="428"/>
      <c r="AA5" s="428"/>
      <c r="AB5" s="428"/>
      <c r="AC5" s="428"/>
      <c r="AD5" s="428"/>
      <c r="AE5" s="428"/>
      <c r="AF5" s="428"/>
      <c r="AG5" s="428"/>
      <c r="AH5" s="428"/>
      <c r="AI5" s="428"/>
      <c r="AJ5" s="428"/>
      <c r="AK5" s="428"/>
      <c r="AL5" s="212"/>
    </row>
    <row r="6" spans="1:38" ht="19.5" customHeight="1" x14ac:dyDescent="0.2">
      <c r="A6" s="210"/>
      <c r="B6" s="427" t="s">
        <v>20</v>
      </c>
      <c r="C6" s="428"/>
      <c r="D6" s="428"/>
      <c r="E6" s="428"/>
      <c r="F6" s="428"/>
      <c r="G6" s="428"/>
      <c r="H6" s="428"/>
      <c r="I6" s="428"/>
      <c r="J6" s="428"/>
      <c r="K6" s="428"/>
      <c r="L6" s="428"/>
      <c r="M6" s="428"/>
      <c r="N6" s="428"/>
      <c r="O6" s="428"/>
      <c r="P6" s="428"/>
      <c r="Q6" s="428"/>
      <c r="R6" s="428"/>
      <c r="S6" s="428"/>
      <c r="T6" s="428"/>
      <c r="U6" s="428"/>
      <c r="V6" s="428"/>
      <c r="W6" s="428"/>
      <c r="X6" s="428"/>
      <c r="Y6" s="428"/>
      <c r="Z6" s="428"/>
      <c r="AA6" s="428"/>
      <c r="AB6" s="428"/>
      <c r="AC6" s="428"/>
      <c r="AD6" s="428"/>
      <c r="AE6" s="428"/>
      <c r="AF6" s="428"/>
      <c r="AG6" s="428"/>
      <c r="AH6" s="428"/>
      <c r="AI6" s="428"/>
      <c r="AJ6" s="428"/>
      <c r="AK6" s="428"/>
      <c r="AL6" s="212"/>
    </row>
    <row r="7" spans="1:38" ht="19.5" customHeight="1" x14ac:dyDescent="0.2">
      <c r="A7" s="210"/>
      <c r="B7" s="427" t="s">
        <v>21</v>
      </c>
      <c r="C7" s="428"/>
      <c r="D7" s="428"/>
      <c r="E7" s="428"/>
      <c r="F7" s="428"/>
      <c r="G7" s="428"/>
      <c r="H7" s="428"/>
      <c r="I7" s="428"/>
      <c r="J7" s="428"/>
      <c r="K7" s="428"/>
      <c r="L7" s="428"/>
      <c r="M7" s="428"/>
      <c r="N7" s="428"/>
      <c r="O7" s="428"/>
      <c r="P7" s="428"/>
      <c r="Q7" s="428"/>
      <c r="R7" s="428"/>
      <c r="S7" s="428"/>
      <c r="T7" s="428"/>
      <c r="U7" s="428"/>
      <c r="V7" s="428"/>
      <c r="W7" s="428"/>
      <c r="X7" s="428"/>
      <c r="Y7" s="428"/>
      <c r="Z7" s="428"/>
      <c r="AA7" s="428"/>
      <c r="AB7" s="428"/>
      <c r="AC7" s="428"/>
      <c r="AD7" s="428"/>
      <c r="AE7" s="428"/>
      <c r="AF7" s="428"/>
      <c r="AG7" s="428"/>
      <c r="AH7" s="428"/>
      <c r="AI7" s="428"/>
      <c r="AJ7" s="428"/>
      <c r="AK7" s="428"/>
      <c r="AL7" s="212"/>
    </row>
    <row r="8" spans="1:38" ht="19.5" customHeight="1" x14ac:dyDescent="0.2">
      <c r="A8" s="210"/>
      <c r="B8" s="213"/>
      <c r="C8" s="213"/>
      <c r="D8" s="213"/>
      <c r="E8" s="213"/>
      <c r="F8" s="213"/>
      <c r="G8" s="213"/>
      <c r="H8" s="213"/>
      <c r="I8" s="213"/>
      <c r="J8" s="213"/>
      <c r="K8" s="213"/>
      <c r="L8" s="213"/>
      <c r="M8" s="213"/>
      <c r="N8" s="213"/>
      <c r="O8" s="210"/>
      <c r="P8" s="210"/>
      <c r="Q8" s="210"/>
      <c r="R8" s="210"/>
      <c r="S8" s="210"/>
      <c r="T8" s="210"/>
      <c r="U8" s="210"/>
      <c r="V8" s="210"/>
      <c r="W8" s="210"/>
      <c r="X8" s="210"/>
      <c r="Y8" s="210"/>
      <c r="Z8" s="210"/>
      <c r="AA8" s="210"/>
      <c r="AB8" s="210"/>
      <c r="AC8" s="210"/>
      <c r="AD8" s="210"/>
      <c r="AE8" s="210"/>
      <c r="AF8" s="210"/>
      <c r="AG8" s="210"/>
      <c r="AH8" s="210"/>
      <c r="AI8" s="210"/>
      <c r="AJ8" s="210"/>
      <c r="AK8" s="210"/>
      <c r="AL8" s="210"/>
    </row>
    <row r="9" spans="1:38" ht="19.5" customHeight="1" x14ac:dyDescent="0.2">
      <c r="A9" s="210"/>
      <c r="B9" s="214" t="s">
        <v>211</v>
      </c>
      <c r="C9" s="210"/>
      <c r="D9" s="214"/>
      <c r="E9" s="210"/>
      <c r="F9" s="210"/>
      <c r="G9" s="210"/>
      <c r="H9" s="215" t="s">
        <v>102</v>
      </c>
      <c r="I9" s="212"/>
      <c r="J9" s="211"/>
      <c r="K9" s="215"/>
      <c r="L9" s="211"/>
      <c r="M9" s="211"/>
      <c r="N9" s="211"/>
      <c r="O9" s="210"/>
      <c r="P9" s="210"/>
      <c r="Q9" s="210"/>
      <c r="R9" s="210"/>
      <c r="S9" s="210"/>
      <c r="T9" s="210"/>
      <c r="U9" s="210"/>
      <c r="V9" s="210"/>
      <c r="W9" s="210"/>
      <c r="X9" s="210"/>
      <c r="Y9" s="210"/>
      <c r="Z9" s="210"/>
      <c r="AA9" s="210"/>
      <c r="AB9" s="210"/>
      <c r="AC9" s="210"/>
      <c r="AD9" s="210"/>
      <c r="AE9" s="210"/>
      <c r="AF9" s="210"/>
      <c r="AG9" s="210"/>
      <c r="AH9" s="210"/>
      <c r="AI9" s="210"/>
      <c r="AJ9" s="210"/>
      <c r="AK9" s="210"/>
      <c r="AL9" s="210"/>
    </row>
    <row r="10" spans="1:38" ht="19.5" customHeight="1" x14ac:dyDescent="0.2">
      <c r="A10" s="210"/>
      <c r="B10" s="214" t="s">
        <v>103</v>
      </c>
      <c r="C10" s="210"/>
      <c r="D10" s="214"/>
      <c r="E10" s="210"/>
      <c r="F10" s="210"/>
      <c r="G10" s="210"/>
      <c r="H10" s="215" t="s">
        <v>102</v>
      </c>
      <c r="I10" s="212"/>
      <c r="J10" s="211"/>
      <c r="K10" s="215"/>
      <c r="L10" s="211"/>
      <c r="M10" s="211"/>
      <c r="N10" s="211"/>
      <c r="O10" s="210"/>
      <c r="P10" s="210"/>
      <c r="Q10" s="210"/>
      <c r="R10" s="210"/>
      <c r="S10" s="210"/>
      <c r="T10" s="210"/>
      <c r="U10" s="210"/>
      <c r="V10" s="210"/>
      <c r="W10" s="210"/>
      <c r="X10" s="210"/>
      <c r="Y10" s="210"/>
      <c r="Z10" s="210"/>
      <c r="AA10" s="210"/>
      <c r="AB10" s="210"/>
      <c r="AC10" s="210"/>
      <c r="AD10" s="210"/>
      <c r="AE10" s="210"/>
      <c r="AF10" s="210"/>
      <c r="AG10" s="210"/>
      <c r="AH10" s="210"/>
      <c r="AI10" s="210"/>
      <c r="AJ10" s="210"/>
      <c r="AK10" s="210"/>
      <c r="AL10" s="210"/>
    </row>
    <row r="11" spans="1:38" ht="19.5" customHeight="1" x14ac:dyDescent="0.2">
      <c r="A11" s="210"/>
      <c r="B11" s="214" t="s">
        <v>212</v>
      </c>
      <c r="C11" s="210"/>
      <c r="D11" s="214"/>
      <c r="E11" s="210"/>
      <c r="F11" s="210"/>
      <c r="G11" s="210"/>
      <c r="H11" s="215" t="s">
        <v>102</v>
      </c>
      <c r="I11" s="212"/>
      <c r="J11" s="211"/>
      <c r="K11" s="215"/>
      <c r="L11" s="211"/>
      <c r="M11" s="211"/>
      <c r="N11" s="211"/>
      <c r="O11" s="210"/>
      <c r="P11" s="210"/>
      <c r="Q11" s="210"/>
      <c r="R11" s="210"/>
      <c r="S11" s="210"/>
      <c r="T11" s="210"/>
      <c r="U11" s="210"/>
      <c r="V11" s="210"/>
      <c r="W11" s="210"/>
      <c r="X11" s="210"/>
      <c r="Y11" s="210"/>
      <c r="Z11" s="210"/>
      <c r="AA11" s="210"/>
      <c r="AB11" s="210"/>
      <c r="AC11" s="210"/>
      <c r="AD11" s="210"/>
      <c r="AE11" s="210"/>
      <c r="AF11" s="210"/>
      <c r="AG11" s="210"/>
      <c r="AH11" s="210"/>
      <c r="AI11" s="210"/>
      <c r="AJ11" s="210"/>
      <c r="AK11" s="210"/>
      <c r="AL11" s="210"/>
    </row>
    <row r="12" spans="1:38" ht="19.5" customHeight="1" x14ac:dyDescent="0.2">
      <c r="A12" s="210"/>
      <c r="B12" s="214" t="s">
        <v>104</v>
      </c>
      <c r="C12" s="210"/>
      <c r="D12" s="214"/>
      <c r="E12" s="210"/>
      <c r="F12" s="210"/>
      <c r="G12" s="210"/>
      <c r="H12" s="215" t="s">
        <v>102</v>
      </c>
      <c r="I12" s="212"/>
      <c r="J12" s="211"/>
      <c r="K12" s="215"/>
      <c r="L12" s="211"/>
      <c r="M12" s="211"/>
      <c r="N12" s="211"/>
      <c r="O12" s="210"/>
      <c r="P12" s="210"/>
      <c r="Q12" s="210"/>
      <c r="R12" s="210"/>
      <c r="S12" s="210"/>
      <c r="T12" s="210"/>
      <c r="U12" s="210"/>
      <c r="V12" s="210"/>
      <c r="W12" s="210"/>
      <c r="X12" s="210"/>
      <c r="Y12" s="210"/>
      <c r="Z12" s="210"/>
      <c r="AA12" s="210"/>
      <c r="AB12" s="210"/>
      <c r="AC12" s="210"/>
      <c r="AD12" s="210"/>
      <c r="AE12" s="210"/>
      <c r="AF12" s="210"/>
      <c r="AG12" s="210"/>
      <c r="AH12" s="210"/>
      <c r="AI12" s="210"/>
      <c r="AJ12" s="210"/>
      <c r="AK12" s="210"/>
      <c r="AL12" s="210"/>
    </row>
    <row r="13" spans="1:38" ht="16" x14ac:dyDescent="0.2">
      <c r="A13" s="210"/>
      <c r="B13" s="210"/>
      <c r="C13" s="210"/>
      <c r="D13" s="210"/>
      <c r="E13" s="210"/>
      <c r="F13" s="210"/>
      <c r="G13" s="210"/>
      <c r="H13" s="210"/>
      <c r="I13" s="210"/>
      <c r="J13" s="210"/>
      <c r="K13" s="210"/>
      <c r="L13" s="210"/>
      <c r="M13" s="210"/>
      <c r="N13" s="210"/>
      <c r="O13" s="210"/>
      <c r="P13" s="210"/>
      <c r="Q13" s="210"/>
      <c r="R13" s="210"/>
      <c r="S13" s="210"/>
      <c r="T13" s="210"/>
      <c r="U13" s="210"/>
      <c r="V13" s="210"/>
      <c r="W13" s="210"/>
      <c r="X13" s="210"/>
      <c r="Y13" s="210"/>
      <c r="Z13" s="210"/>
      <c r="AA13" s="210"/>
      <c r="AB13" s="210"/>
      <c r="AC13" s="210"/>
      <c r="AD13" s="210"/>
      <c r="AE13" s="210"/>
      <c r="AF13" s="210"/>
      <c r="AG13" s="210"/>
      <c r="AH13" s="210"/>
      <c r="AI13" s="210"/>
      <c r="AJ13" s="210"/>
      <c r="AK13" s="210"/>
      <c r="AL13" s="210"/>
    </row>
    <row r="14" spans="1:38" ht="19.5" customHeight="1" x14ac:dyDescent="0.2">
      <c r="A14" s="210"/>
      <c r="B14" s="210" t="s">
        <v>213</v>
      </c>
      <c r="C14" s="210"/>
      <c r="D14" s="210"/>
      <c r="E14" s="210"/>
      <c r="F14" s="210"/>
      <c r="G14" s="210"/>
      <c r="H14" s="210"/>
      <c r="I14" s="210"/>
      <c r="J14" s="210"/>
      <c r="K14" s="210"/>
      <c r="L14" s="210"/>
      <c r="M14" s="210"/>
      <c r="N14" s="210"/>
      <c r="O14" s="210"/>
      <c r="P14" s="210"/>
      <c r="Q14" s="210"/>
      <c r="R14" s="210"/>
      <c r="S14" s="210"/>
      <c r="T14" s="210"/>
      <c r="U14" s="210"/>
      <c r="V14" s="210"/>
      <c r="W14" s="210"/>
      <c r="X14" s="210"/>
      <c r="Y14" s="210"/>
      <c r="Z14" s="210"/>
      <c r="AA14" s="210"/>
      <c r="AB14" s="210"/>
      <c r="AC14" s="210"/>
      <c r="AD14" s="210"/>
      <c r="AE14" s="210"/>
      <c r="AF14" s="210"/>
      <c r="AG14" s="210"/>
      <c r="AH14" s="210"/>
      <c r="AI14" s="210"/>
      <c r="AJ14" s="210"/>
      <c r="AK14" s="210"/>
      <c r="AL14" s="210"/>
    </row>
    <row r="15" spans="1:38" ht="19.5" customHeight="1" x14ac:dyDescent="0.2">
      <c r="A15" s="210"/>
      <c r="B15" s="210" t="s">
        <v>214</v>
      </c>
      <c r="C15" s="210"/>
      <c r="D15" s="210"/>
      <c r="E15" s="210"/>
      <c r="F15" s="210"/>
      <c r="G15" s="210"/>
      <c r="H15" s="210"/>
      <c r="I15" s="210"/>
      <c r="J15" s="210"/>
      <c r="K15" s="210"/>
      <c r="L15" s="210"/>
      <c r="M15" s="210"/>
      <c r="N15" s="210"/>
      <c r="O15" s="210"/>
      <c r="P15" s="210"/>
      <c r="Q15" s="210"/>
      <c r="R15" s="210"/>
      <c r="S15" s="210"/>
      <c r="T15" s="210"/>
      <c r="U15" s="210"/>
      <c r="V15" s="220"/>
      <c r="W15" s="210"/>
      <c r="X15" s="210"/>
      <c r="Y15" s="210"/>
      <c r="Z15" s="210"/>
      <c r="AA15" s="210"/>
      <c r="AB15" s="210"/>
      <c r="AC15" s="210"/>
      <c r="AD15" s="210"/>
      <c r="AE15" s="210"/>
      <c r="AF15" s="210"/>
      <c r="AG15" s="210"/>
      <c r="AH15" s="210"/>
      <c r="AI15" s="210"/>
      <c r="AJ15" s="210"/>
      <c r="AK15" s="210"/>
      <c r="AL15" s="210"/>
    </row>
    <row r="16" spans="1:38" ht="19.5" customHeight="1" x14ac:dyDescent="0.2">
      <c r="A16" s="210"/>
      <c r="B16" s="210" t="s">
        <v>215</v>
      </c>
      <c r="C16" s="210"/>
      <c r="D16" s="210"/>
      <c r="E16" s="210"/>
      <c r="F16" s="210"/>
      <c r="G16" s="210"/>
      <c r="H16" s="210"/>
      <c r="I16" s="210"/>
      <c r="J16" s="210"/>
      <c r="K16" s="210"/>
      <c r="L16" s="210"/>
      <c r="M16" s="210"/>
      <c r="N16" s="210"/>
      <c r="O16" s="220"/>
      <c r="P16" s="210"/>
      <c r="Q16" s="221"/>
      <c r="R16" s="220"/>
      <c r="S16" s="220"/>
      <c r="T16" s="222"/>
      <c r="U16" s="220"/>
      <c r="V16" s="220"/>
      <c r="W16" s="220"/>
      <c r="X16" s="210"/>
      <c r="Y16" s="210"/>
      <c r="Z16" s="210"/>
      <c r="AA16" s="210"/>
      <c r="AB16" s="210"/>
      <c r="AC16" s="210"/>
      <c r="AD16" s="210"/>
      <c r="AE16" s="210"/>
      <c r="AF16" s="210"/>
      <c r="AG16" s="210"/>
      <c r="AH16" s="210"/>
      <c r="AI16" s="210"/>
      <c r="AJ16" s="210"/>
      <c r="AK16" s="210"/>
      <c r="AL16" s="210"/>
    </row>
    <row r="17" spans="1:38" ht="19.5" customHeight="1" x14ac:dyDescent="0.2">
      <c r="A17" s="210"/>
      <c r="B17" s="210" t="s">
        <v>216</v>
      </c>
      <c r="C17" s="210"/>
      <c r="D17" s="210"/>
      <c r="E17" s="210"/>
      <c r="F17" s="210"/>
      <c r="G17" s="210"/>
      <c r="H17" s="210"/>
      <c r="I17" s="210"/>
      <c r="J17" s="210"/>
      <c r="K17" s="210"/>
      <c r="L17" s="210"/>
      <c r="M17" s="210"/>
      <c r="N17" s="210"/>
      <c r="O17" s="210"/>
      <c r="P17" s="210"/>
      <c r="Q17" s="210"/>
      <c r="R17" s="210"/>
      <c r="S17" s="210"/>
      <c r="T17" s="210"/>
      <c r="U17" s="210"/>
      <c r="V17" s="210"/>
      <c r="W17" s="210"/>
      <c r="X17" s="210"/>
      <c r="Y17" s="210"/>
      <c r="Z17" s="210"/>
      <c r="AA17" s="210"/>
      <c r="AB17" s="210"/>
      <c r="AC17" s="210"/>
      <c r="AD17" s="210"/>
      <c r="AE17" s="210"/>
      <c r="AF17" s="210"/>
      <c r="AG17" s="210"/>
      <c r="AH17" s="223">
        <v>4</v>
      </c>
      <c r="AI17" s="210"/>
      <c r="AJ17" s="210"/>
      <c r="AK17" s="210"/>
      <c r="AL17" s="210"/>
    </row>
    <row r="18" spans="1:38" ht="16" x14ac:dyDescent="0.2">
      <c r="A18" s="210"/>
      <c r="B18" s="210"/>
      <c r="C18" s="210"/>
      <c r="D18" s="210"/>
      <c r="E18" s="210"/>
      <c r="F18" s="210"/>
      <c r="G18" s="210"/>
      <c r="H18" s="210"/>
      <c r="I18" s="210"/>
      <c r="J18" s="210"/>
      <c r="K18" s="210"/>
      <c r="L18" s="210"/>
      <c r="M18" s="210"/>
      <c r="N18" s="210"/>
      <c r="O18" s="210"/>
      <c r="P18" s="210"/>
      <c r="Q18" s="210"/>
      <c r="R18" s="210"/>
      <c r="S18" s="210"/>
      <c r="T18" s="210"/>
      <c r="U18" s="210"/>
      <c r="V18" s="210"/>
      <c r="W18" s="210"/>
      <c r="X18" s="210"/>
      <c r="Y18" s="210"/>
      <c r="Z18" s="210"/>
      <c r="AA18" s="210"/>
      <c r="AB18" s="210"/>
      <c r="AC18" s="210"/>
      <c r="AD18" s="210"/>
      <c r="AE18" s="210"/>
      <c r="AF18" s="210"/>
      <c r="AG18" s="210"/>
      <c r="AH18" s="210"/>
      <c r="AI18" s="210"/>
      <c r="AJ18" s="210"/>
      <c r="AK18" s="210"/>
      <c r="AL18" s="210"/>
    </row>
    <row r="19" spans="1:38" ht="19.5" customHeight="1" x14ac:dyDescent="0.2">
      <c r="A19" s="210"/>
      <c r="B19" s="224" t="s">
        <v>217</v>
      </c>
      <c r="C19" s="225"/>
      <c r="D19" s="225"/>
      <c r="E19" s="225"/>
      <c r="F19" s="225"/>
      <c r="G19" s="225"/>
      <c r="H19" s="225"/>
      <c r="I19" s="225"/>
      <c r="J19" s="225"/>
      <c r="K19" s="225"/>
      <c r="L19" s="225"/>
      <c r="M19" s="225"/>
      <c r="N19" s="225"/>
      <c r="O19" s="225"/>
      <c r="P19" s="225"/>
      <c r="Q19" s="225"/>
      <c r="R19" s="225"/>
      <c r="S19" s="225"/>
      <c r="T19" s="225"/>
      <c r="U19" s="225"/>
      <c r="V19" s="225"/>
      <c r="W19" s="225"/>
      <c r="X19" s="225"/>
      <c r="Y19" s="225"/>
      <c r="Z19" s="225"/>
      <c r="AA19" s="225"/>
      <c r="AB19" s="225"/>
      <c r="AC19" s="225"/>
      <c r="AD19" s="225"/>
      <c r="AE19" s="225"/>
      <c r="AF19" s="225"/>
      <c r="AG19" s="225"/>
      <c r="AH19" s="225"/>
      <c r="AI19" s="225"/>
      <c r="AJ19" s="225"/>
      <c r="AK19" s="226"/>
      <c r="AL19" s="210"/>
    </row>
    <row r="20" spans="1:38" ht="19.5" customHeight="1" x14ac:dyDescent="0.2">
      <c r="A20" s="210"/>
      <c r="B20" s="227"/>
      <c r="C20" s="210"/>
      <c r="D20" s="210"/>
      <c r="E20" s="210"/>
      <c r="F20" s="210"/>
      <c r="G20" s="210"/>
      <c r="H20" s="210"/>
      <c r="I20" s="210"/>
      <c r="J20" s="210"/>
      <c r="K20" s="210"/>
      <c r="L20" s="210"/>
      <c r="M20" s="210"/>
      <c r="N20" s="210"/>
      <c r="O20" s="210"/>
      <c r="P20" s="210"/>
      <c r="Q20" s="210"/>
      <c r="R20" s="210"/>
      <c r="S20" s="210"/>
      <c r="T20" s="210"/>
      <c r="U20" s="210"/>
      <c r="V20" s="210"/>
      <c r="W20" s="210"/>
      <c r="X20" s="210"/>
      <c r="Y20" s="210"/>
      <c r="Z20" s="210"/>
      <c r="AA20" s="210"/>
      <c r="AB20" s="210"/>
      <c r="AC20" s="210"/>
      <c r="AD20" s="210"/>
      <c r="AE20" s="210"/>
      <c r="AF20" s="210"/>
      <c r="AG20" s="210"/>
      <c r="AH20" s="210"/>
      <c r="AI20" s="210"/>
      <c r="AJ20" s="210"/>
      <c r="AK20" s="228"/>
      <c r="AL20" s="210"/>
    </row>
    <row r="21" spans="1:38" ht="19.5" customHeight="1" x14ac:dyDescent="0.2">
      <c r="A21" s="210"/>
      <c r="B21" s="227"/>
      <c r="C21" s="210"/>
      <c r="D21" s="210"/>
      <c r="E21" s="210"/>
      <c r="F21" s="210"/>
      <c r="G21" s="210"/>
      <c r="H21" s="210"/>
      <c r="I21" s="210"/>
      <c r="J21" s="210"/>
      <c r="K21" s="210"/>
      <c r="L21" s="210"/>
      <c r="M21" s="210"/>
      <c r="N21" s="210"/>
      <c r="O21" s="210"/>
      <c r="P21" s="210"/>
      <c r="Q21" s="210"/>
      <c r="R21" s="210"/>
      <c r="S21" s="210"/>
      <c r="T21" s="210"/>
      <c r="U21" s="210"/>
      <c r="V21" s="210"/>
      <c r="W21" s="210"/>
      <c r="X21" s="210"/>
      <c r="Y21" s="210"/>
      <c r="Z21" s="210"/>
      <c r="AA21" s="210"/>
      <c r="AB21" s="210"/>
      <c r="AC21" s="210"/>
      <c r="AD21" s="210"/>
      <c r="AE21" s="210"/>
      <c r="AF21" s="210"/>
      <c r="AG21" s="210"/>
      <c r="AH21" s="210"/>
      <c r="AI21" s="210"/>
      <c r="AJ21" s="210"/>
      <c r="AK21" s="228"/>
      <c r="AL21" s="210"/>
    </row>
    <row r="22" spans="1:38" ht="19.5" customHeight="1" x14ac:dyDescent="0.2">
      <c r="A22" s="210"/>
      <c r="B22" s="229"/>
      <c r="C22" s="230"/>
      <c r="D22" s="214"/>
      <c r="E22" s="214"/>
      <c r="F22" s="214"/>
      <c r="G22" s="214"/>
      <c r="H22" s="214"/>
      <c r="I22" s="214"/>
      <c r="J22" s="214"/>
      <c r="K22" s="214"/>
      <c r="L22" s="214"/>
      <c r="M22" s="214"/>
      <c r="N22" s="214"/>
      <c r="O22" s="214"/>
      <c r="P22" s="214"/>
      <c r="Q22" s="214"/>
      <c r="R22" s="214"/>
      <c r="S22" s="214"/>
      <c r="T22" s="214"/>
      <c r="U22" s="214"/>
      <c r="V22" s="214"/>
      <c r="W22" s="214"/>
      <c r="X22" s="214"/>
      <c r="Y22" s="214"/>
      <c r="Z22" s="214"/>
      <c r="AA22" s="214"/>
      <c r="AB22" s="214"/>
      <c r="AC22" s="214"/>
      <c r="AD22" s="210"/>
      <c r="AE22" s="210"/>
      <c r="AF22" s="210"/>
      <c r="AG22" s="210"/>
      <c r="AH22" s="210"/>
      <c r="AI22" s="210"/>
      <c r="AJ22" s="210"/>
      <c r="AK22" s="228"/>
      <c r="AL22" s="210"/>
    </row>
    <row r="23" spans="1:38" ht="19.5" customHeight="1" x14ac:dyDescent="0.2">
      <c r="A23" s="210"/>
      <c r="B23" s="231"/>
      <c r="C23" s="230"/>
      <c r="D23" s="214"/>
      <c r="E23" s="214"/>
      <c r="F23" s="214"/>
      <c r="G23" s="214"/>
      <c r="H23" s="214"/>
      <c r="I23" s="214"/>
      <c r="J23" s="214"/>
      <c r="K23" s="214"/>
      <c r="L23" s="214"/>
      <c r="M23" s="214"/>
      <c r="N23" s="214"/>
      <c r="O23" s="214"/>
      <c r="P23" s="214"/>
      <c r="Q23" s="214"/>
      <c r="R23" s="214"/>
      <c r="S23" s="214"/>
      <c r="T23" s="214"/>
      <c r="U23" s="214"/>
      <c r="V23" s="214"/>
      <c r="W23" s="214"/>
      <c r="X23" s="214"/>
      <c r="Y23" s="214"/>
      <c r="Z23" s="214"/>
      <c r="AA23" s="214"/>
      <c r="AB23" s="214"/>
      <c r="AC23" s="214"/>
      <c r="AD23" s="210"/>
      <c r="AE23" s="210"/>
      <c r="AF23" s="210"/>
      <c r="AG23" s="210"/>
      <c r="AH23" s="210"/>
      <c r="AI23" s="210"/>
      <c r="AJ23" s="210"/>
      <c r="AK23" s="228"/>
      <c r="AL23" s="210"/>
    </row>
    <row r="24" spans="1:38" ht="19.5" customHeight="1" x14ac:dyDescent="0.2">
      <c r="A24" s="210"/>
      <c r="B24" s="231"/>
      <c r="C24" s="230"/>
      <c r="D24" s="214"/>
      <c r="E24" s="214"/>
      <c r="F24" s="214"/>
      <c r="G24" s="214"/>
      <c r="H24" s="214"/>
      <c r="I24" s="214"/>
      <c r="J24" s="214"/>
      <c r="K24" s="214"/>
      <c r="L24" s="214"/>
      <c r="M24" s="214"/>
      <c r="N24" s="214"/>
      <c r="O24" s="214"/>
      <c r="P24" s="214"/>
      <c r="Q24" s="214"/>
      <c r="R24" s="214"/>
      <c r="S24" s="214"/>
      <c r="T24" s="214"/>
      <c r="U24" s="214"/>
      <c r="V24" s="214"/>
      <c r="W24" s="214"/>
      <c r="X24" s="214"/>
      <c r="Y24" s="214"/>
      <c r="Z24" s="214"/>
      <c r="AA24" s="214"/>
      <c r="AB24" s="214"/>
      <c r="AC24" s="214"/>
      <c r="AD24" s="210"/>
      <c r="AE24" s="210"/>
      <c r="AF24" s="210"/>
      <c r="AG24" s="210"/>
      <c r="AH24" s="210"/>
      <c r="AI24" s="210"/>
      <c r="AJ24" s="210"/>
      <c r="AK24" s="228"/>
      <c r="AL24" s="210"/>
    </row>
    <row r="25" spans="1:38" ht="19.5" customHeight="1" x14ac:dyDescent="0.2">
      <c r="A25" s="210"/>
      <c r="B25" s="231"/>
      <c r="C25" s="230"/>
      <c r="D25" s="214"/>
      <c r="E25" s="214"/>
      <c r="F25" s="214"/>
      <c r="G25" s="214"/>
      <c r="H25" s="214"/>
      <c r="I25" s="214"/>
      <c r="J25" s="214"/>
      <c r="K25" s="214"/>
      <c r="L25" s="214"/>
      <c r="M25" s="214"/>
      <c r="N25" s="214"/>
      <c r="O25" s="214"/>
      <c r="P25" s="214"/>
      <c r="Q25" s="214"/>
      <c r="R25" s="214"/>
      <c r="S25" s="214"/>
      <c r="T25" s="214"/>
      <c r="U25" s="214"/>
      <c r="V25" s="214"/>
      <c r="W25" s="214"/>
      <c r="X25" s="214"/>
      <c r="Y25" s="214"/>
      <c r="Z25" s="214"/>
      <c r="AA25" s="214"/>
      <c r="AB25" s="214"/>
      <c r="AC25" s="214"/>
      <c r="AD25" s="210"/>
      <c r="AE25" s="210"/>
      <c r="AF25" s="210"/>
      <c r="AG25" s="210"/>
      <c r="AH25" s="210"/>
      <c r="AI25" s="210"/>
      <c r="AJ25" s="210"/>
      <c r="AK25" s="228"/>
      <c r="AL25" s="210"/>
    </row>
    <row r="26" spans="1:38" ht="19.5" customHeight="1" x14ac:dyDescent="0.2">
      <c r="A26" s="210"/>
      <c r="B26" s="231"/>
      <c r="C26" s="230"/>
      <c r="D26" s="214"/>
      <c r="E26" s="214"/>
      <c r="F26" s="214"/>
      <c r="G26" s="214"/>
      <c r="H26" s="214"/>
      <c r="I26" s="214"/>
      <c r="J26" s="214"/>
      <c r="K26" s="214"/>
      <c r="L26" s="214"/>
      <c r="M26" s="214"/>
      <c r="N26" s="214"/>
      <c r="O26" s="214"/>
      <c r="P26" s="214"/>
      <c r="Q26" s="214"/>
      <c r="R26" s="214"/>
      <c r="S26" s="214"/>
      <c r="T26" s="214"/>
      <c r="U26" s="214"/>
      <c r="V26" s="214"/>
      <c r="W26" s="214"/>
      <c r="X26" s="214"/>
      <c r="Y26" s="214"/>
      <c r="Z26" s="214"/>
      <c r="AA26" s="214"/>
      <c r="AB26" s="214"/>
      <c r="AC26" s="214"/>
      <c r="AD26" s="210"/>
      <c r="AE26" s="210"/>
      <c r="AF26" s="210"/>
      <c r="AG26" s="210"/>
      <c r="AH26" s="210"/>
      <c r="AI26" s="210"/>
      <c r="AJ26" s="210"/>
      <c r="AK26" s="228"/>
      <c r="AL26" s="210"/>
    </row>
    <row r="27" spans="1:38" ht="19.5" customHeight="1" x14ac:dyDescent="0.2">
      <c r="A27" s="210"/>
      <c r="B27" s="231"/>
      <c r="C27" s="230"/>
      <c r="D27" s="214"/>
      <c r="E27" s="214"/>
      <c r="F27" s="214"/>
      <c r="G27" s="214"/>
      <c r="H27" s="214"/>
      <c r="I27" s="214"/>
      <c r="J27" s="214"/>
      <c r="K27" s="214"/>
      <c r="L27" s="214"/>
      <c r="M27" s="214"/>
      <c r="N27" s="214"/>
      <c r="O27" s="214"/>
      <c r="P27" s="214"/>
      <c r="Q27" s="214"/>
      <c r="R27" s="214"/>
      <c r="S27" s="214"/>
      <c r="T27" s="214"/>
      <c r="U27" s="214"/>
      <c r="V27" s="214"/>
      <c r="W27" s="214"/>
      <c r="X27" s="214"/>
      <c r="Y27" s="214"/>
      <c r="Z27" s="214"/>
      <c r="AA27" s="214"/>
      <c r="AB27" s="214"/>
      <c r="AC27" s="214"/>
      <c r="AD27" s="210"/>
      <c r="AE27" s="210"/>
      <c r="AF27" s="210"/>
      <c r="AG27" s="210"/>
      <c r="AH27" s="210"/>
      <c r="AI27" s="210"/>
      <c r="AJ27" s="210"/>
      <c r="AK27" s="228"/>
      <c r="AL27" s="210"/>
    </row>
    <row r="28" spans="1:38" ht="19.5" customHeight="1" x14ac:dyDescent="0.2">
      <c r="A28" s="210"/>
      <c r="B28" s="231"/>
      <c r="C28" s="230"/>
      <c r="D28" s="214"/>
      <c r="E28" s="214"/>
      <c r="F28" s="214"/>
      <c r="G28" s="214"/>
      <c r="H28" s="214"/>
      <c r="I28" s="214"/>
      <c r="J28" s="214"/>
      <c r="K28" s="214"/>
      <c r="L28" s="214"/>
      <c r="M28" s="214"/>
      <c r="N28" s="214"/>
      <c r="O28" s="214"/>
      <c r="P28" s="214"/>
      <c r="Q28" s="214"/>
      <c r="R28" s="214"/>
      <c r="S28" s="214"/>
      <c r="T28" s="214"/>
      <c r="U28" s="214"/>
      <c r="V28" s="214"/>
      <c r="W28" s="214"/>
      <c r="X28" s="214"/>
      <c r="Y28" s="214"/>
      <c r="Z28" s="214"/>
      <c r="AA28" s="214"/>
      <c r="AB28" s="214"/>
      <c r="AC28" s="214"/>
      <c r="AD28" s="210"/>
      <c r="AE28" s="210"/>
      <c r="AF28" s="210"/>
      <c r="AG28" s="210"/>
      <c r="AH28" s="210"/>
      <c r="AI28" s="210"/>
      <c r="AJ28" s="210"/>
      <c r="AK28" s="228"/>
      <c r="AL28" s="210"/>
    </row>
    <row r="29" spans="1:38" ht="19.5" customHeight="1" x14ac:dyDescent="0.2">
      <c r="A29" s="210"/>
      <c r="B29" s="231"/>
      <c r="C29" s="230"/>
      <c r="D29" s="214"/>
      <c r="E29" s="214"/>
      <c r="F29" s="214"/>
      <c r="G29" s="214"/>
      <c r="H29" s="214"/>
      <c r="I29" s="214"/>
      <c r="J29" s="214"/>
      <c r="K29" s="214"/>
      <c r="L29" s="214"/>
      <c r="M29" s="214"/>
      <c r="N29" s="214"/>
      <c r="O29" s="214"/>
      <c r="P29" s="214"/>
      <c r="Q29" s="214"/>
      <c r="R29" s="214"/>
      <c r="S29" s="214"/>
      <c r="T29" s="214"/>
      <c r="U29" s="214"/>
      <c r="V29" s="214"/>
      <c r="W29" s="214"/>
      <c r="X29" s="214"/>
      <c r="Y29" s="214"/>
      <c r="Z29" s="214"/>
      <c r="AA29" s="214"/>
      <c r="AB29" s="214"/>
      <c r="AC29" s="214"/>
      <c r="AD29" s="210"/>
      <c r="AE29" s="210"/>
      <c r="AF29" s="210"/>
      <c r="AG29" s="210"/>
      <c r="AH29" s="210"/>
      <c r="AI29" s="210"/>
      <c r="AJ29" s="210"/>
      <c r="AK29" s="228"/>
      <c r="AL29" s="210"/>
    </row>
    <row r="30" spans="1:38" ht="19.5" customHeight="1" x14ac:dyDescent="0.2">
      <c r="A30" s="210"/>
      <c r="B30" s="231"/>
      <c r="C30" s="230"/>
      <c r="D30" s="214"/>
      <c r="E30" s="214"/>
      <c r="F30" s="214"/>
      <c r="G30" s="214"/>
      <c r="H30" s="214"/>
      <c r="I30" s="214"/>
      <c r="J30" s="214"/>
      <c r="K30" s="214"/>
      <c r="L30" s="214"/>
      <c r="M30" s="214"/>
      <c r="N30" s="214"/>
      <c r="O30" s="214"/>
      <c r="P30" s="214"/>
      <c r="Q30" s="214"/>
      <c r="R30" s="214"/>
      <c r="S30" s="214"/>
      <c r="T30" s="214"/>
      <c r="U30" s="214"/>
      <c r="V30" s="214"/>
      <c r="W30" s="214"/>
      <c r="X30" s="214"/>
      <c r="Y30" s="214"/>
      <c r="Z30" s="214"/>
      <c r="AA30" s="214"/>
      <c r="AB30" s="214"/>
      <c r="AC30" s="214"/>
      <c r="AD30" s="210"/>
      <c r="AE30" s="210"/>
      <c r="AF30" s="210"/>
      <c r="AG30" s="210"/>
      <c r="AH30" s="210"/>
      <c r="AI30" s="210"/>
      <c r="AJ30" s="210"/>
      <c r="AK30" s="228"/>
      <c r="AL30" s="210"/>
    </row>
    <row r="31" spans="1:38" ht="19.5" customHeight="1" x14ac:dyDescent="0.2">
      <c r="A31" s="210"/>
      <c r="B31" s="231"/>
      <c r="C31" s="230"/>
      <c r="D31" s="214"/>
      <c r="E31" s="214"/>
      <c r="F31" s="214"/>
      <c r="G31" s="214"/>
      <c r="H31" s="214"/>
      <c r="I31" s="214"/>
      <c r="J31" s="214"/>
      <c r="K31" s="214"/>
      <c r="L31" s="214"/>
      <c r="M31" s="214"/>
      <c r="N31" s="214"/>
      <c r="O31" s="214"/>
      <c r="P31" s="214"/>
      <c r="Q31" s="214"/>
      <c r="R31" s="214"/>
      <c r="S31" s="214"/>
      <c r="T31" s="214"/>
      <c r="U31" s="214"/>
      <c r="V31" s="214"/>
      <c r="W31" s="214"/>
      <c r="X31" s="214"/>
      <c r="Y31" s="214"/>
      <c r="Z31" s="214"/>
      <c r="AA31" s="214"/>
      <c r="AB31" s="214"/>
      <c r="AC31" s="214"/>
      <c r="AD31" s="210"/>
      <c r="AE31" s="210"/>
      <c r="AF31" s="210"/>
      <c r="AG31" s="210"/>
      <c r="AH31" s="210"/>
      <c r="AI31" s="210"/>
      <c r="AJ31" s="210"/>
      <c r="AK31" s="228"/>
      <c r="AL31" s="210"/>
    </row>
    <row r="32" spans="1:38" ht="19.5" customHeight="1" x14ac:dyDescent="0.2">
      <c r="A32" s="210"/>
      <c r="B32" s="231"/>
      <c r="C32" s="214"/>
      <c r="D32" s="214"/>
      <c r="E32" s="214"/>
      <c r="F32" s="214"/>
      <c r="G32" s="214"/>
      <c r="H32" s="214"/>
      <c r="I32" s="214"/>
      <c r="J32" s="214"/>
      <c r="K32" s="214"/>
      <c r="L32" s="214"/>
      <c r="M32" s="214"/>
      <c r="N32" s="214"/>
      <c r="O32" s="214"/>
      <c r="P32" s="214"/>
      <c r="Q32" s="214"/>
      <c r="R32" s="214"/>
      <c r="S32" s="214"/>
      <c r="T32" s="214"/>
      <c r="U32" s="214"/>
      <c r="V32" s="214"/>
      <c r="W32" s="214"/>
      <c r="X32" s="214"/>
      <c r="Y32" s="214"/>
      <c r="Z32" s="214"/>
      <c r="AA32" s="214"/>
      <c r="AB32" s="214"/>
      <c r="AC32" s="214"/>
      <c r="AD32" s="210"/>
      <c r="AE32" s="210"/>
      <c r="AF32" s="210"/>
      <c r="AG32" s="210"/>
      <c r="AH32" s="210"/>
      <c r="AI32" s="210"/>
      <c r="AJ32" s="210"/>
      <c r="AK32" s="228"/>
      <c r="AL32" s="210"/>
    </row>
    <row r="33" spans="1:38" ht="19.5" customHeight="1" x14ac:dyDescent="0.2">
      <c r="A33" s="210"/>
      <c r="B33" s="232"/>
      <c r="C33" s="210"/>
      <c r="D33" s="214"/>
      <c r="E33" s="214"/>
      <c r="F33" s="214"/>
      <c r="G33" s="214"/>
      <c r="H33" s="214"/>
      <c r="I33" s="214"/>
      <c r="J33" s="214"/>
      <c r="K33" s="214"/>
      <c r="L33" s="214"/>
      <c r="M33" s="214"/>
      <c r="N33" s="214"/>
      <c r="O33" s="214"/>
      <c r="P33" s="214"/>
      <c r="Q33" s="214"/>
      <c r="R33" s="214"/>
      <c r="S33" s="214"/>
      <c r="T33" s="214"/>
      <c r="U33" s="214"/>
      <c r="V33" s="214"/>
      <c r="W33" s="214"/>
      <c r="X33" s="214"/>
      <c r="Y33" s="214"/>
      <c r="Z33" s="214"/>
      <c r="AA33" s="214"/>
      <c r="AB33" s="214"/>
      <c r="AC33" s="214"/>
      <c r="AD33" s="210"/>
      <c r="AE33" s="210"/>
      <c r="AF33" s="210"/>
      <c r="AG33" s="210"/>
      <c r="AH33" s="210"/>
      <c r="AI33" s="210"/>
      <c r="AJ33" s="210"/>
      <c r="AK33" s="228"/>
      <c r="AL33" s="210"/>
    </row>
    <row r="34" spans="1:38" ht="19.5" customHeight="1" x14ac:dyDescent="0.2">
      <c r="A34" s="210"/>
      <c r="B34" s="231"/>
      <c r="C34" s="214"/>
      <c r="D34" s="214"/>
      <c r="E34" s="214"/>
      <c r="F34" s="214"/>
      <c r="G34" s="214"/>
      <c r="H34" s="214"/>
      <c r="I34" s="214"/>
      <c r="J34" s="214"/>
      <c r="K34" s="214"/>
      <c r="L34" s="214"/>
      <c r="M34" s="214"/>
      <c r="N34" s="214"/>
      <c r="O34" s="214"/>
      <c r="P34" s="214"/>
      <c r="Q34" s="214"/>
      <c r="R34" s="214"/>
      <c r="S34" s="214"/>
      <c r="T34" s="214"/>
      <c r="U34" s="214"/>
      <c r="V34" s="214"/>
      <c r="W34" s="214"/>
      <c r="X34" s="214"/>
      <c r="Y34" s="214"/>
      <c r="Z34" s="214"/>
      <c r="AA34" s="214"/>
      <c r="AB34" s="214"/>
      <c r="AC34" s="214"/>
      <c r="AD34" s="210"/>
      <c r="AE34" s="210"/>
      <c r="AF34" s="210"/>
      <c r="AG34" s="210"/>
      <c r="AH34" s="210"/>
      <c r="AI34" s="210"/>
      <c r="AJ34" s="210"/>
      <c r="AK34" s="228"/>
      <c r="AL34" s="210"/>
    </row>
    <row r="35" spans="1:38" ht="19.5" customHeight="1" x14ac:dyDescent="0.2">
      <c r="A35" s="210"/>
      <c r="B35" s="231"/>
      <c r="C35" s="210"/>
      <c r="D35" s="210"/>
      <c r="E35" s="210"/>
      <c r="F35" s="210"/>
      <c r="G35" s="210"/>
      <c r="H35" s="210"/>
      <c r="I35" s="210"/>
      <c r="J35" s="210"/>
      <c r="K35" s="210"/>
      <c r="L35" s="210"/>
      <c r="M35" s="210"/>
      <c r="N35" s="210"/>
      <c r="O35" s="210"/>
      <c r="P35" s="210"/>
      <c r="Q35" s="210"/>
      <c r="R35" s="210"/>
      <c r="S35" s="210"/>
      <c r="T35" s="210"/>
      <c r="U35" s="210"/>
      <c r="V35" s="210"/>
      <c r="W35" s="210"/>
      <c r="X35" s="210"/>
      <c r="Y35" s="210"/>
      <c r="Z35" s="210"/>
      <c r="AA35" s="210"/>
      <c r="AB35" s="210"/>
      <c r="AC35" s="210"/>
      <c r="AD35" s="210"/>
      <c r="AE35" s="210"/>
      <c r="AF35" s="210"/>
      <c r="AG35" s="210"/>
      <c r="AH35" s="210"/>
      <c r="AI35" s="210"/>
      <c r="AJ35" s="210"/>
      <c r="AK35" s="228"/>
      <c r="AL35" s="210"/>
    </row>
    <row r="36" spans="1:38" ht="19.5" customHeight="1" x14ac:dyDescent="0.2">
      <c r="A36" s="210"/>
      <c r="B36" s="231"/>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210"/>
      <c r="AG36" s="210"/>
      <c r="AH36" s="210"/>
      <c r="AI36" s="210"/>
      <c r="AJ36" s="210"/>
      <c r="AK36" s="228"/>
      <c r="AL36" s="210"/>
    </row>
    <row r="37" spans="1:38" ht="19.5" customHeight="1" x14ac:dyDescent="0.2">
      <c r="A37" s="210"/>
      <c r="B37" s="231"/>
      <c r="C37" s="210"/>
      <c r="D37" s="210"/>
      <c r="E37" s="210"/>
      <c r="F37" s="210"/>
      <c r="G37" s="210"/>
      <c r="H37" s="210"/>
      <c r="I37" s="210"/>
      <c r="J37" s="210"/>
      <c r="K37" s="210"/>
      <c r="L37" s="210"/>
      <c r="M37" s="210"/>
      <c r="N37" s="210"/>
      <c r="O37" s="210"/>
      <c r="P37" s="210"/>
      <c r="Q37" s="210"/>
      <c r="R37" s="210"/>
      <c r="S37" s="210"/>
      <c r="T37" s="210"/>
      <c r="U37" s="210"/>
      <c r="V37" s="210"/>
      <c r="W37" s="210"/>
      <c r="X37" s="210"/>
      <c r="Y37" s="210"/>
      <c r="Z37" s="210"/>
      <c r="AA37" s="210"/>
      <c r="AB37" s="210"/>
      <c r="AC37" s="210"/>
      <c r="AD37" s="210"/>
      <c r="AE37" s="210"/>
      <c r="AF37" s="210"/>
      <c r="AG37" s="210"/>
      <c r="AH37" s="210"/>
      <c r="AI37" s="210"/>
      <c r="AJ37" s="210"/>
      <c r="AK37" s="228"/>
      <c r="AL37" s="210"/>
    </row>
    <row r="38" spans="1:38" ht="19.5" customHeight="1" x14ac:dyDescent="0.2">
      <c r="A38" s="210"/>
      <c r="B38" s="231"/>
      <c r="C38" s="210"/>
      <c r="D38" s="210"/>
      <c r="E38" s="210"/>
      <c r="F38" s="210"/>
      <c r="G38" s="210"/>
      <c r="H38" s="210"/>
      <c r="I38" s="210"/>
      <c r="J38" s="210"/>
      <c r="K38" s="210"/>
      <c r="L38" s="210"/>
      <c r="M38" s="210"/>
      <c r="N38" s="210"/>
      <c r="O38" s="210"/>
      <c r="P38" s="210"/>
      <c r="Q38" s="210"/>
      <c r="R38" s="210"/>
      <c r="S38" s="210"/>
      <c r="T38" s="210"/>
      <c r="U38" s="210"/>
      <c r="V38" s="210"/>
      <c r="W38" s="210"/>
      <c r="X38" s="210"/>
      <c r="Y38" s="210"/>
      <c r="Z38" s="210"/>
      <c r="AA38" s="210"/>
      <c r="AB38" s="210"/>
      <c r="AC38" s="210"/>
      <c r="AD38" s="210"/>
      <c r="AE38" s="210"/>
      <c r="AF38" s="210"/>
      <c r="AG38" s="210"/>
      <c r="AH38" s="210"/>
      <c r="AI38" s="210"/>
      <c r="AJ38" s="210"/>
      <c r="AK38" s="228"/>
      <c r="AL38" s="210"/>
    </row>
    <row r="39" spans="1:38" ht="19.5" customHeight="1" x14ac:dyDescent="0.2">
      <c r="A39" s="210"/>
      <c r="B39" s="231"/>
      <c r="C39" s="210"/>
      <c r="D39" s="210"/>
      <c r="E39" s="210"/>
      <c r="F39" s="210"/>
      <c r="G39" s="210"/>
      <c r="H39" s="210"/>
      <c r="I39" s="210"/>
      <c r="J39" s="210"/>
      <c r="K39" s="210"/>
      <c r="L39" s="210"/>
      <c r="M39" s="210"/>
      <c r="N39" s="210"/>
      <c r="O39" s="210"/>
      <c r="P39" s="210"/>
      <c r="Q39" s="210"/>
      <c r="R39" s="210"/>
      <c r="S39" s="210"/>
      <c r="T39" s="210"/>
      <c r="U39" s="210"/>
      <c r="V39" s="210"/>
      <c r="W39" s="210"/>
      <c r="X39" s="210"/>
      <c r="Y39" s="210"/>
      <c r="Z39" s="210"/>
      <c r="AA39" s="210"/>
      <c r="AB39" s="210"/>
      <c r="AC39" s="210"/>
      <c r="AD39" s="210"/>
      <c r="AE39" s="210"/>
      <c r="AF39" s="210"/>
      <c r="AG39" s="210"/>
      <c r="AH39" s="210"/>
      <c r="AI39" s="210"/>
      <c r="AJ39" s="210"/>
      <c r="AK39" s="228"/>
      <c r="AL39" s="210"/>
    </row>
    <row r="40" spans="1:38" ht="19.5" customHeight="1" x14ac:dyDescent="0.2">
      <c r="A40" s="210"/>
      <c r="B40" s="231"/>
      <c r="C40" s="210"/>
      <c r="D40" s="210"/>
      <c r="E40" s="210"/>
      <c r="F40" s="210"/>
      <c r="G40" s="210"/>
      <c r="H40" s="210"/>
      <c r="I40" s="210"/>
      <c r="J40" s="210"/>
      <c r="K40" s="210"/>
      <c r="L40" s="210"/>
      <c r="M40" s="210"/>
      <c r="N40" s="210"/>
      <c r="O40" s="210"/>
      <c r="P40" s="210"/>
      <c r="Q40" s="210"/>
      <c r="R40" s="210"/>
      <c r="S40" s="210"/>
      <c r="T40" s="210"/>
      <c r="U40" s="210"/>
      <c r="V40" s="210"/>
      <c r="W40" s="210"/>
      <c r="X40" s="210"/>
      <c r="Y40" s="210"/>
      <c r="Z40" s="210"/>
      <c r="AA40" s="210"/>
      <c r="AB40" s="210"/>
      <c r="AC40" s="210"/>
      <c r="AD40" s="210"/>
      <c r="AE40" s="210"/>
      <c r="AF40" s="210"/>
      <c r="AG40" s="210"/>
      <c r="AH40" s="210"/>
      <c r="AI40" s="210"/>
      <c r="AJ40" s="210"/>
      <c r="AK40" s="228"/>
      <c r="AL40" s="210"/>
    </row>
    <row r="41" spans="1:38" ht="19.5" customHeight="1" x14ac:dyDescent="0.2">
      <c r="A41" s="210"/>
      <c r="B41" s="231"/>
      <c r="C41" s="210"/>
      <c r="D41" s="210"/>
      <c r="E41" s="210"/>
      <c r="F41" s="210"/>
      <c r="G41" s="210"/>
      <c r="H41" s="210"/>
      <c r="I41" s="210"/>
      <c r="J41" s="210"/>
      <c r="K41" s="210"/>
      <c r="L41" s="210"/>
      <c r="M41" s="210"/>
      <c r="N41" s="210"/>
      <c r="O41" s="210"/>
      <c r="P41" s="210"/>
      <c r="Q41" s="210"/>
      <c r="R41" s="210"/>
      <c r="S41" s="210"/>
      <c r="T41" s="210"/>
      <c r="U41" s="210"/>
      <c r="V41" s="210"/>
      <c r="W41" s="210"/>
      <c r="X41" s="210"/>
      <c r="Y41" s="210"/>
      <c r="Z41" s="210"/>
      <c r="AA41" s="210"/>
      <c r="AB41" s="210"/>
      <c r="AC41" s="210"/>
      <c r="AD41" s="210"/>
      <c r="AE41" s="210"/>
      <c r="AF41" s="210"/>
      <c r="AG41" s="210"/>
      <c r="AH41" s="210"/>
      <c r="AI41" s="210"/>
      <c r="AJ41" s="210"/>
      <c r="AK41" s="228"/>
      <c r="AL41" s="210"/>
    </row>
    <row r="42" spans="1:38" ht="19.5" customHeight="1" x14ac:dyDescent="0.2">
      <c r="A42" s="210"/>
      <c r="B42" s="231"/>
      <c r="C42" s="210"/>
      <c r="D42" s="210"/>
      <c r="E42" s="210"/>
      <c r="F42" s="210"/>
      <c r="G42" s="210"/>
      <c r="H42" s="210"/>
      <c r="I42" s="210"/>
      <c r="J42" s="210"/>
      <c r="K42" s="210"/>
      <c r="L42" s="210"/>
      <c r="M42" s="210"/>
      <c r="N42" s="210"/>
      <c r="O42" s="210"/>
      <c r="P42" s="210"/>
      <c r="Q42" s="210"/>
      <c r="R42" s="210"/>
      <c r="S42" s="210"/>
      <c r="T42" s="210"/>
      <c r="U42" s="210"/>
      <c r="V42" s="210"/>
      <c r="W42" s="210"/>
      <c r="X42" s="210"/>
      <c r="Y42" s="210"/>
      <c r="Z42" s="210"/>
      <c r="AA42" s="210"/>
      <c r="AB42" s="210"/>
      <c r="AC42" s="210"/>
      <c r="AD42" s="210"/>
      <c r="AE42" s="210"/>
      <c r="AF42" s="210"/>
      <c r="AG42" s="210"/>
      <c r="AH42" s="210"/>
      <c r="AI42" s="210"/>
      <c r="AJ42" s="210"/>
      <c r="AK42" s="228"/>
      <c r="AL42" s="210"/>
    </row>
    <row r="43" spans="1:38" ht="19.5" customHeight="1" x14ac:dyDescent="0.2">
      <c r="A43" s="210"/>
      <c r="B43" s="231"/>
      <c r="C43" s="210"/>
      <c r="D43" s="210"/>
      <c r="E43" s="210"/>
      <c r="F43" s="210"/>
      <c r="G43" s="210"/>
      <c r="H43" s="210"/>
      <c r="I43" s="210"/>
      <c r="J43" s="210"/>
      <c r="K43" s="210"/>
      <c r="L43" s="210"/>
      <c r="M43" s="210"/>
      <c r="N43" s="210"/>
      <c r="O43" s="210"/>
      <c r="P43" s="210"/>
      <c r="Q43" s="210"/>
      <c r="R43" s="210"/>
      <c r="S43" s="210"/>
      <c r="T43" s="210"/>
      <c r="U43" s="210"/>
      <c r="V43" s="210"/>
      <c r="W43" s="210"/>
      <c r="X43" s="210"/>
      <c r="Y43" s="210"/>
      <c r="Z43" s="210"/>
      <c r="AA43" s="210"/>
      <c r="AB43" s="210"/>
      <c r="AC43" s="210"/>
      <c r="AD43" s="210"/>
      <c r="AE43" s="210"/>
      <c r="AF43" s="210"/>
      <c r="AG43" s="210"/>
      <c r="AH43" s="210"/>
      <c r="AI43" s="210"/>
      <c r="AJ43" s="210"/>
      <c r="AK43" s="228"/>
      <c r="AL43" s="210"/>
    </row>
    <row r="44" spans="1:38" ht="19.5" customHeight="1" x14ac:dyDescent="0.2">
      <c r="A44" s="210"/>
      <c r="B44" s="231"/>
      <c r="C44" s="210"/>
      <c r="D44" s="210"/>
      <c r="E44" s="210"/>
      <c r="F44" s="210"/>
      <c r="G44" s="210"/>
      <c r="H44" s="210"/>
      <c r="I44" s="210"/>
      <c r="J44" s="210"/>
      <c r="K44" s="210"/>
      <c r="L44" s="210"/>
      <c r="M44" s="210"/>
      <c r="N44" s="210"/>
      <c r="O44" s="210"/>
      <c r="P44" s="210"/>
      <c r="Q44" s="210"/>
      <c r="R44" s="210"/>
      <c r="S44" s="210"/>
      <c r="T44" s="210"/>
      <c r="U44" s="210"/>
      <c r="V44" s="210"/>
      <c r="W44" s="210"/>
      <c r="X44" s="210"/>
      <c r="Y44" s="210"/>
      <c r="Z44" s="210"/>
      <c r="AA44" s="210"/>
      <c r="AB44" s="210"/>
      <c r="AC44" s="210"/>
      <c r="AD44" s="210"/>
      <c r="AE44" s="210"/>
      <c r="AF44" s="210"/>
      <c r="AG44" s="210"/>
      <c r="AH44" s="210"/>
      <c r="AI44" s="210"/>
      <c r="AJ44" s="210"/>
      <c r="AK44" s="228"/>
      <c r="AL44" s="210"/>
    </row>
    <row r="45" spans="1:38" ht="19.5" customHeight="1" x14ac:dyDescent="0.2">
      <c r="A45" s="210"/>
      <c r="B45" s="231"/>
      <c r="C45" s="210"/>
      <c r="D45" s="210"/>
      <c r="E45" s="210"/>
      <c r="F45" s="210"/>
      <c r="G45" s="210"/>
      <c r="H45" s="210"/>
      <c r="I45" s="210"/>
      <c r="J45" s="210"/>
      <c r="K45" s="210"/>
      <c r="L45" s="210"/>
      <c r="M45" s="210"/>
      <c r="N45" s="210"/>
      <c r="O45" s="210"/>
      <c r="P45" s="210"/>
      <c r="Q45" s="210"/>
      <c r="R45" s="210"/>
      <c r="S45" s="210"/>
      <c r="T45" s="210"/>
      <c r="U45" s="210"/>
      <c r="V45" s="210"/>
      <c r="W45" s="210"/>
      <c r="X45" s="210"/>
      <c r="Y45" s="210"/>
      <c r="Z45" s="210"/>
      <c r="AA45" s="210"/>
      <c r="AB45" s="210"/>
      <c r="AC45" s="210"/>
      <c r="AD45" s="210"/>
      <c r="AE45" s="210"/>
      <c r="AF45" s="210"/>
      <c r="AG45" s="210"/>
      <c r="AH45" s="210"/>
      <c r="AI45" s="210"/>
      <c r="AJ45" s="210"/>
      <c r="AK45" s="228"/>
      <c r="AL45" s="210"/>
    </row>
    <row r="46" spans="1:38" ht="19.5" customHeight="1" x14ac:dyDescent="0.2">
      <c r="A46" s="210"/>
      <c r="B46" s="231"/>
      <c r="C46" s="210"/>
      <c r="D46" s="210"/>
      <c r="E46" s="210"/>
      <c r="F46" s="210"/>
      <c r="G46" s="210"/>
      <c r="H46" s="210"/>
      <c r="I46" s="210"/>
      <c r="J46" s="210"/>
      <c r="K46" s="210"/>
      <c r="L46" s="210"/>
      <c r="M46" s="210"/>
      <c r="N46" s="210"/>
      <c r="O46" s="210"/>
      <c r="P46" s="210"/>
      <c r="Q46" s="210"/>
      <c r="R46" s="210"/>
      <c r="S46" s="210"/>
      <c r="T46" s="210"/>
      <c r="U46" s="210"/>
      <c r="V46" s="210"/>
      <c r="W46" s="210"/>
      <c r="X46" s="210"/>
      <c r="Y46" s="210"/>
      <c r="Z46" s="210"/>
      <c r="AA46" s="210"/>
      <c r="AB46" s="210"/>
      <c r="AC46" s="210"/>
      <c r="AD46" s="210"/>
      <c r="AE46" s="210"/>
      <c r="AF46" s="210"/>
      <c r="AG46" s="210"/>
      <c r="AH46" s="210"/>
      <c r="AI46" s="210"/>
      <c r="AJ46" s="210"/>
      <c r="AK46" s="228"/>
      <c r="AL46" s="210"/>
    </row>
    <row r="47" spans="1:38" ht="19.5" customHeight="1" x14ac:dyDescent="0.2">
      <c r="A47" s="210"/>
      <c r="B47" s="231"/>
      <c r="C47" s="210"/>
      <c r="D47" s="210"/>
      <c r="E47" s="210"/>
      <c r="F47" s="210"/>
      <c r="G47" s="210"/>
      <c r="H47" s="210"/>
      <c r="I47" s="210"/>
      <c r="J47" s="210"/>
      <c r="K47" s="210"/>
      <c r="L47" s="210"/>
      <c r="M47" s="210"/>
      <c r="N47" s="210"/>
      <c r="O47" s="210"/>
      <c r="P47" s="210"/>
      <c r="Q47" s="210"/>
      <c r="R47" s="210"/>
      <c r="S47" s="210"/>
      <c r="T47" s="210"/>
      <c r="U47" s="210"/>
      <c r="V47" s="210"/>
      <c r="W47" s="210"/>
      <c r="X47" s="210"/>
      <c r="Y47" s="210"/>
      <c r="Z47" s="210"/>
      <c r="AA47" s="210"/>
      <c r="AB47" s="210"/>
      <c r="AC47" s="210"/>
      <c r="AD47" s="210"/>
      <c r="AE47" s="210"/>
      <c r="AF47" s="210"/>
      <c r="AG47" s="210"/>
      <c r="AH47" s="210"/>
      <c r="AI47" s="210"/>
      <c r="AJ47" s="210"/>
      <c r="AK47" s="228"/>
      <c r="AL47" s="210"/>
    </row>
    <row r="48" spans="1:38" ht="19.5" customHeight="1" x14ac:dyDescent="0.2">
      <c r="A48" s="210"/>
      <c r="B48" s="231"/>
      <c r="C48" s="210"/>
      <c r="D48" s="210"/>
      <c r="E48" s="210"/>
      <c r="F48" s="210"/>
      <c r="G48" s="210"/>
      <c r="H48" s="210"/>
      <c r="I48" s="210"/>
      <c r="J48" s="210"/>
      <c r="K48" s="210"/>
      <c r="L48" s="210"/>
      <c r="M48" s="210"/>
      <c r="N48" s="210"/>
      <c r="O48" s="210"/>
      <c r="P48" s="210"/>
      <c r="Q48" s="210"/>
      <c r="R48" s="210"/>
      <c r="S48" s="210"/>
      <c r="T48" s="210"/>
      <c r="U48" s="210"/>
      <c r="V48" s="210"/>
      <c r="W48" s="210"/>
      <c r="X48" s="210"/>
      <c r="Y48" s="210"/>
      <c r="Z48" s="210"/>
      <c r="AA48" s="210"/>
      <c r="AB48" s="210"/>
      <c r="AC48" s="210"/>
      <c r="AD48" s="210"/>
      <c r="AE48" s="210"/>
      <c r="AF48" s="210"/>
      <c r="AG48" s="210"/>
      <c r="AH48" s="210"/>
      <c r="AI48" s="210"/>
      <c r="AJ48" s="210"/>
      <c r="AK48" s="228"/>
      <c r="AL48" s="210"/>
    </row>
    <row r="49" spans="1:38" ht="19.5" customHeight="1" x14ac:dyDescent="0.2">
      <c r="A49" s="210"/>
      <c r="B49" s="233"/>
      <c r="C49" s="234"/>
      <c r="D49" s="234"/>
      <c r="E49" s="234"/>
      <c r="F49" s="234"/>
      <c r="G49" s="234"/>
      <c r="H49" s="234"/>
      <c r="I49" s="234"/>
      <c r="J49" s="234"/>
      <c r="K49" s="234"/>
      <c r="L49" s="234"/>
      <c r="M49" s="234"/>
      <c r="N49" s="234"/>
      <c r="O49" s="234"/>
      <c r="P49" s="234"/>
      <c r="Q49" s="234"/>
      <c r="R49" s="234"/>
      <c r="S49" s="234"/>
      <c r="T49" s="234"/>
      <c r="U49" s="234"/>
      <c r="V49" s="234"/>
      <c r="W49" s="234"/>
      <c r="X49" s="234"/>
      <c r="Y49" s="234"/>
      <c r="Z49" s="234"/>
      <c r="AA49" s="234"/>
      <c r="AB49" s="234"/>
      <c r="AC49" s="234"/>
      <c r="AD49" s="234"/>
      <c r="AE49" s="234"/>
      <c r="AF49" s="234"/>
      <c r="AG49" s="234"/>
      <c r="AH49" s="234"/>
      <c r="AI49" s="234"/>
      <c r="AJ49" s="234"/>
      <c r="AK49" s="235"/>
      <c r="AL49" s="210"/>
    </row>
    <row r="50" spans="1:38" ht="16" x14ac:dyDescent="0.2">
      <c r="A50" s="210"/>
      <c r="B50" s="210"/>
      <c r="C50" s="210"/>
      <c r="D50" s="210"/>
      <c r="E50" s="210"/>
      <c r="F50" s="210"/>
      <c r="G50" s="210"/>
      <c r="H50" s="210"/>
      <c r="I50" s="210"/>
      <c r="J50" s="210"/>
      <c r="K50" s="210"/>
      <c r="L50" s="210"/>
      <c r="M50" s="210"/>
      <c r="N50" s="210"/>
      <c r="O50" s="210"/>
      <c r="P50" s="210"/>
      <c r="Q50" s="210"/>
      <c r="R50" s="210"/>
      <c r="S50" s="210"/>
      <c r="T50" s="210"/>
      <c r="U50" s="210"/>
      <c r="V50" s="210"/>
      <c r="W50" s="210"/>
      <c r="X50" s="210"/>
      <c r="Y50" s="210"/>
      <c r="Z50" s="210"/>
      <c r="AA50" s="210"/>
      <c r="AB50" s="210"/>
      <c r="AC50" s="210"/>
      <c r="AD50" s="210"/>
      <c r="AE50" s="210"/>
      <c r="AF50" s="210"/>
      <c r="AG50" s="210"/>
      <c r="AH50" s="210"/>
      <c r="AI50" s="210"/>
      <c r="AJ50" s="210"/>
      <c r="AK50" s="210"/>
      <c r="AL50" s="210"/>
    </row>
    <row r="51" spans="1:38" ht="19.5" customHeight="1" x14ac:dyDescent="0.2">
      <c r="A51" s="210"/>
      <c r="B51" s="236" t="s">
        <v>218</v>
      </c>
      <c r="C51" s="210"/>
      <c r="D51" s="210"/>
      <c r="E51" s="210"/>
      <c r="F51" s="210"/>
      <c r="G51" s="210"/>
      <c r="H51" s="210"/>
      <c r="I51" s="210"/>
      <c r="J51" s="210"/>
      <c r="K51" s="210"/>
      <c r="L51" s="210"/>
      <c r="M51" s="210"/>
      <c r="N51" s="210"/>
      <c r="O51" s="210"/>
      <c r="P51" s="210"/>
      <c r="Q51" s="210"/>
      <c r="R51" s="210"/>
      <c r="S51" s="210"/>
      <c r="T51" s="210"/>
      <c r="U51" s="210"/>
      <c r="V51" s="210"/>
      <c r="W51" s="210"/>
      <c r="X51" s="210"/>
      <c r="Y51" s="210"/>
      <c r="Z51" s="210"/>
      <c r="AA51" s="210"/>
      <c r="AB51" s="210"/>
      <c r="AC51" s="210"/>
      <c r="AD51" s="210"/>
      <c r="AE51" s="210"/>
      <c r="AF51" s="210"/>
      <c r="AG51" s="210"/>
      <c r="AH51" s="210"/>
      <c r="AI51" s="210"/>
      <c r="AJ51" s="210"/>
      <c r="AK51" s="210"/>
      <c r="AL51" s="210"/>
    </row>
    <row r="52" spans="1:38" ht="19.5" customHeight="1" x14ac:dyDescent="0.2">
      <c r="A52" s="210"/>
      <c r="B52" s="236" t="s">
        <v>219</v>
      </c>
      <c r="C52" s="237"/>
      <c r="D52" s="237"/>
      <c r="E52" s="237"/>
      <c r="F52" s="236" t="s">
        <v>220</v>
      </c>
      <c r="G52" s="237"/>
      <c r="H52" s="210"/>
      <c r="I52" s="210"/>
      <c r="J52" s="210"/>
      <c r="K52" s="210"/>
      <c r="L52" s="210"/>
      <c r="M52" s="210"/>
      <c r="N52" s="210"/>
      <c r="O52" s="210"/>
      <c r="P52" s="210"/>
      <c r="Q52" s="210"/>
      <c r="R52" s="210"/>
      <c r="S52" s="210"/>
      <c r="T52" s="210"/>
      <c r="U52" s="210"/>
      <c r="V52" s="210"/>
      <c r="W52" s="210"/>
      <c r="X52" s="210"/>
      <c r="Y52" s="210"/>
      <c r="Z52" s="210"/>
      <c r="AA52" s="210"/>
      <c r="AB52" s="210"/>
      <c r="AC52" s="210"/>
      <c r="AD52" s="210"/>
      <c r="AE52" s="210"/>
      <c r="AF52" s="210"/>
      <c r="AG52" s="210"/>
      <c r="AH52" s="210"/>
      <c r="AI52" s="210"/>
      <c r="AJ52" s="210"/>
      <c r="AK52" s="210"/>
      <c r="AL52" s="210"/>
    </row>
    <row r="53" spans="1:38" ht="19.5" customHeight="1" x14ac:dyDescent="0.2">
      <c r="A53" s="210"/>
      <c r="B53" s="238"/>
      <c r="C53" s="237"/>
      <c r="D53" s="237"/>
      <c r="E53" s="237"/>
      <c r="F53" s="237" t="s">
        <v>221</v>
      </c>
      <c r="G53" s="237"/>
      <c r="H53" s="210"/>
      <c r="I53" s="210"/>
      <c r="J53" s="210"/>
      <c r="K53" s="210"/>
      <c r="L53" s="210"/>
      <c r="M53" s="210"/>
      <c r="N53" s="210"/>
      <c r="O53" s="210"/>
      <c r="P53" s="210"/>
      <c r="Q53" s="210"/>
      <c r="R53" s="210"/>
      <c r="S53" s="210"/>
      <c r="T53" s="210"/>
      <c r="U53" s="210"/>
      <c r="V53" s="210"/>
      <c r="W53" s="210"/>
      <c r="X53" s="210"/>
      <c r="Y53" s="210"/>
      <c r="Z53" s="210"/>
      <c r="AA53" s="210"/>
      <c r="AB53" s="210"/>
      <c r="AC53" s="210"/>
      <c r="AD53" s="210"/>
      <c r="AE53" s="210"/>
      <c r="AF53" s="210"/>
      <c r="AG53" s="210"/>
      <c r="AH53" s="210"/>
      <c r="AI53" s="210"/>
      <c r="AJ53" s="210"/>
      <c r="AK53" s="210"/>
      <c r="AL53" s="210"/>
    </row>
    <row r="54" spans="1:38" ht="16" x14ac:dyDescent="0.2">
      <c r="A54" s="210"/>
      <c r="B54" s="210"/>
      <c r="C54" s="210"/>
      <c r="D54" s="210"/>
      <c r="E54" s="210"/>
      <c r="F54" s="210"/>
      <c r="G54" s="210"/>
      <c r="H54" s="210"/>
      <c r="I54" s="210"/>
      <c r="J54" s="210"/>
      <c r="K54" s="210"/>
      <c r="L54" s="210"/>
      <c r="M54" s="210"/>
      <c r="N54" s="210"/>
      <c r="O54" s="210"/>
      <c r="P54" s="210"/>
      <c r="Q54" s="210"/>
      <c r="R54" s="210"/>
      <c r="S54" s="210"/>
      <c r="T54" s="210"/>
      <c r="U54" s="210"/>
      <c r="V54" s="210"/>
      <c r="W54" s="210"/>
      <c r="X54" s="210"/>
      <c r="Y54" s="210"/>
      <c r="Z54" s="210"/>
      <c r="AA54" s="210"/>
      <c r="AB54" s="210"/>
      <c r="AC54" s="210"/>
      <c r="AD54" s="210"/>
      <c r="AE54" s="210"/>
      <c r="AF54" s="210"/>
      <c r="AG54" s="210"/>
      <c r="AH54" s="210"/>
      <c r="AI54" s="210"/>
      <c r="AJ54" s="210"/>
      <c r="AK54" s="210"/>
      <c r="AL54" s="210"/>
    </row>
    <row r="55" spans="1:38" ht="16" x14ac:dyDescent="0.2">
      <c r="A55" s="210"/>
      <c r="B55" s="210"/>
      <c r="C55" s="210"/>
      <c r="D55" s="210"/>
      <c r="E55" s="210"/>
      <c r="F55" s="210"/>
      <c r="G55" s="210"/>
      <c r="H55" s="210"/>
      <c r="I55" s="210"/>
      <c r="J55" s="210"/>
      <c r="K55" s="210"/>
      <c r="L55" s="210"/>
      <c r="M55" s="210"/>
      <c r="N55" s="210"/>
      <c r="O55" s="210"/>
      <c r="P55" s="210"/>
      <c r="Q55" s="210"/>
      <c r="R55" s="210"/>
      <c r="S55" s="210"/>
      <c r="T55" s="210"/>
      <c r="U55" s="210"/>
      <c r="V55" s="210"/>
      <c r="W55" s="210"/>
      <c r="X55" s="210"/>
      <c r="Y55" s="210"/>
      <c r="Z55" s="210"/>
      <c r="AA55" s="210"/>
      <c r="AB55" s="210"/>
      <c r="AC55" s="210"/>
      <c r="AD55" s="210"/>
      <c r="AE55" s="210"/>
      <c r="AF55" s="210"/>
      <c r="AG55" s="210"/>
      <c r="AH55" s="210"/>
      <c r="AI55" s="210"/>
      <c r="AJ55" s="210"/>
      <c r="AK55" s="210"/>
      <c r="AL55" s="210"/>
    </row>
    <row r="56" spans="1:38" ht="16" x14ac:dyDescent="0.2">
      <c r="A56" s="210"/>
      <c r="B56" s="210"/>
      <c r="C56" s="210"/>
      <c r="D56" s="210"/>
      <c r="E56" s="210"/>
      <c r="F56" s="210"/>
      <c r="G56" s="210"/>
      <c r="H56" s="210"/>
      <c r="I56" s="210"/>
      <c r="J56" s="210"/>
      <c r="K56" s="210"/>
      <c r="L56" s="210"/>
      <c r="M56" s="210"/>
      <c r="N56" s="210"/>
      <c r="O56" s="210"/>
      <c r="P56" s="210"/>
      <c r="Q56" s="210"/>
      <c r="R56" s="210"/>
      <c r="S56" s="210"/>
      <c r="T56" s="210"/>
      <c r="U56" s="210"/>
      <c r="V56" s="210"/>
      <c r="W56" s="210"/>
      <c r="X56" s="210"/>
      <c r="Y56" s="210"/>
      <c r="Z56" s="210"/>
      <c r="AA56" s="210"/>
      <c r="AB56" s="210"/>
      <c r="AC56" s="210"/>
      <c r="AD56" s="210"/>
      <c r="AE56" s="210"/>
      <c r="AF56" s="210"/>
      <c r="AG56" s="210"/>
      <c r="AH56" s="210"/>
      <c r="AI56" s="210"/>
      <c r="AJ56" s="210"/>
      <c r="AK56" s="210"/>
      <c r="AL56" s="210"/>
    </row>
    <row r="57" spans="1:38" ht="16" x14ac:dyDescent="0.2">
      <c r="A57" s="210"/>
      <c r="B57" s="210"/>
      <c r="C57" s="210"/>
      <c r="D57" s="210"/>
      <c r="E57" s="210"/>
      <c r="F57" s="210"/>
      <c r="G57" s="210"/>
      <c r="H57" s="210"/>
      <c r="I57" s="210"/>
      <c r="J57" s="210"/>
      <c r="K57" s="210"/>
      <c r="L57" s="210"/>
      <c r="M57" s="210"/>
      <c r="N57" s="210"/>
      <c r="O57" s="210"/>
      <c r="P57" s="210"/>
      <c r="Q57" s="210"/>
      <c r="R57" s="210"/>
      <c r="S57" s="210"/>
      <c r="T57" s="210"/>
      <c r="U57" s="210"/>
      <c r="V57" s="210"/>
      <c r="W57" s="210"/>
      <c r="X57" s="210"/>
      <c r="Y57" s="210"/>
      <c r="Z57" s="210"/>
      <c r="AA57" s="210"/>
      <c r="AB57" s="210"/>
      <c r="AC57" s="210"/>
      <c r="AD57" s="210"/>
      <c r="AE57" s="210"/>
      <c r="AF57" s="210"/>
      <c r="AG57" s="210"/>
      <c r="AH57" s="210"/>
      <c r="AI57" s="210"/>
      <c r="AJ57" s="210"/>
      <c r="AK57" s="210"/>
      <c r="AL57" s="210"/>
    </row>
    <row r="58" spans="1:38" ht="16" x14ac:dyDescent="0.2">
      <c r="A58" s="210"/>
      <c r="B58" s="210"/>
      <c r="C58" s="210"/>
      <c r="D58" s="210"/>
      <c r="E58" s="210"/>
      <c r="F58" s="210"/>
      <c r="G58" s="210"/>
      <c r="H58" s="210"/>
      <c r="I58" s="210"/>
      <c r="J58" s="210"/>
      <c r="K58" s="210"/>
      <c r="L58" s="210"/>
      <c r="M58" s="210"/>
      <c r="N58" s="210"/>
      <c r="O58" s="210"/>
      <c r="P58" s="210"/>
      <c r="Q58" s="210"/>
      <c r="R58" s="210"/>
      <c r="S58" s="210"/>
      <c r="T58" s="210"/>
      <c r="U58" s="210"/>
      <c r="V58" s="210"/>
      <c r="W58" s="210"/>
      <c r="X58" s="210"/>
      <c r="Y58" s="210"/>
      <c r="Z58" s="210"/>
      <c r="AA58" s="210"/>
      <c r="AB58" s="210"/>
      <c r="AC58" s="210"/>
      <c r="AD58" s="210"/>
      <c r="AE58" s="210"/>
      <c r="AF58" s="210"/>
      <c r="AG58" s="210"/>
      <c r="AH58" s="210"/>
      <c r="AI58" s="210"/>
      <c r="AJ58" s="210"/>
      <c r="AK58" s="210"/>
      <c r="AL58" s="210"/>
    </row>
    <row r="59" spans="1:38" ht="16" x14ac:dyDescent="0.2">
      <c r="A59" s="210"/>
      <c r="B59" s="210"/>
      <c r="C59" s="210"/>
      <c r="D59" s="210"/>
      <c r="E59" s="210"/>
      <c r="F59" s="210"/>
      <c r="G59" s="210"/>
      <c r="H59" s="210"/>
      <c r="I59" s="210"/>
      <c r="J59" s="210"/>
      <c r="K59" s="210"/>
      <c r="L59" s="210"/>
      <c r="M59" s="210"/>
      <c r="N59" s="210"/>
      <c r="O59" s="210"/>
      <c r="P59" s="210"/>
      <c r="Q59" s="210"/>
      <c r="R59" s="210"/>
      <c r="S59" s="210"/>
      <c r="T59" s="210"/>
      <c r="U59" s="210"/>
      <c r="V59" s="210"/>
      <c r="W59" s="210"/>
      <c r="X59" s="210"/>
      <c r="Y59" s="210"/>
      <c r="Z59" s="210"/>
      <c r="AA59" s="210"/>
      <c r="AB59" s="210"/>
      <c r="AC59" s="210"/>
      <c r="AD59" s="210"/>
      <c r="AE59" s="210"/>
      <c r="AF59" s="210"/>
      <c r="AG59" s="210"/>
      <c r="AH59" s="210"/>
      <c r="AI59" s="210"/>
      <c r="AJ59" s="210"/>
      <c r="AK59" s="210"/>
      <c r="AL59" s="210"/>
    </row>
    <row r="60" spans="1:38" ht="16" x14ac:dyDescent="0.2">
      <c r="A60" s="210"/>
      <c r="B60" s="210"/>
      <c r="C60" s="210"/>
      <c r="D60" s="210"/>
      <c r="E60" s="210"/>
      <c r="F60" s="210"/>
      <c r="G60" s="210"/>
      <c r="H60" s="210"/>
      <c r="I60" s="210"/>
      <c r="J60" s="210"/>
      <c r="K60" s="210"/>
      <c r="L60" s="210"/>
      <c r="M60" s="210"/>
      <c r="N60" s="210"/>
      <c r="O60" s="210"/>
      <c r="P60" s="210"/>
      <c r="Q60" s="210"/>
      <c r="R60" s="210"/>
      <c r="S60" s="210"/>
      <c r="T60" s="210"/>
      <c r="U60" s="210"/>
      <c r="V60" s="210"/>
      <c r="W60" s="210"/>
      <c r="X60" s="210"/>
      <c r="Y60" s="210"/>
      <c r="Z60" s="210"/>
      <c r="AA60" s="210"/>
      <c r="AB60" s="210"/>
      <c r="AC60" s="210"/>
      <c r="AD60" s="210"/>
      <c r="AE60" s="210"/>
      <c r="AF60" s="210"/>
      <c r="AG60" s="210"/>
      <c r="AH60" s="210"/>
      <c r="AI60" s="210"/>
      <c r="AJ60" s="210"/>
      <c r="AK60" s="210"/>
      <c r="AL60" s="210"/>
    </row>
    <row r="61" spans="1:38" ht="16" x14ac:dyDescent="0.2">
      <c r="A61" s="210"/>
      <c r="B61" s="210"/>
      <c r="C61" s="210"/>
      <c r="D61" s="210"/>
      <c r="E61" s="210"/>
      <c r="F61" s="210"/>
      <c r="G61" s="210"/>
      <c r="H61" s="210"/>
      <c r="I61" s="210"/>
      <c r="J61" s="210"/>
      <c r="K61" s="210"/>
      <c r="L61" s="210"/>
      <c r="M61" s="210"/>
      <c r="N61" s="210"/>
      <c r="O61" s="210"/>
      <c r="P61" s="210"/>
      <c r="Q61" s="210"/>
      <c r="R61" s="210"/>
      <c r="S61" s="210"/>
      <c r="T61" s="210"/>
      <c r="U61" s="210"/>
      <c r="V61" s="210"/>
      <c r="W61" s="210"/>
      <c r="X61" s="210"/>
      <c r="Y61" s="210"/>
      <c r="Z61" s="210"/>
      <c r="AA61" s="210"/>
      <c r="AB61" s="210"/>
      <c r="AC61" s="210"/>
      <c r="AD61" s="210"/>
      <c r="AE61" s="210"/>
      <c r="AF61" s="210"/>
      <c r="AG61" s="210"/>
      <c r="AH61" s="210"/>
      <c r="AI61" s="210"/>
      <c r="AJ61" s="210"/>
      <c r="AK61" s="210"/>
      <c r="AL61" s="210"/>
    </row>
    <row r="62" spans="1:38" ht="16" x14ac:dyDescent="0.2">
      <c r="A62" s="210"/>
      <c r="B62" s="210"/>
      <c r="C62" s="210"/>
      <c r="D62" s="210"/>
      <c r="E62" s="210"/>
      <c r="F62" s="210"/>
      <c r="G62" s="210"/>
      <c r="H62" s="210"/>
      <c r="I62" s="210"/>
      <c r="J62" s="210"/>
      <c r="K62" s="210"/>
      <c r="L62" s="210"/>
      <c r="M62" s="210"/>
      <c r="N62" s="210"/>
      <c r="O62" s="210"/>
      <c r="P62" s="210"/>
      <c r="Q62" s="210"/>
      <c r="R62" s="210"/>
      <c r="S62" s="210"/>
      <c r="T62" s="210"/>
      <c r="U62" s="210"/>
      <c r="V62" s="210"/>
      <c r="W62" s="210"/>
      <c r="X62" s="210"/>
      <c r="Y62" s="210"/>
      <c r="Z62" s="210"/>
      <c r="AA62" s="210"/>
      <c r="AB62" s="210"/>
      <c r="AC62" s="210"/>
      <c r="AD62" s="210"/>
      <c r="AE62" s="210"/>
      <c r="AF62" s="210"/>
      <c r="AG62" s="210"/>
      <c r="AH62" s="210"/>
      <c r="AI62" s="210"/>
      <c r="AJ62" s="210"/>
      <c r="AK62" s="210"/>
      <c r="AL62" s="210"/>
    </row>
    <row r="63" spans="1:38" ht="16" x14ac:dyDescent="0.2">
      <c r="A63" s="210"/>
      <c r="B63" s="210"/>
      <c r="C63" s="210"/>
      <c r="D63" s="210"/>
      <c r="E63" s="210"/>
      <c r="F63" s="210"/>
      <c r="G63" s="210"/>
      <c r="H63" s="210"/>
      <c r="I63" s="210"/>
      <c r="J63" s="210"/>
      <c r="K63" s="210"/>
      <c r="L63" s="210"/>
      <c r="M63" s="210"/>
      <c r="N63" s="210"/>
      <c r="O63" s="210"/>
      <c r="P63" s="210"/>
      <c r="Q63" s="210"/>
      <c r="R63" s="210"/>
      <c r="S63" s="210"/>
      <c r="T63" s="210"/>
      <c r="U63" s="210"/>
      <c r="V63" s="210"/>
      <c r="W63" s="210"/>
      <c r="X63" s="210"/>
      <c r="Y63" s="210"/>
      <c r="Z63" s="210"/>
      <c r="AA63" s="210"/>
      <c r="AB63" s="210"/>
      <c r="AC63" s="210"/>
      <c r="AD63" s="210"/>
      <c r="AE63" s="210"/>
      <c r="AF63" s="210"/>
      <c r="AG63" s="210"/>
      <c r="AH63" s="210"/>
      <c r="AI63" s="210"/>
      <c r="AJ63" s="210"/>
      <c r="AK63" s="210"/>
      <c r="AL63" s="210"/>
    </row>
    <row r="64" spans="1:38" ht="16" x14ac:dyDescent="0.2">
      <c r="A64" s="210"/>
      <c r="B64" s="210"/>
      <c r="C64" s="210"/>
      <c r="D64" s="210"/>
      <c r="E64" s="210"/>
      <c r="F64" s="210"/>
      <c r="G64" s="210"/>
      <c r="H64" s="210"/>
      <c r="I64" s="210"/>
      <c r="J64" s="210"/>
      <c r="K64" s="210"/>
      <c r="L64" s="210"/>
      <c r="M64" s="210"/>
      <c r="N64" s="210"/>
      <c r="O64" s="210"/>
      <c r="P64" s="210"/>
      <c r="Q64" s="210"/>
      <c r="R64" s="210"/>
      <c r="S64" s="210"/>
      <c r="T64" s="210"/>
      <c r="U64" s="210"/>
      <c r="V64" s="210"/>
      <c r="W64" s="210"/>
      <c r="X64" s="210"/>
      <c r="Y64" s="210"/>
      <c r="Z64" s="210"/>
      <c r="AA64" s="210"/>
      <c r="AB64" s="210"/>
      <c r="AC64" s="210"/>
      <c r="AD64" s="210"/>
      <c r="AE64" s="210"/>
      <c r="AF64" s="210"/>
      <c r="AG64" s="210"/>
      <c r="AH64" s="210"/>
      <c r="AI64" s="210"/>
      <c r="AJ64" s="210"/>
      <c r="AK64" s="210"/>
      <c r="AL64" s="210"/>
    </row>
    <row r="65" spans="1:38" ht="16" x14ac:dyDescent="0.2">
      <c r="A65" s="210"/>
      <c r="B65" s="210"/>
      <c r="C65" s="210"/>
      <c r="D65" s="210"/>
      <c r="E65" s="210"/>
      <c r="F65" s="210"/>
      <c r="G65" s="210"/>
      <c r="H65" s="210"/>
      <c r="I65" s="210"/>
      <c r="J65" s="210"/>
      <c r="K65" s="210"/>
      <c r="L65" s="210"/>
      <c r="M65" s="210"/>
      <c r="N65" s="210"/>
      <c r="O65" s="210"/>
      <c r="P65" s="210"/>
      <c r="Q65" s="210"/>
      <c r="R65" s="210"/>
      <c r="S65" s="210"/>
      <c r="T65" s="210"/>
      <c r="U65" s="210"/>
      <c r="V65" s="210"/>
      <c r="W65" s="210"/>
      <c r="X65" s="210"/>
      <c r="Y65" s="210"/>
      <c r="Z65" s="210"/>
      <c r="AA65" s="210"/>
      <c r="AB65" s="210"/>
      <c r="AC65" s="210"/>
      <c r="AD65" s="210"/>
      <c r="AE65" s="210"/>
      <c r="AF65" s="210"/>
      <c r="AG65" s="210"/>
      <c r="AH65" s="210"/>
      <c r="AI65" s="210"/>
      <c r="AJ65" s="210"/>
      <c r="AK65" s="210"/>
      <c r="AL65" s="210"/>
    </row>
    <row r="66" spans="1:38" ht="16" x14ac:dyDescent="0.2">
      <c r="A66" s="210"/>
      <c r="B66" s="210"/>
      <c r="C66" s="210"/>
      <c r="D66" s="210"/>
      <c r="E66" s="210"/>
      <c r="F66" s="210"/>
      <c r="G66" s="210"/>
      <c r="H66" s="210"/>
      <c r="I66" s="210"/>
      <c r="J66" s="210"/>
      <c r="K66" s="210"/>
      <c r="L66" s="210"/>
      <c r="M66" s="210"/>
      <c r="N66" s="210"/>
      <c r="O66" s="210"/>
      <c r="P66" s="210"/>
      <c r="Q66" s="210"/>
      <c r="R66" s="210"/>
      <c r="S66" s="210"/>
      <c r="T66" s="210"/>
      <c r="U66" s="210"/>
      <c r="V66" s="210"/>
      <c r="W66" s="210"/>
      <c r="X66" s="210"/>
      <c r="Y66" s="210"/>
      <c r="Z66" s="210"/>
      <c r="AA66" s="210"/>
      <c r="AB66" s="210"/>
      <c r="AC66" s="210"/>
      <c r="AD66" s="210"/>
      <c r="AE66" s="210"/>
      <c r="AF66" s="210"/>
      <c r="AG66" s="210"/>
      <c r="AH66" s="210"/>
      <c r="AI66" s="210"/>
      <c r="AJ66" s="210"/>
      <c r="AK66" s="210"/>
      <c r="AL66" s="210"/>
    </row>
    <row r="67" spans="1:38" ht="16" x14ac:dyDescent="0.2">
      <c r="A67" s="210"/>
      <c r="B67" s="210"/>
      <c r="C67" s="210"/>
      <c r="D67" s="210"/>
      <c r="E67" s="210"/>
      <c r="F67" s="210"/>
      <c r="G67" s="210"/>
      <c r="H67" s="210"/>
      <c r="I67" s="210"/>
      <c r="J67" s="210"/>
      <c r="K67" s="210"/>
      <c r="L67" s="210"/>
      <c r="M67" s="210"/>
      <c r="N67" s="210"/>
      <c r="O67" s="210"/>
      <c r="P67" s="210"/>
      <c r="Q67" s="210"/>
      <c r="R67" s="210"/>
      <c r="S67" s="210"/>
      <c r="T67" s="210"/>
      <c r="U67" s="210"/>
      <c r="V67" s="210"/>
      <c r="W67" s="210"/>
      <c r="X67" s="210"/>
      <c r="Y67" s="210"/>
      <c r="Z67" s="210"/>
      <c r="AA67" s="210"/>
      <c r="AB67" s="210"/>
      <c r="AC67" s="210"/>
      <c r="AD67" s="210"/>
      <c r="AE67" s="210"/>
      <c r="AF67" s="210"/>
      <c r="AG67" s="210"/>
      <c r="AH67" s="210"/>
      <c r="AI67" s="210"/>
      <c r="AJ67" s="210"/>
      <c r="AK67" s="210"/>
      <c r="AL67" s="210"/>
    </row>
    <row r="68" spans="1:38" ht="16" x14ac:dyDescent="0.2">
      <c r="A68" s="210"/>
      <c r="B68" s="210"/>
      <c r="C68" s="210"/>
      <c r="D68" s="210"/>
      <c r="E68" s="210"/>
      <c r="F68" s="210"/>
      <c r="G68" s="210"/>
      <c r="H68" s="210"/>
      <c r="I68" s="210"/>
      <c r="J68" s="210"/>
      <c r="K68" s="210"/>
      <c r="L68" s="210"/>
      <c r="M68" s="210"/>
      <c r="N68" s="210"/>
      <c r="O68" s="210"/>
      <c r="P68" s="210"/>
      <c r="Q68" s="210"/>
      <c r="R68" s="210"/>
      <c r="S68" s="210"/>
      <c r="T68" s="210"/>
      <c r="U68" s="210"/>
      <c r="V68" s="210"/>
      <c r="W68" s="210"/>
      <c r="X68" s="210"/>
      <c r="Y68" s="210"/>
      <c r="Z68" s="210"/>
      <c r="AA68" s="210"/>
      <c r="AB68" s="210"/>
      <c r="AC68" s="210"/>
      <c r="AD68" s="210"/>
      <c r="AE68" s="210"/>
      <c r="AF68" s="210"/>
      <c r="AG68" s="210"/>
      <c r="AH68" s="210"/>
      <c r="AI68" s="210"/>
      <c r="AJ68" s="210"/>
      <c r="AK68" s="210"/>
      <c r="AL68" s="210"/>
    </row>
    <row r="69" spans="1:38" ht="16" x14ac:dyDescent="0.2">
      <c r="A69" s="210"/>
      <c r="B69" s="210"/>
      <c r="C69" s="210"/>
      <c r="D69" s="210"/>
      <c r="E69" s="210"/>
      <c r="F69" s="210"/>
      <c r="G69" s="210"/>
      <c r="H69" s="210"/>
      <c r="I69" s="210"/>
      <c r="J69" s="210"/>
      <c r="K69" s="210"/>
      <c r="L69" s="210"/>
      <c r="M69" s="210"/>
      <c r="N69" s="210"/>
      <c r="O69" s="210"/>
      <c r="P69" s="210"/>
      <c r="Q69" s="210"/>
      <c r="R69" s="210"/>
      <c r="S69" s="210"/>
      <c r="T69" s="210"/>
      <c r="U69" s="210"/>
      <c r="V69" s="210"/>
      <c r="W69" s="210"/>
      <c r="X69" s="210"/>
      <c r="Y69" s="210"/>
      <c r="Z69" s="210"/>
      <c r="AA69" s="210"/>
      <c r="AB69" s="210"/>
      <c r="AC69" s="210"/>
      <c r="AD69" s="210"/>
      <c r="AE69" s="210"/>
      <c r="AF69" s="210"/>
      <c r="AG69" s="210"/>
      <c r="AH69" s="210"/>
      <c r="AI69" s="210"/>
      <c r="AJ69" s="210"/>
      <c r="AK69" s="210"/>
      <c r="AL69" s="210"/>
    </row>
    <row r="70" spans="1:38" ht="16" x14ac:dyDescent="0.2">
      <c r="A70" s="210"/>
      <c r="B70" s="210"/>
      <c r="C70" s="210"/>
      <c r="D70" s="210"/>
      <c r="E70" s="210"/>
      <c r="F70" s="210"/>
      <c r="G70" s="210"/>
      <c r="H70" s="210"/>
      <c r="I70" s="210"/>
      <c r="J70" s="210"/>
      <c r="K70" s="210"/>
      <c r="L70" s="210"/>
      <c r="M70" s="210"/>
      <c r="N70" s="210"/>
      <c r="O70" s="210"/>
      <c r="P70" s="210"/>
      <c r="Q70" s="210"/>
      <c r="R70" s="210"/>
      <c r="S70" s="210"/>
      <c r="T70" s="210"/>
      <c r="U70" s="210"/>
      <c r="V70" s="210"/>
      <c r="W70" s="210"/>
      <c r="X70" s="210"/>
      <c r="Y70" s="210"/>
      <c r="Z70" s="210"/>
      <c r="AA70" s="210"/>
      <c r="AB70" s="210"/>
      <c r="AC70" s="210"/>
      <c r="AD70" s="210"/>
      <c r="AE70" s="210"/>
      <c r="AF70" s="210"/>
      <c r="AG70" s="210"/>
      <c r="AH70" s="210"/>
      <c r="AI70" s="210"/>
      <c r="AJ70" s="210"/>
      <c r="AK70" s="210"/>
      <c r="AL70" s="210"/>
    </row>
    <row r="71" spans="1:38" ht="16" x14ac:dyDescent="0.2">
      <c r="A71" s="210"/>
      <c r="B71" s="210"/>
      <c r="C71" s="210"/>
      <c r="D71" s="210"/>
      <c r="E71" s="210"/>
      <c r="F71" s="210"/>
      <c r="G71" s="210"/>
      <c r="H71" s="210"/>
      <c r="I71" s="210"/>
      <c r="J71" s="210"/>
      <c r="K71" s="210"/>
      <c r="L71" s="210"/>
      <c r="M71" s="210"/>
      <c r="N71" s="210"/>
      <c r="O71" s="210"/>
      <c r="P71" s="210"/>
      <c r="Q71" s="210"/>
      <c r="R71" s="210"/>
      <c r="S71" s="210"/>
      <c r="T71" s="210"/>
      <c r="U71" s="210"/>
      <c r="V71" s="210"/>
      <c r="W71" s="210"/>
      <c r="X71" s="210"/>
      <c r="Y71" s="210"/>
      <c r="Z71" s="210"/>
      <c r="AA71" s="210"/>
      <c r="AB71" s="210"/>
      <c r="AC71" s="210"/>
      <c r="AD71" s="210"/>
      <c r="AE71" s="210"/>
      <c r="AF71" s="210"/>
      <c r="AG71" s="210"/>
      <c r="AH71" s="210"/>
      <c r="AI71" s="210"/>
      <c r="AJ71" s="210"/>
      <c r="AK71" s="210"/>
      <c r="AL71" s="210"/>
    </row>
    <row r="72" spans="1:38" ht="16" x14ac:dyDescent="0.2">
      <c r="A72" s="210"/>
      <c r="B72" s="210"/>
      <c r="C72" s="210"/>
      <c r="D72" s="210"/>
      <c r="E72" s="210"/>
      <c r="F72" s="210"/>
      <c r="G72" s="210"/>
      <c r="H72" s="210"/>
      <c r="I72" s="210"/>
      <c r="J72" s="210"/>
      <c r="K72" s="210"/>
      <c r="L72" s="210"/>
      <c r="M72" s="210"/>
      <c r="N72" s="210"/>
      <c r="O72" s="210"/>
      <c r="P72" s="210"/>
      <c r="Q72" s="210"/>
      <c r="R72" s="210"/>
      <c r="S72" s="210"/>
      <c r="T72" s="210"/>
      <c r="U72" s="210"/>
      <c r="V72" s="210"/>
      <c r="W72" s="210"/>
      <c r="X72" s="210"/>
      <c r="Y72" s="210"/>
      <c r="Z72" s="210"/>
      <c r="AA72" s="210"/>
      <c r="AB72" s="210"/>
      <c r="AC72" s="210"/>
      <c r="AD72" s="210"/>
      <c r="AE72" s="210"/>
      <c r="AF72" s="210"/>
      <c r="AG72" s="210"/>
      <c r="AH72" s="210"/>
      <c r="AI72" s="210"/>
      <c r="AJ72" s="210"/>
      <c r="AK72" s="210"/>
      <c r="AL72" s="210"/>
    </row>
    <row r="73" spans="1:38" ht="16" x14ac:dyDescent="0.2">
      <c r="A73" s="210"/>
      <c r="B73" s="210"/>
      <c r="C73" s="210"/>
      <c r="D73" s="210"/>
      <c r="E73" s="210"/>
      <c r="F73" s="210"/>
      <c r="G73" s="210"/>
      <c r="H73" s="210"/>
      <c r="I73" s="210"/>
      <c r="J73" s="210"/>
      <c r="K73" s="210"/>
      <c r="L73" s="210"/>
      <c r="M73" s="210"/>
      <c r="N73" s="210"/>
      <c r="O73" s="210"/>
      <c r="P73" s="210"/>
      <c r="Q73" s="210"/>
      <c r="R73" s="210"/>
      <c r="S73" s="210"/>
      <c r="T73" s="210"/>
      <c r="U73" s="210"/>
      <c r="V73" s="210"/>
      <c r="W73" s="210"/>
      <c r="X73" s="210"/>
      <c r="Y73" s="210"/>
      <c r="Z73" s="210"/>
      <c r="AA73" s="210"/>
      <c r="AB73" s="210"/>
      <c r="AC73" s="210"/>
      <c r="AD73" s="210"/>
      <c r="AE73" s="210"/>
      <c r="AF73" s="210"/>
      <c r="AG73" s="210"/>
      <c r="AH73" s="210"/>
      <c r="AI73" s="210"/>
      <c r="AJ73" s="210"/>
      <c r="AK73" s="210"/>
      <c r="AL73" s="210"/>
    </row>
    <row r="74" spans="1:38" ht="16" x14ac:dyDescent="0.2">
      <c r="A74" s="210"/>
      <c r="B74" s="210"/>
      <c r="C74" s="210"/>
      <c r="D74" s="210"/>
      <c r="E74" s="210"/>
      <c r="F74" s="210"/>
      <c r="G74" s="210"/>
      <c r="H74" s="210"/>
      <c r="I74" s="210"/>
      <c r="J74" s="210"/>
      <c r="K74" s="210"/>
      <c r="L74" s="210"/>
      <c r="M74" s="210"/>
      <c r="N74" s="210"/>
      <c r="O74" s="210"/>
      <c r="P74" s="210"/>
      <c r="Q74" s="210"/>
      <c r="R74" s="210"/>
      <c r="S74" s="210"/>
      <c r="T74" s="210"/>
      <c r="U74" s="210"/>
      <c r="V74" s="210"/>
      <c r="W74" s="210"/>
      <c r="X74" s="210"/>
      <c r="Y74" s="210"/>
      <c r="Z74" s="210"/>
      <c r="AA74" s="210"/>
      <c r="AB74" s="210"/>
      <c r="AC74" s="210"/>
      <c r="AD74" s="210"/>
      <c r="AE74" s="210"/>
      <c r="AF74" s="210"/>
      <c r="AG74" s="210"/>
      <c r="AH74" s="210"/>
      <c r="AI74" s="210"/>
      <c r="AJ74" s="210"/>
      <c r="AK74" s="210"/>
      <c r="AL74" s="210"/>
    </row>
    <row r="75" spans="1:38" ht="16" x14ac:dyDescent="0.2">
      <c r="A75" s="210"/>
      <c r="B75" s="210"/>
      <c r="C75" s="210"/>
      <c r="D75" s="210"/>
      <c r="E75" s="210"/>
      <c r="F75" s="210"/>
      <c r="G75" s="210"/>
      <c r="H75" s="210"/>
      <c r="I75" s="210"/>
      <c r="J75" s="210"/>
      <c r="K75" s="210"/>
      <c r="L75" s="210"/>
      <c r="M75" s="210"/>
      <c r="N75" s="210"/>
      <c r="O75" s="210"/>
      <c r="P75" s="210"/>
      <c r="Q75" s="210"/>
      <c r="R75" s="210"/>
      <c r="S75" s="210"/>
      <c r="T75" s="210"/>
      <c r="U75" s="210"/>
      <c r="V75" s="210"/>
      <c r="W75" s="210"/>
      <c r="X75" s="210"/>
      <c r="Y75" s="210"/>
      <c r="Z75" s="210"/>
      <c r="AA75" s="210"/>
      <c r="AB75" s="210"/>
      <c r="AC75" s="210"/>
      <c r="AD75" s="210"/>
      <c r="AE75" s="210"/>
      <c r="AF75" s="210"/>
      <c r="AG75" s="210"/>
      <c r="AH75" s="210"/>
      <c r="AI75" s="210"/>
      <c r="AJ75" s="210"/>
      <c r="AK75" s="210"/>
      <c r="AL75" s="210"/>
    </row>
    <row r="76" spans="1:38" ht="16" x14ac:dyDescent="0.2">
      <c r="A76" s="210"/>
      <c r="B76" s="210"/>
      <c r="C76" s="210"/>
      <c r="D76" s="210"/>
      <c r="E76" s="210"/>
      <c r="F76" s="210"/>
      <c r="G76" s="210"/>
      <c r="H76" s="210"/>
      <c r="I76" s="210"/>
      <c r="J76" s="210"/>
      <c r="K76" s="210"/>
      <c r="L76" s="210"/>
      <c r="M76" s="210"/>
      <c r="N76" s="210"/>
      <c r="O76" s="210"/>
      <c r="P76" s="210"/>
      <c r="Q76" s="210"/>
      <c r="R76" s="210"/>
      <c r="S76" s="210"/>
      <c r="T76" s="210"/>
      <c r="U76" s="210"/>
      <c r="V76" s="210"/>
      <c r="W76" s="210"/>
      <c r="X76" s="210"/>
      <c r="Y76" s="210"/>
      <c r="Z76" s="210"/>
      <c r="AA76" s="210"/>
      <c r="AB76" s="210"/>
      <c r="AC76" s="210"/>
      <c r="AD76" s="210"/>
      <c r="AE76" s="210"/>
      <c r="AF76" s="210"/>
      <c r="AG76" s="210"/>
      <c r="AH76" s="210"/>
      <c r="AI76" s="210"/>
      <c r="AJ76" s="210"/>
      <c r="AK76" s="210"/>
      <c r="AL76" s="210"/>
    </row>
    <row r="77" spans="1:38" ht="16" x14ac:dyDescent="0.2">
      <c r="A77" s="210"/>
      <c r="B77" s="210"/>
      <c r="C77" s="210"/>
      <c r="D77" s="210"/>
      <c r="E77" s="210"/>
      <c r="F77" s="210"/>
      <c r="G77" s="210"/>
      <c r="H77" s="210"/>
      <c r="I77" s="210"/>
      <c r="J77" s="210"/>
      <c r="K77" s="210"/>
      <c r="L77" s="210"/>
      <c r="M77" s="210"/>
      <c r="N77" s="210"/>
      <c r="O77" s="210"/>
      <c r="P77" s="210"/>
      <c r="Q77" s="210"/>
      <c r="R77" s="210"/>
      <c r="S77" s="210"/>
      <c r="T77" s="210"/>
      <c r="U77" s="210"/>
      <c r="V77" s="210"/>
      <c r="W77" s="210"/>
      <c r="X77" s="210"/>
      <c r="Y77" s="210"/>
      <c r="Z77" s="210"/>
      <c r="AA77" s="210"/>
      <c r="AB77" s="210"/>
      <c r="AC77" s="210"/>
      <c r="AD77" s="210"/>
      <c r="AE77" s="210"/>
      <c r="AF77" s="210"/>
      <c r="AG77" s="210"/>
      <c r="AH77" s="210"/>
      <c r="AI77" s="210"/>
      <c r="AJ77" s="210"/>
      <c r="AK77" s="210"/>
      <c r="AL77" s="210"/>
    </row>
    <row r="78" spans="1:38" ht="16" x14ac:dyDescent="0.2">
      <c r="A78" s="210"/>
      <c r="B78" s="210"/>
      <c r="C78" s="210"/>
      <c r="D78" s="210"/>
      <c r="E78" s="210"/>
      <c r="F78" s="210"/>
      <c r="G78" s="210"/>
      <c r="H78" s="210"/>
      <c r="I78" s="210"/>
      <c r="J78" s="210"/>
      <c r="K78" s="210"/>
      <c r="L78" s="210"/>
      <c r="M78" s="210"/>
      <c r="N78" s="210"/>
      <c r="O78" s="210"/>
      <c r="P78" s="210"/>
      <c r="Q78" s="210"/>
      <c r="R78" s="210"/>
      <c r="S78" s="210"/>
      <c r="T78" s="210"/>
      <c r="U78" s="210"/>
      <c r="V78" s="210"/>
      <c r="W78" s="210"/>
      <c r="X78" s="210"/>
      <c r="Y78" s="210"/>
      <c r="Z78" s="210"/>
      <c r="AA78" s="210"/>
      <c r="AB78" s="210"/>
      <c r="AC78" s="210"/>
      <c r="AD78" s="210"/>
      <c r="AE78" s="210"/>
      <c r="AF78" s="210"/>
      <c r="AG78" s="210"/>
      <c r="AH78" s="210"/>
      <c r="AI78" s="210"/>
      <c r="AJ78" s="210"/>
      <c r="AK78" s="210"/>
      <c r="AL78" s="210"/>
    </row>
    <row r="79" spans="1:38" ht="16" x14ac:dyDescent="0.2">
      <c r="A79" s="210"/>
      <c r="B79" s="210"/>
      <c r="C79" s="210"/>
      <c r="D79" s="210"/>
      <c r="E79" s="210"/>
      <c r="F79" s="210"/>
      <c r="G79" s="210"/>
      <c r="H79" s="210"/>
      <c r="I79" s="210"/>
      <c r="J79" s="210"/>
      <c r="K79" s="210"/>
      <c r="L79" s="210"/>
      <c r="M79" s="210"/>
      <c r="N79" s="210"/>
      <c r="O79" s="210"/>
      <c r="P79" s="210"/>
      <c r="Q79" s="210"/>
      <c r="R79" s="210"/>
      <c r="S79" s="210"/>
      <c r="T79" s="210"/>
      <c r="U79" s="210"/>
      <c r="V79" s="210"/>
      <c r="W79" s="210"/>
      <c r="X79" s="210"/>
      <c r="Y79" s="210"/>
      <c r="Z79" s="210"/>
      <c r="AA79" s="210"/>
      <c r="AB79" s="210"/>
      <c r="AC79" s="210"/>
      <c r="AD79" s="210"/>
      <c r="AE79" s="210"/>
      <c r="AF79" s="210"/>
      <c r="AG79" s="210"/>
      <c r="AH79" s="210"/>
      <c r="AI79" s="210"/>
      <c r="AJ79" s="210"/>
      <c r="AK79" s="210"/>
      <c r="AL79" s="210"/>
    </row>
    <row r="80" spans="1:38" ht="16" x14ac:dyDescent="0.2">
      <c r="A80" s="210"/>
      <c r="B80" s="210"/>
      <c r="C80" s="210"/>
      <c r="D80" s="210"/>
      <c r="E80" s="210"/>
      <c r="F80" s="210"/>
      <c r="G80" s="210"/>
      <c r="H80" s="210"/>
      <c r="I80" s="210"/>
      <c r="J80" s="210"/>
      <c r="K80" s="210"/>
      <c r="L80" s="210"/>
      <c r="M80" s="210"/>
      <c r="N80" s="210"/>
      <c r="O80" s="210"/>
      <c r="P80" s="210"/>
      <c r="Q80" s="210"/>
      <c r="R80" s="210"/>
      <c r="S80" s="210"/>
      <c r="T80" s="210"/>
      <c r="U80" s="210"/>
      <c r="V80" s="210"/>
      <c r="W80" s="210"/>
      <c r="X80" s="210"/>
      <c r="Y80" s="210"/>
      <c r="Z80" s="210"/>
      <c r="AA80" s="210"/>
      <c r="AB80" s="210"/>
      <c r="AC80" s="210"/>
      <c r="AD80" s="210"/>
      <c r="AE80" s="210"/>
      <c r="AF80" s="210"/>
      <c r="AG80" s="210"/>
      <c r="AH80" s="210"/>
      <c r="AI80" s="210"/>
      <c r="AJ80" s="210"/>
      <c r="AK80" s="210"/>
      <c r="AL80" s="210"/>
    </row>
    <row r="81" spans="1:38" ht="16" x14ac:dyDescent="0.2">
      <c r="A81" s="210"/>
      <c r="B81" s="210"/>
      <c r="C81" s="210"/>
      <c r="D81" s="210"/>
      <c r="E81" s="210"/>
      <c r="F81" s="210"/>
      <c r="G81" s="210"/>
      <c r="H81" s="210"/>
      <c r="I81" s="210"/>
      <c r="J81" s="210"/>
      <c r="K81" s="210"/>
      <c r="L81" s="210"/>
      <c r="M81" s="210"/>
      <c r="N81" s="210"/>
      <c r="O81" s="210"/>
      <c r="P81" s="210"/>
      <c r="Q81" s="210"/>
      <c r="R81" s="210"/>
      <c r="S81" s="210"/>
      <c r="T81" s="210"/>
      <c r="U81" s="210"/>
      <c r="V81" s="210"/>
      <c r="W81" s="210"/>
      <c r="X81" s="210"/>
      <c r="Y81" s="210"/>
      <c r="Z81" s="210"/>
      <c r="AA81" s="210"/>
      <c r="AB81" s="210"/>
      <c r="AC81" s="210"/>
      <c r="AD81" s="210"/>
      <c r="AE81" s="210"/>
      <c r="AF81" s="210"/>
      <c r="AG81" s="210"/>
      <c r="AH81" s="210"/>
      <c r="AI81" s="210"/>
      <c r="AJ81" s="210"/>
      <c r="AK81" s="210"/>
      <c r="AL81" s="210"/>
    </row>
    <row r="82" spans="1:38" ht="16" x14ac:dyDescent="0.2">
      <c r="A82" s="210"/>
      <c r="B82" s="210"/>
      <c r="C82" s="210"/>
      <c r="D82" s="210"/>
      <c r="E82" s="210"/>
      <c r="F82" s="210"/>
      <c r="G82" s="210"/>
      <c r="H82" s="210"/>
      <c r="I82" s="210"/>
      <c r="J82" s="210"/>
      <c r="K82" s="210"/>
      <c r="L82" s="210"/>
      <c r="M82" s="210"/>
      <c r="N82" s="210"/>
      <c r="O82" s="210"/>
      <c r="P82" s="210"/>
      <c r="Q82" s="210"/>
      <c r="R82" s="210"/>
      <c r="S82" s="210"/>
      <c r="T82" s="210"/>
      <c r="U82" s="210"/>
      <c r="V82" s="210"/>
      <c r="W82" s="210"/>
      <c r="X82" s="210"/>
      <c r="Y82" s="210"/>
      <c r="Z82" s="210"/>
      <c r="AA82" s="210"/>
      <c r="AB82" s="210"/>
      <c r="AC82" s="210"/>
      <c r="AD82" s="210"/>
      <c r="AE82" s="210"/>
      <c r="AF82" s="210"/>
      <c r="AG82" s="210"/>
      <c r="AH82" s="210"/>
      <c r="AI82" s="210"/>
      <c r="AJ82" s="210"/>
      <c r="AK82" s="210"/>
      <c r="AL82" s="210"/>
    </row>
    <row r="83" spans="1:38" ht="16" x14ac:dyDescent="0.2">
      <c r="A83" s="210"/>
      <c r="B83" s="210"/>
      <c r="C83" s="210"/>
      <c r="D83" s="210"/>
      <c r="E83" s="210"/>
      <c r="F83" s="210"/>
      <c r="G83" s="210"/>
      <c r="H83" s="210"/>
      <c r="I83" s="210"/>
      <c r="J83" s="210"/>
      <c r="K83" s="210"/>
      <c r="L83" s="210"/>
      <c r="M83" s="210"/>
      <c r="N83" s="210"/>
      <c r="O83" s="210"/>
      <c r="P83" s="210"/>
      <c r="Q83" s="210"/>
      <c r="R83" s="210"/>
      <c r="S83" s="210"/>
      <c r="T83" s="210"/>
      <c r="U83" s="210"/>
      <c r="V83" s="210"/>
      <c r="W83" s="210"/>
      <c r="X83" s="210"/>
      <c r="Y83" s="210"/>
      <c r="Z83" s="210"/>
      <c r="AA83" s="210"/>
      <c r="AB83" s="210"/>
      <c r="AC83" s="210"/>
      <c r="AD83" s="210"/>
      <c r="AE83" s="210"/>
      <c r="AF83" s="210"/>
      <c r="AG83" s="210"/>
      <c r="AH83" s="210"/>
      <c r="AI83" s="210"/>
      <c r="AJ83" s="210"/>
      <c r="AK83" s="210"/>
      <c r="AL83" s="210"/>
    </row>
    <row r="84" spans="1:38" ht="16" x14ac:dyDescent="0.2">
      <c r="A84" s="210"/>
      <c r="B84" s="210"/>
      <c r="C84" s="210"/>
      <c r="D84" s="210"/>
      <c r="E84" s="210"/>
      <c r="F84" s="210"/>
      <c r="G84" s="210"/>
      <c r="H84" s="210"/>
      <c r="I84" s="210"/>
      <c r="J84" s="210"/>
      <c r="K84" s="210"/>
      <c r="L84" s="210"/>
      <c r="M84" s="210"/>
      <c r="N84" s="210"/>
      <c r="O84" s="210"/>
      <c r="P84" s="210"/>
      <c r="Q84" s="210"/>
      <c r="R84" s="210"/>
      <c r="S84" s="210"/>
      <c r="T84" s="210"/>
      <c r="U84" s="210"/>
      <c r="V84" s="210"/>
      <c r="W84" s="210"/>
      <c r="X84" s="210"/>
      <c r="Y84" s="210"/>
      <c r="Z84" s="210"/>
      <c r="AA84" s="210"/>
      <c r="AB84" s="210"/>
      <c r="AC84" s="210"/>
      <c r="AD84" s="210"/>
      <c r="AE84" s="210"/>
      <c r="AF84" s="210"/>
      <c r="AG84" s="210"/>
      <c r="AH84" s="210"/>
      <c r="AI84" s="210"/>
      <c r="AJ84" s="210"/>
      <c r="AK84" s="210"/>
      <c r="AL84" s="210"/>
    </row>
    <row r="85" spans="1:38" ht="16" x14ac:dyDescent="0.2">
      <c r="A85" s="210"/>
      <c r="B85" s="210"/>
      <c r="C85" s="210"/>
      <c r="D85" s="210"/>
      <c r="E85" s="210"/>
      <c r="F85" s="210"/>
      <c r="G85" s="210"/>
      <c r="H85" s="210"/>
      <c r="I85" s="210"/>
      <c r="J85" s="210"/>
      <c r="K85" s="210"/>
      <c r="L85" s="210"/>
      <c r="M85" s="210"/>
      <c r="N85" s="210"/>
      <c r="O85" s="210"/>
      <c r="P85" s="210"/>
      <c r="Q85" s="210"/>
      <c r="R85" s="210"/>
      <c r="S85" s="210"/>
      <c r="T85" s="210"/>
      <c r="U85" s="210"/>
      <c r="V85" s="210"/>
      <c r="W85" s="210"/>
      <c r="X85" s="210"/>
      <c r="Y85" s="210"/>
      <c r="Z85" s="210"/>
      <c r="AA85" s="210"/>
      <c r="AB85" s="210"/>
      <c r="AC85" s="210"/>
      <c r="AD85" s="210"/>
      <c r="AE85" s="210"/>
      <c r="AF85" s="210"/>
      <c r="AG85" s="210"/>
      <c r="AH85" s="210"/>
      <c r="AI85" s="210"/>
      <c r="AJ85" s="210"/>
      <c r="AK85" s="210"/>
      <c r="AL85" s="210"/>
    </row>
    <row r="86" spans="1:38" ht="16" x14ac:dyDescent="0.2">
      <c r="A86" s="210"/>
      <c r="B86" s="210"/>
      <c r="C86" s="210"/>
      <c r="D86" s="210"/>
      <c r="E86" s="210"/>
      <c r="F86" s="210"/>
      <c r="G86" s="210"/>
      <c r="H86" s="210"/>
      <c r="I86" s="210"/>
      <c r="J86" s="210"/>
      <c r="K86" s="210"/>
      <c r="L86" s="210"/>
      <c r="M86" s="210"/>
      <c r="N86" s="210"/>
      <c r="O86" s="210"/>
      <c r="P86" s="210"/>
      <c r="Q86" s="210"/>
      <c r="R86" s="210"/>
      <c r="S86" s="210"/>
      <c r="T86" s="210"/>
      <c r="U86" s="210"/>
      <c r="V86" s="210"/>
      <c r="W86" s="210"/>
      <c r="X86" s="210"/>
      <c r="Y86" s="210"/>
      <c r="Z86" s="210"/>
      <c r="AA86" s="210"/>
      <c r="AB86" s="210"/>
      <c r="AC86" s="210"/>
      <c r="AD86" s="210"/>
      <c r="AE86" s="210"/>
      <c r="AF86" s="210"/>
      <c r="AG86" s="210"/>
      <c r="AH86" s="210"/>
      <c r="AI86" s="210"/>
      <c r="AJ86" s="210"/>
      <c r="AK86" s="210"/>
      <c r="AL86" s="210"/>
    </row>
    <row r="87" spans="1:38" ht="16" x14ac:dyDescent="0.2">
      <c r="A87" s="210"/>
      <c r="B87" s="210"/>
      <c r="C87" s="210"/>
      <c r="D87" s="210"/>
      <c r="E87" s="210"/>
      <c r="F87" s="210"/>
      <c r="G87" s="210"/>
      <c r="H87" s="210"/>
      <c r="I87" s="210"/>
      <c r="J87" s="210"/>
      <c r="K87" s="210"/>
      <c r="L87" s="210"/>
      <c r="M87" s="210"/>
      <c r="N87" s="210"/>
      <c r="O87" s="210"/>
      <c r="P87" s="210"/>
      <c r="Q87" s="210"/>
      <c r="R87" s="210"/>
      <c r="S87" s="210"/>
      <c r="T87" s="210"/>
      <c r="U87" s="210"/>
      <c r="V87" s="210"/>
      <c r="W87" s="210"/>
      <c r="X87" s="210"/>
      <c r="Y87" s="210"/>
      <c r="Z87" s="210"/>
      <c r="AA87" s="210"/>
      <c r="AB87" s="210"/>
      <c r="AC87" s="210"/>
      <c r="AD87" s="210"/>
      <c r="AE87" s="210"/>
      <c r="AF87" s="210"/>
      <c r="AG87" s="210"/>
      <c r="AH87" s="210"/>
      <c r="AI87" s="210"/>
      <c r="AJ87" s="210"/>
      <c r="AK87" s="210"/>
      <c r="AL87" s="210"/>
    </row>
    <row r="88" spans="1:38" ht="16" x14ac:dyDescent="0.2">
      <c r="A88" s="210"/>
      <c r="B88" s="210"/>
      <c r="C88" s="210"/>
      <c r="D88" s="210"/>
      <c r="E88" s="210"/>
      <c r="F88" s="210"/>
      <c r="G88" s="210"/>
      <c r="H88" s="210"/>
      <c r="I88" s="210"/>
      <c r="J88" s="210"/>
      <c r="K88" s="210"/>
      <c r="L88" s="210"/>
      <c r="M88" s="210"/>
      <c r="N88" s="210"/>
      <c r="O88" s="210"/>
      <c r="P88" s="210"/>
      <c r="Q88" s="210"/>
      <c r="R88" s="210"/>
      <c r="S88" s="210"/>
      <c r="T88" s="210"/>
      <c r="U88" s="210"/>
      <c r="V88" s="210"/>
      <c r="W88" s="210"/>
      <c r="X88" s="210"/>
      <c r="Y88" s="210"/>
      <c r="Z88" s="210"/>
      <c r="AA88" s="210"/>
      <c r="AB88" s="210"/>
      <c r="AC88" s="210"/>
      <c r="AD88" s="210"/>
      <c r="AE88" s="210"/>
      <c r="AF88" s="210"/>
      <c r="AG88" s="210"/>
      <c r="AH88" s="210"/>
      <c r="AI88" s="210"/>
      <c r="AJ88" s="210"/>
      <c r="AK88" s="210"/>
      <c r="AL88" s="210"/>
    </row>
    <row r="89" spans="1:38" ht="16" x14ac:dyDescent="0.2">
      <c r="A89" s="210"/>
      <c r="B89" s="210"/>
      <c r="C89" s="210"/>
      <c r="D89" s="210"/>
      <c r="E89" s="210"/>
      <c r="F89" s="210"/>
      <c r="G89" s="210"/>
      <c r="H89" s="210"/>
      <c r="I89" s="210"/>
      <c r="J89" s="210"/>
      <c r="K89" s="210"/>
      <c r="L89" s="210"/>
      <c r="M89" s="210"/>
      <c r="N89" s="210"/>
      <c r="O89" s="210"/>
      <c r="P89" s="210"/>
      <c r="Q89" s="210"/>
      <c r="R89" s="210"/>
      <c r="S89" s="210"/>
      <c r="T89" s="210"/>
      <c r="U89" s="210"/>
      <c r="V89" s="210"/>
      <c r="W89" s="210"/>
      <c r="X89" s="210"/>
      <c r="Y89" s="210"/>
      <c r="Z89" s="210"/>
      <c r="AA89" s="210"/>
      <c r="AB89" s="210"/>
      <c r="AC89" s="210"/>
      <c r="AD89" s="210"/>
      <c r="AE89" s="210"/>
      <c r="AF89" s="210"/>
      <c r="AG89" s="210"/>
      <c r="AH89" s="210"/>
      <c r="AI89" s="210"/>
      <c r="AJ89" s="210"/>
      <c r="AK89" s="210"/>
      <c r="AL89" s="210"/>
    </row>
    <row r="90" spans="1:38" ht="16" x14ac:dyDescent="0.2">
      <c r="A90" s="210"/>
      <c r="B90" s="210"/>
      <c r="C90" s="210"/>
      <c r="D90" s="210"/>
      <c r="E90" s="210"/>
      <c r="F90" s="210"/>
      <c r="G90" s="210"/>
      <c r="H90" s="210"/>
      <c r="I90" s="210"/>
      <c r="J90" s="210"/>
      <c r="K90" s="210"/>
      <c r="L90" s="210"/>
      <c r="M90" s="210"/>
      <c r="N90" s="210"/>
      <c r="O90" s="210"/>
      <c r="P90" s="210"/>
      <c r="Q90" s="210"/>
      <c r="R90" s="210"/>
      <c r="S90" s="210"/>
      <c r="T90" s="210"/>
      <c r="U90" s="210"/>
      <c r="V90" s="210"/>
      <c r="W90" s="210"/>
      <c r="X90" s="210"/>
      <c r="Y90" s="210"/>
      <c r="Z90" s="210"/>
      <c r="AA90" s="210"/>
      <c r="AB90" s="210"/>
      <c r="AC90" s="210"/>
      <c r="AD90" s="210"/>
      <c r="AE90" s="210"/>
      <c r="AF90" s="210"/>
      <c r="AG90" s="210"/>
      <c r="AH90" s="210"/>
      <c r="AI90" s="210"/>
      <c r="AJ90" s="210"/>
      <c r="AK90" s="210"/>
      <c r="AL90" s="210"/>
    </row>
    <row r="91" spans="1:38" ht="16" x14ac:dyDescent="0.2">
      <c r="A91" s="210"/>
      <c r="B91" s="210"/>
      <c r="C91" s="210"/>
      <c r="D91" s="210"/>
      <c r="E91" s="210"/>
      <c r="F91" s="210"/>
      <c r="G91" s="210"/>
      <c r="H91" s="210"/>
      <c r="I91" s="210"/>
      <c r="J91" s="210"/>
      <c r="K91" s="210"/>
      <c r="L91" s="210"/>
      <c r="M91" s="210"/>
      <c r="N91" s="210"/>
      <c r="O91" s="210"/>
      <c r="P91" s="210"/>
      <c r="Q91" s="210"/>
      <c r="R91" s="210"/>
      <c r="S91" s="210"/>
      <c r="T91" s="210"/>
      <c r="U91" s="210"/>
      <c r="V91" s="210"/>
      <c r="W91" s="210"/>
      <c r="X91" s="210"/>
      <c r="Y91" s="210"/>
      <c r="Z91" s="210"/>
      <c r="AA91" s="210"/>
      <c r="AB91" s="210"/>
      <c r="AC91" s="210"/>
      <c r="AD91" s="210"/>
      <c r="AE91" s="210"/>
      <c r="AF91" s="210"/>
      <c r="AG91" s="210"/>
      <c r="AH91" s="210"/>
      <c r="AI91" s="210"/>
      <c r="AJ91" s="210"/>
      <c r="AK91" s="210"/>
      <c r="AL91" s="210"/>
    </row>
    <row r="92" spans="1:38" ht="16" x14ac:dyDescent="0.2">
      <c r="A92" s="210"/>
      <c r="B92" s="210"/>
      <c r="C92" s="210"/>
      <c r="D92" s="210"/>
      <c r="E92" s="210"/>
      <c r="F92" s="210"/>
      <c r="G92" s="210"/>
      <c r="H92" s="210"/>
      <c r="I92" s="210"/>
      <c r="J92" s="210"/>
      <c r="K92" s="210"/>
      <c r="L92" s="210"/>
      <c r="M92" s="210"/>
      <c r="N92" s="210"/>
      <c r="O92" s="210"/>
      <c r="P92" s="210"/>
      <c r="Q92" s="210"/>
      <c r="R92" s="210"/>
      <c r="S92" s="210"/>
      <c r="T92" s="210"/>
      <c r="U92" s="210"/>
      <c r="V92" s="210"/>
      <c r="W92" s="210"/>
      <c r="X92" s="210"/>
      <c r="Y92" s="210"/>
      <c r="Z92" s="210"/>
      <c r="AA92" s="210"/>
      <c r="AB92" s="210"/>
      <c r="AC92" s="210"/>
      <c r="AD92" s="210"/>
      <c r="AE92" s="210"/>
      <c r="AF92" s="210"/>
      <c r="AG92" s="210"/>
      <c r="AH92" s="210"/>
      <c r="AI92" s="210"/>
      <c r="AJ92" s="210"/>
      <c r="AK92" s="210"/>
      <c r="AL92" s="210"/>
    </row>
    <row r="93" spans="1:38" ht="16" x14ac:dyDescent="0.2">
      <c r="A93" s="210"/>
      <c r="B93" s="210"/>
      <c r="C93" s="210"/>
      <c r="D93" s="210"/>
      <c r="E93" s="210"/>
      <c r="F93" s="210"/>
      <c r="G93" s="210"/>
      <c r="H93" s="210"/>
      <c r="I93" s="210"/>
      <c r="J93" s="210"/>
      <c r="K93" s="210"/>
      <c r="L93" s="210"/>
      <c r="M93" s="210"/>
      <c r="N93" s="210"/>
      <c r="O93" s="210"/>
      <c r="P93" s="210"/>
      <c r="Q93" s="210"/>
      <c r="R93" s="210"/>
      <c r="S93" s="210"/>
      <c r="T93" s="210"/>
      <c r="U93" s="210"/>
      <c r="V93" s="210"/>
      <c r="W93" s="210"/>
      <c r="X93" s="210"/>
      <c r="Y93" s="210"/>
      <c r="Z93" s="210"/>
      <c r="AA93" s="210"/>
      <c r="AB93" s="210"/>
      <c r="AC93" s="210"/>
      <c r="AD93" s="210"/>
      <c r="AE93" s="210"/>
      <c r="AF93" s="210"/>
      <c r="AG93" s="210"/>
      <c r="AH93" s="210"/>
      <c r="AI93" s="210"/>
      <c r="AJ93" s="210"/>
      <c r="AK93" s="210"/>
      <c r="AL93" s="210"/>
    </row>
    <row r="94" spans="1:38" ht="16" x14ac:dyDescent="0.2">
      <c r="A94" s="210"/>
      <c r="B94" s="210"/>
      <c r="C94" s="210"/>
      <c r="D94" s="210"/>
      <c r="E94" s="210"/>
      <c r="F94" s="210"/>
      <c r="G94" s="210"/>
      <c r="H94" s="210"/>
      <c r="I94" s="210"/>
      <c r="J94" s="210"/>
      <c r="K94" s="210"/>
      <c r="L94" s="210"/>
      <c r="M94" s="210"/>
      <c r="N94" s="210"/>
      <c r="O94" s="210"/>
      <c r="P94" s="210"/>
      <c r="Q94" s="210"/>
      <c r="R94" s="210"/>
      <c r="S94" s="210"/>
      <c r="T94" s="210"/>
      <c r="U94" s="210"/>
      <c r="V94" s="210"/>
      <c r="W94" s="210"/>
      <c r="X94" s="210"/>
      <c r="Y94" s="210"/>
      <c r="Z94" s="210"/>
      <c r="AA94" s="210"/>
      <c r="AB94" s="210"/>
      <c r="AC94" s="210"/>
      <c r="AD94" s="210"/>
      <c r="AE94" s="210"/>
      <c r="AF94" s="210"/>
      <c r="AG94" s="210"/>
      <c r="AH94" s="210"/>
      <c r="AI94" s="210"/>
      <c r="AJ94" s="210"/>
      <c r="AK94" s="210"/>
      <c r="AL94" s="210"/>
    </row>
    <row r="95" spans="1:38" ht="16" x14ac:dyDescent="0.2">
      <c r="A95" s="210"/>
      <c r="B95" s="210"/>
      <c r="C95" s="210"/>
      <c r="D95" s="210"/>
      <c r="E95" s="210"/>
      <c r="F95" s="210"/>
      <c r="G95" s="210"/>
      <c r="H95" s="210"/>
      <c r="I95" s="210"/>
      <c r="J95" s="210"/>
      <c r="K95" s="210"/>
      <c r="L95" s="210"/>
      <c r="M95" s="210"/>
      <c r="N95" s="210"/>
      <c r="O95" s="210"/>
      <c r="P95" s="210"/>
      <c r="Q95" s="210"/>
      <c r="R95" s="210"/>
      <c r="S95" s="210"/>
      <c r="T95" s="210"/>
      <c r="U95" s="210"/>
      <c r="V95" s="210"/>
      <c r="W95" s="210"/>
      <c r="X95" s="210"/>
      <c r="Y95" s="210"/>
      <c r="Z95" s="210"/>
      <c r="AA95" s="210"/>
      <c r="AB95" s="210"/>
      <c r="AC95" s="210"/>
      <c r="AD95" s="210"/>
      <c r="AE95" s="210"/>
      <c r="AF95" s="210"/>
      <c r="AG95" s="210"/>
      <c r="AH95" s="210"/>
      <c r="AI95" s="210"/>
      <c r="AJ95" s="210"/>
      <c r="AK95" s="210"/>
      <c r="AL95" s="210"/>
    </row>
    <row r="96" spans="1:38" ht="16" x14ac:dyDescent="0.2">
      <c r="A96" s="210"/>
      <c r="B96" s="210"/>
      <c r="C96" s="210"/>
      <c r="D96" s="210"/>
      <c r="E96" s="210"/>
      <c r="F96" s="210"/>
      <c r="G96" s="210"/>
      <c r="H96" s="210"/>
      <c r="I96" s="210"/>
      <c r="J96" s="210"/>
      <c r="K96" s="210"/>
      <c r="L96" s="210"/>
      <c r="M96" s="210"/>
      <c r="N96" s="210"/>
      <c r="O96" s="210"/>
      <c r="P96" s="210"/>
      <c r="Q96" s="210"/>
      <c r="R96" s="210"/>
      <c r="S96" s="210"/>
      <c r="T96" s="210"/>
      <c r="U96" s="210"/>
      <c r="V96" s="210"/>
      <c r="W96" s="210"/>
      <c r="X96" s="210"/>
      <c r="Y96" s="210"/>
      <c r="Z96" s="210"/>
      <c r="AA96" s="210"/>
      <c r="AB96" s="210"/>
      <c r="AC96" s="210"/>
      <c r="AD96" s="210"/>
      <c r="AE96" s="210"/>
      <c r="AF96" s="210"/>
      <c r="AG96" s="210"/>
      <c r="AH96" s="210"/>
      <c r="AI96" s="210"/>
      <c r="AJ96" s="210"/>
      <c r="AK96" s="210"/>
      <c r="AL96" s="210"/>
    </row>
    <row r="97" spans="1:38" ht="16" x14ac:dyDescent="0.2">
      <c r="A97" s="210"/>
      <c r="B97" s="210"/>
      <c r="C97" s="210"/>
      <c r="D97" s="210"/>
      <c r="E97" s="210"/>
      <c r="F97" s="210"/>
      <c r="G97" s="210"/>
      <c r="H97" s="210"/>
      <c r="I97" s="210"/>
      <c r="J97" s="210"/>
      <c r="K97" s="210"/>
      <c r="L97" s="210"/>
      <c r="M97" s="210"/>
      <c r="N97" s="210"/>
      <c r="O97" s="210"/>
      <c r="P97" s="210"/>
      <c r="Q97" s="210"/>
      <c r="R97" s="210"/>
      <c r="S97" s="210"/>
      <c r="T97" s="210"/>
      <c r="U97" s="210"/>
      <c r="V97" s="210"/>
      <c r="W97" s="210"/>
      <c r="X97" s="210"/>
      <c r="Y97" s="210"/>
      <c r="Z97" s="210"/>
      <c r="AA97" s="210"/>
      <c r="AB97" s="210"/>
      <c r="AC97" s="210"/>
      <c r="AD97" s="210"/>
      <c r="AE97" s="210"/>
      <c r="AF97" s="210"/>
      <c r="AG97" s="210"/>
      <c r="AH97" s="210"/>
      <c r="AI97" s="210"/>
      <c r="AJ97" s="210"/>
      <c r="AK97" s="210"/>
      <c r="AL97" s="210"/>
    </row>
    <row r="98" spans="1:38" ht="16" x14ac:dyDescent="0.2">
      <c r="A98" s="210"/>
      <c r="B98" s="210"/>
      <c r="C98" s="210"/>
      <c r="D98" s="210"/>
      <c r="E98" s="210"/>
      <c r="F98" s="210"/>
      <c r="G98" s="210"/>
      <c r="H98" s="210"/>
      <c r="I98" s="210"/>
      <c r="J98" s="210"/>
      <c r="K98" s="210"/>
      <c r="L98" s="210"/>
      <c r="M98" s="210"/>
      <c r="N98" s="210"/>
      <c r="O98" s="210"/>
      <c r="P98" s="210"/>
      <c r="Q98" s="210"/>
      <c r="R98" s="210"/>
      <c r="S98" s="210"/>
      <c r="T98" s="210"/>
      <c r="U98" s="210"/>
      <c r="V98" s="210"/>
      <c r="W98" s="210"/>
      <c r="X98" s="210"/>
      <c r="Y98" s="210"/>
      <c r="Z98" s="210"/>
      <c r="AA98" s="210"/>
      <c r="AB98" s="210"/>
      <c r="AC98" s="210"/>
      <c r="AD98" s="210"/>
      <c r="AE98" s="210"/>
      <c r="AF98" s="210"/>
      <c r="AG98" s="210"/>
      <c r="AH98" s="210"/>
      <c r="AI98" s="210"/>
      <c r="AJ98" s="210"/>
      <c r="AK98" s="210"/>
      <c r="AL98" s="210"/>
    </row>
    <row r="99" spans="1:38" ht="16" x14ac:dyDescent="0.2">
      <c r="A99" s="210"/>
      <c r="B99" s="210"/>
      <c r="C99" s="210"/>
      <c r="D99" s="210"/>
      <c r="E99" s="210"/>
      <c r="F99" s="210"/>
      <c r="G99" s="210"/>
      <c r="H99" s="210"/>
      <c r="I99" s="210"/>
      <c r="J99" s="210"/>
      <c r="K99" s="210"/>
      <c r="L99" s="210"/>
      <c r="M99" s="210"/>
      <c r="N99" s="210"/>
      <c r="O99" s="210"/>
      <c r="P99" s="210"/>
      <c r="Q99" s="210"/>
      <c r="R99" s="210"/>
      <c r="S99" s="210"/>
      <c r="T99" s="210"/>
      <c r="U99" s="210"/>
      <c r="V99" s="210"/>
      <c r="W99" s="210"/>
      <c r="X99" s="210"/>
      <c r="Y99" s="210"/>
      <c r="Z99" s="210"/>
      <c r="AA99" s="210"/>
      <c r="AB99" s="210"/>
      <c r="AC99" s="210"/>
      <c r="AD99" s="210"/>
      <c r="AE99" s="210"/>
      <c r="AF99" s="210"/>
      <c r="AG99" s="210"/>
      <c r="AH99" s="210"/>
      <c r="AI99" s="210"/>
      <c r="AJ99" s="210"/>
      <c r="AK99" s="210"/>
      <c r="AL99" s="210"/>
    </row>
    <row r="100" spans="1:38" ht="16" x14ac:dyDescent="0.2">
      <c r="A100" s="210"/>
      <c r="B100" s="210"/>
      <c r="C100" s="210"/>
      <c r="D100" s="210"/>
      <c r="E100" s="210"/>
      <c r="F100" s="210"/>
      <c r="G100" s="210"/>
      <c r="H100" s="210"/>
      <c r="I100" s="210"/>
      <c r="J100" s="210"/>
      <c r="K100" s="210"/>
      <c r="L100" s="210"/>
      <c r="M100" s="210"/>
      <c r="N100" s="210"/>
      <c r="O100" s="210"/>
      <c r="P100" s="210"/>
      <c r="Q100" s="210"/>
      <c r="R100" s="210"/>
      <c r="S100" s="210"/>
      <c r="T100" s="210"/>
      <c r="U100" s="210"/>
      <c r="V100" s="210"/>
      <c r="W100" s="210"/>
      <c r="X100" s="210"/>
      <c r="Y100" s="210"/>
      <c r="Z100" s="210"/>
      <c r="AA100" s="210"/>
      <c r="AB100" s="210"/>
      <c r="AC100" s="210"/>
      <c r="AD100" s="210"/>
      <c r="AE100" s="210"/>
      <c r="AF100" s="210"/>
      <c r="AG100" s="210"/>
      <c r="AH100" s="210"/>
      <c r="AI100" s="210"/>
      <c r="AJ100" s="210"/>
      <c r="AK100" s="210"/>
      <c r="AL100" s="210"/>
    </row>
    <row r="101" spans="1:38" ht="16" x14ac:dyDescent="0.2">
      <c r="A101" s="210"/>
      <c r="B101" s="210"/>
      <c r="C101" s="210"/>
      <c r="D101" s="210"/>
      <c r="E101" s="210"/>
      <c r="F101" s="210"/>
      <c r="G101" s="210"/>
      <c r="H101" s="210"/>
      <c r="I101" s="210"/>
      <c r="J101" s="210"/>
      <c r="K101" s="210"/>
      <c r="L101" s="210"/>
      <c r="M101" s="210"/>
      <c r="N101" s="210"/>
      <c r="O101" s="210"/>
      <c r="P101" s="210"/>
      <c r="Q101" s="210"/>
      <c r="R101" s="210"/>
      <c r="S101" s="210"/>
      <c r="T101" s="210"/>
      <c r="U101" s="210"/>
      <c r="V101" s="210"/>
      <c r="W101" s="210"/>
      <c r="X101" s="210"/>
      <c r="Y101" s="210"/>
      <c r="Z101" s="210"/>
      <c r="AA101" s="210"/>
      <c r="AB101" s="210"/>
      <c r="AC101" s="210"/>
      <c r="AD101" s="210"/>
      <c r="AE101" s="210"/>
      <c r="AF101" s="210"/>
      <c r="AG101" s="210"/>
      <c r="AH101" s="210"/>
      <c r="AI101" s="210"/>
      <c r="AJ101" s="210"/>
      <c r="AK101" s="210"/>
      <c r="AL101" s="210"/>
    </row>
    <row r="102" spans="1:38" ht="16" x14ac:dyDescent="0.2">
      <c r="A102" s="210"/>
      <c r="B102" s="210"/>
      <c r="C102" s="210"/>
      <c r="D102" s="210"/>
      <c r="E102" s="210"/>
      <c r="F102" s="210"/>
      <c r="G102" s="210"/>
      <c r="H102" s="210"/>
      <c r="I102" s="210"/>
      <c r="J102" s="210"/>
      <c r="K102" s="210"/>
      <c r="L102" s="210"/>
      <c r="M102" s="210"/>
      <c r="N102" s="210"/>
      <c r="O102" s="210"/>
      <c r="P102" s="210"/>
      <c r="Q102" s="210"/>
      <c r="R102" s="210"/>
      <c r="S102" s="210"/>
      <c r="T102" s="210"/>
      <c r="U102" s="210"/>
      <c r="V102" s="210"/>
      <c r="W102" s="210"/>
      <c r="X102" s="210"/>
      <c r="Y102" s="210"/>
      <c r="Z102" s="210"/>
      <c r="AA102" s="210"/>
      <c r="AB102" s="210"/>
      <c r="AC102" s="210"/>
      <c r="AD102" s="210"/>
      <c r="AE102" s="210"/>
      <c r="AF102" s="210"/>
      <c r="AG102" s="210"/>
      <c r="AH102" s="210"/>
      <c r="AI102" s="210"/>
      <c r="AJ102" s="210"/>
      <c r="AK102" s="210"/>
      <c r="AL102" s="210"/>
    </row>
    <row r="103" spans="1:38" ht="16" x14ac:dyDescent="0.2">
      <c r="A103" s="210"/>
      <c r="B103" s="210"/>
      <c r="C103" s="210"/>
      <c r="D103" s="210"/>
      <c r="E103" s="210"/>
      <c r="F103" s="210"/>
      <c r="G103" s="210"/>
      <c r="H103" s="210"/>
      <c r="I103" s="210"/>
      <c r="J103" s="210"/>
      <c r="K103" s="210"/>
      <c r="L103" s="210"/>
      <c r="M103" s="210"/>
      <c r="N103" s="210"/>
      <c r="O103" s="210"/>
      <c r="P103" s="210"/>
      <c r="Q103" s="210"/>
      <c r="R103" s="210"/>
      <c r="S103" s="210"/>
      <c r="T103" s="210"/>
      <c r="U103" s="210"/>
      <c r="V103" s="210"/>
      <c r="W103" s="210"/>
      <c r="X103" s="210"/>
      <c r="Y103" s="210"/>
      <c r="Z103" s="210"/>
      <c r="AA103" s="210"/>
      <c r="AB103" s="210"/>
      <c r="AC103" s="210"/>
      <c r="AD103" s="210"/>
      <c r="AE103" s="210"/>
      <c r="AF103" s="210"/>
      <c r="AG103" s="210"/>
      <c r="AH103" s="210"/>
      <c r="AI103" s="210"/>
      <c r="AJ103" s="210"/>
      <c r="AK103" s="210"/>
      <c r="AL103" s="210"/>
    </row>
    <row r="104" spans="1:38" ht="16" x14ac:dyDescent="0.2">
      <c r="A104" s="210"/>
      <c r="B104" s="210"/>
      <c r="C104" s="210"/>
      <c r="D104" s="210"/>
      <c r="E104" s="210"/>
      <c r="F104" s="210"/>
      <c r="G104" s="210"/>
      <c r="H104" s="210"/>
      <c r="I104" s="210"/>
      <c r="J104" s="210"/>
      <c r="K104" s="210"/>
      <c r="L104" s="210"/>
      <c r="M104" s="210"/>
      <c r="N104" s="210"/>
      <c r="O104" s="210"/>
      <c r="P104" s="210"/>
      <c r="Q104" s="210"/>
      <c r="R104" s="210"/>
      <c r="S104" s="210"/>
      <c r="T104" s="210"/>
      <c r="U104" s="210"/>
      <c r="V104" s="210"/>
      <c r="W104" s="210"/>
      <c r="X104" s="210"/>
      <c r="Y104" s="210"/>
      <c r="Z104" s="210"/>
      <c r="AA104" s="210"/>
      <c r="AB104" s="210"/>
      <c r="AC104" s="210"/>
      <c r="AD104" s="210"/>
      <c r="AE104" s="210"/>
      <c r="AF104" s="210"/>
      <c r="AG104" s="210"/>
      <c r="AH104" s="210"/>
      <c r="AI104" s="210"/>
      <c r="AJ104" s="210"/>
      <c r="AK104" s="210"/>
      <c r="AL104" s="210"/>
    </row>
    <row r="105" spans="1:38" ht="16" x14ac:dyDescent="0.2">
      <c r="A105" s="210"/>
      <c r="B105" s="210"/>
      <c r="C105" s="210"/>
      <c r="D105" s="210"/>
      <c r="E105" s="210"/>
      <c r="F105" s="210"/>
      <c r="G105" s="210"/>
      <c r="H105" s="210"/>
      <c r="I105" s="210"/>
      <c r="J105" s="210"/>
      <c r="K105" s="210"/>
      <c r="L105" s="210"/>
      <c r="M105" s="210"/>
      <c r="N105" s="210"/>
      <c r="O105" s="210"/>
      <c r="P105" s="210"/>
      <c r="Q105" s="210"/>
      <c r="R105" s="210"/>
      <c r="S105" s="210"/>
      <c r="T105" s="210"/>
      <c r="U105" s="210"/>
      <c r="V105" s="210"/>
      <c r="W105" s="210"/>
      <c r="X105" s="210"/>
      <c r="Y105" s="210"/>
      <c r="Z105" s="210"/>
      <c r="AA105" s="210"/>
      <c r="AB105" s="210"/>
      <c r="AC105" s="210"/>
      <c r="AD105" s="210"/>
      <c r="AE105" s="210"/>
      <c r="AF105" s="210"/>
      <c r="AG105" s="210"/>
      <c r="AH105" s="210"/>
      <c r="AI105" s="210"/>
      <c r="AJ105" s="210"/>
      <c r="AK105" s="210"/>
      <c r="AL105" s="210"/>
    </row>
    <row r="106" spans="1:38" ht="16" x14ac:dyDescent="0.2">
      <c r="A106" s="210"/>
      <c r="B106" s="210"/>
      <c r="C106" s="210"/>
      <c r="D106" s="210"/>
      <c r="E106" s="210"/>
      <c r="F106" s="210"/>
      <c r="G106" s="210"/>
      <c r="H106" s="210"/>
      <c r="I106" s="210"/>
      <c r="J106" s="210"/>
      <c r="K106" s="210"/>
      <c r="L106" s="210"/>
      <c r="M106" s="210"/>
      <c r="N106" s="210"/>
      <c r="O106" s="210"/>
      <c r="P106" s="210"/>
      <c r="Q106" s="210"/>
      <c r="R106" s="210"/>
      <c r="S106" s="210"/>
      <c r="T106" s="210"/>
      <c r="U106" s="210"/>
      <c r="V106" s="210"/>
      <c r="W106" s="210"/>
      <c r="X106" s="210"/>
      <c r="Y106" s="210"/>
      <c r="Z106" s="210"/>
      <c r="AA106" s="210"/>
      <c r="AB106" s="210"/>
      <c r="AC106" s="210"/>
      <c r="AD106" s="210"/>
      <c r="AE106" s="210"/>
      <c r="AF106" s="210"/>
      <c r="AG106" s="210"/>
      <c r="AH106" s="210"/>
      <c r="AI106" s="210"/>
      <c r="AJ106" s="210"/>
      <c r="AK106" s="210"/>
      <c r="AL106" s="210"/>
    </row>
    <row r="107" spans="1:38" ht="16" x14ac:dyDescent="0.2">
      <c r="A107" s="210"/>
      <c r="B107" s="210"/>
      <c r="C107" s="210"/>
      <c r="D107" s="210"/>
      <c r="E107" s="210"/>
      <c r="F107" s="210"/>
      <c r="G107" s="210"/>
      <c r="H107" s="210"/>
      <c r="I107" s="210"/>
      <c r="J107" s="210"/>
      <c r="K107" s="210"/>
      <c r="L107" s="210"/>
      <c r="M107" s="210"/>
      <c r="N107" s="210"/>
      <c r="O107" s="210"/>
      <c r="P107" s="210"/>
      <c r="Q107" s="210"/>
      <c r="R107" s="210"/>
      <c r="S107" s="210"/>
      <c r="T107" s="210"/>
      <c r="U107" s="210"/>
      <c r="V107" s="210"/>
      <c r="W107" s="210"/>
      <c r="X107" s="210"/>
      <c r="Y107" s="210"/>
      <c r="Z107" s="210"/>
      <c r="AA107" s="210"/>
      <c r="AB107" s="210"/>
      <c r="AC107" s="210"/>
      <c r="AD107" s="210"/>
      <c r="AE107" s="210"/>
      <c r="AF107" s="210"/>
      <c r="AG107" s="210"/>
      <c r="AH107" s="210"/>
      <c r="AI107" s="210"/>
      <c r="AJ107" s="210"/>
      <c r="AK107" s="210"/>
      <c r="AL107" s="210"/>
    </row>
    <row r="108" spans="1:38" ht="16" x14ac:dyDescent="0.2">
      <c r="A108" s="210"/>
      <c r="B108" s="210"/>
      <c r="C108" s="210"/>
      <c r="D108" s="210"/>
      <c r="E108" s="210"/>
      <c r="F108" s="210"/>
      <c r="G108" s="210"/>
      <c r="H108" s="210"/>
      <c r="I108" s="210"/>
      <c r="J108" s="210"/>
      <c r="K108" s="210"/>
      <c r="L108" s="210"/>
      <c r="M108" s="210"/>
      <c r="N108" s="210"/>
      <c r="O108" s="210"/>
      <c r="P108" s="210"/>
      <c r="Q108" s="210"/>
      <c r="R108" s="210"/>
      <c r="S108" s="210"/>
      <c r="T108" s="210"/>
      <c r="U108" s="210"/>
      <c r="V108" s="210"/>
      <c r="W108" s="210"/>
      <c r="X108" s="210"/>
      <c r="Y108" s="210"/>
      <c r="Z108" s="210"/>
      <c r="AA108" s="210"/>
      <c r="AB108" s="210"/>
      <c r="AC108" s="210"/>
      <c r="AD108" s="210"/>
      <c r="AE108" s="210"/>
      <c r="AF108" s="210"/>
      <c r="AG108" s="210"/>
      <c r="AH108" s="210"/>
      <c r="AI108" s="210"/>
      <c r="AJ108" s="210"/>
      <c r="AK108" s="210"/>
      <c r="AL108" s="210"/>
    </row>
    <row r="109" spans="1:38" ht="16" x14ac:dyDescent="0.2">
      <c r="A109" s="210"/>
      <c r="B109" s="210"/>
      <c r="C109" s="210"/>
      <c r="D109" s="210"/>
      <c r="E109" s="210"/>
      <c r="F109" s="210"/>
      <c r="G109" s="210"/>
      <c r="H109" s="210"/>
      <c r="I109" s="210"/>
      <c r="J109" s="210"/>
      <c r="K109" s="210"/>
      <c r="L109" s="210"/>
      <c r="M109" s="210"/>
      <c r="N109" s="210"/>
      <c r="O109" s="210"/>
      <c r="P109" s="210"/>
      <c r="Q109" s="210"/>
      <c r="R109" s="210"/>
      <c r="S109" s="210"/>
      <c r="T109" s="210"/>
      <c r="U109" s="210"/>
      <c r="V109" s="210"/>
      <c r="W109" s="210"/>
      <c r="X109" s="210"/>
      <c r="Y109" s="210"/>
      <c r="Z109" s="210"/>
      <c r="AA109" s="210"/>
      <c r="AB109" s="210"/>
      <c r="AC109" s="210"/>
      <c r="AD109" s="210"/>
      <c r="AE109" s="210"/>
      <c r="AF109" s="210"/>
      <c r="AG109" s="210"/>
      <c r="AH109" s="210"/>
      <c r="AI109" s="210"/>
      <c r="AJ109" s="210"/>
      <c r="AK109" s="210"/>
      <c r="AL109" s="210"/>
    </row>
    <row r="110" spans="1:38" ht="16" x14ac:dyDescent="0.2">
      <c r="A110" s="210"/>
      <c r="B110" s="210"/>
      <c r="C110" s="210"/>
      <c r="D110" s="210"/>
      <c r="E110" s="210"/>
      <c r="F110" s="210"/>
      <c r="G110" s="210"/>
      <c r="H110" s="210"/>
      <c r="I110" s="210"/>
      <c r="J110" s="210"/>
      <c r="K110" s="210"/>
      <c r="L110" s="210"/>
      <c r="M110" s="210"/>
      <c r="N110" s="210"/>
      <c r="O110" s="210"/>
      <c r="P110" s="210"/>
      <c r="Q110" s="210"/>
      <c r="R110" s="210"/>
      <c r="S110" s="210"/>
      <c r="T110" s="210"/>
      <c r="U110" s="210"/>
      <c r="V110" s="210"/>
      <c r="W110" s="210"/>
      <c r="X110" s="210"/>
      <c r="Y110" s="210"/>
      <c r="Z110" s="210"/>
      <c r="AA110" s="210"/>
      <c r="AB110" s="210"/>
      <c r="AC110" s="210"/>
      <c r="AD110" s="210"/>
      <c r="AE110" s="210"/>
      <c r="AF110" s="210"/>
      <c r="AG110" s="210"/>
      <c r="AH110" s="210"/>
      <c r="AI110" s="210"/>
      <c r="AJ110" s="210"/>
      <c r="AK110" s="210"/>
      <c r="AL110" s="210"/>
    </row>
    <row r="111" spans="1:38" ht="16" x14ac:dyDescent="0.2">
      <c r="A111" s="210"/>
      <c r="B111" s="210"/>
      <c r="C111" s="210"/>
      <c r="D111" s="210"/>
      <c r="E111" s="210"/>
      <c r="F111" s="210"/>
      <c r="G111" s="210"/>
      <c r="H111" s="210"/>
      <c r="I111" s="210"/>
      <c r="J111" s="210"/>
      <c r="K111" s="210"/>
      <c r="L111" s="210"/>
      <c r="M111" s="210"/>
      <c r="N111" s="210"/>
      <c r="O111" s="210"/>
      <c r="P111" s="210"/>
      <c r="Q111" s="210"/>
      <c r="R111" s="210"/>
      <c r="S111" s="210"/>
      <c r="T111" s="210"/>
      <c r="U111" s="210"/>
      <c r="V111" s="210"/>
      <c r="W111" s="210"/>
      <c r="X111" s="210"/>
      <c r="Y111" s="210"/>
      <c r="Z111" s="210"/>
      <c r="AA111" s="210"/>
      <c r="AB111" s="210"/>
      <c r="AC111" s="210"/>
      <c r="AD111" s="210"/>
      <c r="AE111" s="210"/>
      <c r="AF111" s="210"/>
      <c r="AG111" s="210"/>
      <c r="AH111" s="210"/>
      <c r="AI111" s="210"/>
      <c r="AJ111" s="210"/>
      <c r="AK111" s="210"/>
      <c r="AL111" s="210"/>
    </row>
    <row r="112" spans="1:38" ht="16" x14ac:dyDescent="0.2">
      <c r="A112" s="210"/>
      <c r="B112" s="210"/>
      <c r="C112" s="210"/>
      <c r="D112" s="210"/>
      <c r="E112" s="210"/>
      <c r="F112" s="210"/>
      <c r="G112" s="210"/>
      <c r="H112" s="210"/>
      <c r="I112" s="210"/>
      <c r="J112" s="210"/>
      <c r="K112" s="210"/>
      <c r="L112" s="210"/>
      <c r="M112" s="210"/>
      <c r="N112" s="210"/>
      <c r="O112" s="210"/>
      <c r="P112" s="210"/>
      <c r="Q112" s="210"/>
      <c r="R112" s="210"/>
      <c r="S112" s="210"/>
      <c r="T112" s="210"/>
      <c r="U112" s="210"/>
      <c r="V112" s="210"/>
      <c r="W112" s="210"/>
      <c r="X112" s="210"/>
      <c r="Y112" s="210"/>
      <c r="Z112" s="210"/>
      <c r="AA112" s="210"/>
      <c r="AB112" s="210"/>
      <c r="AC112" s="210"/>
      <c r="AD112" s="210"/>
      <c r="AE112" s="210"/>
      <c r="AF112" s="210"/>
      <c r="AG112" s="210"/>
      <c r="AH112" s="210"/>
      <c r="AI112" s="210"/>
      <c r="AJ112" s="210"/>
      <c r="AK112" s="210"/>
      <c r="AL112" s="210"/>
    </row>
    <row r="113" spans="1:38" ht="16" x14ac:dyDescent="0.2">
      <c r="A113" s="210"/>
      <c r="B113" s="210"/>
      <c r="C113" s="210"/>
      <c r="D113" s="210"/>
      <c r="E113" s="210"/>
      <c r="F113" s="210"/>
      <c r="G113" s="210"/>
      <c r="H113" s="210"/>
      <c r="I113" s="210"/>
      <c r="J113" s="210"/>
      <c r="K113" s="210"/>
      <c r="L113" s="210"/>
      <c r="M113" s="210"/>
      <c r="N113" s="210"/>
      <c r="O113" s="210"/>
      <c r="P113" s="210"/>
      <c r="Q113" s="210"/>
      <c r="R113" s="210"/>
      <c r="S113" s="210"/>
      <c r="T113" s="210"/>
      <c r="U113" s="210"/>
      <c r="V113" s="210"/>
      <c r="W113" s="210"/>
      <c r="X113" s="210"/>
      <c r="Y113" s="210"/>
      <c r="Z113" s="210"/>
      <c r="AA113" s="210"/>
      <c r="AB113" s="210"/>
      <c r="AC113" s="210"/>
      <c r="AD113" s="210"/>
      <c r="AE113" s="210"/>
      <c r="AF113" s="210"/>
      <c r="AG113" s="210"/>
      <c r="AH113" s="210"/>
      <c r="AI113" s="210"/>
      <c r="AJ113" s="210"/>
      <c r="AK113" s="210"/>
      <c r="AL113" s="210"/>
    </row>
    <row r="114" spans="1:38" ht="16" x14ac:dyDescent="0.2">
      <c r="A114" s="210"/>
      <c r="B114" s="210"/>
      <c r="C114" s="210"/>
      <c r="D114" s="210"/>
      <c r="E114" s="210"/>
      <c r="F114" s="210"/>
      <c r="G114" s="210"/>
      <c r="H114" s="210"/>
      <c r="I114" s="210"/>
      <c r="J114" s="210"/>
      <c r="K114" s="210"/>
      <c r="L114" s="210"/>
      <c r="M114" s="210"/>
      <c r="N114" s="210"/>
      <c r="O114" s="210"/>
      <c r="P114" s="210"/>
      <c r="Q114" s="210"/>
      <c r="R114" s="210"/>
      <c r="S114" s="210"/>
      <c r="T114" s="210"/>
      <c r="U114" s="210"/>
      <c r="V114" s="210"/>
      <c r="W114" s="210"/>
      <c r="X114" s="210"/>
      <c r="Y114" s="210"/>
      <c r="Z114" s="210"/>
      <c r="AA114" s="210"/>
      <c r="AB114" s="210"/>
      <c r="AC114" s="210"/>
      <c r="AD114" s="210"/>
      <c r="AE114" s="210"/>
      <c r="AF114" s="210"/>
      <c r="AG114" s="210"/>
      <c r="AH114" s="210"/>
      <c r="AI114" s="210"/>
      <c r="AJ114" s="210"/>
      <c r="AK114" s="210"/>
      <c r="AL114" s="210"/>
    </row>
    <row r="115" spans="1:38" ht="16" x14ac:dyDescent="0.2">
      <c r="A115" s="210"/>
      <c r="B115" s="210"/>
      <c r="C115" s="210"/>
      <c r="D115" s="210"/>
      <c r="E115" s="210"/>
      <c r="F115" s="210"/>
      <c r="G115" s="210"/>
      <c r="H115" s="210"/>
      <c r="I115" s="210"/>
      <c r="J115" s="210"/>
      <c r="K115" s="210"/>
      <c r="L115" s="210"/>
      <c r="M115" s="210"/>
      <c r="N115" s="210"/>
      <c r="O115" s="210"/>
      <c r="P115" s="210"/>
      <c r="Q115" s="210"/>
      <c r="R115" s="210"/>
      <c r="S115" s="210"/>
      <c r="T115" s="210"/>
      <c r="U115" s="210"/>
      <c r="V115" s="210"/>
      <c r="W115" s="210"/>
      <c r="X115" s="210"/>
      <c r="Y115" s="210"/>
      <c r="Z115" s="210"/>
      <c r="AA115" s="210"/>
      <c r="AB115" s="210"/>
      <c r="AC115" s="210"/>
      <c r="AD115" s="210"/>
      <c r="AE115" s="210"/>
      <c r="AF115" s="210"/>
      <c r="AG115" s="210"/>
      <c r="AH115" s="210"/>
      <c r="AI115" s="210"/>
      <c r="AJ115" s="210"/>
      <c r="AK115" s="210"/>
      <c r="AL115" s="210"/>
    </row>
    <row r="116" spans="1:38" ht="16" x14ac:dyDescent="0.2">
      <c r="A116" s="210"/>
      <c r="B116" s="210"/>
      <c r="C116" s="210"/>
      <c r="D116" s="210"/>
      <c r="E116" s="210"/>
      <c r="F116" s="210"/>
      <c r="G116" s="210"/>
      <c r="H116" s="210"/>
      <c r="I116" s="210"/>
      <c r="J116" s="210"/>
      <c r="K116" s="210"/>
      <c r="L116" s="210"/>
      <c r="M116" s="210"/>
      <c r="N116" s="210"/>
      <c r="O116" s="210"/>
      <c r="P116" s="210"/>
      <c r="Q116" s="210"/>
      <c r="R116" s="210"/>
      <c r="S116" s="210"/>
      <c r="T116" s="210"/>
      <c r="U116" s="210"/>
      <c r="V116" s="210"/>
      <c r="W116" s="210"/>
      <c r="X116" s="210"/>
      <c r="Y116" s="210"/>
      <c r="Z116" s="210"/>
      <c r="AA116" s="210"/>
      <c r="AB116" s="210"/>
      <c r="AC116" s="210"/>
      <c r="AD116" s="210"/>
      <c r="AE116" s="210"/>
      <c r="AF116" s="210"/>
      <c r="AG116" s="210"/>
      <c r="AH116" s="210"/>
      <c r="AI116" s="210"/>
      <c r="AJ116" s="210"/>
      <c r="AK116" s="210"/>
      <c r="AL116" s="210"/>
    </row>
    <row r="117" spans="1:38" ht="16" x14ac:dyDescent="0.2">
      <c r="A117" s="210"/>
      <c r="B117" s="210"/>
      <c r="C117" s="210"/>
      <c r="D117" s="210"/>
      <c r="E117" s="210"/>
      <c r="F117" s="210"/>
      <c r="G117" s="210"/>
      <c r="H117" s="210"/>
      <c r="I117" s="210"/>
      <c r="J117" s="210"/>
      <c r="K117" s="210"/>
      <c r="L117" s="210"/>
      <c r="M117" s="210"/>
      <c r="N117" s="210"/>
      <c r="O117" s="210"/>
      <c r="P117" s="210"/>
      <c r="Q117" s="210"/>
      <c r="R117" s="210"/>
      <c r="S117" s="210"/>
      <c r="T117" s="210"/>
      <c r="U117" s="210"/>
      <c r="V117" s="210"/>
      <c r="W117" s="210"/>
      <c r="X117" s="210"/>
      <c r="Y117" s="210"/>
      <c r="Z117" s="210"/>
      <c r="AA117" s="210"/>
      <c r="AB117" s="210"/>
      <c r="AC117" s="210"/>
      <c r="AD117" s="210"/>
      <c r="AE117" s="210"/>
      <c r="AF117" s="210"/>
      <c r="AG117" s="210"/>
      <c r="AH117" s="210"/>
      <c r="AI117" s="210"/>
      <c r="AJ117" s="210"/>
      <c r="AK117" s="210"/>
      <c r="AL117" s="210"/>
    </row>
    <row r="118" spans="1:38" ht="16" x14ac:dyDescent="0.2">
      <c r="A118" s="210"/>
      <c r="B118" s="210"/>
      <c r="C118" s="210"/>
      <c r="D118" s="210"/>
      <c r="E118" s="210"/>
      <c r="F118" s="210"/>
      <c r="G118" s="210"/>
      <c r="H118" s="210"/>
      <c r="I118" s="210"/>
      <c r="J118" s="210"/>
      <c r="K118" s="210"/>
      <c r="L118" s="210"/>
      <c r="M118" s="210"/>
      <c r="N118" s="210"/>
      <c r="O118" s="210"/>
      <c r="P118" s="210"/>
      <c r="Q118" s="210"/>
      <c r="R118" s="210"/>
      <c r="S118" s="210"/>
      <c r="T118" s="210"/>
      <c r="U118" s="210"/>
      <c r="V118" s="210"/>
      <c r="W118" s="210"/>
      <c r="X118" s="210"/>
      <c r="Y118" s="210"/>
      <c r="Z118" s="210"/>
      <c r="AA118" s="210"/>
      <c r="AB118" s="210"/>
      <c r="AC118" s="210"/>
      <c r="AD118" s="210"/>
      <c r="AE118" s="210"/>
      <c r="AF118" s="210"/>
      <c r="AG118" s="210"/>
      <c r="AH118" s="210"/>
      <c r="AI118" s="210"/>
      <c r="AJ118" s="210"/>
      <c r="AK118" s="210"/>
      <c r="AL118" s="210"/>
    </row>
    <row r="119" spans="1:38" ht="16" x14ac:dyDescent="0.2">
      <c r="A119" s="210"/>
      <c r="B119" s="210"/>
      <c r="C119" s="210"/>
      <c r="D119" s="210"/>
      <c r="E119" s="210"/>
      <c r="F119" s="210"/>
      <c r="G119" s="210"/>
      <c r="H119" s="210"/>
      <c r="I119" s="210"/>
      <c r="J119" s="210"/>
      <c r="K119" s="210"/>
      <c r="L119" s="210"/>
      <c r="M119" s="210"/>
      <c r="N119" s="210"/>
      <c r="O119" s="210"/>
      <c r="P119" s="210"/>
      <c r="Q119" s="210"/>
      <c r="R119" s="210"/>
      <c r="S119" s="210"/>
      <c r="T119" s="210"/>
      <c r="U119" s="210"/>
      <c r="V119" s="210"/>
      <c r="W119" s="210"/>
      <c r="X119" s="210"/>
      <c r="Y119" s="210"/>
      <c r="Z119" s="210"/>
      <c r="AA119" s="210"/>
      <c r="AB119" s="210"/>
      <c r="AC119" s="210"/>
      <c r="AD119" s="210"/>
      <c r="AE119" s="210"/>
      <c r="AF119" s="210"/>
      <c r="AG119" s="210"/>
      <c r="AH119" s="210"/>
      <c r="AI119" s="210"/>
      <c r="AJ119" s="210"/>
      <c r="AK119" s="210"/>
      <c r="AL119" s="210"/>
    </row>
    <row r="120" spans="1:38" ht="16" x14ac:dyDescent="0.2">
      <c r="A120" s="210"/>
      <c r="B120" s="210"/>
      <c r="C120" s="210"/>
      <c r="D120" s="210"/>
      <c r="E120" s="210"/>
      <c r="F120" s="210"/>
      <c r="G120" s="210"/>
      <c r="H120" s="210"/>
      <c r="I120" s="210"/>
      <c r="J120" s="210"/>
      <c r="K120" s="210"/>
      <c r="L120" s="210"/>
      <c r="M120" s="210"/>
      <c r="N120" s="210"/>
      <c r="O120" s="210"/>
      <c r="P120" s="210"/>
      <c r="Q120" s="210"/>
      <c r="R120" s="210"/>
      <c r="S120" s="210"/>
      <c r="T120" s="210"/>
      <c r="U120" s="210"/>
      <c r="V120" s="210"/>
      <c r="W120" s="210"/>
      <c r="X120" s="210"/>
      <c r="Y120" s="210"/>
      <c r="Z120" s="210"/>
      <c r="AA120" s="210"/>
      <c r="AB120" s="210"/>
      <c r="AC120" s="210"/>
      <c r="AD120" s="210"/>
      <c r="AE120" s="210"/>
      <c r="AF120" s="210"/>
      <c r="AG120" s="210"/>
      <c r="AH120" s="210"/>
      <c r="AI120" s="210"/>
      <c r="AJ120" s="210"/>
      <c r="AK120" s="210"/>
      <c r="AL120" s="210"/>
    </row>
    <row r="121" spans="1:38" ht="16" x14ac:dyDescent="0.2">
      <c r="A121" s="210"/>
      <c r="B121" s="210"/>
      <c r="C121" s="210"/>
      <c r="D121" s="210"/>
      <c r="E121" s="210"/>
      <c r="F121" s="210"/>
      <c r="G121" s="210"/>
      <c r="H121" s="210"/>
      <c r="I121" s="210"/>
      <c r="J121" s="210"/>
      <c r="K121" s="210"/>
      <c r="L121" s="210"/>
      <c r="M121" s="210"/>
      <c r="N121" s="210"/>
      <c r="O121" s="210"/>
      <c r="P121" s="210"/>
      <c r="Q121" s="210"/>
      <c r="R121" s="210"/>
      <c r="S121" s="210"/>
      <c r="T121" s="210"/>
      <c r="U121" s="210"/>
      <c r="V121" s="210"/>
      <c r="W121" s="210"/>
      <c r="X121" s="210"/>
      <c r="Y121" s="210"/>
      <c r="Z121" s="210"/>
      <c r="AA121" s="210"/>
      <c r="AB121" s="210"/>
      <c r="AC121" s="210"/>
      <c r="AD121" s="210"/>
      <c r="AE121" s="210"/>
      <c r="AF121" s="210"/>
      <c r="AG121" s="210"/>
      <c r="AH121" s="210"/>
      <c r="AI121" s="210"/>
      <c r="AJ121" s="210"/>
      <c r="AK121" s="210"/>
      <c r="AL121" s="210"/>
    </row>
    <row r="122" spans="1:38" ht="16" x14ac:dyDescent="0.2">
      <c r="A122" s="210"/>
      <c r="B122" s="210"/>
      <c r="C122" s="210"/>
      <c r="D122" s="210"/>
      <c r="E122" s="210"/>
      <c r="F122" s="210"/>
      <c r="G122" s="210"/>
      <c r="H122" s="210"/>
      <c r="I122" s="210"/>
      <c r="J122" s="210"/>
      <c r="K122" s="210"/>
      <c r="L122" s="210"/>
      <c r="M122" s="210"/>
      <c r="N122" s="210"/>
      <c r="O122" s="210"/>
      <c r="P122" s="210"/>
      <c r="Q122" s="210"/>
      <c r="R122" s="210"/>
      <c r="S122" s="210"/>
      <c r="T122" s="210"/>
      <c r="U122" s="210"/>
      <c r="V122" s="210"/>
      <c r="W122" s="210"/>
      <c r="X122" s="210"/>
      <c r="Y122" s="210"/>
      <c r="Z122" s="210"/>
      <c r="AA122" s="210"/>
      <c r="AB122" s="210"/>
      <c r="AC122" s="210"/>
      <c r="AD122" s="210"/>
      <c r="AE122" s="210"/>
      <c r="AF122" s="210"/>
      <c r="AG122" s="210"/>
      <c r="AH122" s="210"/>
      <c r="AI122" s="210"/>
      <c r="AJ122" s="210"/>
      <c r="AK122" s="210"/>
      <c r="AL122" s="210"/>
    </row>
    <row r="123" spans="1:38" ht="16" x14ac:dyDescent="0.2">
      <c r="A123" s="210"/>
      <c r="B123" s="210"/>
      <c r="C123" s="210"/>
      <c r="D123" s="210"/>
      <c r="E123" s="210"/>
      <c r="F123" s="210"/>
      <c r="G123" s="210"/>
      <c r="H123" s="210"/>
      <c r="I123" s="210"/>
      <c r="J123" s="210"/>
      <c r="K123" s="210"/>
      <c r="L123" s="210"/>
      <c r="M123" s="210"/>
      <c r="N123" s="210"/>
      <c r="O123" s="210"/>
      <c r="P123" s="210"/>
      <c r="Q123" s="210"/>
      <c r="R123" s="210"/>
      <c r="S123" s="210"/>
      <c r="T123" s="210"/>
      <c r="U123" s="210"/>
      <c r="V123" s="210"/>
      <c r="W123" s="210"/>
      <c r="X123" s="210"/>
      <c r="Y123" s="210"/>
      <c r="Z123" s="210"/>
      <c r="AA123" s="210"/>
      <c r="AB123" s="210"/>
      <c r="AC123" s="210"/>
      <c r="AD123" s="210"/>
      <c r="AE123" s="210"/>
      <c r="AF123" s="210"/>
      <c r="AG123" s="210"/>
      <c r="AH123" s="210"/>
      <c r="AI123" s="210"/>
      <c r="AJ123" s="210"/>
      <c r="AK123" s="210"/>
      <c r="AL123" s="210"/>
    </row>
    <row r="124" spans="1:38" ht="16" x14ac:dyDescent="0.2">
      <c r="A124" s="210"/>
      <c r="B124" s="210"/>
      <c r="C124" s="210"/>
      <c r="D124" s="210"/>
      <c r="E124" s="210"/>
      <c r="F124" s="210"/>
      <c r="G124" s="210"/>
      <c r="H124" s="210"/>
      <c r="I124" s="210"/>
      <c r="J124" s="210"/>
      <c r="K124" s="210"/>
      <c r="L124" s="210"/>
      <c r="M124" s="210"/>
      <c r="N124" s="210"/>
      <c r="O124" s="210"/>
      <c r="P124" s="210"/>
      <c r="Q124" s="210"/>
      <c r="R124" s="210"/>
      <c r="S124" s="210"/>
      <c r="T124" s="210"/>
      <c r="U124" s="210"/>
      <c r="V124" s="210"/>
      <c r="W124" s="210"/>
      <c r="X124" s="210"/>
      <c r="Y124" s="210"/>
      <c r="Z124" s="210"/>
      <c r="AA124" s="210"/>
      <c r="AB124" s="210"/>
      <c r="AC124" s="210"/>
      <c r="AD124" s="210"/>
      <c r="AE124" s="210"/>
      <c r="AF124" s="210"/>
      <c r="AG124" s="210"/>
      <c r="AH124" s="210"/>
      <c r="AI124" s="210"/>
      <c r="AJ124" s="210"/>
      <c r="AK124" s="210"/>
      <c r="AL124" s="210"/>
    </row>
    <row r="125" spans="1:38" ht="16" x14ac:dyDescent="0.2">
      <c r="A125" s="210"/>
      <c r="B125" s="210"/>
      <c r="C125" s="210"/>
      <c r="D125" s="210"/>
      <c r="E125" s="210"/>
      <c r="F125" s="210"/>
      <c r="G125" s="210"/>
      <c r="H125" s="210"/>
      <c r="I125" s="210"/>
      <c r="J125" s="210"/>
      <c r="K125" s="210"/>
      <c r="L125" s="210"/>
      <c r="M125" s="210"/>
      <c r="N125" s="210"/>
      <c r="O125" s="210"/>
      <c r="P125" s="210"/>
      <c r="Q125" s="210"/>
      <c r="R125" s="210"/>
      <c r="S125" s="210"/>
      <c r="T125" s="210"/>
      <c r="U125" s="210"/>
      <c r="V125" s="210"/>
      <c r="W125" s="210"/>
      <c r="X125" s="210"/>
      <c r="Y125" s="210"/>
      <c r="Z125" s="210"/>
      <c r="AA125" s="210"/>
      <c r="AB125" s="210"/>
      <c r="AC125" s="210"/>
      <c r="AD125" s="210"/>
      <c r="AE125" s="210"/>
      <c r="AF125" s="210"/>
      <c r="AG125" s="210"/>
      <c r="AH125" s="210"/>
      <c r="AI125" s="210"/>
      <c r="AJ125" s="210"/>
      <c r="AK125" s="210"/>
      <c r="AL125" s="210"/>
    </row>
    <row r="126" spans="1:38" ht="16" x14ac:dyDescent="0.2">
      <c r="A126" s="210"/>
      <c r="B126" s="210"/>
      <c r="C126" s="210"/>
      <c r="D126" s="210"/>
      <c r="E126" s="210"/>
      <c r="F126" s="210"/>
      <c r="G126" s="210"/>
      <c r="H126" s="210"/>
      <c r="I126" s="210"/>
      <c r="J126" s="210"/>
      <c r="K126" s="210"/>
      <c r="L126" s="210"/>
      <c r="M126" s="210"/>
      <c r="N126" s="210"/>
      <c r="O126" s="210"/>
      <c r="P126" s="210"/>
      <c r="Q126" s="210"/>
      <c r="R126" s="210"/>
      <c r="S126" s="210"/>
      <c r="T126" s="210"/>
      <c r="U126" s="210"/>
      <c r="V126" s="210"/>
      <c r="W126" s="210"/>
      <c r="X126" s="210"/>
      <c r="Y126" s="210"/>
      <c r="Z126" s="210"/>
      <c r="AA126" s="210"/>
      <c r="AB126" s="210"/>
      <c r="AC126" s="210"/>
      <c r="AD126" s="210"/>
      <c r="AE126" s="210"/>
      <c r="AF126" s="210"/>
      <c r="AG126" s="210"/>
      <c r="AH126" s="210"/>
      <c r="AI126" s="210"/>
      <c r="AJ126" s="210"/>
      <c r="AK126" s="210"/>
      <c r="AL126" s="210"/>
    </row>
    <row r="127" spans="1:38" ht="16" x14ac:dyDescent="0.2">
      <c r="A127" s="210"/>
      <c r="B127" s="210"/>
      <c r="C127" s="210"/>
      <c r="D127" s="210"/>
      <c r="E127" s="210"/>
      <c r="F127" s="210"/>
      <c r="G127" s="210"/>
      <c r="H127" s="210"/>
      <c r="I127" s="210"/>
      <c r="J127" s="210"/>
      <c r="K127" s="210"/>
      <c r="L127" s="210"/>
      <c r="M127" s="210"/>
      <c r="N127" s="210"/>
      <c r="O127" s="210"/>
      <c r="P127" s="210"/>
      <c r="Q127" s="210"/>
      <c r="R127" s="210"/>
      <c r="S127" s="210"/>
      <c r="T127" s="210"/>
      <c r="U127" s="210"/>
      <c r="V127" s="210"/>
      <c r="W127" s="210"/>
      <c r="X127" s="210"/>
      <c r="Y127" s="210"/>
      <c r="Z127" s="210"/>
      <c r="AA127" s="210"/>
      <c r="AB127" s="210"/>
      <c r="AC127" s="210"/>
      <c r="AD127" s="210"/>
      <c r="AE127" s="210"/>
      <c r="AF127" s="210"/>
      <c r="AG127" s="210"/>
      <c r="AH127" s="210"/>
      <c r="AI127" s="210"/>
      <c r="AJ127" s="210"/>
      <c r="AK127" s="210"/>
      <c r="AL127" s="210"/>
    </row>
    <row r="128" spans="1:38" ht="16" x14ac:dyDescent="0.2">
      <c r="A128" s="210"/>
      <c r="B128" s="210"/>
      <c r="C128" s="210"/>
      <c r="D128" s="210"/>
      <c r="E128" s="210"/>
      <c r="F128" s="210"/>
      <c r="G128" s="210"/>
      <c r="H128" s="210"/>
      <c r="I128" s="210"/>
      <c r="J128" s="210"/>
      <c r="K128" s="210"/>
      <c r="L128" s="210"/>
      <c r="M128" s="210"/>
      <c r="N128" s="210"/>
      <c r="O128" s="210"/>
      <c r="P128" s="210"/>
      <c r="Q128" s="210"/>
      <c r="R128" s="210"/>
      <c r="S128" s="210"/>
      <c r="T128" s="210"/>
      <c r="U128" s="210"/>
      <c r="V128" s="210"/>
      <c r="W128" s="210"/>
      <c r="X128" s="210"/>
      <c r="Y128" s="210"/>
      <c r="Z128" s="210"/>
      <c r="AA128" s="210"/>
      <c r="AB128" s="210"/>
      <c r="AC128" s="210"/>
      <c r="AD128" s="210"/>
      <c r="AE128" s="210"/>
      <c r="AF128" s="210"/>
      <c r="AG128" s="210"/>
      <c r="AH128" s="210"/>
      <c r="AI128" s="210"/>
      <c r="AJ128" s="210"/>
      <c r="AK128" s="210"/>
      <c r="AL128" s="210"/>
    </row>
    <row r="129" spans="1:38" ht="16" x14ac:dyDescent="0.2">
      <c r="A129" s="210"/>
      <c r="B129" s="210"/>
      <c r="C129" s="210"/>
      <c r="D129" s="210"/>
      <c r="E129" s="210"/>
      <c r="F129" s="210"/>
      <c r="G129" s="210"/>
      <c r="H129" s="210"/>
      <c r="I129" s="210"/>
      <c r="J129" s="210"/>
      <c r="K129" s="210"/>
      <c r="L129" s="210"/>
      <c r="M129" s="210"/>
      <c r="N129" s="210"/>
      <c r="O129" s="210"/>
      <c r="P129" s="210"/>
      <c r="Q129" s="210"/>
      <c r="R129" s="210"/>
      <c r="S129" s="210"/>
      <c r="T129" s="210"/>
      <c r="U129" s="210"/>
      <c r="V129" s="210"/>
      <c r="W129" s="210"/>
      <c r="X129" s="210"/>
      <c r="Y129" s="210"/>
      <c r="Z129" s="210"/>
      <c r="AA129" s="210"/>
      <c r="AB129" s="210"/>
      <c r="AC129" s="210"/>
      <c r="AD129" s="210"/>
      <c r="AE129" s="210"/>
      <c r="AF129" s="210"/>
      <c r="AG129" s="210"/>
      <c r="AH129" s="210"/>
      <c r="AI129" s="210"/>
      <c r="AJ129" s="210"/>
      <c r="AK129" s="210"/>
      <c r="AL129" s="210"/>
    </row>
    <row r="130" spans="1:38" ht="16" x14ac:dyDescent="0.2">
      <c r="A130" s="210"/>
      <c r="B130" s="210"/>
      <c r="C130" s="210"/>
      <c r="D130" s="210"/>
      <c r="E130" s="210"/>
      <c r="F130" s="210"/>
      <c r="G130" s="210"/>
      <c r="H130" s="210"/>
      <c r="I130" s="210"/>
      <c r="J130" s="210"/>
      <c r="K130" s="210"/>
      <c r="L130" s="210"/>
      <c r="M130" s="210"/>
      <c r="N130" s="210"/>
      <c r="O130" s="210"/>
      <c r="P130" s="210"/>
      <c r="Q130" s="210"/>
      <c r="R130" s="210"/>
      <c r="S130" s="210"/>
      <c r="T130" s="210"/>
      <c r="U130" s="210"/>
      <c r="V130" s="210"/>
      <c r="W130" s="210"/>
      <c r="X130" s="210"/>
      <c r="Y130" s="210"/>
      <c r="Z130" s="210"/>
      <c r="AA130" s="210"/>
      <c r="AB130" s="210"/>
      <c r="AC130" s="210"/>
      <c r="AD130" s="210"/>
      <c r="AE130" s="210"/>
      <c r="AF130" s="210"/>
      <c r="AG130" s="210"/>
      <c r="AH130" s="210"/>
      <c r="AI130" s="210"/>
      <c r="AJ130" s="210"/>
      <c r="AK130" s="210"/>
      <c r="AL130" s="210"/>
    </row>
    <row r="131" spans="1:38" ht="16" x14ac:dyDescent="0.2">
      <c r="A131" s="210"/>
      <c r="B131" s="210"/>
      <c r="C131" s="210"/>
      <c r="D131" s="210"/>
      <c r="E131" s="210"/>
      <c r="F131" s="210"/>
      <c r="G131" s="210"/>
      <c r="H131" s="210"/>
      <c r="I131" s="210"/>
      <c r="J131" s="210"/>
      <c r="K131" s="210"/>
      <c r="L131" s="210"/>
      <c r="M131" s="210"/>
      <c r="N131" s="210"/>
      <c r="O131" s="210"/>
      <c r="P131" s="210"/>
      <c r="Q131" s="210"/>
      <c r="R131" s="210"/>
      <c r="S131" s="210"/>
      <c r="T131" s="210"/>
      <c r="U131" s="210"/>
      <c r="V131" s="210"/>
      <c r="W131" s="210"/>
      <c r="X131" s="210"/>
      <c r="Y131" s="210"/>
      <c r="Z131" s="210"/>
      <c r="AA131" s="210"/>
      <c r="AB131" s="210"/>
      <c r="AC131" s="210"/>
      <c r="AD131" s="210"/>
      <c r="AE131" s="210"/>
      <c r="AF131" s="210"/>
      <c r="AG131" s="210"/>
      <c r="AH131" s="210"/>
      <c r="AI131" s="210"/>
      <c r="AJ131" s="210"/>
      <c r="AK131" s="210"/>
      <c r="AL131" s="210"/>
    </row>
    <row r="132" spans="1:38" ht="16" x14ac:dyDescent="0.2">
      <c r="A132" s="210"/>
      <c r="B132" s="210"/>
      <c r="C132" s="210"/>
      <c r="D132" s="210"/>
      <c r="E132" s="210"/>
      <c r="F132" s="210"/>
      <c r="G132" s="210"/>
      <c r="H132" s="210"/>
      <c r="I132" s="210"/>
      <c r="J132" s="210"/>
      <c r="K132" s="210"/>
      <c r="L132" s="210"/>
      <c r="M132" s="210"/>
      <c r="N132" s="210"/>
      <c r="O132" s="210"/>
      <c r="P132" s="210"/>
      <c r="Q132" s="210"/>
      <c r="R132" s="210"/>
      <c r="S132" s="210"/>
      <c r="T132" s="210"/>
      <c r="U132" s="210"/>
      <c r="V132" s="210"/>
      <c r="W132" s="210"/>
      <c r="X132" s="210"/>
      <c r="Y132" s="210"/>
      <c r="Z132" s="210"/>
      <c r="AA132" s="210"/>
      <c r="AB132" s="210"/>
      <c r="AC132" s="210"/>
      <c r="AD132" s="210"/>
      <c r="AE132" s="210"/>
      <c r="AF132" s="210"/>
      <c r="AG132" s="210"/>
      <c r="AH132" s="210"/>
      <c r="AI132" s="210"/>
      <c r="AJ132" s="210"/>
      <c r="AK132" s="210"/>
      <c r="AL132" s="210"/>
    </row>
    <row r="133" spans="1:38" ht="16" x14ac:dyDescent="0.2">
      <c r="A133" s="210"/>
      <c r="B133" s="210"/>
      <c r="C133" s="210"/>
      <c r="D133" s="210"/>
      <c r="E133" s="210"/>
      <c r="F133" s="210"/>
      <c r="G133" s="210"/>
      <c r="H133" s="210"/>
      <c r="I133" s="210"/>
      <c r="J133" s="210"/>
      <c r="K133" s="210"/>
      <c r="L133" s="210"/>
      <c r="M133" s="210"/>
      <c r="N133" s="210"/>
      <c r="O133" s="210"/>
      <c r="P133" s="210"/>
      <c r="Q133" s="210"/>
      <c r="R133" s="210"/>
      <c r="S133" s="210"/>
      <c r="T133" s="210"/>
      <c r="U133" s="210"/>
      <c r="V133" s="210"/>
      <c r="W133" s="210"/>
      <c r="X133" s="210"/>
      <c r="Y133" s="210"/>
      <c r="Z133" s="210"/>
      <c r="AA133" s="210"/>
      <c r="AB133" s="210"/>
      <c r="AC133" s="210"/>
      <c r="AD133" s="210"/>
      <c r="AE133" s="210"/>
      <c r="AF133" s="210"/>
      <c r="AG133" s="210"/>
      <c r="AH133" s="210"/>
      <c r="AI133" s="210"/>
      <c r="AJ133" s="210"/>
      <c r="AK133" s="210"/>
      <c r="AL133" s="210"/>
    </row>
    <row r="134" spans="1:38" ht="16" x14ac:dyDescent="0.2">
      <c r="A134" s="210"/>
      <c r="B134" s="210"/>
      <c r="C134" s="210"/>
      <c r="D134" s="210"/>
      <c r="E134" s="210"/>
      <c r="F134" s="210"/>
      <c r="G134" s="210"/>
      <c r="H134" s="210"/>
      <c r="I134" s="210"/>
      <c r="J134" s="210"/>
      <c r="K134" s="210"/>
      <c r="L134" s="210"/>
      <c r="M134" s="210"/>
      <c r="N134" s="210"/>
      <c r="O134" s="210"/>
      <c r="P134" s="210"/>
      <c r="Q134" s="210"/>
      <c r="R134" s="210"/>
      <c r="S134" s="210"/>
      <c r="T134" s="210"/>
      <c r="U134" s="210"/>
      <c r="V134" s="210"/>
      <c r="W134" s="210"/>
      <c r="X134" s="210"/>
      <c r="Y134" s="210"/>
      <c r="Z134" s="210"/>
      <c r="AA134" s="210"/>
      <c r="AB134" s="210"/>
      <c r="AC134" s="210"/>
      <c r="AD134" s="210"/>
      <c r="AE134" s="210"/>
      <c r="AF134" s="210"/>
      <c r="AG134" s="210"/>
      <c r="AH134" s="210"/>
      <c r="AI134" s="210"/>
      <c r="AJ134" s="210"/>
      <c r="AK134" s="210"/>
      <c r="AL134" s="210"/>
    </row>
    <row r="135" spans="1:38" ht="16" x14ac:dyDescent="0.2">
      <c r="A135" s="210"/>
      <c r="B135" s="210"/>
      <c r="C135" s="210"/>
      <c r="D135" s="210"/>
      <c r="E135" s="210"/>
      <c r="F135" s="210"/>
      <c r="G135" s="210"/>
      <c r="H135" s="210"/>
      <c r="I135" s="210"/>
      <c r="J135" s="210"/>
      <c r="K135" s="210"/>
      <c r="L135" s="210"/>
      <c r="M135" s="210"/>
      <c r="N135" s="210"/>
      <c r="O135" s="210"/>
      <c r="P135" s="210"/>
      <c r="Q135" s="210"/>
      <c r="R135" s="210"/>
      <c r="S135" s="210"/>
      <c r="T135" s="210"/>
      <c r="U135" s="210"/>
      <c r="V135" s="210"/>
      <c r="W135" s="210"/>
      <c r="X135" s="210"/>
      <c r="Y135" s="210"/>
      <c r="Z135" s="210"/>
      <c r="AA135" s="210"/>
      <c r="AB135" s="210"/>
      <c r="AC135" s="210"/>
      <c r="AD135" s="210"/>
      <c r="AE135" s="210"/>
      <c r="AF135" s="210"/>
      <c r="AG135" s="210"/>
      <c r="AH135" s="210"/>
      <c r="AI135" s="210"/>
      <c r="AJ135" s="210"/>
      <c r="AK135" s="210"/>
      <c r="AL135" s="210"/>
    </row>
    <row r="136" spans="1:38" ht="16" x14ac:dyDescent="0.2">
      <c r="A136" s="210"/>
      <c r="B136" s="210"/>
      <c r="C136" s="210"/>
      <c r="D136" s="210"/>
      <c r="E136" s="210"/>
      <c r="F136" s="210"/>
      <c r="G136" s="210"/>
      <c r="H136" s="210"/>
      <c r="I136" s="210"/>
      <c r="J136" s="210"/>
      <c r="K136" s="210"/>
      <c r="L136" s="210"/>
      <c r="M136" s="210"/>
      <c r="N136" s="210"/>
      <c r="O136" s="210"/>
      <c r="P136" s="210"/>
      <c r="Q136" s="210"/>
      <c r="R136" s="210"/>
      <c r="S136" s="210"/>
      <c r="T136" s="210"/>
      <c r="U136" s="210"/>
      <c r="V136" s="210"/>
      <c r="W136" s="210"/>
      <c r="X136" s="210"/>
      <c r="Y136" s="210"/>
      <c r="Z136" s="210"/>
      <c r="AA136" s="210"/>
      <c r="AB136" s="210"/>
      <c r="AC136" s="210"/>
      <c r="AD136" s="210"/>
      <c r="AE136" s="210"/>
      <c r="AF136" s="210"/>
      <c r="AG136" s="210"/>
      <c r="AH136" s="210"/>
      <c r="AI136" s="210"/>
      <c r="AJ136" s="210"/>
      <c r="AK136" s="210"/>
      <c r="AL136" s="210"/>
    </row>
    <row r="137" spans="1:38" ht="16" x14ac:dyDescent="0.2">
      <c r="A137" s="210"/>
      <c r="B137" s="210"/>
      <c r="C137" s="210"/>
      <c r="D137" s="210"/>
      <c r="E137" s="210"/>
      <c r="F137" s="210"/>
      <c r="G137" s="210"/>
      <c r="H137" s="210"/>
      <c r="I137" s="210"/>
      <c r="J137" s="210"/>
      <c r="K137" s="210"/>
      <c r="L137" s="210"/>
      <c r="M137" s="210"/>
      <c r="N137" s="210"/>
      <c r="O137" s="210"/>
      <c r="P137" s="210"/>
      <c r="Q137" s="210"/>
      <c r="R137" s="210"/>
      <c r="S137" s="210"/>
      <c r="T137" s="210"/>
      <c r="U137" s="210"/>
      <c r="V137" s="210"/>
      <c r="W137" s="210"/>
      <c r="X137" s="210"/>
      <c r="Y137" s="210"/>
      <c r="Z137" s="210"/>
      <c r="AA137" s="210"/>
      <c r="AB137" s="210"/>
      <c r="AC137" s="210"/>
      <c r="AD137" s="210"/>
      <c r="AE137" s="210"/>
      <c r="AF137" s="210"/>
      <c r="AG137" s="210"/>
      <c r="AH137" s="210"/>
      <c r="AI137" s="210"/>
      <c r="AJ137" s="210"/>
      <c r="AK137" s="210"/>
      <c r="AL137" s="210"/>
    </row>
    <row r="138" spans="1:38" ht="16" x14ac:dyDescent="0.2">
      <c r="A138" s="210"/>
      <c r="B138" s="210"/>
      <c r="C138" s="210"/>
      <c r="D138" s="210"/>
      <c r="E138" s="210"/>
      <c r="F138" s="210"/>
      <c r="G138" s="210"/>
      <c r="H138" s="210"/>
      <c r="I138" s="210"/>
      <c r="J138" s="210"/>
      <c r="K138" s="210"/>
      <c r="L138" s="210"/>
      <c r="M138" s="210"/>
      <c r="N138" s="210"/>
      <c r="O138" s="210"/>
      <c r="P138" s="210"/>
      <c r="Q138" s="210"/>
      <c r="R138" s="210"/>
      <c r="S138" s="210"/>
      <c r="T138" s="210"/>
      <c r="U138" s="210"/>
      <c r="V138" s="210"/>
      <c r="W138" s="210"/>
      <c r="X138" s="210"/>
      <c r="Y138" s="210"/>
      <c r="Z138" s="210"/>
      <c r="AA138" s="210"/>
      <c r="AB138" s="210"/>
      <c r="AC138" s="210"/>
      <c r="AD138" s="210"/>
      <c r="AE138" s="210"/>
      <c r="AF138" s="210"/>
      <c r="AG138" s="210"/>
      <c r="AH138" s="210"/>
      <c r="AI138" s="210"/>
      <c r="AJ138" s="210"/>
      <c r="AK138" s="210"/>
      <c r="AL138" s="210"/>
    </row>
    <row r="139" spans="1:38" ht="16" x14ac:dyDescent="0.2">
      <c r="A139" s="210"/>
      <c r="B139" s="210"/>
      <c r="C139" s="210"/>
      <c r="D139" s="210"/>
      <c r="E139" s="210"/>
      <c r="F139" s="210"/>
      <c r="G139" s="210"/>
      <c r="H139" s="210"/>
      <c r="I139" s="210"/>
      <c r="J139" s="210"/>
      <c r="K139" s="210"/>
      <c r="L139" s="210"/>
      <c r="M139" s="210"/>
      <c r="N139" s="210"/>
      <c r="O139" s="210"/>
      <c r="P139" s="210"/>
      <c r="Q139" s="210"/>
      <c r="R139" s="210"/>
      <c r="S139" s="210"/>
      <c r="T139" s="210"/>
      <c r="U139" s="210"/>
      <c r="V139" s="210"/>
      <c r="W139" s="210"/>
      <c r="X139" s="210"/>
      <c r="Y139" s="210"/>
      <c r="Z139" s="210"/>
      <c r="AA139" s="210"/>
      <c r="AB139" s="210"/>
      <c r="AC139" s="210"/>
      <c r="AD139" s="210"/>
      <c r="AE139" s="210"/>
      <c r="AF139" s="210"/>
      <c r="AG139" s="210"/>
      <c r="AH139" s="210"/>
      <c r="AI139" s="210"/>
      <c r="AJ139" s="210"/>
      <c r="AK139" s="210"/>
      <c r="AL139" s="210"/>
    </row>
    <row r="140" spans="1:38" ht="16" x14ac:dyDescent="0.2">
      <c r="A140" s="210"/>
      <c r="B140" s="210"/>
      <c r="C140" s="210"/>
      <c r="D140" s="210"/>
      <c r="E140" s="210"/>
      <c r="F140" s="210"/>
      <c r="G140" s="210"/>
      <c r="H140" s="210"/>
      <c r="I140" s="210"/>
      <c r="J140" s="210"/>
      <c r="K140" s="210"/>
      <c r="L140" s="210"/>
      <c r="M140" s="210"/>
      <c r="N140" s="210"/>
      <c r="O140" s="210"/>
      <c r="P140" s="210"/>
      <c r="Q140" s="210"/>
      <c r="R140" s="210"/>
      <c r="S140" s="210"/>
      <c r="T140" s="210"/>
      <c r="U140" s="210"/>
      <c r="V140" s="210"/>
      <c r="W140" s="210"/>
      <c r="X140" s="210"/>
      <c r="Y140" s="210"/>
      <c r="Z140" s="210"/>
      <c r="AA140" s="210"/>
      <c r="AB140" s="210"/>
      <c r="AC140" s="210"/>
      <c r="AD140" s="210"/>
      <c r="AE140" s="210"/>
      <c r="AF140" s="210"/>
      <c r="AG140" s="210"/>
      <c r="AH140" s="210"/>
      <c r="AI140" s="210"/>
      <c r="AJ140" s="210"/>
      <c r="AK140" s="210"/>
      <c r="AL140" s="210"/>
    </row>
    <row r="141" spans="1:38" ht="16" x14ac:dyDescent="0.2">
      <c r="A141" s="210"/>
      <c r="B141" s="210"/>
      <c r="C141" s="210"/>
      <c r="D141" s="210"/>
      <c r="E141" s="210"/>
      <c r="F141" s="210"/>
      <c r="G141" s="210"/>
      <c r="H141" s="210"/>
      <c r="I141" s="210"/>
      <c r="J141" s="210"/>
      <c r="K141" s="210"/>
      <c r="L141" s="210"/>
      <c r="M141" s="210"/>
      <c r="N141" s="210"/>
      <c r="O141" s="210"/>
      <c r="P141" s="210"/>
      <c r="Q141" s="210"/>
      <c r="R141" s="210"/>
      <c r="S141" s="210"/>
      <c r="T141" s="210"/>
      <c r="U141" s="210"/>
      <c r="V141" s="210"/>
      <c r="W141" s="210"/>
      <c r="X141" s="210"/>
      <c r="Y141" s="210"/>
      <c r="Z141" s="210"/>
      <c r="AA141" s="210"/>
      <c r="AB141" s="210"/>
      <c r="AC141" s="210"/>
      <c r="AD141" s="210"/>
      <c r="AE141" s="210"/>
      <c r="AF141" s="210"/>
      <c r="AG141" s="210"/>
      <c r="AH141" s="210"/>
      <c r="AI141" s="210"/>
      <c r="AJ141" s="210"/>
      <c r="AK141" s="210"/>
      <c r="AL141" s="210"/>
    </row>
    <row r="142" spans="1:38" ht="16" x14ac:dyDescent="0.2">
      <c r="A142" s="210"/>
      <c r="B142" s="210"/>
      <c r="C142" s="210"/>
      <c r="D142" s="210"/>
      <c r="E142" s="210"/>
      <c r="F142" s="210"/>
      <c r="G142" s="210"/>
      <c r="H142" s="210"/>
      <c r="I142" s="210"/>
      <c r="J142" s="210"/>
      <c r="K142" s="210"/>
      <c r="L142" s="210"/>
      <c r="M142" s="210"/>
      <c r="N142" s="210"/>
      <c r="O142" s="210"/>
      <c r="P142" s="210"/>
      <c r="Q142" s="210"/>
      <c r="R142" s="210"/>
      <c r="S142" s="210"/>
      <c r="T142" s="210"/>
      <c r="U142" s="210"/>
      <c r="V142" s="210"/>
      <c r="W142" s="210"/>
      <c r="X142" s="210"/>
      <c r="Y142" s="210"/>
      <c r="Z142" s="210"/>
      <c r="AA142" s="210"/>
      <c r="AB142" s="210"/>
      <c r="AC142" s="210"/>
      <c r="AD142" s="210"/>
      <c r="AE142" s="210"/>
      <c r="AF142" s="210"/>
      <c r="AG142" s="210"/>
      <c r="AH142" s="210"/>
      <c r="AI142" s="210"/>
      <c r="AJ142" s="210"/>
      <c r="AK142" s="210"/>
      <c r="AL142" s="210"/>
    </row>
    <row r="143" spans="1:38" ht="16" x14ac:dyDescent="0.2">
      <c r="A143" s="210"/>
      <c r="B143" s="210"/>
      <c r="C143" s="210"/>
      <c r="D143" s="210"/>
      <c r="E143" s="210"/>
      <c r="F143" s="210"/>
      <c r="G143" s="210"/>
      <c r="H143" s="210"/>
      <c r="I143" s="210"/>
      <c r="J143" s="210"/>
      <c r="K143" s="210"/>
      <c r="L143" s="210"/>
      <c r="M143" s="210"/>
      <c r="N143" s="210"/>
      <c r="O143" s="210"/>
      <c r="P143" s="210"/>
      <c r="Q143" s="210"/>
      <c r="R143" s="210"/>
      <c r="S143" s="210"/>
      <c r="T143" s="210"/>
      <c r="U143" s="210"/>
      <c r="V143" s="210"/>
      <c r="W143" s="210"/>
      <c r="X143" s="210"/>
      <c r="Y143" s="210"/>
      <c r="Z143" s="210"/>
      <c r="AA143" s="210"/>
      <c r="AB143" s="210"/>
      <c r="AC143" s="210"/>
      <c r="AD143" s="210"/>
      <c r="AE143" s="210"/>
      <c r="AF143" s="210"/>
      <c r="AG143" s="210"/>
      <c r="AH143" s="210"/>
      <c r="AI143" s="210"/>
      <c r="AJ143" s="210"/>
      <c r="AK143" s="210"/>
      <c r="AL143" s="210"/>
    </row>
    <row r="144" spans="1:38" ht="16" x14ac:dyDescent="0.2">
      <c r="A144" s="210"/>
      <c r="B144" s="210"/>
      <c r="C144" s="210"/>
      <c r="D144" s="210"/>
      <c r="E144" s="210"/>
      <c r="F144" s="210"/>
      <c r="G144" s="210"/>
      <c r="H144" s="210"/>
      <c r="I144" s="210"/>
      <c r="J144" s="210"/>
      <c r="K144" s="210"/>
      <c r="L144" s="210"/>
      <c r="M144" s="210"/>
      <c r="N144" s="210"/>
      <c r="O144" s="210"/>
      <c r="P144" s="210"/>
      <c r="Q144" s="210"/>
      <c r="R144" s="210"/>
      <c r="S144" s="210"/>
      <c r="T144" s="210"/>
      <c r="U144" s="210"/>
      <c r="V144" s="210"/>
      <c r="W144" s="210"/>
      <c r="X144" s="210"/>
      <c r="Y144" s="210"/>
      <c r="Z144" s="210"/>
      <c r="AA144" s="210"/>
      <c r="AB144" s="210"/>
      <c r="AC144" s="210"/>
      <c r="AD144" s="210"/>
      <c r="AE144" s="210"/>
      <c r="AF144" s="210"/>
      <c r="AG144" s="210"/>
      <c r="AH144" s="210"/>
      <c r="AI144" s="210"/>
      <c r="AJ144" s="210"/>
      <c r="AK144" s="210"/>
      <c r="AL144" s="210"/>
    </row>
    <row r="145" spans="1:38" ht="16" x14ac:dyDescent="0.2">
      <c r="A145" s="210"/>
      <c r="B145" s="210"/>
      <c r="C145" s="210"/>
      <c r="D145" s="210"/>
      <c r="E145" s="210"/>
      <c r="F145" s="210"/>
      <c r="G145" s="210"/>
      <c r="H145" s="210"/>
      <c r="I145" s="210"/>
      <c r="J145" s="210"/>
      <c r="K145" s="210"/>
      <c r="L145" s="210"/>
      <c r="M145" s="210"/>
      <c r="N145" s="210"/>
      <c r="O145" s="210"/>
      <c r="P145" s="210"/>
      <c r="Q145" s="210"/>
      <c r="R145" s="210"/>
      <c r="S145" s="210"/>
      <c r="T145" s="210"/>
      <c r="U145" s="210"/>
      <c r="V145" s="210"/>
      <c r="W145" s="210"/>
      <c r="X145" s="210"/>
      <c r="Y145" s="210"/>
      <c r="Z145" s="210"/>
      <c r="AA145" s="210"/>
      <c r="AB145" s="210"/>
      <c r="AC145" s="210"/>
      <c r="AD145" s="210"/>
      <c r="AE145" s="210"/>
      <c r="AF145" s="210"/>
      <c r="AG145" s="210"/>
      <c r="AH145" s="210"/>
      <c r="AI145" s="210"/>
      <c r="AJ145" s="210"/>
      <c r="AK145" s="210"/>
      <c r="AL145" s="210"/>
    </row>
    <row r="146" spans="1:38" ht="16" x14ac:dyDescent="0.2">
      <c r="A146" s="210"/>
      <c r="B146" s="210"/>
      <c r="C146" s="210"/>
      <c r="D146" s="210"/>
      <c r="E146" s="210"/>
      <c r="F146" s="210"/>
      <c r="G146" s="210"/>
      <c r="H146" s="210"/>
      <c r="I146" s="210"/>
      <c r="J146" s="210"/>
      <c r="K146" s="210"/>
      <c r="L146" s="210"/>
      <c r="M146" s="210"/>
      <c r="N146" s="210"/>
      <c r="O146" s="210"/>
      <c r="P146" s="210"/>
      <c r="Q146" s="210"/>
      <c r="R146" s="210"/>
      <c r="S146" s="210"/>
      <c r="T146" s="210"/>
      <c r="U146" s="210"/>
      <c r="V146" s="210"/>
      <c r="W146" s="210"/>
      <c r="X146" s="210"/>
      <c r="Y146" s="210"/>
      <c r="Z146" s="210"/>
      <c r="AA146" s="210"/>
      <c r="AB146" s="210"/>
      <c r="AC146" s="210"/>
      <c r="AD146" s="210"/>
      <c r="AE146" s="210"/>
      <c r="AF146" s="210"/>
      <c r="AG146" s="210"/>
      <c r="AH146" s="210"/>
      <c r="AI146" s="210"/>
      <c r="AJ146" s="210"/>
      <c r="AK146" s="210"/>
      <c r="AL146" s="210"/>
    </row>
    <row r="147" spans="1:38" ht="16" x14ac:dyDescent="0.2">
      <c r="A147" s="210"/>
      <c r="B147" s="210"/>
      <c r="C147" s="210"/>
      <c r="D147" s="210"/>
      <c r="E147" s="210"/>
      <c r="F147" s="210"/>
      <c r="G147" s="210"/>
      <c r="H147" s="210"/>
      <c r="I147" s="210"/>
      <c r="J147" s="210"/>
      <c r="K147" s="210"/>
      <c r="L147" s="210"/>
      <c r="M147" s="210"/>
      <c r="N147" s="210"/>
      <c r="O147" s="210"/>
      <c r="P147" s="210"/>
      <c r="Q147" s="210"/>
      <c r="R147" s="210"/>
      <c r="S147" s="210"/>
      <c r="T147" s="210"/>
      <c r="U147" s="210"/>
      <c r="V147" s="210"/>
      <c r="W147" s="210"/>
      <c r="X147" s="210"/>
      <c r="Y147" s="210"/>
      <c r="Z147" s="210"/>
      <c r="AA147" s="210"/>
      <c r="AB147" s="210"/>
      <c r="AC147" s="210"/>
      <c r="AD147" s="210"/>
      <c r="AE147" s="210"/>
      <c r="AF147" s="210"/>
      <c r="AG147" s="210"/>
      <c r="AH147" s="210"/>
      <c r="AI147" s="210"/>
      <c r="AJ147" s="210"/>
      <c r="AK147" s="210"/>
      <c r="AL147" s="210"/>
    </row>
    <row r="148" spans="1:38" ht="16" x14ac:dyDescent="0.2">
      <c r="A148" s="210"/>
      <c r="B148" s="210"/>
      <c r="C148" s="210"/>
      <c r="D148" s="210"/>
      <c r="E148" s="210"/>
      <c r="F148" s="210"/>
      <c r="G148" s="210"/>
      <c r="H148" s="210"/>
      <c r="I148" s="210"/>
      <c r="J148" s="210"/>
      <c r="K148" s="210"/>
      <c r="L148" s="210"/>
      <c r="M148" s="210"/>
      <c r="N148" s="210"/>
      <c r="O148" s="210"/>
      <c r="P148" s="210"/>
      <c r="Q148" s="210"/>
      <c r="R148" s="210"/>
      <c r="S148" s="210"/>
      <c r="T148" s="210"/>
      <c r="U148" s="210"/>
      <c r="V148" s="210"/>
      <c r="W148" s="210"/>
      <c r="X148" s="210"/>
      <c r="Y148" s="210"/>
      <c r="Z148" s="210"/>
      <c r="AA148" s="210"/>
      <c r="AB148" s="210"/>
      <c r="AC148" s="210"/>
      <c r="AD148" s="210"/>
      <c r="AE148" s="210"/>
      <c r="AF148" s="210"/>
      <c r="AG148" s="210"/>
      <c r="AH148" s="210"/>
      <c r="AI148" s="210"/>
      <c r="AJ148" s="210"/>
      <c r="AK148" s="210"/>
      <c r="AL148" s="210"/>
    </row>
    <row r="149" spans="1:38" ht="16" x14ac:dyDescent="0.2">
      <c r="A149" s="210"/>
      <c r="B149" s="210"/>
      <c r="C149" s="210"/>
      <c r="D149" s="210"/>
      <c r="E149" s="210"/>
      <c r="F149" s="210"/>
      <c r="G149" s="210"/>
      <c r="H149" s="210"/>
      <c r="I149" s="210"/>
      <c r="J149" s="210"/>
      <c r="K149" s="210"/>
      <c r="L149" s="210"/>
      <c r="M149" s="210"/>
      <c r="N149" s="210"/>
      <c r="O149" s="210"/>
      <c r="P149" s="210"/>
      <c r="Q149" s="210"/>
      <c r="R149" s="210"/>
      <c r="S149" s="210"/>
      <c r="T149" s="210"/>
      <c r="U149" s="210"/>
      <c r="V149" s="210"/>
      <c r="W149" s="210"/>
      <c r="X149" s="210"/>
      <c r="Y149" s="210"/>
      <c r="Z149" s="210"/>
      <c r="AA149" s="210"/>
      <c r="AB149" s="210"/>
      <c r="AC149" s="210"/>
      <c r="AD149" s="210"/>
      <c r="AE149" s="210"/>
      <c r="AF149" s="210"/>
      <c r="AG149" s="210"/>
      <c r="AH149" s="210"/>
      <c r="AI149" s="210"/>
      <c r="AJ149" s="210"/>
      <c r="AK149" s="210"/>
      <c r="AL149" s="210"/>
    </row>
    <row r="150" spans="1:38" ht="16" x14ac:dyDescent="0.2">
      <c r="A150" s="210"/>
      <c r="B150" s="210"/>
      <c r="C150" s="210"/>
      <c r="D150" s="210"/>
      <c r="E150" s="210"/>
      <c r="F150" s="210"/>
      <c r="G150" s="210"/>
      <c r="H150" s="210"/>
      <c r="I150" s="210"/>
      <c r="J150" s="210"/>
      <c r="K150" s="210"/>
      <c r="L150" s="210"/>
      <c r="M150" s="210"/>
      <c r="N150" s="210"/>
      <c r="O150" s="210"/>
      <c r="P150" s="210"/>
      <c r="Q150" s="210"/>
      <c r="R150" s="210"/>
      <c r="S150" s="210"/>
      <c r="T150" s="210"/>
      <c r="U150" s="210"/>
      <c r="V150" s="210"/>
      <c r="W150" s="210"/>
      <c r="X150" s="210"/>
      <c r="Y150" s="210"/>
      <c r="Z150" s="210"/>
      <c r="AA150" s="210"/>
      <c r="AB150" s="210"/>
      <c r="AC150" s="210"/>
      <c r="AD150" s="210"/>
      <c r="AE150" s="210"/>
      <c r="AF150" s="210"/>
      <c r="AG150" s="210"/>
      <c r="AH150" s="210"/>
      <c r="AI150" s="210"/>
      <c r="AJ150" s="210"/>
      <c r="AK150" s="210"/>
      <c r="AL150" s="210"/>
    </row>
    <row r="151" spans="1:38" ht="16" x14ac:dyDescent="0.2">
      <c r="A151" s="210"/>
      <c r="B151" s="210"/>
      <c r="C151" s="210"/>
      <c r="D151" s="210"/>
      <c r="E151" s="210"/>
      <c r="F151" s="210"/>
      <c r="G151" s="210"/>
      <c r="H151" s="210"/>
      <c r="I151" s="210"/>
      <c r="J151" s="210"/>
      <c r="K151" s="210"/>
      <c r="L151" s="210"/>
      <c r="M151" s="210"/>
      <c r="N151" s="210"/>
      <c r="O151" s="210"/>
      <c r="P151" s="210"/>
      <c r="Q151" s="210"/>
      <c r="R151" s="210"/>
      <c r="S151" s="210"/>
      <c r="T151" s="210"/>
      <c r="U151" s="210"/>
      <c r="V151" s="210"/>
      <c r="W151" s="210"/>
      <c r="X151" s="210"/>
      <c r="Y151" s="210"/>
      <c r="Z151" s="210"/>
      <c r="AA151" s="210"/>
      <c r="AB151" s="210"/>
      <c r="AC151" s="210"/>
      <c r="AD151" s="210"/>
      <c r="AE151" s="210"/>
      <c r="AF151" s="210"/>
      <c r="AG151" s="210"/>
      <c r="AH151" s="210"/>
      <c r="AI151" s="210"/>
      <c r="AJ151" s="210"/>
      <c r="AK151" s="210"/>
      <c r="AL151" s="210"/>
    </row>
    <row r="152" spans="1:38" ht="16" x14ac:dyDescent="0.2">
      <c r="A152" s="210"/>
      <c r="B152" s="210"/>
      <c r="C152" s="210"/>
      <c r="D152" s="210"/>
      <c r="E152" s="210"/>
      <c r="F152" s="210"/>
      <c r="G152" s="210"/>
      <c r="H152" s="210"/>
      <c r="I152" s="210"/>
      <c r="J152" s="210"/>
      <c r="K152" s="210"/>
      <c r="L152" s="210"/>
      <c r="M152" s="210"/>
      <c r="N152" s="210"/>
      <c r="O152" s="210"/>
      <c r="P152" s="210"/>
      <c r="Q152" s="210"/>
      <c r="R152" s="210"/>
      <c r="S152" s="210"/>
      <c r="T152" s="210"/>
      <c r="U152" s="210"/>
      <c r="V152" s="210"/>
      <c r="W152" s="210"/>
      <c r="X152" s="210"/>
      <c r="Y152" s="210"/>
      <c r="Z152" s="210"/>
      <c r="AA152" s="210"/>
      <c r="AB152" s="210"/>
      <c r="AC152" s="210"/>
      <c r="AD152" s="210"/>
      <c r="AE152" s="210"/>
      <c r="AF152" s="210"/>
      <c r="AG152" s="210"/>
      <c r="AH152" s="210"/>
      <c r="AI152" s="210"/>
      <c r="AJ152" s="210"/>
      <c r="AK152" s="210"/>
      <c r="AL152" s="210"/>
    </row>
    <row r="153" spans="1:38" ht="16" x14ac:dyDescent="0.2">
      <c r="A153" s="210"/>
      <c r="B153" s="210"/>
      <c r="C153" s="210"/>
      <c r="D153" s="210"/>
      <c r="E153" s="210"/>
      <c r="F153" s="210"/>
      <c r="G153" s="210"/>
      <c r="H153" s="210"/>
      <c r="I153" s="210"/>
      <c r="J153" s="210"/>
      <c r="K153" s="210"/>
      <c r="L153" s="210"/>
      <c r="M153" s="210"/>
      <c r="N153" s="210"/>
      <c r="O153" s="210"/>
      <c r="P153" s="210"/>
      <c r="Q153" s="210"/>
      <c r="R153" s="210"/>
      <c r="S153" s="210"/>
      <c r="T153" s="210"/>
      <c r="U153" s="210"/>
      <c r="V153" s="210"/>
      <c r="W153" s="210"/>
      <c r="X153" s="210"/>
      <c r="Y153" s="210"/>
      <c r="Z153" s="210"/>
      <c r="AA153" s="210"/>
      <c r="AB153" s="210"/>
      <c r="AC153" s="210"/>
      <c r="AD153" s="210"/>
      <c r="AE153" s="210"/>
      <c r="AF153" s="210"/>
      <c r="AG153" s="210"/>
      <c r="AH153" s="210"/>
      <c r="AI153" s="210"/>
      <c r="AJ153" s="210"/>
      <c r="AK153" s="210"/>
      <c r="AL153" s="210"/>
    </row>
    <row r="154" spans="1:38" ht="16" x14ac:dyDescent="0.2">
      <c r="A154" s="210"/>
      <c r="B154" s="210"/>
      <c r="C154" s="210"/>
      <c r="D154" s="210"/>
      <c r="E154" s="210"/>
      <c r="F154" s="210"/>
      <c r="G154" s="210"/>
      <c r="H154" s="210"/>
      <c r="I154" s="210"/>
      <c r="J154" s="210"/>
      <c r="K154" s="210"/>
      <c r="L154" s="210"/>
      <c r="M154" s="210"/>
      <c r="N154" s="210"/>
      <c r="O154" s="210"/>
      <c r="P154" s="210"/>
      <c r="Q154" s="210"/>
      <c r="R154" s="210"/>
      <c r="S154" s="210"/>
      <c r="T154" s="210"/>
      <c r="U154" s="210"/>
      <c r="V154" s="210"/>
      <c r="W154" s="210"/>
      <c r="X154" s="210"/>
      <c r="Y154" s="210"/>
      <c r="Z154" s="210"/>
      <c r="AA154" s="210"/>
      <c r="AB154" s="210"/>
      <c r="AC154" s="210"/>
      <c r="AD154" s="210"/>
      <c r="AE154" s="210"/>
      <c r="AF154" s="210"/>
      <c r="AG154" s="210"/>
      <c r="AH154" s="210"/>
      <c r="AI154" s="210"/>
      <c r="AJ154" s="210"/>
      <c r="AK154" s="210"/>
      <c r="AL154" s="210"/>
    </row>
    <row r="155" spans="1:38" ht="16" x14ac:dyDescent="0.2">
      <c r="A155" s="210"/>
      <c r="B155" s="210"/>
      <c r="C155" s="210"/>
      <c r="D155" s="210"/>
      <c r="E155" s="210"/>
      <c r="F155" s="210"/>
      <c r="G155" s="210"/>
      <c r="H155" s="210"/>
      <c r="I155" s="210"/>
      <c r="J155" s="210"/>
      <c r="K155" s="210"/>
      <c r="L155" s="210"/>
      <c r="M155" s="210"/>
      <c r="N155" s="210"/>
      <c r="O155" s="210"/>
      <c r="P155" s="210"/>
      <c r="Q155" s="210"/>
      <c r="R155" s="210"/>
      <c r="S155" s="210"/>
      <c r="T155" s="210"/>
      <c r="U155" s="210"/>
      <c r="V155" s="210"/>
      <c r="W155" s="210"/>
      <c r="X155" s="210"/>
      <c r="Y155" s="210"/>
      <c r="Z155" s="210"/>
      <c r="AA155" s="210"/>
      <c r="AB155" s="210"/>
      <c r="AC155" s="210"/>
      <c r="AD155" s="210"/>
      <c r="AE155" s="210"/>
      <c r="AF155" s="210"/>
      <c r="AG155" s="210"/>
      <c r="AH155" s="210"/>
      <c r="AI155" s="210"/>
      <c r="AJ155" s="210"/>
      <c r="AK155" s="210"/>
      <c r="AL155" s="210"/>
    </row>
    <row r="156" spans="1:38" ht="16" x14ac:dyDescent="0.2">
      <c r="A156" s="210"/>
      <c r="B156" s="210"/>
      <c r="C156" s="210"/>
      <c r="D156" s="210"/>
      <c r="E156" s="210"/>
      <c r="F156" s="210"/>
      <c r="G156" s="210"/>
      <c r="H156" s="210"/>
      <c r="I156" s="210"/>
      <c r="J156" s="210"/>
      <c r="K156" s="210"/>
      <c r="L156" s="210"/>
      <c r="M156" s="210"/>
      <c r="N156" s="210"/>
      <c r="O156" s="210"/>
      <c r="P156" s="210"/>
      <c r="Q156" s="210"/>
      <c r="R156" s="210"/>
      <c r="S156" s="210"/>
      <c r="T156" s="210"/>
      <c r="U156" s="210"/>
      <c r="V156" s="210"/>
      <c r="W156" s="210"/>
      <c r="X156" s="210"/>
      <c r="Y156" s="210"/>
      <c r="Z156" s="210"/>
      <c r="AA156" s="210"/>
      <c r="AB156" s="210"/>
      <c r="AC156" s="210"/>
      <c r="AD156" s="210"/>
      <c r="AE156" s="210"/>
      <c r="AF156" s="210"/>
      <c r="AG156" s="210"/>
      <c r="AH156" s="210"/>
      <c r="AI156" s="210"/>
      <c r="AJ156" s="210"/>
      <c r="AK156" s="210"/>
      <c r="AL156" s="210"/>
    </row>
    <row r="157" spans="1:38" ht="16" x14ac:dyDescent="0.2">
      <c r="A157" s="210"/>
      <c r="B157" s="210"/>
      <c r="C157" s="210"/>
      <c r="D157" s="210"/>
      <c r="E157" s="210"/>
      <c r="F157" s="210"/>
      <c r="G157" s="210"/>
      <c r="H157" s="210"/>
      <c r="I157" s="210"/>
      <c r="J157" s="210"/>
      <c r="K157" s="210"/>
      <c r="L157" s="210"/>
      <c r="M157" s="210"/>
      <c r="N157" s="210"/>
      <c r="O157" s="210"/>
      <c r="P157" s="210"/>
      <c r="Q157" s="210"/>
      <c r="R157" s="210"/>
      <c r="S157" s="210"/>
      <c r="T157" s="210"/>
      <c r="U157" s="210"/>
      <c r="V157" s="210"/>
      <c r="W157" s="210"/>
      <c r="X157" s="210"/>
      <c r="Y157" s="210"/>
      <c r="Z157" s="210"/>
      <c r="AA157" s="210"/>
      <c r="AB157" s="210"/>
      <c r="AC157" s="210"/>
      <c r="AD157" s="210"/>
      <c r="AE157" s="210"/>
      <c r="AF157" s="210"/>
      <c r="AG157" s="210"/>
      <c r="AH157" s="210"/>
      <c r="AI157" s="210"/>
      <c r="AJ157" s="210"/>
      <c r="AK157" s="210"/>
      <c r="AL157" s="210"/>
    </row>
    <row r="158" spans="1:38" ht="16" x14ac:dyDescent="0.2">
      <c r="A158" s="210"/>
      <c r="B158" s="210"/>
      <c r="C158" s="210"/>
      <c r="D158" s="210"/>
      <c r="E158" s="210"/>
      <c r="F158" s="210"/>
      <c r="G158" s="210"/>
      <c r="H158" s="210"/>
      <c r="I158" s="210"/>
      <c r="J158" s="210"/>
      <c r="K158" s="210"/>
      <c r="L158" s="210"/>
      <c r="M158" s="210"/>
      <c r="N158" s="210"/>
      <c r="O158" s="210"/>
      <c r="P158" s="210"/>
      <c r="Q158" s="210"/>
      <c r="R158" s="210"/>
      <c r="S158" s="210"/>
      <c r="T158" s="210"/>
      <c r="U158" s="210"/>
      <c r="V158" s="210"/>
      <c r="W158" s="210"/>
      <c r="X158" s="210"/>
      <c r="Y158" s="210"/>
      <c r="Z158" s="210"/>
      <c r="AA158" s="210"/>
      <c r="AB158" s="210"/>
      <c r="AC158" s="210"/>
      <c r="AD158" s="210"/>
      <c r="AE158" s="210"/>
      <c r="AF158" s="210"/>
      <c r="AG158" s="210"/>
      <c r="AH158" s="210"/>
      <c r="AI158" s="210"/>
      <c r="AJ158" s="210"/>
      <c r="AK158" s="210"/>
      <c r="AL158" s="210"/>
    </row>
    <row r="159" spans="1:38" ht="16" x14ac:dyDescent="0.2">
      <c r="A159" s="210"/>
      <c r="B159" s="210"/>
      <c r="C159" s="210"/>
      <c r="D159" s="210"/>
      <c r="E159" s="210"/>
      <c r="F159" s="210"/>
      <c r="G159" s="210"/>
      <c r="H159" s="210"/>
      <c r="I159" s="210"/>
      <c r="J159" s="210"/>
      <c r="K159" s="210"/>
      <c r="L159" s="210"/>
      <c r="M159" s="210"/>
      <c r="N159" s="210"/>
      <c r="O159" s="210"/>
      <c r="P159" s="210"/>
      <c r="Q159" s="210"/>
      <c r="R159" s="210"/>
      <c r="S159" s="210"/>
      <c r="T159" s="210"/>
      <c r="U159" s="210"/>
      <c r="V159" s="210"/>
      <c r="W159" s="210"/>
      <c r="X159" s="210"/>
      <c r="Y159" s="210"/>
      <c r="Z159" s="210"/>
      <c r="AA159" s="210"/>
      <c r="AB159" s="210"/>
      <c r="AC159" s="210"/>
      <c r="AD159" s="210"/>
      <c r="AE159" s="210"/>
      <c r="AF159" s="210"/>
      <c r="AG159" s="210"/>
      <c r="AH159" s="210"/>
      <c r="AI159" s="210"/>
      <c r="AJ159" s="210"/>
      <c r="AK159" s="210"/>
      <c r="AL159" s="210"/>
    </row>
    <row r="160" spans="1:38" ht="16" x14ac:dyDescent="0.2">
      <c r="A160" s="210"/>
      <c r="B160" s="210"/>
      <c r="C160" s="210"/>
      <c r="D160" s="210"/>
      <c r="E160" s="210"/>
      <c r="F160" s="210"/>
      <c r="G160" s="210"/>
      <c r="H160" s="210"/>
      <c r="I160" s="210"/>
      <c r="J160" s="210"/>
      <c r="K160" s="210"/>
      <c r="L160" s="210"/>
      <c r="M160" s="210"/>
      <c r="N160" s="210"/>
      <c r="O160" s="210"/>
      <c r="P160" s="210"/>
      <c r="Q160" s="210"/>
      <c r="R160" s="210"/>
      <c r="S160" s="210"/>
      <c r="T160" s="210"/>
      <c r="U160" s="210"/>
      <c r="V160" s="210"/>
      <c r="W160" s="210"/>
      <c r="X160" s="210"/>
      <c r="Y160" s="210"/>
      <c r="Z160" s="210"/>
      <c r="AA160" s="210"/>
      <c r="AB160" s="210"/>
      <c r="AC160" s="210"/>
      <c r="AD160" s="210"/>
      <c r="AE160" s="210"/>
      <c r="AF160" s="210"/>
      <c r="AG160" s="210"/>
      <c r="AH160" s="210"/>
      <c r="AI160" s="210"/>
      <c r="AJ160" s="210"/>
      <c r="AK160" s="210"/>
      <c r="AL160" s="210"/>
    </row>
    <row r="161" spans="1:38" ht="16" x14ac:dyDescent="0.2">
      <c r="A161" s="210"/>
      <c r="B161" s="210"/>
      <c r="C161" s="210"/>
      <c r="D161" s="210"/>
      <c r="E161" s="210"/>
      <c r="F161" s="210"/>
      <c r="G161" s="210"/>
      <c r="H161" s="210"/>
      <c r="I161" s="210"/>
      <c r="J161" s="210"/>
      <c r="K161" s="210"/>
      <c r="L161" s="210"/>
      <c r="M161" s="210"/>
      <c r="N161" s="210"/>
      <c r="O161" s="210"/>
      <c r="P161" s="210"/>
      <c r="Q161" s="210"/>
      <c r="R161" s="210"/>
      <c r="S161" s="210"/>
      <c r="T161" s="210"/>
      <c r="U161" s="210"/>
      <c r="V161" s="210"/>
      <c r="W161" s="210"/>
      <c r="X161" s="210"/>
      <c r="Y161" s="210"/>
      <c r="Z161" s="210"/>
      <c r="AA161" s="210"/>
      <c r="AB161" s="210"/>
      <c r="AC161" s="210"/>
      <c r="AD161" s="210"/>
      <c r="AE161" s="210"/>
      <c r="AF161" s="210"/>
      <c r="AG161" s="210"/>
      <c r="AH161" s="210"/>
      <c r="AI161" s="210"/>
      <c r="AJ161" s="210"/>
      <c r="AK161" s="210"/>
      <c r="AL161" s="210"/>
    </row>
    <row r="162" spans="1:38" ht="16" x14ac:dyDescent="0.2">
      <c r="A162" s="210"/>
      <c r="B162" s="210"/>
      <c r="C162" s="210"/>
      <c r="D162" s="210"/>
      <c r="E162" s="210"/>
      <c r="F162" s="210"/>
      <c r="G162" s="210"/>
      <c r="H162" s="210"/>
      <c r="I162" s="210"/>
      <c r="J162" s="210"/>
      <c r="K162" s="210"/>
      <c r="L162" s="210"/>
      <c r="M162" s="210"/>
      <c r="N162" s="210"/>
      <c r="O162" s="210"/>
      <c r="P162" s="210"/>
      <c r="Q162" s="210"/>
      <c r="R162" s="210"/>
      <c r="S162" s="210"/>
      <c r="T162" s="210"/>
      <c r="U162" s="210"/>
      <c r="V162" s="210"/>
      <c r="W162" s="210"/>
      <c r="X162" s="210"/>
      <c r="Y162" s="210"/>
      <c r="Z162" s="210"/>
      <c r="AA162" s="210"/>
      <c r="AB162" s="210"/>
      <c r="AC162" s="210"/>
      <c r="AD162" s="210"/>
      <c r="AE162" s="210"/>
      <c r="AF162" s="210"/>
      <c r="AG162" s="210"/>
      <c r="AH162" s="210"/>
      <c r="AI162" s="210"/>
      <c r="AJ162" s="210"/>
      <c r="AK162" s="210"/>
      <c r="AL162" s="210"/>
    </row>
    <row r="163" spans="1:38" ht="16" x14ac:dyDescent="0.2">
      <c r="A163" s="210"/>
      <c r="B163" s="210"/>
      <c r="C163" s="210"/>
      <c r="D163" s="210"/>
      <c r="E163" s="210"/>
      <c r="F163" s="210"/>
      <c r="G163" s="210"/>
      <c r="H163" s="210"/>
      <c r="I163" s="210"/>
      <c r="J163" s="210"/>
      <c r="K163" s="210"/>
      <c r="L163" s="210"/>
      <c r="M163" s="210"/>
      <c r="N163" s="210"/>
      <c r="O163" s="210"/>
      <c r="P163" s="210"/>
      <c r="Q163" s="210"/>
      <c r="R163" s="210"/>
      <c r="S163" s="210"/>
      <c r="T163" s="210"/>
      <c r="U163" s="210"/>
      <c r="V163" s="210"/>
      <c r="W163" s="210"/>
      <c r="X163" s="210"/>
      <c r="Y163" s="210"/>
      <c r="Z163" s="210"/>
      <c r="AA163" s="210"/>
      <c r="AB163" s="210"/>
      <c r="AC163" s="210"/>
      <c r="AD163" s="210"/>
      <c r="AE163" s="210"/>
      <c r="AF163" s="210"/>
      <c r="AG163" s="210"/>
      <c r="AH163" s="210"/>
      <c r="AI163" s="210"/>
      <c r="AJ163" s="210"/>
      <c r="AK163" s="210"/>
      <c r="AL163" s="210"/>
    </row>
    <row r="164" spans="1:38" ht="16" x14ac:dyDescent="0.2">
      <c r="A164" s="210"/>
      <c r="B164" s="210"/>
      <c r="C164" s="210"/>
      <c r="D164" s="210"/>
      <c r="E164" s="210"/>
      <c r="F164" s="210"/>
      <c r="G164" s="210"/>
      <c r="H164" s="210"/>
      <c r="I164" s="210"/>
      <c r="J164" s="210"/>
      <c r="K164" s="210"/>
      <c r="L164" s="210"/>
      <c r="M164" s="210"/>
      <c r="N164" s="210"/>
      <c r="O164" s="210"/>
      <c r="P164" s="210"/>
      <c r="Q164" s="210"/>
      <c r="R164" s="210"/>
      <c r="S164" s="210"/>
      <c r="T164" s="210"/>
      <c r="U164" s="210"/>
      <c r="V164" s="210"/>
      <c r="W164" s="210"/>
      <c r="X164" s="210"/>
      <c r="Y164" s="210"/>
      <c r="Z164" s="210"/>
      <c r="AA164" s="210"/>
      <c r="AB164" s="210"/>
      <c r="AC164" s="210"/>
      <c r="AD164" s="210"/>
      <c r="AE164" s="210"/>
      <c r="AF164" s="210"/>
      <c r="AG164" s="210"/>
      <c r="AH164" s="210"/>
      <c r="AI164" s="210"/>
      <c r="AJ164" s="210"/>
      <c r="AK164" s="210"/>
      <c r="AL164" s="210"/>
    </row>
    <row r="165" spans="1:38" ht="16" x14ac:dyDescent="0.2">
      <c r="A165" s="210"/>
      <c r="B165" s="210"/>
      <c r="C165" s="210"/>
      <c r="D165" s="210"/>
      <c r="E165" s="210"/>
      <c r="F165" s="210"/>
      <c r="G165" s="210"/>
      <c r="H165" s="210"/>
      <c r="I165" s="210"/>
      <c r="J165" s="210"/>
      <c r="K165" s="210"/>
      <c r="L165" s="210"/>
      <c r="M165" s="210"/>
      <c r="N165" s="210"/>
      <c r="O165" s="210"/>
      <c r="P165" s="210"/>
      <c r="Q165" s="210"/>
      <c r="R165" s="210"/>
      <c r="S165" s="210"/>
      <c r="T165" s="210"/>
      <c r="U165" s="210"/>
      <c r="V165" s="210"/>
      <c r="W165" s="210"/>
      <c r="X165" s="210"/>
      <c r="Y165" s="210"/>
      <c r="Z165" s="210"/>
      <c r="AA165" s="210"/>
      <c r="AB165" s="210"/>
      <c r="AC165" s="210"/>
      <c r="AD165" s="210"/>
      <c r="AE165" s="210"/>
      <c r="AF165" s="210"/>
      <c r="AG165" s="210"/>
      <c r="AH165" s="210"/>
      <c r="AI165" s="210"/>
      <c r="AJ165" s="210"/>
      <c r="AK165" s="210"/>
      <c r="AL165" s="210"/>
    </row>
    <row r="166" spans="1:38" ht="16" x14ac:dyDescent="0.2">
      <c r="A166" s="210"/>
      <c r="B166" s="210"/>
      <c r="C166" s="210"/>
      <c r="D166" s="210"/>
      <c r="E166" s="210"/>
      <c r="F166" s="210"/>
      <c r="G166" s="210"/>
      <c r="H166" s="210"/>
      <c r="I166" s="210"/>
      <c r="J166" s="210"/>
      <c r="K166" s="210"/>
      <c r="L166" s="210"/>
      <c r="M166" s="210"/>
      <c r="N166" s="210"/>
      <c r="O166" s="210"/>
      <c r="P166" s="210"/>
      <c r="Q166" s="210"/>
      <c r="R166" s="210"/>
      <c r="S166" s="210"/>
      <c r="T166" s="210"/>
      <c r="U166" s="210"/>
      <c r="V166" s="210"/>
      <c r="W166" s="210"/>
      <c r="X166" s="210"/>
      <c r="Y166" s="210"/>
      <c r="Z166" s="210"/>
      <c r="AA166" s="210"/>
      <c r="AB166" s="210"/>
      <c r="AC166" s="210"/>
      <c r="AD166" s="210"/>
      <c r="AE166" s="210"/>
      <c r="AF166" s="210"/>
      <c r="AG166" s="210"/>
      <c r="AH166" s="210"/>
      <c r="AI166" s="210"/>
      <c r="AJ166" s="210"/>
      <c r="AK166" s="210"/>
      <c r="AL166" s="210"/>
    </row>
    <row r="167" spans="1:38" ht="16" x14ac:dyDescent="0.2">
      <c r="A167" s="210"/>
      <c r="B167" s="210"/>
      <c r="C167" s="210"/>
      <c r="D167" s="210"/>
      <c r="E167" s="210"/>
      <c r="F167" s="210"/>
      <c r="G167" s="210"/>
      <c r="H167" s="210"/>
      <c r="I167" s="210"/>
      <c r="J167" s="210"/>
      <c r="K167" s="210"/>
      <c r="L167" s="210"/>
      <c r="M167" s="210"/>
      <c r="N167" s="210"/>
      <c r="O167" s="210"/>
      <c r="P167" s="210"/>
      <c r="Q167" s="210"/>
      <c r="R167" s="210"/>
      <c r="S167" s="210"/>
      <c r="T167" s="210"/>
      <c r="U167" s="210"/>
      <c r="V167" s="210"/>
      <c r="W167" s="210"/>
      <c r="X167" s="210"/>
      <c r="Y167" s="210"/>
      <c r="Z167" s="210"/>
      <c r="AA167" s="210"/>
      <c r="AB167" s="210"/>
      <c r="AC167" s="210"/>
      <c r="AD167" s="210"/>
      <c r="AE167" s="210"/>
      <c r="AF167" s="210"/>
      <c r="AG167" s="210"/>
      <c r="AH167" s="210"/>
      <c r="AI167" s="210"/>
      <c r="AJ167" s="210"/>
      <c r="AK167" s="210"/>
      <c r="AL167" s="210"/>
    </row>
    <row r="168" spans="1:38" ht="16" x14ac:dyDescent="0.2">
      <c r="A168" s="210"/>
      <c r="B168" s="210"/>
      <c r="C168" s="210"/>
      <c r="D168" s="210"/>
      <c r="E168" s="210"/>
      <c r="F168" s="210"/>
      <c r="G168" s="210"/>
      <c r="H168" s="210"/>
      <c r="I168" s="210"/>
      <c r="J168" s="210"/>
      <c r="K168" s="210"/>
      <c r="L168" s="210"/>
      <c r="M168" s="210"/>
      <c r="N168" s="210"/>
      <c r="O168" s="210"/>
      <c r="P168" s="210"/>
      <c r="Q168" s="210"/>
      <c r="R168" s="210"/>
      <c r="S168" s="210"/>
      <c r="T168" s="210"/>
      <c r="U168" s="210"/>
      <c r="V168" s="210"/>
      <c r="W168" s="210"/>
      <c r="X168" s="210"/>
      <c r="Y168" s="210"/>
      <c r="Z168" s="210"/>
      <c r="AA168" s="210"/>
      <c r="AB168" s="210"/>
      <c r="AC168" s="210"/>
      <c r="AD168" s="210"/>
      <c r="AE168" s="210"/>
      <c r="AF168" s="210"/>
      <c r="AG168" s="210"/>
      <c r="AH168" s="210"/>
      <c r="AI168" s="210"/>
      <c r="AJ168" s="210"/>
      <c r="AK168" s="210"/>
      <c r="AL168" s="210"/>
    </row>
    <row r="169" spans="1:38" ht="16" x14ac:dyDescent="0.2">
      <c r="A169" s="210"/>
      <c r="B169" s="210"/>
      <c r="C169" s="210"/>
      <c r="D169" s="210"/>
      <c r="E169" s="210"/>
      <c r="F169" s="210"/>
      <c r="G169" s="210"/>
      <c r="H169" s="210"/>
      <c r="I169" s="210"/>
      <c r="J169" s="210"/>
      <c r="K169" s="210"/>
      <c r="L169" s="210"/>
      <c r="M169" s="210"/>
      <c r="N169" s="210"/>
      <c r="O169" s="210"/>
      <c r="P169" s="210"/>
      <c r="Q169" s="210"/>
      <c r="R169" s="210"/>
      <c r="S169" s="210"/>
      <c r="T169" s="210"/>
      <c r="U169" s="210"/>
      <c r="V169" s="210"/>
      <c r="W169" s="210"/>
      <c r="X169" s="210"/>
      <c r="Y169" s="210"/>
      <c r="Z169" s="210"/>
      <c r="AA169" s="210"/>
      <c r="AB169" s="210"/>
      <c r="AC169" s="210"/>
      <c r="AD169" s="210"/>
      <c r="AE169" s="210"/>
      <c r="AF169" s="210"/>
      <c r="AG169" s="210"/>
      <c r="AH169" s="210"/>
      <c r="AI169" s="210"/>
      <c r="AJ169" s="210"/>
      <c r="AK169" s="210"/>
      <c r="AL169" s="210"/>
    </row>
    <row r="170" spans="1:38" ht="16" x14ac:dyDescent="0.2">
      <c r="A170" s="210"/>
      <c r="B170" s="210"/>
      <c r="C170" s="210"/>
      <c r="D170" s="210"/>
      <c r="E170" s="210"/>
      <c r="F170" s="210"/>
      <c r="G170" s="210"/>
      <c r="H170" s="210"/>
      <c r="I170" s="210"/>
      <c r="J170" s="210"/>
      <c r="K170" s="210"/>
      <c r="L170" s="210"/>
      <c r="M170" s="210"/>
      <c r="N170" s="210"/>
      <c r="O170" s="210"/>
      <c r="P170" s="210"/>
      <c r="Q170" s="210"/>
      <c r="R170" s="210"/>
      <c r="S170" s="210"/>
      <c r="T170" s="210"/>
      <c r="U170" s="210"/>
      <c r="V170" s="210"/>
      <c r="W170" s="210"/>
      <c r="X170" s="210"/>
      <c r="Y170" s="210"/>
      <c r="Z170" s="210"/>
      <c r="AA170" s="210"/>
      <c r="AB170" s="210"/>
      <c r="AC170" s="210"/>
      <c r="AD170" s="210"/>
      <c r="AE170" s="210"/>
      <c r="AF170" s="210"/>
      <c r="AG170" s="210"/>
      <c r="AH170" s="210"/>
      <c r="AI170" s="210"/>
      <c r="AJ170" s="210"/>
      <c r="AK170" s="210"/>
      <c r="AL170" s="210"/>
    </row>
    <row r="171" spans="1:38" ht="16" x14ac:dyDescent="0.2">
      <c r="A171" s="210"/>
      <c r="B171" s="210"/>
      <c r="C171" s="210"/>
      <c r="D171" s="210"/>
      <c r="E171" s="210"/>
      <c r="F171" s="210"/>
      <c r="G171" s="210"/>
      <c r="H171" s="210"/>
      <c r="I171" s="210"/>
      <c r="J171" s="210"/>
      <c r="K171" s="210"/>
      <c r="L171" s="210"/>
      <c r="M171" s="210"/>
      <c r="N171" s="210"/>
      <c r="O171" s="210"/>
      <c r="P171" s="210"/>
      <c r="Q171" s="210"/>
      <c r="R171" s="210"/>
      <c r="S171" s="210"/>
      <c r="T171" s="210"/>
      <c r="U171" s="210"/>
      <c r="V171" s="210"/>
      <c r="W171" s="210"/>
      <c r="X171" s="210"/>
      <c r="Y171" s="210"/>
      <c r="Z171" s="210"/>
      <c r="AA171" s="210"/>
      <c r="AB171" s="210"/>
      <c r="AC171" s="210"/>
      <c r="AD171" s="210"/>
      <c r="AE171" s="210"/>
      <c r="AF171" s="210"/>
      <c r="AG171" s="210"/>
      <c r="AH171" s="210"/>
      <c r="AI171" s="210"/>
      <c r="AJ171" s="210"/>
      <c r="AK171" s="210"/>
      <c r="AL171" s="210"/>
    </row>
    <row r="172" spans="1:38" ht="16" x14ac:dyDescent="0.2">
      <c r="A172" s="210"/>
      <c r="B172" s="210"/>
      <c r="C172" s="210"/>
      <c r="D172" s="210"/>
      <c r="E172" s="210"/>
      <c r="F172" s="210"/>
      <c r="G172" s="210"/>
      <c r="H172" s="210"/>
      <c r="I172" s="210"/>
      <c r="J172" s="210"/>
      <c r="K172" s="210"/>
      <c r="L172" s="210"/>
      <c r="M172" s="210"/>
      <c r="N172" s="210"/>
      <c r="O172" s="210"/>
      <c r="P172" s="210"/>
      <c r="Q172" s="210"/>
      <c r="R172" s="210"/>
      <c r="S172" s="210"/>
      <c r="T172" s="210"/>
      <c r="U172" s="210"/>
      <c r="V172" s="210"/>
      <c r="W172" s="210"/>
      <c r="X172" s="210"/>
      <c r="Y172" s="210"/>
      <c r="Z172" s="210"/>
      <c r="AA172" s="210"/>
      <c r="AB172" s="210"/>
      <c r="AC172" s="210"/>
      <c r="AD172" s="210"/>
      <c r="AE172" s="210"/>
      <c r="AF172" s="210"/>
      <c r="AG172" s="210"/>
      <c r="AH172" s="210"/>
      <c r="AI172" s="210"/>
      <c r="AJ172" s="210"/>
      <c r="AK172" s="210"/>
      <c r="AL172" s="210"/>
    </row>
    <row r="173" spans="1:38" ht="16" x14ac:dyDescent="0.2">
      <c r="A173" s="210"/>
      <c r="B173" s="210"/>
      <c r="C173" s="210"/>
      <c r="D173" s="210"/>
      <c r="E173" s="210"/>
      <c r="F173" s="210"/>
      <c r="G173" s="210"/>
      <c r="H173" s="210"/>
      <c r="I173" s="210"/>
      <c r="J173" s="210"/>
      <c r="K173" s="210"/>
      <c r="L173" s="210"/>
      <c r="M173" s="210"/>
      <c r="N173" s="210"/>
      <c r="O173" s="210"/>
      <c r="P173" s="210"/>
      <c r="Q173" s="210"/>
      <c r="R173" s="210"/>
      <c r="S173" s="210"/>
      <c r="T173" s="210"/>
      <c r="U173" s="210"/>
      <c r="V173" s="210"/>
      <c r="W173" s="210"/>
      <c r="X173" s="210"/>
      <c r="Y173" s="210"/>
      <c r="Z173" s="210"/>
      <c r="AA173" s="210"/>
      <c r="AB173" s="210"/>
      <c r="AC173" s="210"/>
      <c r="AD173" s="210"/>
      <c r="AE173" s="210"/>
      <c r="AF173" s="210"/>
      <c r="AG173" s="210"/>
      <c r="AH173" s="210"/>
      <c r="AI173" s="210"/>
      <c r="AJ173" s="210"/>
      <c r="AK173" s="210"/>
      <c r="AL173" s="210"/>
    </row>
    <row r="174" spans="1:38" ht="16" x14ac:dyDescent="0.2">
      <c r="A174" s="210"/>
      <c r="B174" s="210"/>
      <c r="C174" s="210"/>
      <c r="D174" s="210"/>
      <c r="E174" s="210"/>
      <c r="F174" s="210"/>
      <c r="G174" s="210"/>
      <c r="H174" s="210"/>
      <c r="I174" s="210"/>
      <c r="J174" s="210"/>
      <c r="K174" s="210"/>
      <c r="L174" s="210"/>
      <c r="M174" s="210"/>
      <c r="N174" s="210"/>
      <c r="O174" s="210"/>
      <c r="P174" s="210"/>
      <c r="Q174" s="210"/>
      <c r="R174" s="210"/>
      <c r="S174" s="210"/>
      <c r="T174" s="210"/>
      <c r="U174" s="210"/>
      <c r="V174" s="210"/>
      <c r="W174" s="210"/>
      <c r="X174" s="210"/>
      <c r="Y174" s="210"/>
      <c r="Z174" s="210"/>
      <c r="AA174" s="210"/>
      <c r="AB174" s="210"/>
      <c r="AC174" s="210"/>
      <c r="AD174" s="210"/>
      <c r="AE174" s="210"/>
      <c r="AF174" s="210"/>
      <c r="AG174" s="210"/>
      <c r="AH174" s="210"/>
      <c r="AI174" s="210"/>
      <c r="AJ174" s="210"/>
      <c r="AK174" s="210"/>
      <c r="AL174" s="210"/>
    </row>
    <row r="175" spans="1:38" ht="16" x14ac:dyDescent="0.2">
      <c r="A175" s="210"/>
      <c r="B175" s="210"/>
      <c r="C175" s="210"/>
      <c r="D175" s="210"/>
      <c r="E175" s="210"/>
      <c r="F175" s="210"/>
      <c r="G175" s="210"/>
      <c r="H175" s="210"/>
      <c r="I175" s="210"/>
      <c r="J175" s="210"/>
      <c r="K175" s="210"/>
      <c r="L175" s="210"/>
      <c r="M175" s="210"/>
      <c r="N175" s="210"/>
      <c r="O175" s="210"/>
      <c r="P175" s="210"/>
      <c r="Q175" s="210"/>
      <c r="R175" s="210"/>
      <c r="S175" s="210"/>
      <c r="T175" s="210"/>
      <c r="U175" s="210"/>
      <c r="V175" s="210"/>
      <c r="W175" s="210"/>
      <c r="X175" s="210"/>
      <c r="Y175" s="210"/>
      <c r="Z175" s="210"/>
      <c r="AA175" s="210"/>
      <c r="AB175" s="210"/>
      <c r="AC175" s="210"/>
      <c r="AD175" s="210"/>
      <c r="AE175" s="210"/>
      <c r="AF175" s="210"/>
      <c r="AG175" s="210"/>
      <c r="AH175" s="210"/>
      <c r="AI175" s="210"/>
      <c r="AJ175" s="210"/>
      <c r="AK175" s="210"/>
      <c r="AL175" s="210"/>
    </row>
    <row r="176" spans="1:38" ht="16" x14ac:dyDescent="0.2">
      <c r="A176" s="210"/>
      <c r="B176" s="210"/>
      <c r="C176" s="210"/>
      <c r="D176" s="210"/>
      <c r="E176" s="210"/>
      <c r="F176" s="210"/>
      <c r="G176" s="210"/>
      <c r="H176" s="210"/>
      <c r="I176" s="210"/>
      <c r="J176" s="210"/>
      <c r="K176" s="210"/>
      <c r="L176" s="210"/>
      <c r="M176" s="210"/>
      <c r="N176" s="210"/>
      <c r="O176" s="210"/>
      <c r="P176" s="210"/>
      <c r="Q176" s="210"/>
      <c r="R176" s="210"/>
      <c r="S176" s="210"/>
      <c r="T176" s="210"/>
      <c r="U176" s="210"/>
      <c r="V176" s="210"/>
      <c r="W176" s="210"/>
      <c r="X176" s="210"/>
      <c r="Y176" s="210"/>
      <c r="Z176" s="210"/>
      <c r="AA176" s="210"/>
      <c r="AB176" s="210"/>
      <c r="AC176" s="210"/>
      <c r="AD176" s="210"/>
      <c r="AE176" s="210"/>
      <c r="AF176" s="210"/>
      <c r="AG176" s="210"/>
      <c r="AH176" s="210"/>
      <c r="AI176" s="210"/>
      <c r="AJ176" s="210"/>
      <c r="AK176" s="210"/>
      <c r="AL176" s="210"/>
    </row>
    <row r="177" spans="1:38" ht="16" x14ac:dyDescent="0.2">
      <c r="A177" s="210"/>
      <c r="B177" s="210"/>
      <c r="C177" s="210"/>
      <c r="D177" s="210"/>
      <c r="E177" s="210"/>
      <c r="F177" s="210"/>
      <c r="G177" s="210"/>
      <c r="H177" s="210"/>
      <c r="I177" s="210"/>
      <c r="J177" s="210"/>
      <c r="K177" s="210"/>
      <c r="L177" s="210"/>
      <c r="M177" s="210"/>
      <c r="N177" s="210"/>
      <c r="O177" s="210"/>
      <c r="P177" s="210"/>
      <c r="Q177" s="210"/>
      <c r="R177" s="210"/>
      <c r="S177" s="210"/>
      <c r="T177" s="210"/>
      <c r="U177" s="210"/>
      <c r="V177" s="210"/>
      <c r="W177" s="210"/>
      <c r="X177" s="210"/>
      <c r="Y177" s="210"/>
      <c r="Z177" s="210"/>
      <c r="AA177" s="210"/>
      <c r="AB177" s="210"/>
      <c r="AC177" s="210"/>
      <c r="AD177" s="210"/>
      <c r="AE177" s="210"/>
      <c r="AF177" s="210"/>
      <c r="AG177" s="210"/>
      <c r="AH177" s="210"/>
      <c r="AI177" s="210"/>
      <c r="AJ177" s="210"/>
      <c r="AK177" s="210"/>
      <c r="AL177" s="210"/>
    </row>
    <row r="178" spans="1:38" ht="16" x14ac:dyDescent="0.2">
      <c r="A178" s="210"/>
      <c r="B178" s="210"/>
      <c r="C178" s="210"/>
      <c r="D178" s="210"/>
      <c r="E178" s="210"/>
      <c r="F178" s="210"/>
      <c r="G178" s="210"/>
      <c r="H178" s="210"/>
      <c r="I178" s="210"/>
      <c r="J178" s="210"/>
      <c r="K178" s="210"/>
      <c r="L178" s="210"/>
      <c r="M178" s="210"/>
      <c r="N178" s="210"/>
      <c r="O178" s="210"/>
      <c r="P178" s="210"/>
      <c r="Q178" s="210"/>
      <c r="R178" s="210"/>
      <c r="S178" s="210"/>
      <c r="T178" s="210"/>
      <c r="U178" s="210"/>
      <c r="V178" s="210"/>
      <c r="W178" s="210"/>
      <c r="X178" s="210"/>
      <c r="Y178" s="210"/>
      <c r="Z178" s="210"/>
      <c r="AA178" s="210"/>
      <c r="AB178" s="210"/>
      <c r="AC178" s="210"/>
      <c r="AD178" s="210"/>
      <c r="AE178" s="210"/>
      <c r="AF178" s="210"/>
      <c r="AG178" s="210"/>
      <c r="AH178" s="210"/>
      <c r="AI178" s="210"/>
      <c r="AJ178" s="210"/>
      <c r="AK178" s="210"/>
      <c r="AL178" s="210"/>
    </row>
    <row r="179" spans="1:38" ht="16" x14ac:dyDescent="0.2">
      <c r="A179" s="210"/>
      <c r="B179" s="210"/>
      <c r="C179" s="210"/>
      <c r="D179" s="210"/>
      <c r="E179" s="210"/>
      <c r="F179" s="210"/>
      <c r="G179" s="210"/>
      <c r="H179" s="210"/>
      <c r="I179" s="210"/>
      <c r="J179" s="210"/>
      <c r="K179" s="210"/>
      <c r="L179" s="210"/>
      <c r="M179" s="210"/>
      <c r="N179" s="210"/>
      <c r="O179" s="210"/>
      <c r="P179" s="210"/>
      <c r="Q179" s="210"/>
      <c r="R179" s="210"/>
      <c r="S179" s="210"/>
      <c r="T179" s="210"/>
      <c r="U179" s="210"/>
      <c r="V179" s="210"/>
      <c r="W179" s="210"/>
      <c r="X179" s="210"/>
      <c r="Y179" s="210"/>
      <c r="Z179" s="210"/>
      <c r="AA179" s="210"/>
      <c r="AB179" s="210"/>
      <c r="AC179" s="210"/>
      <c r="AD179" s="210"/>
      <c r="AE179" s="210"/>
      <c r="AF179" s="210"/>
      <c r="AG179" s="210"/>
      <c r="AH179" s="210"/>
      <c r="AI179" s="210"/>
      <c r="AJ179" s="210"/>
      <c r="AK179" s="210"/>
      <c r="AL179" s="210"/>
    </row>
    <row r="180" spans="1:38" ht="16" x14ac:dyDescent="0.2">
      <c r="A180" s="210"/>
      <c r="B180" s="210"/>
      <c r="C180" s="210"/>
      <c r="D180" s="210"/>
      <c r="E180" s="210"/>
      <c r="F180" s="210"/>
      <c r="G180" s="210"/>
      <c r="H180" s="210"/>
      <c r="I180" s="210"/>
      <c r="J180" s="210"/>
      <c r="K180" s="210"/>
      <c r="L180" s="210"/>
      <c r="M180" s="210"/>
      <c r="N180" s="210"/>
      <c r="O180" s="210"/>
      <c r="P180" s="210"/>
      <c r="Q180" s="210"/>
      <c r="R180" s="210"/>
      <c r="S180" s="210"/>
      <c r="T180" s="210"/>
      <c r="U180" s="210"/>
      <c r="V180" s="210"/>
      <c r="W180" s="210"/>
      <c r="X180" s="210"/>
      <c r="Y180" s="210"/>
      <c r="Z180" s="210"/>
      <c r="AA180" s="210"/>
      <c r="AB180" s="210"/>
      <c r="AC180" s="210"/>
      <c r="AD180" s="210"/>
      <c r="AE180" s="210"/>
      <c r="AF180" s="210"/>
      <c r="AG180" s="210"/>
      <c r="AH180" s="210"/>
      <c r="AI180" s="210"/>
      <c r="AJ180" s="210"/>
      <c r="AK180" s="210"/>
      <c r="AL180" s="210"/>
    </row>
    <row r="181" spans="1:38" ht="16" x14ac:dyDescent="0.2">
      <c r="A181" s="210"/>
      <c r="B181" s="210"/>
      <c r="C181" s="210"/>
      <c r="D181" s="210"/>
      <c r="E181" s="210"/>
      <c r="F181" s="210"/>
      <c r="G181" s="210"/>
      <c r="H181" s="210"/>
      <c r="I181" s="210"/>
      <c r="J181" s="210"/>
      <c r="K181" s="210"/>
      <c r="L181" s="210"/>
      <c r="M181" s="210"/>
      <c r="N181" s="210"/>
      <c r="O181" s="210"/>
      <c r="P181" s="210"/>
      <c r="Q181" s="210"/>
      <c r="R181" s="210"/>
      <c r="S181" s="210"/>
      <c r="T181" s="210"/>
      <c r="U181" s="210"/>
      <c r="V181" s="210"/>
      <c r="W181" s="210"/>
      <c r="X181" s="210"/>
      <c r="Y181" s="210"/>
      <c r="Z181" s="210"/>
      <c r="AA181" s="210"/>
      <c r="AB181" s="210"/>
      <c r="AC181" s="210"/>
      <c r="AD181" s="210"/>
      <c r="AE181" s="210"/>
      <c r="AF181" s="210"/>
      <c r="AG181" s="210"/>
      <c r="AH181" s="210"/>
      <c r="AI181" s="210"/>
      <c r="AJ181" s="210"/>
      <c r="AK181" s="210"/>
      <c r="AL181" s="210"/>
    </row>
    <row r="182" spans="1:38" ht="16" x14ac:dyDescent="0.2">
      <c r="A182" s="210"/>
      <c r="B182" s="210"/>
      <c r="C182" s="210"/>
      <c r="D182" s="210"/>
      <c r="E182" s="210"/>
      <c r="F182" s="210"/>
      <c r="G182" s="210"/>
      <c r="H182" s="210"/>
      <c r="I182" s="210"/>
      <c r="J182" s="210"/>
      <c r="K182" s="210"/>
      <c r="L182" s="210"/>
      <c r="M182" s="210"/>
      <c r="N182" s="210"/>
      <c r="O182" s="210"/>
      <c r="P182" s="210"/>
      <c r="Q182" s="210"/>
      <c r="R182" s="210"/>
      <c r="S182" s="210"/>
      <c r="T182" s="210"/>
      <c r="U182" s="210"/>
      <c r="V182" s="210"/>
      <c r="W182" s="210"/>
      <c r="X182" s="210"/>
      <c r="Y182" s="210"/>
      <c r="Z182" s="210"/>
      <c r="AA182" s="210"/>
      <c r="AB182" s="210"/>
      <c r="AC182" s="210"/>
      <c r="AD182" s="210"/>
      <c r="AE182" s="210"/>
      <c r="AF182" s="210"/>
      <c r="AG182" s="210"/>
      <c r="AH182" s="210"/>
      <c r="AI182" s="210"/>
      <c r="AJ182" s="210"/>
      <c r="AK182" s="210"/>
      <c r="AL182" s="210"/>
    </row>
    <row r="183" spans="1:38" ht="16" x14ac:dyDescent="0.2">
      <c r="A183" s="210"/>
      <c r="B183" s="210"/>
      <c r="C183" s="210"/>
      <c r="D183" s="210"/>
      <c r="E183" s="210"/>
      <c r="F183" s="210"/>
      <c r="G183" s="210"/>
      <c r="H183" s="210"/>
      <c r="I183" s="210"/>
      <c r="J183" s="210"/>
      <c r="K183" s="210"/>
      <c r="L183" s="210"/>
      <c r="M183" s="210"/>
      <c r="N183" s="210"/>
      <c r="O183" s="210"/>
      <c r="P183" s="210"/>
      <c r="Q183" s="210"/>
      <c r="R183" s="210"/>
      <c r="S183" s="210"/>
      <c r="T183" s="210"/>
      <c r="U183" s="210"/>
      <c r="V183" s="210"/>
      <c r="W183" s="210"/>
      <c r="X183" s="210"/>
      <c r="Y183" s="210"/>
      <c r="Z183" s="210"/>
      <c r="AA183" s="210"/>
      <c r="AB183" s="210"/>
      <c r="AC183" s="210"/>
      <c r="AD183" s="210"/>
      <c r="AE183" s="210"/>
      <c r="AF183" s="210"/>
      <c r="AG183" s="210"/>
      <c r="AH183" s="210"/>
      <c r="AI183" s="210"/>
      <c r="AJ183" s="210"/>
      <c r="AK183" s="210"/>
      <c r="AL183" s="210"/>
    </row>
    <row r="184" spans="1:38" ht="16" x14ac:dyDescent="0.2">
      <c r="A184" s="210"/>
      <c r="B184" s="210"/>
      <c r="C184" s="210"/>
      <c r="D184" s="210"/>
      <c r="E184" s="210"/>
      <c r="F184" s="210"/>
      <c r="G184" s="210"/>
      <c r="H184" s="210"/>
      <c r="I184" s="210"/>
      <c r="J184" s="210"/>
      <c r="K184" s="210"/>
      <c r="L184" s="210"/>
      <c r="M184" s="210"/>
      <c r="N184" s="210"/>
      <c r="O184" s="210"/>
      <c r="P184" s="210"/>
      <c r="Q184" s="210"/>
      <c r="R184" s="210"/>
      <c r="S184" s="210"/>
      <c r="T184" s="210"/>
      <c r="U184" s="210"/>
      <c r="V184" s="210"/>
      <c r="W184" s="210"/>
      <c r="X184" s="210"/>
      <c r="Y184" s="210"/>
      <c r="Z184" s="210"/>
      <c r="AA184" s="210"/>
      <c r="AB184" s="210"/>
      <c r="AC184" s="210"/>
      <c r="AD184" s="210"/>
      <c r="AE184" s="210"/>
      <c r="AF184" s="210"/>
      <c r="AG184" s="210"/>
      <c r="AH184" s="210"/>
      <c r="AI184" s="210"/>
      <c r="AJ184" s="210"/>
      <c r="AK184" s="210"/>
      <c r="AL184" s="210"/>
    </row>
    <row r="185" spans="1:38" ht="16" x14ac:dyDescent="0.2">
      <c r="A185" s="210"/>
      <c r="B185" s="210"/>
      <c r="C185" s="210"/>
      <c r="D185" s="210"/>
      <c r="E185" s="210"/>
      <c r="F185" s="210"/>
      <c r="G185" s="210"/>
      <c r="H185" s="210"/>
      <c r="I185" s="210"/>
      <c r="J185" s="210"/>
      <c r="K185" s="210"/>
      <c r="L185" s="210"/>
      <c r="M185" s="210"/>
      <c r="N185" s="210"/>
      <c r="O185" s="210"/>
      <c r="P185" s="210"/>
      <c r="Q185" s="210"/>
      <c r="R185" s="210"/>
      <c r="S185" s="210"/>
      <c r="T185" s="210"/>
      <c r="U185" s="210"/>
      <c r="V185" s="210"/>
      <c r="W185" s="210"/>
      <c r="X185" s="210"/>
      <c r="Y185" s="210"/>
      <c r="Z185" s="210"/>
      <c r="AA185" s="210"/>
      <c r="AB185" s="210"/>
      <c r="AC185" s="210"/>
      <c r="AD185" s="210"/>
      <c r="AE185" s="210"/>
      <c r="AF185" s="210"/>
      <c r="AG185" s="210"/>
      <c r="AH185" s="210"/>
      <c r="AI185" s="210"/>
      <c r="AJ185" s="210"/>
      <c r="AK185" s="210"/>
      <c r="AL185" s="210"/>
    </row>
    <row r="186" spans="1:38" ht="16" x14ac:dyDescent="0.2">
      <c r="A186" s="210"/>
      <c r="B186" s="210"/>
      <c r="C186" s="210"/>
      <c r="D186" s="210"/>
      <c r="E186" s="210"/>
      <c r="F186" s="210"/>
      <c r="G186" s="210"/>
      <c r="H186" s="210"/>
      <c r="I186" s="210"/>
      <c r="J186" s="210"/>
      <c r="K186" s="210"/>
      <c r="L186" s="210"/>
      <c r="M186" s="210"/>
      <c r="N186" s="210"/>
      <c r="O186" s="210"/>
      <c r="P186" s="210"/>
      <c r="Q186" s="210"/>
      <c r="R186" s="210"/>
      <c r="S186" s="210"/>
      <c r="T186" s="210"/>
      <c r="U186" s="210"/>
      <c r="V186" s="210"/>
      <c r="W186" s="210"/>
      <c r="X186" s="210"/>
      <c r="Y186" s="210"/>
      <c r="Z186" s="210"/>
      <c r="AA186" s="210"/>
      <c r="AB186" s="210"/>
      <c r="AC186" s="210"/>
      <c r="AD186" s="210"/>
      <c r="AE186" s="210"/>
      <c r="AF186" s="210"/>
      <c r="AG186" s="210"/>
      <c r="AH186" s="210"/>
      <c r="AI186" s="210"/>
      <c r="AJ186" s="210"/>
      <c r="AK186" s="210"/>
      <c r="AL186" s="210"/>
    </row>
    <row r="187" spans="1:38" ht="16" x14ac:dyDescent="0.2">
      <c r="A187" s="210"/>
      <c r="B187" s="210"/>
      <c r="C187" s="210"/>
      <c r="D187" s="210"/>
      <c r="E187" s="210"/>
      <c r="F187" s="210"/>
      <c r="G187" s="210"/>
      <c r="H187" s="210"/>
      <c r="I187" s="210"/>
      <c r="J187" s="210"/>
      <c r="K187" s="210"/>
      <c r="L187" s="210"/>
      <c r="M187" s="210"/>
      <c r="N187" s="210"/>
      <c r="O187" s="210"/>
      <c r="P187" s="210"/>
      <c r="Q187" s="210"/>
      <c r="R187" s="210"/>
      <c r="S187" s="210"/>
      <c r="T187" s="210"/>
      <c r="U187" s="210"/>
      <c r="V187" s="210"/>
      <c r="W187" s="210"/>
      <c r="X187" s="210"/>
      <c r="Y187" s="210"/>
      <c r="Z187" s="210"/>
      <c r="AA187" s="210"/>
      <c r="AB187" s="210"/>
      <c r="AC187" s="210"/>
      <c r="AD187" s="210"/>
      <c r="AE187" s="210"/>
      <c r="AF187" s="210"/>
      <c r="AG187" s="210"/>
      <c r="AH187" s="210"/>
      <c r="AI187" s="210"/>
      <c r="AJ187" s="210"/>
      <c r="AK187" s="210"/>
      <c r="AL187" s="210"/>
    </row>
    <row r="188" spans="1:38" ht="16" x14ac:dyDescent="0.2">
      <c r="A188" s="210"/>
      <c r="B188" s="210"/>
      <c r="C188" s="210"/>
      <c r="D188" s="210"/>
      <c r="E188" s="210"/>
      <c r="F188" s="210"/>
      <c r="G188" s="210"/>
      <c r="H188" s="210"/>
      <c r="I188" s="210"/>
      <c r="J188" s="210"/>
      <c r="K188" s="210"/>
      <c r="L188" s="210"/>
      <c r="M188" s="210"/>
      <c r="N188" s="210"/>
      <c r="O188" s="210"/>
      <c r="P188" s="210"/>
      <c r="Q188" s="210"/>
      <c r="R188" s="210"/>
      <c r="S188" s="210"/>
      <c r="T188" s="210"/>
      <c r="U188" s="210"/>
      <c r="V188" s="210"/>
      <c r="W188" s="210"/>
      <c r="X188" s="210"/>
      <c r="Y188" s="210"/>
      <c r="Z188" s="210"/>
      <c r="AA188" s="210"/>
      <c r="AB188" s="210"/>
      <c r="AC188" s="210"/>
      <c r="AD188" s="210"/>
      <c r="AE188" s="210"/>
      <c r="AF188" s="210"/>
      <c r="AG188" s="210"/>
      <c r="AH188" s="210"/>
      <c r="AI188" s="210"/>
      <c r="AJ188" s="210"/>
      <c r="AK188" s="210"/>
      <c r="AL188" s="210"/>
    </row>
    <row r="189" spans="1:38" ht="16" x14ac:dyDescent="0.2">
      <c r="A189" s="210"/>
      <c r="B189" s="210"/>
      <c r="C189" s="210"/>
      <c r="D189" s="210"/>
      <c r="E189" s="210"/>
      <c r="F189" s="210"/>
      <c r="G189" s="210"/>
      <c r="H189" s="210"/>
      <c r="I189" s="210"/>
      <c r="J189" s="210"/>
      <c r="K189" s="210"/>
      <c r="L189" s="210"/>
      <c r="M189" s="210"/>
      <c r="N189" s="210"/>
      <c r="O189" s="210"/>
      <c r="P189" s="210"/>
      <c r="Q189" s="210"/>
      <c r="R189" s="210"/>
      <c r="S189" s="210"/>
      <c r="T189" s="210"/>
      <c r="U189" s="210"/>
      <c r="V189" s="210"/>
      <c r="W189" s="210"/>
      <c r="X189" s="210"/>
      <c r="Y189" s="210"/>
      <c r="Z189" s="210"/>
      <c r="AA189" s="210"/>
      <c r="AB189" s="210"/>
      <c r="AC189" s="210"/>
      <c r="AD189" s="210"/>
      <c r="AE189" s="210"/>
      <c r="AF189" s="210"/>
      <c r="AG189" s="210"/>
      <c r="AH189" s="210"/>
      <c r="AI189" s="210"/>
      <c r="AJ189" s="210"/>
      <c r="AK189" s="210"/>
      <c r="AL189" s="210"/>
    </row>
    <row r="190" spans="1:38" ht="16" x14ac:dyDescent="0.2">
      <c r="A190" s="210"/>
      <c r="B190" s="210"/>
      <c r="C190" s="210"/>
      <c r="D190" s="210"/>
      <c r="E190" s="210"/>
      <c r="F190" s="210"/>
      <c r="G190" s="210"/>
      <c r="H190" s="210"/>
      <c r="I190" s="210"/>
      <c r="J190" s="210"/>
      <c r="K190" s="210"/>
      <c r="L190" s="210"/>
      <c r="M190" s="210"/>
      <c r="N190" s="210"/>
      <c r="O190" s="210"/>
      <c r="P190" s="210"/>
      <c r="Q190" s="210"/>
      <c r="R190" s="210"/>
      <c r="S190" s="210"/>
      <c r="T190" s="210"/>
      <c r="U190" s="210"/>
      <c r="V190" s="210"/>
      <c r="W190" s="210"/>
      <c r="X190" s="210"/>
      <c r="Y190" s="210"/>
      <c r="Z190" s="210"/>
      <c r="AA190" s="210"/>
      <c r="AB190" s="210"/>
      <c r="AC190" s="210"/>
      <c r="AD190" s="210"/>
      <c r="AE190" s="210"/>
      <c r="AF190" s="210"/>
      <c r="AG190" s="210"/>
      <c r="AH190" s="210"/>
      <c r="AI190" s="210"/>
      <c r="AJ190" s="210"/>
      <c r="AK190" s="210"/>
      <c r="AL190" s="210"/>
    </row>
    <row r="191" spans="1:38" ht="16" x14ac:dyDescent="0.2">
      <c r="A191" s="210"/>
      <c r="B191" s="210"/>
      <c r="C191" s="210"/>
      <c r="D191" s="210"/>
      <c r="E191" s="210"/>
      <c r="F191" s="210"/>
      <c r="G191" s="210"/>
      <c r="H191" s="210"/>
      <c r="I191" s="210"/>
      <c r="J191" s="210"/>
      <c r="K191" s="210"/>
      <c r="L191" s="210"/>
      <c r="M191" s="210"/>
      <c r="N191" s="210"/>
      <c r="O191" s="210"/>
      <c r="P191" s="210"/>
      <c r="Q191" s="210"/>
      <c r="R191" s="210"/>
      <c r="S191" s="210"/>
      <c r="T191" s="210"/>
      <c r="U191" s="210"/>
      <c r="V191" s="210"/>
      <c r="W191" s="210"/>
      <c r="X191" s="210"/>
      <c r="Y191" s="210"/>
      <c r="Z191" s="210"/>
      <c r="AA191" s="210"/>
      <c r="AB191" s="210"/>
      <c r="AC191" s="210"/>
      <c r="AD191" s="210"/>
      <c r="AE191" s="210"/>
      <c r="AF191" s="210"/>
      <c r="AG191" s="210"/>
      <c r="AH191" s="210"/>
      <c r="AI191" s="210"/>
      <c r="AJ191" s="210"/>
      <c r="AK191" s="210"/>
      <c r="AL191" s="210"/>
    </row>
    <row r="192" spans="1:38" ht="16" x14ac:dyDescent="0.2">
      <c r="A192" s="210"/>
      <c r="B192" s="210"/>
      <c r="C192" s="210"/>
      <c r="D192" s="210"/>
      <c r="E192" s="210"/>
      <c r="F192" s="210"/>
      <c r="G192" s="210"/>
      <c r="H192" s="210"/>
      <c r="I192" s="210"/>
      <c r="J192" s="210"/>
      <c r="K192" s="210"/>
      <c r="L192" s="210"/>
      <c r="M192" s="210"/>
      <c r="N192" s="210"/>
      <c r="O192" s="210"/>
      <c r="P192" s="210"/>
      <c r="Q192" s="210"/>
      <c r="R192" s="210"/>
      <c r="S192" s="210"/>
      <c r="T192" s="210"/>
      <c r="U192" s="210"/>
      <c r="V192" s="210"/>
      <c r="W192" s="210"/>
      <c r="X192" s="210"/>
      <c r="Y192" s="210"/>
      <c r="Z192" s="210"/>
      <c r="AA192" s="210"/>
      <c r="AB192" s="210"/>
      <c r="AC192" s="210"/>
      <c r="AD192" s="210"/>
      <c r="AE192" s="210"/>
      <c r="AF192" s="210"/>
      <c r="AG192" s="210"/>
      <c r="AH192" s="210"/>
      <c r="AI192" s="210"/>
      <c r="AJ192" s="210"/>
      <c r="AK192" s="210"/>
      <c r="AL192" s="210"/>
    </row>
    <row r="193" spans="1:38" ht="16" x14ac:dyDescent="0.2">
      <c r="A193" s="210"/>
      <c r="B193" s="210"/>
      <c r="C193" s="210"/>
      <c r="D193" s="210"/>
      <c r="E193" s="210"/>
      <c r="F193" s="210"/>
      <c r="G193" s="210"/>
      <c r="H193" s="210"/>
      <c r="I193" s="210"/>
      <c r="J193" s="210"/>
      <c r="K193" s="210"/>
      <c r="L193" s="210"/>
      <c r="M193" s="210"/>
      <c r="N193" s="210"/>
      <c r="O193" s="210"/>
      <c r="P193" s="210"/>
      <c r="Q193" s="210"/>
      <c r="R193" s="210"/>
      <c r="S193" s="210"/>
      <c r="T193" s="210"/>
      <c r="U193" s="210"/>
      <c r="V193" s="210"/>
      <c r="W193" s="210"/>
      <c r="X193" s="210"/>
      <c r="Y193" s="210"/>
      <c r="Z193" s="210"/>
      <c r="AA193" s="210"/>
      <c r="AB193" s="210"/>
      <c r="AC193" s="210"/>
      <c r="AD193" s="210"/>
      <c r="AE193" s="210"/>
      <c r="AF193" s="210"/>
      <c r="AG193" s="210"/>
      <c r="AH193" s="210"/>
      <c r="AI193" s="210"/>
      <c r="AJ193" s="210"/>
      <c r="AK193" s="210"/>
      <c r="AL193" s="210"/>
    </row>
    <row r="194" spans="1:38" ht="16" x14ac:dyDescent="0.2">
      <c r="A194" s="210"/>
      <c r="B194" s="210"/>
      <c r="C194" s="210"/>
      <c r="D194" s="210"/>
      <c r="E194" s="210"/>
      <c r="F194" s="210"/>
      <c r="G194" s="210"/>
      <c r="H194" s="210"/>
      <c r="I194" s="210"/>
      <c r="J194" s="210"/>
      <c r="K194" s="210"/>
      <c r="L194" s="210"/>
      <c r="M194" s="210"/>
      <c r="N194" s="210"/>
      <c r="O194" s="210"/>
      <c r="P194" s="210"/>
      <c r="Q194" s="210"/>
      <c r="R194" s="210"/>
      <c r="S194" s="210"/>
      <c r="T194" s="210"/>
      <c r="U194" s="210"/>
      <c r="V194" s="210"/>
      <c r="W194" s="210"/>
      <c r="X194" s="210"/>
      <c r="Y194" s="210"/>
      <c r="Z194" s="210"/>
      <c r="AA194" s="210"/>
      <c r="AB194" s="210"/>
      <c r="AC194" s="210"/>
      <c r="AD194" s="210"/>
      <c r="AE194" s="210"/>
      <c r="AF194" s="210"/>
      <c r="AG194" s="210"/>
      <c r="AH194" s="210"/>
      <c r="AI194" s="210"/>
      <c r="AJ194" s="210"/>
      <c r="AK194" s="210"/>
      <c r="AL194" s="210"/>
    </row>
    <row r="195" spans="1:38" ht="16" x14ac:dyDescent="0.2">
      <c r="A195" s="210"/>
      <c r="B195" s="210"/>
      <c r="C195" s="210"/>
      <c r="D195" s="210"/>
      <c r="E195" s="210"/>
      <c r="F195" s="210"/>
      <c r="G195" s="210"/>
      <c r="H195" s="210"/>
      <c r="I195" s="210"/>
      <c r="J195" s="210"/>
      <c r="K195" s="210"/>
      <c r="L195" s="210"/>
      <c r="M195" s="210"/>
      <c r="N195" s="210"/>
      <c r="O195" s="210"/>
      <c r="P195" s="210"/>
      <c r="Q195" s="210"/>
      <c r="R195" s="210"/>
      <c r="S195" s="210"/>
      <c r="T195" s="210"/>
      <c r="U195" s="210"/>
      <c r="V195" s="210"/>
      <c r="W195" s="210"/>
      <c r="X195" s="210"/>
      <c r="Y195" s="210"/>
      <c r="Z195" s="210"/>
      <c r="AA195" s="210"/>
      <c r="AB195" s="210"/>
      <c r="AC195" s="210"/>
      <c r="AD195" s="210"/>
      <c r="AE195" s="210"/>
      <c r="AF195" s="210"/>
      <c r="AG195" s="210"/>
      <c r="AH195" s="210"/>
      <c r="AI195" s="210"/>
      <c r="AJ195" s="210"/>
      <c r="AK195" s="210"/>
      <c r="AL195" s="210"/>
    </row>
    <row r="196" spans="1:38" ht="16" x14ac:dyDescent="0.2">
      <c r="A196" s="210"/>
      <c r="B196" s="210"/>
      <c r="C196" s="210"/>
      <c r="D196" s="210"/>
      <c r="E196" s="210"/>
      <c r="F196" s="210"/>
      <c r="G196" s="210"/>
      <c r="H196" s="210"/>
      <c r="I196" s="210"/>
      <c r="J196" s="210"/>
      <c r="K196" s="210"/>
      <c r="L196" s="210"/>
      <c r="M196" s="210"/>
      <c r="N196" s="210"/>
      <c r="O196" s="210"/>
      <c r="P196" s="210"/>
      <c r="Q196" s="210"/>
      <c r="R196" s="210"/>
      <c r="S196" s="210"/>
      <c r="T196" s="210"/>
      <c r="U196" s="210"/>
      <c r="V196" s="210"/>
      <c r="W196" s="210"/>
      <c r="X196" s="210"/>
      <c r="Y196" s="210"/>
      <c r="Z196" s="210"/>
      <c r="AA196" s="210"/>
      <c r="AB196" s="210"/>
      <c r="AC196" s="210"/>
      <c r="AD196" s="210"/>
      <c r="AE196" s="210"/>
      <c r="AF196" s="210"/>
      <c r="AG196" s="210"/>
      <c r="AH196" s="210"/>
      <c r="AI196" s="210"/>
      <c r="AJ196" s="210"/>
      <c r="AK196" s="210"/>
      <c r="AL196" s="210"/>
    </row>
    <row r="197" spans="1:38" ht="16" x14ac:dyDescent="0.2">
      <c r="A197" s="210"/>
      <c r="B197" s="210"/>
      <c r="C197" s="210"/>
      <c r="D197" s="210"/>
      <c r="E197" s="210"/>
      <c r="F197" s="210"/>
      <c r="G197" s="210"/>
      <c r="H197" s="210"/>
      <c r="I197" s="210"/>
      <c r="J197" s="210"/>
      <c r="K197" s="210"/>
      <c r="L197" s="210"/>
      <c r="M197" s="210"/>
      <c r="N197" s="210"/>
      <c r="O197" s="210"/>
      <c r="P197" s="210"/>
      <c r="Q197" s="210"/>
      <c r="R197" s="210"/>
      <c r="S197" s="210"/>
      <c r="T197" s="210"/>
      <c r="U197" s="210"/>
      <c r="V197" s="210"/>
      <c r="W197" s="210"/>
      <c r="X197" s="210"/>
      <c r="Y197" s="210"/>
      <c r="Z197" s="210"/>
      <c r="AA197" s="210"/>
      <c r="AB197" s="210"/>
      <c r="AC197" s="210"/>
      <c r="AD197" s="210"/>
      <c r="AE197" s="210"/>
      <c r="AF197" s="210"/>
      <c r="AG197" s="210"/>
      <c r="AH197" s="210"/>
      <c r="AI197" s="210"/>
      <c r="AJ197" s="210"/>
      <c r="AK197" s="210"/>
      <c r="AL197" s="210"/>
    </row>
    <row r="198" spans="1:38" ht="16" x14ac:dyDescent="0.2">
      <c r="A198" s="210"/>
      <c r="B198" s="210"/>
      <c r="C198" s="210"/>
      <c r="D198" s="210"/>
      <c r="E198" s="210"/>
      <c r="F198" s="210"/>
      <c r="G198" s="210"/>
      <c r="H198" s="210"/>
      <c r="I198" s="210"/>
      <c r="J198" s="210"/>
      <c r="K198" s="210"/>
      <c r="L198" s="210"/>
      <c r="M198" s="210"/>
      <c r="N198" s="210"/>
      <c r="O198" s="210"/>
      <c r="P198" s="210"/>
      <c r="Q198" s="210"/>
      <c r="R198" s="210"/>
      <c r="S198" s="210"/>
      <c r="T198" s="210"/>
      <c r="U198" s="210"/>
      <c r="V198" s="210"/>
      <c r="W198" s="210"/>
      <c r="X198" s="210"/>
      <c r="Y198" s="210"/>
      <c r="Z198" s="210"/>
      <c r="AA198" s="210"/>
      <c r="AB198" s="210"/>
      <c r="AC198" s="210"/>
      <c r="AD198" s="210"/>
      <c r="AE198" s="210"/>
      <c r="AF198" s="210"/>
      <c r="AG198" s="210"/>
      <c r="AH198" s="210"/>
      <c r="AI198" s="210"/>
      <c r="AJ198" s="210"/>
      <c r="AK198" s="210"/>
      <c r="AL198" s="210"/>
    </row>
    <row r="199" spans="1:38" ht="16" x14ac:dyDescent="0.2">
      <c r="A199" s="210"/>
      <c r="B199" s="210"/>
      <c r="C199" s="210"/>
      <c r="D199" s="210"/>
      <c r="E199" s="210"/>
      <c r="F199" s="210"/>
      <c r="G199" s="210"/>
      <c r="H199" s="210"/>
      <c r="I199" s="210"/>
      <c r="J199" s="210"/>
      <c r="K199" s="210"/>
      <c r="L199" s="210"/>
      <c r="M199" s="210"/>
      <c r="N199" s="210"/>
      <c r="O199" s="210"/>
      <c r="P199" s="210"/>
      <c r="Q199" s="210"/>
      <c r="R199" s="210"/>
      <c r="S199" s="210"/>
      <c r="T199" s="210"/>
      <c r="U199" s="210"/>
      <c r="V199" s="210"/>
      <c r="W199" s="210"/>
      <c r="X199" s="210"/>
      <c r="Y199" s="210"/>
      <c r="Z199" s="210"/>
      <c r="AA199" s="210"/>
      <c r="AB199" s="210"/>
      <c r="AC199" s="210"/>
      <c r="AD199" s="210"/>
      <c r="AE199" s="210"/>
      <c r="AF199" s="210"/>
      <c r="AG199" s="210"/>
      <c r="AH199" s="210"/>
      <c r="AI199" s="210"/>
      <c r="AJ199" s="210"/>
      <c r="AK199" s="210"/>
      <c r="AL199" s="210"/>
    </row>
    <row r="200" spans="1:38" ht="16" x14ac:dyDescent="0.2">
      <c r="A200" s="210"/>
      <c r="B200" s="210"/>
      <c r="C200" s="210"/>
      <c r="D200" s="210"/>
      <c r="E200" s="210"/>
      <c r="F200" s="210"/>
      <c r="G200" s="210"/>
      <c r="H200" s="210"/>
      <c r="I200" s="210"/>
      <c r="J200" s="210"/>
      <c r="K200" s="210"/>
      <c r="L200" s="210"/>
      <c r="M200" s="210"/>
      <c r="N200" s="210"/>
      <c r="O200" s="210"/>
      <c r="P200" s="210"/>
      <c r="Q200" s="210"/>
      <c r="R200" s="210"/>
      <c r="S200" s="210"/>
      <c r="T200" s="210"/>
      <c r="U200" s="210"/>
      <c r="V200" s="210"/>
      <c r="W200" s="210"/>
      <c r="X200" s="210"/>
      <c r="Y200" s="210"/>
      <c r="Z200" s="210"/>
      <c r="AA200" s="210"/>
      <c r="AB200" s="210"/>
      <c r="AC200" s="210"/>
      <c r="AD200" s="210"/>
      <c r="AE200" s="210"/>
      <c r="AF200" s="210"/>
      <c r="AG200" s="210"/>
      <c r="AH200" s="210"/>
      <c r="AI200" s="210"/>
      <c r="AJ200" s="210"/>
      <c r="AK200" s="210"/>
      <c r="AL200" s="210"/>
    </row>
    <row r="201" spans="1:38" ht="16" x14ac:dyDescent="0.2">
      <c r="A201" s="210"/>
      <c r="B201" s="210"/>
      <c r="C201" s="210"/>
      <c r="D201" s="210"/>
      <c r="E201" s="210"/>
      <c r="F201" s="210"/>
      <c r="G201" s="210"/>
      <c r="H201" s="210"/>
      <c r="I201" s="210"/>
      <c r="J201" s="210"/>
      <c r="K201" s="210"/>
      <c r="L201" s="210"/>
      <c r="M201" s="210"/>
      <c r="N201" s="210"/>
      <c r="O201" s="210"/>
      <c r="P201" s="210"/>
      <c r="Q201" s="210"/>
      <c r="R201" s="210"/>
      <c r="S201" s="210"/>
      <c r="T201" s="210"/>
      <c r="U201" s="210"/>
      <c r="V201" s="210"/>
      <c r="W201" s="210"/>
      <c r="X201" s="210"/>
      <c r="Y201" s="210"/>
      <c r="Z201" s="210"/>
      <c r="AA201" s="210"/>
      <c r="AB201" s="210"/>
      <c r="AC201" s="210"/>
      <c r="AD201" s="210"/>
      <c r="AE201" s="210"/>
      <c r="AF201" s="210"/>
      <c r="AG201" s="210"/>
      <c r="AH201" s="210"/>
      <c r="AI201" s="210"/>
      <c r="AJ201" s="210"/>
      <c r="AK201" s="210"/>
      <c r="AL201" s="210"/>
    </row>
    <row r="202" spans="1:38" ht="16" x14ac:dyDescent="0.2">
      <c r="A202" s="210"/>
      <c r="B202" s="210"/>
      <c r="C202" s="210"/>
      <c r="D202" s="210"/>
      <c r="E202" s="210"/>
      <c r="F202" s="210"/>
      <c r="G202" s="210"/>
      <c r="H202" s="210"/>
      <c r="I202" s="210"/>
      <c r="J202" s="210"/>
      <c r="K202" s="210"/>
      <c r="L202" s="210"/>
      <c r="M202" s="210"/>
      <c r="N202" s="210"/>
      <c r="O202" s="210"/>
      <c r="P202" s="210"/>
      <c r="Q202" s="210"/>
      <c r="R202" s="210"/>
      <c r="S202" s="210"/>
      <c r="T202" s="210"/>
      <c r="U202" s="210"/>
      <c r="V202" s="210"/>
      <c r="W202" s="210"/>
      <c r="X202" s="210"/>
      <c r="Y202" s="210"/>
      <c r="Z202" s="210"/>
      <c r="AA202" s="210"/>
      <c r="AB202" s="210"/>
      <c r="AC202" s="210"/>
      <c r="AD202" s="210"/>
      <c r="AE202" s="210"/>
      <c r="AF202" s="210"/>
      <c r="AG202" s="210"/>
      <c r="AH202" s="210"/>
      <c r="AI202" s="210"/>
      <c r="AJ202" s="210"/>
      <c r="AK202" s="210"/>
      <c r="AL202" s="210"/>
    </row>
    <row r="203" spans="1:38" ht="16" x14ac:dyDescent="0.2">
      <c r="A203" s="210"/>
      <c r="B203" s="210"/>
      <c r="C203" s="210"/>
      <c r="D203" s="210"/>
      <c r="E203" s="210"/>
      <c r="F203" s="210"/>
      <c r="G203" s="210"/>
      <c r="H203" s="210"/>
      <c r="I203" s="210"/>
      <c r="J203" s="210"/>
      <c r="K203" s="210"/>
      <c r="L203" s="210"/>
      <c r="M203" s="210"/>
      <c r="N203" s="210"/>
      <c r="O203" s="210"/>
      <c r="P203" s="210"/>
      <c r="Q203" s="210"/>
      <c r="R203" s="210"/>
      <c r="S203" s="210"/>
      <c r="T203" s="210"/>
      <c r="U203" s="210"/>
      <c r="V203" s="210"/>
      <c r="W203" s="210"/>
      <c r="X203" s="210"/>
      <c r="Y203" s="210"/>
      <c r="Z203" s="210"/>
      <c r="AA203" s="210"/>
      <c r="AB203" s="210"/>
      <c r="AC203" s="210"/>
      <c r="AD203" s="210"/>
      <c r="AE203" s="210"/>
      <c r="AF203" s="210"/>
      <c r="AG203" s="210"/>
      <c r="AH203" s="210"/>
      <c r="AI203" s="210"/>
      <c r="AJ203" s="210"/>
      <c r="AK203" s="210"/>
      <c r="AL203" s="210"/>
    </row>
    <row r="204" spans="1:38" ht="16" x14ac:dyDescent="0.2">
      <c r="A204" s="210"/>
      <c r="B204" s="210"/>
      <c r="C204" s="210"/>
      <c r="D204" s="210"/>
      <c r="E204" s="210"/>
      <c r="F204" s="210"/>
      <c r="G204" s="210"/>
      <c r="H204" s="210"/>
      <c r="I204" s="210"/>
      <c r="J204" s="210"/>
      <c r="K204" s="210"/>
      <c r="L204" s="210"/>
      <c r="M204" s="210"/>
      <c r="N204" s="210"/>
      <c r="O204" s="210"/>
      <c r="P204" s="210"/>
      <c r="Q204" s="210"/>
      <c r="R204" s="210"/>
      <c r="S204" s="210"/>
      <c r="T204" s="210"/>
      <c r="U204" s="210"/>
      <c r="V204" s="210"/>
      <c r="W204" s="210"/>
      <c r="X204" s="210"/>
      <c r="Y204" s="210"/>
      <c r="Z204" s="210"/>
      <c r="AA204" s="210"/>
      <c r="AB204" s="210"/>
      <c r="AC204" s="210"/>
      <c r="AD204" s="210"/>
      <c r="AE204" s="210"/>
      <c r="AF204" s="210"/>
      <c r="AG204" s="210"/>
      <c r="AH204" s="210"/>
      <c r="AI204" s="210"/>
      <c r="AJ204" s="210"/>
      <c r="AK204" s="210"/>
      <c r="AL204" s="210"/>
    </row>
    <row r="205" spans="1:38" ht="16" x14ac:dyDescent="0.2">
      <c r="A205" s="210"/>
      <c r="B205" s="210"/>
      <c r="C205" s="210"/>
      <c r="D205" s="210"/>
      <c r="E205" s="210"/>
      <c r="F205" s="210"/>
      <c r="G205" s="210"/>
      <c r="H205" s="210"/>
      <c r="I205" s="210"/>
      <c r="J205" s="210"/>
      <c r="K205" s="210"/>
      <c r="L205" s="210"/>
      <c r="M205" s="210"/>
      <c r="N205" s="210"/>
      <c r="O205" s="210"/>
      <c r="P205" s="210"/>
      <c r="Q205" s="210"/>
      <c r="R205" s="210"/>
      <c r="S205" s="210"/>
      <c r="T205" s="210"/>
      <c r="U205" s="210"/>
      <c r="V205" s="210"/>
      <c r="W205" s="210"/>
      <c r="X205" s="210"/>
      <c r="Y205" s="210"/>
      <c r="Z205" s="210"/>
      <c r="AA205" s="210"/>
      <c r="AB205" s="210"/>
      <c r="AC205" s="210"/>
      <c r="AD205" s="210"/>
      <c r="AE205" s="210"/>
      <c r="AF205" s="210"/>
      <c r="AG205" s="210"/>
      <c r="AH205" s="210"/>
      <c r="AI205" s="210"/>
      <c r="AJ205" s="210"/>
      <c r="AK205" s="210"/>
      <c r="AL205" s="210"/>
    </row>
    <row r="206" spans="1:38" ht="16" x14ac:dyDescent="0.2">
      <c r="A206" s="210"/>
      <c r="B206" s="210"/>
      <c r="C206" s="210"/>
      <c r="D206" s="210"/>
      <c r="E206" s="210"/>
      <c r="F206" s="210"/>
      <c r="G206" s="210"/>
      <c r="H206" s="210"/>
      <c r="I206" s="210"/>
      <c r="J206" s="210"/>
      <c r="K206" s="210"/>
      <c r="L206" s="210"/>
      <c r="M206" s="210"/>
      <c r="N206" s="210"/>
      <c r="O206" s="210"/>
      <c r="P206" s="210"/>
      <c r="Q206" s="210"/>
      <c r="R206" s="210"/>
      <c r="S206" s="210"/>
      <c r="T206" s="210"/>
      <c r="U206" s="210"/>
      <c r="V206" s="210"/>
      <c r="W206" s="210"/>
      <c r="X206" s="210"/>
      <c r="Y206" s="210"/>
      <c r="Z206" s="210"/>
      <c r="AA206" s="210"/>
      <c r="AB206" s="210"/>
      <c r="AC206" s="210"/>
      <c r="AD206" s="210"/>
      <c r="AE206" s="210"/>
      <c r="AF206" s="210"/>
      <c r="AG206" s="210"/>
      <c r="AH206" s="210"/>
      <c r="AI206" s="210"/>
      <c r="AJ206" s="210"/>
      <c r="AK206" s="210"/>
      <c r="AL206" s="210"/>
    </row>
    <row r="207" spans="1:38" ht="16" x14ac:dyDescent="0.2">
      <c r="A207" s="210"/>
      <c r="B207" s="210"/>
      <c r="C207" s="210"/>
      <c r="D207" s="210"/>
      <c r="E207" s="210"/>
      <c r="F207" s="210"/>
      <c r="G207" s="210"/>
      <c r="H207" s="210"/>
      <c r="I207" s="210"/>
      <c r="J207" s="210"/>
      <c r="K207" s="210"/>
      <c r="L207" s="210"/>
      <c r="M207" s="210"/>
      <c r="N207" s="210"/>
      <c r="O207" s="210"/>
      <c r="P207" s="210"/>
      <c r="Q207" s="210"/>
      <c r="R207" s="210"/>
      <c r="S207" s="210"/>
      <c r="T207" s="210"/>
      <c r="U207" s="210"/>
      <c r="V207" s="210"/>
      <c r="W207" s="210"/>
      <c r="X207" s="210"/>
      <c r="Y207" s="210"/>
      <c r="Z207" s="210"/>
      <c r="AA207" s="210"/>
      <c r="AB207" s="210"/>
      <c r="AC207" s="210"/>
      <c r="AD207" s="210"/>
      <c r="AE207" s="210"/>
      <c r="AF207" s="210"/>
      <c r="AG207" s="210"/>
      <c r="AH207" s="210"/>
      <c r="AI207" s="210"/>
      <c r="AJ207" s="210"/>
      <c r="AK207" s="210"/>
      <c r="AL207" s="210"/>
    </row>
    <row r="208" spans="1:38" ht="16" x14ac:dyDescent="0.2">
      <c r="A208" s="210"/>
      <c r="B208" s="210"/>
      <c r="C208" s="210"/>
      <c r="D208" s="210"/>
      <c r="E208" s="210"/>
      <c r="F208" s="210"/>
      <c r="G208" s="210"/>
      <c r="H208" s="210"/>
      <c r="I208" s="210"/>
      <c r="J208" s="210"/>
      <c r="K208" s="210"/>
      <c r="L208" s="210"/>
      <c r="M208" s="210"/>
      <c r="N208" s="210"/>
      <c r="O208" s="210"/>
      <c r="P208" s="210"/>
      <c r="Q208" s="210"/>
      <c r="R208" s="210"/>
      <c r="S208" s="210"/>
      <c r="T208" s="210"/>
      <c r="U208" s="210"/>
      <c r="V208" s="210"/>
      <c r="W208" s="210"/>
      <c r="X208" s="210"/>
      <c r="Y208" s="210"/>
      <c r="Z208" s="210"/>
      <c r="AA208" s="210"/>
      <c r="AB208" s="210"/>
      <c r="AC208" s="210"/>
      <c r="AD208" s="210"/>
      <c r="AE208" s="210"/>
      <c r="AF208" s="210"/>
      <c r="AG208" s="210"/>
      <c r="AH208" s="210"/>
      <c r="AI208" s="210"/>
      <c r="AJ208" s="210"/>
      <c r="AK208" s="210"/>
      <c r="AL208" s="210"/>
    </row>
    <row r="209" spans="1:38" ht="16" x14ac:dyDescent="0.2">
      <c r="A209" s="210"/>
      <c r="B209" s="210"/>
      <c r="C209" s="210"/>
      <c r="D209" s="210"/>
      <c r="E209" s="210"/>
      <c r="F209" s="210"/>
      <c r="G209" s="210"/>
      <c r="H209" s="210"/>
      <c r="I209" s="210"/>
      <c r="J209" s="210"/>
      <c r="K209" s="210"/>
      <c r="L209" s="210"/>
      <c r="M209" s="210"/>
      <c r="N209" s="210"/>
      <c r="O209" s="210"/>
      <c r="P209" s="210"/>
      <c r="Q209" s="210"/>
      <c r="R209" s="210"/>
      <c r="S209" s="210"/>
      <c r="T209" s="210"/>
      <c r="U209" s="210"/>
      <c r="V209" s="210"/>
      <c r="W209" s="210"/>
      <c r="X209" s="210"/>
      <c r="Y209" s="210"/>
      <c r="Z209" s="210"/>
      <c r="AA209" s="210"/>
      <c r="AB209" s="210"/>
      <c r="AC209" s="210"/>
      <c r="AD209" s="210"/>
      <c r="AE209" s="210"/>
      <c r="AF209" s="210"/>
      <c r="AG209" s="210"/>
      <c r="AH209" s="210"/>
      <c r="AI209" s="210"/>
      <c r="AJ209" s="210"/>
      <c r="AK209" s="210"/>
      <c r="AL209" s="210"/>
    </row>
    <row r="210" spans="1:38" ht="16" x14ac:dyDescent="0.2">
      <c r="A210" s="210"/>
      <c r="B210" s="210"/>
      <c r="C210" s="210"/>
      <c r="D210" s="210"/>
      <c r="E210" s="210"/>
      <c r="F210" s="210"/>
      <c r="G210" s="210"/>
      <c r="H210" s="210"/>
      <c r="I210" s="210"/>
      <c r="J210" s="210"/>
      <c r="K210" s="210"/>
      <c r="L210" s="210"/>
      <c r="M210" s="210"/>
      <c r="N210" s="210"/>
      <c r="O210" s="210"/>
      <c r="P210" s="210"/>
      <c r="Q210" s="210"/>
      <c r="R210" s="210"/>
      <c r="S210" s="210"/>
      <c r="T210" s="210"/>
      <c r="U210" s="210"/>
      <c r="V210" s="210"/>
      <c r="W210" s="210"/>
      <c r="X210" s="210"/>
      <c r="Y210" s="210"/>
      <c r="Z210" s="210"/>
      <c r="AA210" s="210"/>
      <c r="AB210" s="210"/>
      <c r="AC210" s="210"/>
      <c r="AD210" s="210"/>
      <c r="AE210" s="210"/>
      <c r="AF210" s="210"/>
      <c r="AG210" s="210"/>
      <c r="AH210" s="210"/>
      <c r="AI210" s="210"/>
      <c r="AJ210" s="210"/>
      <c r="AK210" s="210"/>
      <c r="AL210" s="210"/>
    </row>
    <row r="211" spans="1:38" ht="16" x14ac:dyDescent="0.2">
      <c r="A211" s="210"/>
      <c r="B211" s="210"/>
      <c r="C211" s="210"/>
      <c r="D211" s="210"/>
      <c r="E211" s="210"/>
      <c r="F211" s="210"/>
      <c r="G211" s="210"/>
      <c r="H211" s="210"/>
      <c r="I211" s="210"/>
      <c r="J211" s="210"/>
      <c r="K211" s="210"/>
      <c r="L211" s="210"/>
      <c r="M211" s="210"/>
      <c r="N211" s="210"/>
      <c r="O211" s="210"/>
      <c r="P211" s="210"/>
      <c r="Q211" s="210"/>
      <c r="R211" s="210"/>
      <c r="S211" s="210"/>
      <c r="T211" s="210"/>
      <c r="U211" s="210"/>
      <c r="V211" s="210"/>
      <c r="W211" s="210"/>
      <c r="X211" s="210"/>
      <c r="Y211" s="210"/>
      <c r="Z211" s="210"/>
      <c r="AA211" s="210"/>
      <c r="AB211" s="210"/>
      <c r="AC211" s="210"/>
      <c r="AD211" s="210"/>
      <c r="AE211" s="210"/>
      <c r="AF211" s="210"/>
      <c r="AG211" s="210"/>
      <c r="AH211" s="210"/>
      <c r="AI211" s="210"/>
      <c r="AJ211" s="210"/>
      <c r="AK211" s="210"/>
      <c r="AL211" s="210"/>
    </row>
    <row r="212" spans="1:38" ht="16" x14ac:dyDescent="0.2">
      <c r="A212" s="210"/>
      <c r="B212" s="210"/>
      <c r="C212" s="210"/>
      <c r="D212" s="210"/>
      <c r="E212" s="210"/>
      <c r="F212" s="210"/>
      <c r="G212" s="210"/>
      <c r="H212" s="210"/>
      <c r="I212" s="210"/>
      <c r="J212" s="210"/>
      <c r="K212" s="210"/>
      <c r="L212" s="210"/>
      <c r="M212" s="210"/>
      <c r="N212" s="210"/>
      <c r="O212" s="210"/>
      <c r="P212" s="210"/>
      <c r="Q212" s="210"/>
      <c r="R212" s="210"/>
      <c r="S212" s="210"/>
      <c r="T212" s="210"/>
      <c r="U212" s="210"/>
      <c r="V212" s="210"/>
      <c r="W212" s="210"/>
      <c r="X212" s="210"/>
      <c r="Y212" s="210"/>
      <c r="Z212" s="210"/>
      <c r="AA212" s="210"/>
      <c r="AB212" s="210"/>
      <c r="AC212" s="210"/>
      <c r="AD212" s="210"/>
      <c r="AE212" s="210"/>
      <c r="AF212" s="210"/>
      <c r="AG212" s="210"/>
      <c r="AH212" s="210"/>
      <c r="AI212" s="210"/>
      <c r="AJ212" s="210"/>
      <c r="AK212" s="210"/>
      <c r="AL212" s="210"/>
    </row>
    <row r="213" spans="1:38" ht="16" x14ac:dyDescent="0.2">
      <c r="A213" s="210"/>
      <c r="B213" s="210"/>
      <c r="C213" s="210"/>
      <c r="D213" s="210"/>
      <c r="E213" s="210"/>
      <c r="F213" s="210"/>
      <c r="G213" s="210"/>
      <c r="H213" s="210"/>
      <c r="I213" s="210"/>
      <c r="J213" s="210"/>
      <c r="K213" s="210"/>
      <c r="L213" s="210"/>
      <c r="M213" s="210"/>
      <c r="N213" s="210"/>
      <c r="O213" s="210"/>
      <c r="P213" s="210"/>
      <c r="Q213" s="210"/>
      <c r="R213" s="210"/>
      <c r="S213" s="210"/>
      <c r="T213" s="210"/>
      <c r="U213" s="210"/>
      <c r="V213" s="210"/>
      <c r="W213" s="210"/>
      <c r="X213" s="210"/>
      <c r="Y213" s="210"/>
      <c r="Z213" s="210"/>
      <c r="AA213" s="210"/>
      <c r="AB213" s="210"/>
      <c r="AC213" s="210"/>
      <c r="AD213" s="210"/>
      <c r="AE213" s="210"/>
      <c r="AF213" s="210"/>
      <c r="AG213" s="210"/>
      <c r="AH213" s="210"/>
      <c r="AI213" s="210"/>
      <c r="AJ213" s="210"/>
      <c r="AK213" s="210"/>
      <c r="AL213" s="210"/>
    </row>
    <row r="214" spans="1:38" ht="16" x14ac:dyDescent="0.2">
      <c r="A214" s="210"/>
      <c r="B214" s="210"/>
      <c r="C214" s="210"/>
      <c r="D214" s="210"/>
      <c r="E214" s="210"/>
      <c r="F214" s="210"/>
      <c r="G214" s="210"/>
      <c r="H214" s="210"/>
      <c r="I214" s="210"/>
      <c r="J214" s="210"/>
      <c r="K214" s="210"/>
      <c r="L214" s="210"/>
      <c r="M214" s="210"/>
      <c r="N214" s="210"/>
      <c r="O214" s="210"/>
      <c r="P214" s="210"/>
      <c r="Q214" s="210"/>
      <c r="R214" s="210"/>
      <c r="S214" s="210"/>
      <c r="T214" s="210"/>
      <c r="U214" s="210"/>
      <c r="V214" s="210"/>
      <c r="W214" s="210"/>
      <c r="X214" s="210"/>
      <c r="Y214" s="210"/>
      <c r="Z214" s="210"/>
      <c r="AA214" s="210"/>
      <c r="AB214" s="210"/>
      <c r="AC214" s="210"/>
      <c r="AD214" s="210"/>
      <c r="AE214" s="210"/>
      <c r="AF214" s="210"/>
      <c r="AG214" s="210"/>
      <c r="AH214" s="210"/>
      <c r="AI214" s="210"/>
      <c r="AJ214" s="210"/>
      <c r="AK214" s="210"/>
      <c r="AL214" s="210"/>
    </row>
    <row r="215" spans="1:38" ht="16" x14ac:dyDescent="0.2">
      <c r="A215" s="210"/>
      <c r="B215" s="210"/>
      <c r="C215" s="210"/>
      <c r="D215" s="210"/>
      <c r="E215" s="210"/>
      <c r="F215" s="210"/>
      <c r="G215" s="210"/>
      <c r="H215" s="210"/>
      <c r="I215" s="210"/>
      <c r="J215" s="210"/>
      <c r="K215" s="210"/>
      <c r="L215" s="210"/>
      <c r="M215" s="210"/>
      <c r="N215" s="210"/>
      <c r="O215" s="210"/>
      <c r="P215" s="210"/>
      <c r="Q215" s="210"/>
      <c r="R215" s="210"/>
      <c r="S215" s="210"/>
      <c r="T215" s="210"/>
      <c r="U215" s="210"/>
      <c r="V215" s="210"/>
      <c r="W215" s="210"/>
      <c r="X215" s="210"/>
      <c r="Y215" s="210"/>
      <c r="Z215" s="210"/>
      <c r="AA215" s="210"/>
      <c r="AB215" s="210"/>
      <c r="AC215" s="210"/>
      <c r="AD215" s="210"/>
      <c r="AE215" s="210"/>
      <c r="AF215" s="210"/>
      <c r="AG215" s="210"/>
      <c r="AH215" s="210"/>
      <c r="AI215" s="210"/>
      <c r="AJ215" s="210"/>
      <c r="AK215" s="210"/>
      <c r="AL215" s="210"/>
    </row>
    <row r="216" spans="1:38" ht="16" x14ac:dyDescent="0.2">
      <c r="A216" s="210"/>
      <c r="B216" s="210"/>
      <c r="C216" s="210"/>
      <c r="D216" s="210"/>
      <c r="E216" s="210"/>
      <c r="F216" s="210"/>
      <c r="G216" s="210"/>
      <c r="H216" s="210"/>
      <c r="I216" s="210"/>
      <c r="J216" s="210"/>
      <c r="K216" s="210"/>
      <c r="L216" s="210"/>
      <c r="M216" s="210"/>
      <c r="N216" s="210"/>
      <c r="O216" s="210"/>
      <c r="P216" s="210"/>
      <c r="Q216" s="210"/>
      <c r="R216" s="210"/>
      <c r="S216" s="210"/>
      <c r="T216" s="210"/>
      <c r="U216" s="210"/>
      <c r="V216" s="210"/>
      <c r="W216" s="210"/>
      <c r="X216" s="210"/>
      <c r="Y216" s="210"/>
      <c r="Z216" s="210"/>
      <c r="AA216" s="210"/>
      <c r="AB216" s="210"/>
      <c r="AC216" s="210"/>
      <c r="AD216" s="210"/>
      <c r="AE216" s="210"/>
      <c r="AF216" s="210"/>
      <c r="AG216" s="210"/>
      <c r="AH216" s="210"/>
      <c r="AI216" s="210"/>
      <c r="AJ216" s="210"/>
      <c r="AK216" s="210"/>
      <c r="AL216" s="210"/>
    </row>
    <row r="217" spans="1:38" ht="16" x14ac:dyDescent="0.2">
      <c r="A217" s="210"/>
      <c r="B217" s="210"/>
      <c r="C217" s="210"/>
      <c r="D217" s="210"/>
      <c r="E217" s="210"/>
      <c r="F217" s="210"/>
      <c r="G217" s="210"/>
      <c r="H217" s="210"/>
      <c r="I217" s="210"/>
      <c r="J217" s="210"/>
      <c r="K217" s="210"/>
      <c r="L217" s="210"/>
      <c r="M217" s="210"/>
      <c r="N217" s="210"/>
      <c r="O217" s="210"/>
      <c r="P217" s="210"/>
      <c r="Q217" s="210"/>
      <c r="R217" s="210"/>
      <c r="S217" s="210"/>
      <c r="T217" s="210"/>
      <c r="U217" s="210"/>
      <c r="V217" s="210"/>
      <c r="W217" s="210"/>
      <c r="X217" s="210"/>
      <c r="Y217" s="210"/>
      <c r="Z217" s="210"/>
      <c r="AA217" s="210"/>
      <c r="AB217" s="210"/>
      <c r="AC217" s="210"/>
      <c r="AD217" s="210"/>
      <c r="AE217" s="210"/>
      <c r="AF217" s="210"/>
      <c r="AG217" s="210"/>
      <c r="AH217" s="210"/>
      <c r="AI217" s="210"/>
      <c r="AJ217" s="210"/>
      <c r="AK217" s="210"/>
      <c r="AL217" s="210"/>
    </row>
    <row r="218" spans="1:38" ht="16" x14ac:dyDescent="0.2">
      <c r="A218" s="210"/>
      <c r="B218" s="210"/>
      <c r="C218" s="210"/>
      <c r="D218" s="210"/>
      <c r="E218" s="210"/>
      <c r="F218" s="210"/>
      <c r="G218" s="210"/>
      <c r="H218" s="210"/>
      <c r="I218" s="210"/>
      <c r="J218" s="210"/>
      <c r="K218" s="210"/>
      <c r="L218" s="210"/>
      <c r="M218" s="210"/>
      <c r="N218" s="210"/>
      <c r="O218" s="210"/>
      <c r="P218" s="210"/>
      <c r="Q218" s="210"/>
      <c r="R218" s="210"/>
      <c r="S218" s="210"/>
      <c r="T218" s="210"/>
      <c r="U218" s="210"/>
      <c r="V218" s="210"/>
      <c r="W218" s="210"/>
      <c r="X218" s="210"/>
      <c r="Y218" s="210"/>
      <c r="Z218" s="210"/>
      <c r="AA218" s="210"/>
      <c r="AB218" s="210"/>
      <c r="AC218" s="210"/>
      <c r="AD218" s="210"/>
      <c r="AE218" s="210"/>
      <c r="AF218" s="210"/>
      <c r="AG218" s="210"/>
      <c r="AH218" s="210"/>
      <c r="AI218" s="210"/>
      <c r="AJ218" s="210"/>
      <c r="AK218" s="210"/>
      <c r="AL218" s="210"/>
    </row>
    <row r="219" spans="1:38" ht="16" x14ac:dyDescent="0.2">
      <c r="A219" s="210"/>
      <c r="B219" s="210"/>
      <c r="C219" s="210"/>
      <c r="D219" s="210"/>
      <c r="E219" s="210"/>
      <c r="F219" s="210"/>
      <c r="G219" s="210"/>
      <c r="H219" s="210"/>
      <c r="I219" s="210"/>
      <c r="J219" s="210"/>
      <c r="K219" s="210"/>
      <c r="L219" s="210"/>
      <c r="M219" s="210"/>
      <c r="N219" s="210"/>
      <c r="O219" s="210"/>
      <c r="P219" s="210"/>
      <c r="Q219" s="210"/>
      <c r="R219" s="210"/>
      <c r="S219" s="210"/>
      <c r="T219" s="210"/>
      <c r="U219" s="210"/>
      <c r="V219" s="210"/>
      <c r="W219" s="210"/>
      <c r="X219" s="210"/>
      <c r="Y219" s="210"/>
      <c r="Z219" s="210"/>
      <c r="AA219" s="210"/>
      <c r="AB219" s="210"/>
      <c r="AC219" s="210"/>
      <c r="AD219" s="210"/>
      <c r="AE219" s="210"/>
      <c r="AF219" s="210"/>
      <c r="AG219" s="210"/>
      <c r="AH219" s="210"/>
      <c r="AI219" s="210"/>
      <c r="AJ219" s="210"/>
      <c r="AK219" s="210"/>
      <c r="AL219" s="210"/>
    </row>
    <row r="220" spans="1:38" ht="16" x14ac:dyDescent="0.2">
      <c r="A220" s="210"/>
      <c r="B220" s="210"/>
      <c r="C220" s="210"/>
      <c r="D220" s="210"/>
      <c r="E220" s="210"/>
      <c r="F220" s="210"/>
      <c r="G220" s="210"/>
      <c r="H220" s="210"/>
      <c r="I220" s="210"/>
      <c r="J220" s="210"/>
      <c r="K220" s="210"/>
      <c r="L220" s="210"/>
      <c r="M220" s="210"/>
      <c r="N220" s="210"/>
      <c r="O220" s="210"/>
      <c r="P220" s="210"/>
      <c r="Q220" s="210"/>
      <c r="R220" s="210"/>
      <c r="S220" s="210"/>
      <c r="T220" s="210"/>
      <c r="U220" s="210"/>
      <c r="V220" s="210"/>
      <c r="W220" s="210"/>
      <c r="X220" s="210"/>
      <c r="Y220" s="210"/>
      <c r="Z220" s="210"/>
      <c r="AA220" s="210"/>
      <c r="AB220" s="210"/>
      <c r="AC220" s="210"/>
      <c r="AD220" s="210"/>
      <c r="AE220" s="210"/>
      <c r="AF220" s="210"/>
      <c r="AG220" s="210"/>
      <c r="AH220" s="210"/>
      <c r="AI220" s="210"/>
      <c r="AJ220" s="210"/>
      <c r="AK220" s="210"/>
      <c r="AL220" s="210"/>
    </row>
    <row r="221" spans="1:38" ht="16" x14ac:dyDescent="0.2">
      <c r="A221" s="210"/>
      <c r="B221" s="210"/>
      <c r="C221" s="210"/>
      <c r="D221" s="210"/>
      <c r="E221" s="210"/>
      <c r="F221" s="210"/>
      <c r="G221" s="210"/>
      <c r="H221" s="210"/>
      <c r="I221" s="210"/>
      <c r="J221" s="210"/>
      <c r="K221" s="210"/>
      <c r="L221" s="210"/>
      <c r="M221" s="210"/>
      <c r="N221" s="210"/>
      <c r="O221" s="210"/>
      <c r="P221" s="210"/>
      <c r="Q221" s="210"/>
      <c r="R221" s="210"/>
      <c r="S221" s="210"/>
      <c r="T221" s="210"/>
      <c r="U221" s="210"/>
      <c r="V221" s="210"/>
      <c r="W221" s="210"/>
      <c r="X221" s="210"/>
      <c r="Y221" s="210"/>
      <c r="Z221" s="210"/>
      <c r="AA221" s="210"/>
      <c r="AB221" s="210"/>
      <c r="AC221" s="210"/>
      <c r="AD221" s="210"/>
      <c r="AE221" s="210"/>
      <c r="AF221" s="210"/>
      <c r="AG221" s="210"/>
      <c r="AH221" s="210"/>
      <c r="AI221" s="210"/>
      <c r="AJ221" s="210"/>
      <c r="AK221" s="210"/>
      <c r="AL221" s="210"/>
    </row>
    <row r="222" spans="1:38" ht="16" x14ac:dyDescent="0.2">
      <c r="A222" s="210"/>
      <c r="B222" s="210"/>
      <c r="C222" s="210"/>
      <c r="D222" s="210"/>
      <c r="E222" s="210"/>
      <c r="F222" s="210"/>
      <c r="G222" s="210"/>
      <c r="H222" s="210"/>
      <c r="I222" s="210"/>
      <c r="J222" s="210"/>
      <c r="K222" s="210"/>
      <c r="L222" s="210"/>
      <c r="M222" s="210"/>
      <c r="N222" s="210"/>
      <c r="O222" s="210"/>
      <c r="P222" s="210"/>
      <c r="Q222" s="210"/>
      <c r="R222" s="210"/>
      <c r="S222" s="210"/>
      <c r="T222" s="210"/>
      <c r="U222" s="210"/>
      <c r="V222" s="210"/>
      <c r="W222" s="210"/>
      <c r="X222" s="210"/>
      <c r="Y222" s="210"/>
      <c r="Z222" s="210"/>
      <c r="AA222" s="210"/>
      <c r="AB222" s="210"/>
      <c r="AC222" s="210"/>
      <c r="AD222" s="210"/>
      <c r="AE222" s="210"/>
      <c r="AF222" s="210"/>
      <c r="AG222" s="210"/>
      <c r="AH222" s="210"/>
      <c r="AI222" s="210"/>
      <c r="AJ222" s="210"/>
      <c r="AK222" s="210"/>
      <c r="AL222" s="210"/>
    </row>
    <row r="223" spans="1:38" ht="16" x14ac:dyDescent="0.2">
      <c r="A223" s="210"/>
      <c r="B223" s="210"/>
      <c r="C223" s="210"/>
      <c r="D223" s="210"/>
      <c r="E223" s="210"/>
      <c r="F223" s="210"/>
      <c r="G223" s="210"/>
      <c r="H223" s="210"/>
      <c r="I223" s="210"/>
      <c r="J223" s="210"/>
      <c r="K223" s="210"/>
      <c r="L223" s="210"/>
      <c r="M223" s="210"/>
      <c r="N223" s="210"/>
      <c r="O223" s="210"/>
      <c r="P223" s="210"/>
      <c r="Q223" s="210"/>
      <c r="R223" s="210"/>
      <c r="S223" s="210"/>
      <c r="T223" s="210"/>
      <c r="U223" s="210"/>
      <c r="V223" s="210"/>
      <c r="W223" s="210"/>
      <c r="X223" s="210"/>
      <c r="Y223" s="210"/>
      <c r="Z223" s="210"/>
      <c r="AA223" s="210"/>
      <c r="AB223" s="210"/>
      <c r="AC223" s="210"/>
      <c r="AD223" s="210"/>
      <c r="AE223" s="210"/>
      <c r="AF223" s="210"/>
      <c r="AG223" s="210"/>
      <c r="AH223" s="210"/>
      <c r="AI223" s="210"/>
      <c r="AJ223" s="210"/>
      <c r="AK223" s="210"/>
      <c r="AL223" s="210"/>
    </row>
    <row r="224" spans="1:38" ht="16" x14ac:dyDescent="0.2">
      <c r="A224" s="210"/>
      <c r="B224" s="210"/>
      <c r="C224" s="210"/>
      <c r="D224" s="210"/>
      <c r="E224" s="210"/>
      <c r="F224" s="210"/>
      <c r="G224" s="210"/>
      <c r="H224" s="210"/>
      <c r="I224" s="210"/>
      <c r="J224" s="210"/>
      <c r="K224" s="210"/>
      <c r="L224" s="210"/>
      <c r="M224" s="210"/>
      <c r="N224" s="210"/>
      <c r="O224" s="210"/>
      <c r="P224" s="210"/>
      <c r="Q224" s="210"/>
      <c r="R224" s="210"/>
      <c r="S224" s="210"/>
      <c r="T224" s="210"/>
      <c r="U224" s="210"/>
      <c r="V224" s="210"/>
      <c r="W224" s="210"/>
      <c r="X224" s="210"/>
      <c r="Y224" s="210"/>
      <c r="Z224" s="210"/>
      <c r="AA224" s="210"/>
      <c r="AB224" s="210"/>
      <c r="AC224" s="210"/>
      <c r="AD224" s="210"/>
      <c r="AE224" s="210"/>
      <c r="AF224" s="210"/>
      <c r="AG224" s="210"/>
      <c r="AH224" s="210"/>
      <c r="AI224" s="210"/>
      <c r="AJ224" s="210"/>
      <c r="AK224" s="210"/>
      <c r="AL224" s="210"/>
    </row>
    <row r="225" spans="1:38" ht="16" x14ac:dyDescent="0.2">
      <c r="A225" s="210"/>
      <c r="B225" s="210"/>
      <c r="C225" s="210"/>
      <c r="D225" s="210"/>
      <c r="E225" s="210"/>
      <c r="F225" s="210"/>
      <c r="G225" s="210"/>
      <c r="H225" s="210"/>
      <c r="I225" s="210"/>
      <c r="J225" s="210"/>
      <c r="K225" s="210"/>
      <c r="L225" s="210"/>
      <c r="M225" s="210"/>
      <c r="N225" s="210"/>
      <c r="O225" s="210"/>
      <c r="P225" s="210"/>
      <c r="Q225" s="210"/>
      <c r="R225" s="210"/>
      <c r="S225" s="210"/>
      <c r="T225" s="210"/>
      <c r="U225" s="210"/>
      <c r="V225" s="210"/>
      <c r="W225" s="210"/>
      <c r="X225" s="210"/>
      <c r="Y225" s="210"/>
      <c r="Z225" s="210"/>
      <c r="AA225" s="210"/>
      <c r="AB225" s="210"/>
      <c r="AC225" s="210"/>
      <c r="AD225" s="210"/>
      <c r="AE225" s="210"/>
      <c r="AF225" s="210"/>
      <c r="AG225" s="210"/>
      <c r="AH225" s="210"/>
      <c r="AI225" s="210"/>
      <c r="AJ225" s="210"/>
      <c r="AK225" s="210"/>
      <c r="AL225" s="210"/>
    </row>
    <row r="226" spans="1:38" ht="16" x14ac:dyDescent="0.2">
      <c r="A226" s="210"/>
      <c r="B226" s="210"/>
      <c r="C226" s="210"/>
      <c r="D226" s="210"/>
      <c r="E226" s="210"/>
      <c r="F226" s="210"/>
      <c r="G226" s="210"/>
      <c r="H226" s="210"/>
      <c r="I226" s="210"/>
      <c r="J226" s="210"/>
      <c r="K226" s="210"/>
      <c r="L226" s="210"/>
      <c r="M226" s="210"/>
      <c r="N226" s="210"/>
      <c r="O226" s="210"/>
      <c r="P226" s="210"/>
      <c r="Q226" s="210"/>
      <c r="R226" s="210"/>
      <c r="S226" s="210"/>
      <c r="T226" s="210"/>
      <c r="U226" s="210"/>
      <c r="V226" s="210"/>
      <c r="W226" s="210"/>
      <c r="X226" s="210"/>
      <c r="Y226" s="210"/>
      <c r="Z226" s="210"/>
      <c r="AA226" s="210"/>
      <c r="AB226" s="210"/>
      <c r="AC226" s="210"/>
      <c r="AD226" s="210"/>
      <c r="AE226" s="210"/>
      <c r="AF226" s="210"/>
      <c r="AG226" s="210"/>
      <c r="AH226" s="210"/>
      <c r="AI226" s="210"/>
      <c r="AJ226" s="210"/>
      <c r="AK226" s="210"/>
      <c r="AL226" s="210"/>
    </row>
    <row r="227" spans="1:38" ht="16" x14ac:dyDescent="0.2">
      <c r="A227" s="210"/>
      <c r="B227" s="210"/>
      <c r="C227" s="210"/>
      <c r="D227" s="210"/>
      <c r="E227" s="210"/>
      <c r="F227" s="210"/>
      <c r="G227" s="210"/>
      <c r="H227" s="210"/>
      <c r="I227" s="210"/>
      <c r="J227" s="210"/>
      <c r="K227" s="210"/>
      <c r="L227" s="210"/>
      <c r="M227" s="210"/>
      <c r="N227" s="210"/>
      <c r="O227" s="210"/>
      <c r="P227" s="210"/>
      <c r="Q227" s="210"/>
      <c r="R227" s="210"/>
      <c r="S227" s="210"/>
      <c r="T227" s="210"/>
      <c r="U227" s="210"/>
      <c r="V227" s="210"/>
      <c r="W227" s="210"/>
      <c r="X227" s="210"/>
      <c r="Y227" s="210"/>
      <c r="Z227" s="210"/>
      <c r="AA227" s="210"/>
      <c r="AB227" s="210"/>
      <c r="AC227" s="210"/>
      <c r="AD227" s="210"/>
      <c r="AE227" s="210"/>
      <c r="AF227" s="210"/>
      <c r="AG227" s="210"/>
      <c r="AH227" s="210"/>
      <c r="AI227" s="210"/>
      <c r="AJ227" s="210"/>
      <c r="AK227" s="210"/>
      <c r="AL227" s="210"/>
    </row>
    <row r="228" spans="1:38" ht="16" x14ac:dyDescent="0.2">
      <c r="A228" s="210"/>
      <c r="B228" s="210"/>
      <c r="C228" s="210"/>
      <c r="D228" s="210"/>
      <c r="E228" s="210"/>
      <c r="F228" s="210"/>
      <c r="G228" s="210"/>
      <c r="H228" s="210"/>
      <c r="I228" s="210"/>
      <c r="J228" s="210"/>
      <c r="K228" s="210"/>
      <c r="L228" s="210"/>
      <c r="M228" s="210"/>
      <c r="N228" s="210"/>
      <c r="O228" s="210"/>
      <c r="P228" s="210"/>
      <c r="Q228" s="210"/>
      <c r="R228" s="210"/>
      <c r="S228" s="210"/>
      <c r="T228" s="210"/>
      <c r="U228" s="210"/>
      <c r="V228" s="210"/>
      <c r="W228" s="210"/>
      <c r="X228" s="210"/>
      <c r="Y228" s="210"/>
      <c r="Z228" s="210"/>
      <c r="AA228" s="210"/>
      <c r="AB228" s="210"/>
      <c r="AC228" s="210"/>
      <c r="AD228" s="210"/>
      <c r="AE228" s="210"/>
      <c r="AF228" s="210"/>
      <c r="AG228" s="210"/>
      <c r="AH228" s="210"/>
      <c r="AI228" s="210"/>
      <c r="AJ228" s="210"/>
      <c r="AK228" s="210"/>
      <c r="AL228" s="210"/>
    </row>
    <row r="229" spans="1:38" ht="16" x14ac:dyDescent="0.2">
      <c r="A229" s="210"/>
      <c r="B229" s="210"/>
      <c r="C229" s="210"/>
      <c r="D229" s="210"/>
      <c r="E229" s="210"/>
      <c r="F229" s="210"/>
      <c r="G229" s="210"/>
      <c r="H229" s="210"/>
      <c r="I229" s="210"/>
      <c r="J229" s="210"/>
      <c r="K229" s="210"/>
      <c r="L229" s="210"/>
      <c r="M229" s="210"/>
      <c r="N229" s="210"/>
      <c r="O229" s="210"/>
      <c r="P229" s="210"/>
      <c r="Q229" s="210"/>
      <c r="R229" s="210"/>
      <c r="S229" s="210"/>
      <c r="T229" s="210"/>
      <c r="U229" s="210"/>
      <c r="V229" s="210"/>
      <c r="W229" s="210"/>
      <c r="X229" s="210"/>
      <c r="Y229" s="210"/>
      <c r="Z229" s="210"/>
      <c r="AA229" s="210"/>
      <c r="AB229" s="210"/>
      <c r="AC229" s="210"/>
      <c r="AD229" s="210"/>
      <c r="AE229" s="210"/>
      <c r="AF229" s="210"/>
      <c r="AG229" s="210"/>
      <c r="AH229" s="210"/>
      <c r="AI229" s="210"/>
      <c r="AJ229" s="210"/>
      <c r="AK229" s="210"/>
      <c r="AL229" s="210"/>
    </row>
    <row r="230" spans="1:38" ht="16" x14ac:dyDescent="0.2">
      <c r="A230" s="210"/>
      <c r="B230" s="210"/>
      <c r="C230" s="210"/>
      <c r="D230" s="210"/>
      <c r="E230" s="210"/>
      <c r="F230" s="210"/>
      <c r="G230" s="210"/>
      <c r="H230" s="210"/>
      <c r="I230" s="210"/>
      <c r="J230" s="210"/>
      <c r="K230" s="210"/>
      <c r="L230" s="210"/>
      <c r="M230" s="210"/>
      <c r="N230" s="210"/>
      <c r="O230" s="210"/>
      <c r="P230" s="210"/>
      <c r="Q230" s="210"/>
      <c r="R230" s="210"/>
      <c r="S230" s="210"/>
      <c r="T230" s="210"/>
      <c r="U230" s="210"/>
      <c r="V230" s="210"/>
      <c r="W230" s="210"/>
      <c r="X230" s="210"/>
      <c r="Y230" s="210"/>
      <c r="Z230" s="210"/>
      <c r="AA230" s="210"/>
      <c r="AB230" s="210"/>
      <c r="AC230" s="210"/>
      <c r="AD230" s="210"/>
      <c r="AE230" s="210"/>
      <c r="AF230" s="210"/>
      <c r="AG230" s="210"/>
      <c r="AH230" s="210"/>
      <c r="AI230" s="210"/>
      <c r="AJ230" s="210"/>
      <c r="AK230" s="210"/>
      <c r="AL230" s="210"/>
    </row>
    <row r="231" spans="1:38" ht="16" x14ac:dyDescent="0.2">
      <c r="A231" s="210"/>
      <c r="B231" s="210"/>
      <c r="C231" s="210"/>
      <c r="D231" s="210"/>
      <c r="E231" s="210"/>
      <c r="F231" s="210"/>
      <c r="G231" s="210"/>
      <c r="H231" s="210"/>
      <c r="I231" s="210"/>
      <c r="J231" s="210"/>
      <c r="K231" s="210"/>
      <c r="L231" s="210"/>
      <c r="M231" s="210"/>
      <c r="N231" s="210"/>
      <c r="O231" s="210"/>
      <c r="P231" s="210"/>
      <c r="Q231" s="210"/>
      <c r="R231" s="210"/>
      <c r="S231" s="210"/>
      <c r="T231" s="210"/>
      <c r="U231" s="210"/>
      <c r="V231" s="210"/>
      <c r="W231" s="210"/>
      <c r="X231" s="210"/>
      <c r="Y231" s="210"/>
      <c r="Z231" s="210"/>
      <c r="AA231" s="210"/>
      <c r="AB231" s="210"/>
      <c r="AC231" s="210"/>
      <c r="AD231" s="210"/>
      <c r="AE231" s="210"/>
      <c r="AF231" s="210"/>
      <c r="AG231" s="210"/>
      <c r="AH231" s="210"/>
      <c r="AI231" s="210"/>
      <c r="AJ231" s="210"/>
      <c r="AK231" s="210"/>
      <c r="AL231" s="210"/>
    </row>
    <row r="232" spans="1:38" ht="16" x14ac:dyDescent="0.2">
      <c r="A232" s="210"/>
      <c r="B232" s="210"/>
      <c r="C232" s="210"/>
      <c r="D232" s="210"/>
      <c r="E232" s="210"/>
      <c r="F232" s="210"/>
      <c r="G232" s="210"/>
      <c r="H232" s="210"/>
      <c r="I232" s="210"/>
      <c r="J232" s="210"/>
      <c r="K232" s="210"/>
      <c r="L232" s="210"/>
      <c r="M232" s="210"/>
      <c r="N232" s="210"/>
      <c r="O232" s="210"/>
      <c r="P232" s="210"/>
      <c r="Q232" s="210"/>
      <c r="R232" s="210"/>
      <c r="S232" s="210"/>
      <c r="T232" s="210"/>
      <c r="U232" s="210"/>
      <c r="V232" s="210"/>
      <c r="W232" s="210"/>
      <c r="X232" s="210"/>
      <c r="Y232" s="210"/>
      <c r="Z232" s="210"/>
      <c r="AA232" s="210"/>
      <c r="AB232" s="210"/>
      <c r="AC232" s="210"/>
      <c r="AD232" s="210"/>
      <c r="AE232" s="210"/>
      <c r="AF232" s="210"/>
      <c r="AG232" s="210"/>
      <c r="AH232" s="210"/>
      <c r="AI232" s="210"/>
      <c r="AJ232" s="210"/>
      <c r="AK232" s="210"/>
      <c r="AL232" s="210"/>
    </row>
    <row r="233" spans="1:38" ht="16" x14ac:dyDescent="0.2">
      <c r="A233" s="210"/>
      <c r="B233" s="210"/>
      <c r="C233" s="210"/>
      <c r="D233" s="210"/>
      <c r="E233" s="210"/>
      <c r="F233" s="210"/>
      <c r="G233" s="210"/>
      <c r="H233" s="210"/>
      <c r="I233" s="210"/>
      <c r="J233" s="210"/>
      <c r="K233" s="210"/>
      <c r="L233" s="210"/>
      <c r="M233" s="210"/>
      <c r="N233" s="210"/>
      <c r="O233" s="210"/>
      <c r="P233" s="210"/>
      <c r="Q233" s="210"/>
      <c r="R233" s="210"/>
      <c r="S233" s="210"/>
      <c r="T233" s="210"/>
      <c r="U233" s="210"/>
      <c r="V233" s="210"/>
      <c r="W233" s="210"/>
      <c r="X233" s="210"/>
      <c r="Y233" s="210"/>
      <c r="Z233" s="210"/>
      <c r="AA233" s="210"/>
      <c r="AB233" s="210"/>
      <c r="AC233" s="210"/>
      <c r="AD233" s="210"/>
      <c r="AE233" s="210"/>
      <c r="AF233" s="210"/>
      <c r="AG233" s="210"/>
      <c r="AH233" s="210"/>
      <c r="AI233" s="210"/>
      <c r="AJ233" s="210"/>
      <c r="AK233" s="210"/>
      <c r="AL233" s="210"/>
    </row>
    <row r="234" spans="1:38" ht="16" x14ac:dyDescent="0.2">
      <c r="A234" s="210"/>
      <c r="B234" s="210"/>
      <c r="C234" s="210"/>
      <c r="D234" s="210"/>
      <c r="E234" s="210"/>
      <c r="F234" s="210"/>
      <c r="G234" s="210"/>
      <c r="H234" s="210"/>
      <c r="I234" s="210"/>
      <c r="J234" s="210"/>
      <c r="K234" s="210"/>
      <c r="L234" s="210"/>
      <c r="M234" s="210"/>
      <c r="N234" s="210"/>
      <c r="O234" s="210"/>
      <c r="P234" s="210"/>
      <c r="Q234" s="210"/>
      <c r="R234" s="210"/>
      <c r="S234" s="210"/>
      <c r="T234" s="210"/>
      <c r="U234" s="210"/>
      <c r="V234" s="210"/>
      <c r="W234" s="210"/>
      <c r="X234" s="210"/>
      <c r="Y234" s="210"/>
      <c r="Z234" s="210"/>
      <c r="AA234" s="210"/>
      <c r="AB234" s="210"/>
      <c r="AC234" s="210"/>
      <c r="AD234" s="210"/>
      <c r="AE234" s="210"/>
      <c r="AF234" s="210"/>
      <c r="AG234" s="210"/>
      <c r="AH234" s="210"/>
      <c r="AI234" s="210"/>
      <c r="AJ234" s="210"/>
      <c r="AK234" s="210"/>
      <c r="AL234" s="210"/>
    </row>
    <row r="235" spans="1:38" ht="16" x14ac:dyDescent="0.2">
      <c r="A235" s="210"/>
      <c r="B235" s="210"/>
      <c r="C235" s="210"/>
      <c r="D235" s="210"/>
      <c r="E235" s="210"/>
      <c r="F235" s="210"/>
      <c r="G235" s="210"/>
      <c r="H235" s="210"/>
      <c r="I235" s="210"/>
      <c r="J235" s="210"/>
      <c r="K235" s="210"/>
      <c r="L235" s="210"/>
      <c r="M235" s="210"/>
      <c r="N235" s="210"/>
      <c r="O235" s="210"/>
      <c r="P235" s="210"/>
      <c r="Q235" s="210"/>
      <c r="R235" s="210"/>
      <c r="S235" s="210"/>
      <c r="T235" s="210"/>
      <c r="U235" s="210"/>
      <c r="V235" s="210"/>
      <c r="W235" s="210"/>
      <c r="X235" s="210"/>
      <c r="Y235" s="210"/>
      <c r="Z235" s="210"/>
      <c r="AA235" s="210"/>
      <c r="AB235" s="210"/>
      <c r="AC235" s="210"/>
      <c r="AD235" s="210"/>
      <c r="AE235" s="210"/>
      <c r="AF235" s="210"/>
      <c r="AG235" s="210"/>
      <c r="AH235" s="210"/>
      <c r="AI235" s="210"/>
      <c r="AJ235" s="210"/>
      <c r="AK235" s="210"/>
      <c r="AL235" s="210"/>
    </row>
    <row r="236" spans="1:38" ht="16" x14ac:dyDescent="0.2">
      <c r="A236" s="210"/>
      <c r="B236" s="210"/>
      <c r="C236" s="210"/>
      <c r="D236" s="210"/>
      <c r="E236" s="210"/>
      <c r="F236" s="210"/>
      <c r="G236" s="210"/>
      <c r="H236" s="210"/>
      <c r="I236" s="210"/>
      <c r="J236" s="210"/>
      <c r="K236" s="210"/>
      <c r="L236" s="210"/>
      <c r="M236" s="210"/>
      <c r="N236" s="210"/>
      <c r="O236" s="210"/>
      <c r="P236" s="210"/>
      <c r="Q236" s="210"/>
      <c r="R236" s="210"/>
      <c r="S236" s="210"/>
      <c r="T236" s="210"/>
      <c r="U236" s="210"/>
      <c r="V236" s="210"/>
      <c r="W236" s="210"/>
      <c r="X236" s="210"/>
      <c r="Y236" s="210"/>
      <c r="Z236" s="210"/>
      <c r="AA236" s="210"/>
      <c r="AB236" s="210"/>
      <c r="AC236" s="210"/>
      <c r="AD236" s="210"/>
      <c r="AE236" s="210"/>
      <c r="AF236" s="210"/>
      <c r="AG236" s="210"/>
      <c r="AH236" s="210"/>
      <c r="AI236" s="210"/>
      <c r="AJ236" s="210"/>
      <c r="AK236" s="210"/>
      <c r="AL236" s="210"/>
    </row>
    <row r="237" spans="1:38" ht="16" x14ac:dyDescent="0.2">
      <c r="A237" s="210"/>
      <c r="B237" s="210"/>
      <c r="C237" s="210"/>
      <c r="D237" s="210"/>
      <c r="E237" s="210"/>
      <c r="F237" s="210"/>
      <c r="G237" s="210"/>
      <c r="H237" s="210"/>
      <c r="I237" s="210"/>
      <c r="J237" s="210"/>
      <c r="K237" s="210"/>
      <c r="L237" s="210"/>
      <c r="M237" s="210"/>
      <c r="N237" s="210"/>
      <c r="O237" s="210"/>
      <c r="P237" s="210"/>
      <c r="Q237" s="210"/>
      <c r="R237" s="210"/>
      <c r="S237" s="210"/>
      <c r="T237" s="210"/>
      <c r="U237" s="210"/>
      <c r="V237" s="210"/>
      <c r="W237" s="210"/>
      <c r="X237" s="210"/>
      <c r="Y237" s="210"/>
      <c r="Z237" s="210"/>
      <c r="AA237" s="210"/>
      <c r="AB237" s="210"/>
      <c r="AC237" s="210"/>
      <c r="AD237" s="210"/>
      <c r="AE237" s="210"/>
      <c r="AF237" s="210"/>
      <c r="AG237" s="210"/>
      <c r="AH237" s="210"/>
      <c r="AI237" s="210"/>
      <c r="AJ237" s="210"/>
      <c r="AK237" s="210"/>
      <c r="AL237" s="210"/>
    </row>
    <row r="238" spans="1:38" ht="16" x14ac:dyDescent="0.2">
      <c r="A238" s="210"/>
      <c r="B238" s="210"/>
      <c r="C238" s="210"/>
      <c r="D238" s="210"/>
      <c r="E238" s="210"/>
      <c r="F238" s="210"/>
      <c r="G238" s="210"/>
      <c r="H238" s="210"/>
      <c r="I238" s="210"/>
      <c r="J238" s="210"/>
      <c r="K238" s="210"/>
      <c r="L238" s="210"/>
      <c r="M238" s="210"/>
      <c r="N238" s="210"/>
      <c r="O238" s="210"/>
      <c r="P238" s="210"/>
      <c r="Q238" s="210"/>
      <c r="R238" s="210"/>
      <c r="S238" s="210"/>
      <c r="T238" s="210"/>
      <c r="U238" s="210"/>
      <c r="V238" s="210"/>
      <c r="W238" s="210"/>
      <c r="X238" s="210"/>
      <c r="Y238" s="210"/>
      <c r="Z238" s="210"/>
      <c r="AA238" s="210"/>
      <c r="AB238" s="210"/>
      <c r="AC238" s="210"/>
      <c r="AD238" s="210"/>
      <c r="AE238" s="210"/>
      <c r="AF238" s="210"/>
      <c r="AG238" s="210"/>
      <c r="AH238" s="210"/>
      <c r="AI238" s="210"/>
      <c r="AJ238" s="210"/>
      <c r="AK238" s="210"/>
      <c r="AL238" s="210"/>
    </row>
    <row r="239" spans="1:38" ht="16" x14ac:dyDescent="0.2">
      <c r="A239" s="210"/>
      <c r="B239" s="210"/>
      <c r="C239" s="210"/>
      <c r="D239" s="210"/>
      <c r="E239" s="210"/>
      <c r="F239" s="210"/>
      <c r="G239" s="210"/>
      <c r="H239" s="210"/>
      <c r="I239" s="210"/>
      <c r="J239" s="210"/>
      <c r="K239" s="210"/>
      <c r="L239" s="210"/>
      <c r="M239" s="210"/>
      <c r="N239" s="210"/>
      <c r="O239" s="210"/>
      <c r="P239" s="210"/>
      <c r="Q239" s="210"/>
      <c r="R239" s="210"/>
      <c r="S239" s="210"/>
      <c r="T239" s="210"/>
      <c r="U239" s="210"/>
      <c r="V239" s="210"/>
      <c r="W239" s="210"/>
      <c r="X239" s="210"/>
      <c r="Y239" s="210"/>
      <c r="Z239" s="210"/>
      <c r="AA239" s="210"/>
      <c r="AB239" s="210"/>
      <c r="AC239" s="210"/>
      <c r="AD239" s="210"/>
      <c r="AE239" s="210"/>
      <c r="AF239" s="210"/>
      <c r="AG239" s="210"/>
      <c r="AH239" s="210"/>
      <c r="AI239" s="210"/>
      <c r="AJ239" s="210"/>
      <c r="AK239" s="210"/>
      <c r="AL239" s="210"/>
    </row>
    <row r="240" spans="1:38" ht="16" x14ac:dyDescent="0.2">
      <c r="A240" s="210"/>
      <c r="B240" s="210"/>
      <c r="C240" s="210"/>
      <c r="D240" s="210"/>
      <c r="E240" s="210"/>
      <c r="F240" s="210"/>
      <c r="G240" s="210"/>
      <c r="H240" s="210"/>
      <c r="I240" s="210"/>
      <c r="J240" s="210"/>
      <c r="K240" s="210"/>
      <c r="L240" s="210"/>
      <c r="M240" s="210"/>
      <c r="N240" s="210"/>
      <c r="O240" s="210"/>
      <c r="P240" s="210"/>
      <c r="Q240" s="210"/>
      <c r="R240" s="210"/>
      <c r="S240" s="210"/>
      <c r="T240" s="210"/>
      <c r="U240" s="210"/>
      <c r="V240" s="210"/>
      <c r="W240" s="210"/>
      <c r="X240" s="210"/>
      <c r="Y240" s="210"/>
      <c r="Z240" s="210"/>
      <c r="AA240" s="210"/>
      <c r="AB240" s="210"/>
      <c r="AC240" s="210"/>
      <c r="AD240" s="210"/>
      <c r="AE240" s="210"/>
      <c r="AF240" s="210"/>
      <c r="AG240" s="210"/>
      <c r="AH240" s="210"/>
      <c r="AI240" s="210"/>
      <c r="AJ240" s="210"/>
      <c r="AK240" s="210"/>
      <c r="AL240" s="210"/>
    </row>
    <row r="241" spans="1:38" ht="16" x14ac:dyDescent="0.2">
      <c r="A241" s="210"/>
      <c r="B241" s="210"/>
      <c r="C241" s="210"/>
      <c r="D241" s="210"/>
      <c r="E241" s="210"/>
      <c r="F241" s="210"/>
      <c r="G241" s="210"/>
      <c r="H241" s="210"/>
      <c r="I241" s="210"/>
      <c r="J241" s="210"/>
      <c r="K241" s="210"/>
      <c r="L241" s="210"/>
      <c r="M241" s="210"/>
      <c r="N241" s="210"/>
      <c r="O241" s="210"/>
      <c r="P241" s="210"/>
      <c r="Q241" s="210"/>
      <c r="R241" s="210"/>
      <c r="S241" s="210"/>
      <c r="T241" s="210"/>
      <c r="U241" s="210"/>
      <c r="V241" s="210"/>
      <c r="W241" s="210"/>
      <c r="X241" s="210"/>
      <c r="Y241" s="210"/>
      <c r="Z241" s="210"/>
      <c r="AA241" s="210"/>
      <c r="AB241" s="210"/>
      <c r="AC241" s="210"/>
      <c r="AD241" s="210"/>
      <c r="AE241" s="210"/>
      <c r="AF241" s="210"/>
      <c r="AG241" s="210"/>
      <c r="AH241" s="210"/>
      <c r="AI241" s="210"/>
      <c r="AJ241" s="210"/>
      <c r="AK241" s="210"/>
      <c r="AL241" s="210"/>
    </row>
    <row r="242" spans="1:38" ht="16" x14ac:dyDescent="0.2">
      <c r="A242" s="210"/>
      <c r="B242" s="210"/>
      <c r="C242" s="210"/>
      <c r="D242" s="210"/>
      <c r="E242" s="210"/>
      <c r="F242" s="210"/>
      <c r="G242" s="210"/>
      <c r="H242" s="210"/>
      <c r="I242" s="210"/>
      <c r="J242" s="210"/>
      <c r="K242" s="210"/>
      <c r="L242" s="210"/>
      <c r="M242" s="210"/>
      <c r="N242" s="210"/>
      <c r="O242" s="210"/>
      <c r="P242" s="210"/>
      <c r="Q242" s="210"/>
      <c r="R242" s="210"/>
      <c r="S242" s="210"/>
      <c r="T242" s="210"/>
      <c r="U242" s="210"/>
      <c r="V242" s="210"/>
      <c r="W242" s="210"/>
      <c r="X242" s="210"/>
      <c r="Y242" s="210"/>
      <c r="Z242" s="210"/>
      <c r="AA242" s="210"/>
      <c r="AB242" s="210"/>
      <c r="AC242" s="210"/>
      <c r="AD242" s="210"/>
      <c r="AE242" s="210"/>
      <c r="AF242" s="210"/>
      <c r="AG242" s="210"/>
      <c r="AH242" s="210"/>
      <c r="AI242" s="210"/>
      <c r="AJ242" s="210"/>
      <c r="AK242" s="210"/>
      <c r="AL242" s="210"/>
    </row>
    <row r="243" spans="1:38" ht="16" x14ac:dyDescent="0.2">
      <c r="A243" s="210"/>
      <c r="B243" s="210"/>
      <c r="C243" s="210"/>
      <c r="D243" s="210"/>
      <c r="E243" s="210"/>
      <c r="F243" s="210"/>
      <c r="G243" s="210"/>
      <c r="H243" s="210"/>
      <c r="I243" s="210"/>
      <c r="J243" s="210"/>
      <c r="K243" s="210"/>
      <c r="L243" s="210"/>
      <c r="M243" s="210"/>
      <c r="N243" s="210"/>
      <c r="O243" s="210"/>
      <c r="P243" s="210"/>
      <c r="Q243" s="210"/>
      <c r="R243" s="210"/>
      <c r="S243" s="210"/>
      <c r="T243" s="210"/>
      <c r="U243" s="210"/>
      <c r="V243" s="210"/>
      <c r="W243" s="210"/>
      <c r="X243" s="210"/>
      <c r="Y243" s="210"/>
      <c r="Z243" s="210"/>
      <c r="AA243" s="210"/>
      <c r="AB243" s="210"/>
      <c r="AC243" s="210"/>
      <c r="AD243" s="210"/>
      <c r="AE243" s="210"/>
      <c r="AF243" s="210"/>
      <c r="AG243" s="210"/>
      <c r="AH243" s="210"/>
      <c r="AI243" s="210"/>
      <c r="AJ243" s="210"/>
      <c r="AK243" s="210"/>
      <c r="AL243" s="210"/>
    </row>
    <row r="244" spans="1:38" ht="16" x14ac:dyDescent="0.2">
      <c r="A244" s="210"/>
      <c r="B244" s="210"/>
      <c r="C244" s="210"/>
      <c r="D244" s="210"/>
      <c r="E244" s="210"/>
      <c r="F244" s="210"/>
      <c r="G244" s="210"/>
      <c r="H244" s="210"/>
      <c r="I244" s="210"/>
      <c r="J244" s="210"/>
      <c r="K244" s="210"/>
      <c r="L244" s="210"/>
      <c r="M244" s="210"/>
      <c r="N244" s="210"/>
      <c r="O244" s="210"/>
      <c r="P244" s="210"/>
      <c r="Q244" s="210"/>
      <c r="R244" s="210"/>
      <c r="S244" s="210"/>
      <c r="T244" s="210"/>
      <c r="U244" s="210"/>
      <c r="V244" s="210"/>
      <c r="W244" s="210"/>
      <c r="X244" s="210"/>
      <c r="Y244" s="210"/>
      <c r="Z244" s="210"/>
      <c r="AA244" s="210"/>
      <c r="AB244" s="210"/>
      <c r="AC244" s="210"/>
      <c r="AD244" s="210"/>
      <c r="AE244" s="210"/>
      <c r="AF244" s="210"/>
      <c r="AG244" s="210"/>
      <c r="AH244" s="210"/>
      <c r="AI244" s="210"/>
      <c r="AJ244" s="210"/>
      <c r="AK244" s="210"/>
      <c r="AL244" s="210"/>
    </row>
    <row r="245" spans="1:38" ht="16" x14ac:dyDescent="0.2">
      <c r="A245" s="210"/>
      <c r="B245" s="210"/>
      <c r="C245" s="210"/>
      <c r="D245" s="210"/>
      <c r="E245" s="210"/>
      <c r="F245" s="210"/>
      <c r="G245" s="210"/>
      <c r="H245" s="210"/>
      <c r="I245" s="210"/>
      <c r="J245" s="210"/>
      <c r="K245" s="210"/>
      <c r="L245" s="210"/>
      <c r="M245" s="210"/>
      <c r="N245" s="210"/>
      <c r="O245" s="210"/>
      <c r="P245" s="210"/>
      <c r="Q245" s="210"/>
      <c r="R245" s="210"/>
      <c r="S245" s="210"/>
      <c r="T245" s="210"/>
      <c r="U245" s="210"/>
      <c r="V245" s="210"/>
      <c r="W245" s="210"/>
      <c r="X245" s="210"/>
      <c r="Y245" s="210"/>
      <c r="Z245" s="210"/>
      <c r="AA245" s="210"/>
      <c r="AB245" s="210"/>
      <c r="AC245" s="210"/>
      <c r="AD245" s="210"/>
      <c r="AE245" s="210"/>
      <c r="AF245" s="210"/>
      <c r="AG245" s="210"/>
      <c r="AH245" s="210"/>
      <c r="AI245" s="210"/>
      <c r="AJ245" s="210"/>
      <c r="AK245" s="210"/>
      <c r="AL245" s="210"/>
    </row>
    <row r="246" spans="1:38" ht="16" x14ac:dyDescent="0.2">
      <c r="A246" s="210"/>
      <c r="B246" s="210"/>
      <c r="C246" s="210"/>
      <c r="D246" s="210"/>
      <c r="E246" s="210"/>
      <c r="F246" s="210"/>
      <c r="G246" s="210"/>
      <c r="H246" s="210"/>
      <c r="I246" s="210"/>
      <c r="J246" s="210"/>
      <c r="K246" s="210"/>
      <c r="L246" s="210"/>
      <c r="M246" s="210"/>
      <c r="N246" s="210"/>
      <c r="O246" s="210"/>
      <c r="P246" s="210"/>
      <c r="Q246" s="210"/>
      <c r="R246" s="210"/>
      <c r="S246" s="210"/>
      <c r="T246" s="210"/>
      <c r="U246" s="210"/>
      <c r="V246" s="210"/>
      <c r="W246" s="210"/>
      <c r="X246" s="210"/>
      <c r="Y246" s="210"/>
      <c r="Z246" s="210"/>
      <c r="AA246" s="210"/>
      <c r="AB246" s="210"/>
      <c r="AC246" s="210"/>
      <c r="AD246" s="210"/>
      <c r="AE246" s="210"/>
      <c r="AF246" s="210"/>
      <c r="AG246" s="210"/>
      <c r="AH246" s="210"/>
      <c r="AI246" s="210"/>
      <c r="AJ246" s="210"/>
      <c r="AK246" s="210"/>
      <c r="AL246" s="210"/>
    </row>
    <row r="247" spans="1:38" ht="16" x14ac:dyDescent="0.2">
      <c r="A247" s="210"/>
      <c r="B247" s="210"/>
      <c r="C247" s="210"/>
      <c r="D247" s="210"/>
      <c r="E247" s="210"/>
      <c r="F247" s="210"/>
      <c r="G247" s="210"/>
      <c r="H247" s="210"/>
      <c r="I247" s="210"/>
      <c r="J247" s="210"/>
      <c r="K247" s="210"/>
      <c r="L247" s="210"/>
      <c r="M247" s="210"/>
      <c r="N247" s="210"/>
      <c r="O247" s="210"/>
      <c r="P247" s="210"/>
      <c r="Q247" s="210"/>
      <c r="R247" s="210"/>
      <c r="S247" s="210"/>
      <c r="T247" s="210"/>
      <c r="U247" s="210"/>
      <c r="V247" s="210"/>
      <c r="W247" s="210"/>
      <c r="X247" s="210"/>
      <c r="Y247" s="210"/>
      <c r="Z247" s="210"/>
      <c r="AA247" s="210"/>
      <c r="AB247" s="210"/>
      <c r="AC247" s="210"/>
      <c r="AD247" s="210"/>
      <c r="AE247" s="210"/>
      <c r="AF247" s="210"/>
      <c r="AG247" s="210"/>
      <c r="AH247" s="210"/>
      <c r="AI247" s="210"/>
      <c r="AJ247" s="210"/>
      <c r="AK247" s="210"/>
      <c r="AL247" s="210"/>
    </row>
    <row r="248" spans="1:38" ht="16" x14ac:dyDescent="0.2">
      <c r="A248" s="210"/>
      <c r="B248" s="210"/>
      <c r="C248" s="210"/>
      <c r="D248" s="210"/>
      <c r="E248" s="210"/>
      <c r="F248" s="210"/>
      <c r="G248" s="210"/>
      <c r="H248" s="210"/>
      <c r="I248" s="210"/>
      <c r="J248" s="210"/>
      <c r="K248" s="210"/>
      <c r="L248" s="210"/>
      <c r="M248" s="210"/>
      <c r="N248" s="210"/>
      <c r="O248" s="210"/>
      <c r="P248" s="210"/>
      <c r="Q248" s="210"/>
      <c r="R248" s="210"/>
      <c r="S248" s="210"/>
      <c r="T248" s="210"/>
      <c r="U248" s="210"/>
      <c r="V248" s="210"/>
      <c r="W248" s="210"/>
      <c r="X248" s="210"/>
      <c r="Y248" s="210"/>
      <c r="Z248" s="210"/>
      <c r="AA248" s="210"/>
      <c r="AB248" s="210"/>
      <c r="AC248" s="210"/>
      <c r="AD248" s="210"/>
      <c r="AE248" s="210"/>
      <c r="AF248" s="210"/>
      <c r="AG248" s="210"/>
      <c r="AH248" s="210"/>
      <c r="AI248" s="210"/>
      <c r="AJ248" s="210"/>
      <c r="AK248" s="210"/>
      <c r="AL248" s="210"/>
    </row>
    <row r="249" spans="1:38" ht="16" x14ac:dyDescent="0.2">
      <c r="A249" s="210"/>
      <c r="B249" s="210"/>
      <c r="C249" s="210"/>
      <c r="D249" s="210"/>
      <c r="E249" s="210"/>
      <c r="F249" s="210"/>
      <c r="G249" s="210"/>
      <c r="H249" s="210"/>
      <c r="I249" s="210"/>
      <c r="J249" s="210"/>
      <c r="K249" s="210"/>
      <c r="L249" s="210"/>
      <c r="M249" s="210"/>
      <c r="N249" s="210"/>
      <c r="O249" s="210"/>
      <c r="P249" s="210"/>
      <c r="Q249" s="210"/>
      <c r="R249" s="210"/>
      <c r="S249" s="210"/>
      <c r="T249" s="210"/>
      <c r="U249" s="210"/>
      <c r="V249" s="210"/>
      <c r="W249" s="210"/>
      <c r="X249" s="210"/>
      <c r="Y249" s="210"/>
      <c r="Z249" s="210"/>
      <c r="AA249" s="210"/>
      <c r="AB249" s="210"/>
      <c r="AC249" s="210"/>
      <c r="AD249" s="210"/>
      <c r="AE249" s="210"/>
      <c r="AF249" s="210"/>
      <c r="AG249" s="210"/>
      <c r="AH249" s="210"/>
      <c r="AI249" s="210"/>
      <c r="AJ249" s="210"/>
      <c r="AK249" s="210"/>
      <c r="AL249" s="210"/>
    </row>
    <row r="250" spans="1:38" ht="16" x14ac:dyDescent="0.2">
      <c r="A250" s="210"/>
      <c r="B250" s="210"/>
      <c r="C250" s="210"/>
      <c r="D250" s="210"/>
      <c r="E250" s="210"/>
      <c r="F250" s="210"/>
      <c r="G250" s="210"/>
      <c r="H250" s="210"/>
      <c r="I250" s="210"/>
      <c r="J250" s="210"/>
      <c r="K250" s="210"/>
      <c r="L250" s="210"/>
      <c r="M250" s="210"/>
      <c r="N250" s="210"/>
      <c r="O250" s="210"/>
      <c r="P250" s="210"/>
      <c r="Q250" s="210"/>
      <c r="R250" s="210"/>
      <c r="S250" s="210"/>
      <c r="T250" s="210"/>
      <c r="U250" s="210"/>
      <c r="V250" s="210"/>
      <c r="W250" s="210"/>
      <c r="X250" s="210"/>
      <c r="Y250" s="210"/>
      <c r="Z250" s="210"/>
      <c r="AA250" s="210"/>
      <c r="AB250" s="210"/>
      <c r="AC250" s="210"/>
      <c r="AD250" s="210"/>
      <c r="AE250" s="210"/>
      <c r="AF250" s="210"/>
      <c r="AG250" s="210"/>
      <c r="AH250" s="210"/>
      <c r="AI250" s="210"/>
      <c r="AJ250" s="210"/>
      <c r="AK250" s="210"/>
      <c r="AL250" s="210"/>
    </row>
    <row r="251" spans="1:38" ht="16" x14ac:dyDescent="0.2">
      <c r="A251" s="210"/>
      <c r="B251" s="210"/>
      <c r="C251" s="210"/>
      <c r="D251" s="210"/>
      <c r="E251" s="210"/>
      <c r="F251" s="210"/>
      <c r="G251" s="210"/>
      <c r="H251" s="210"/>
      <c r="I251" s="210"/>
      <c r="J251" s="210"/>
      <c r="K251" s="210"/>
      <c r="L251" s="210"/>
      <c r="M251" s="210"/>
      <c r="N251" s="210"/>
      <c r="O251" s="210"/>
      <c r="P251" s="210"/>
      <c r="Q251" s="210"/>
      <c r="R251" s="210"/>
      <c r="S251" s="210"/>
      <c r="T251" s="210"/>
      <c r="U251" s="210"/>
      <c r="V251" s="210"/>
      <c r="W251" s="210"/>
      <c r="X251" s="210"/>
      <c r="Y251" s="210"/>
      <c r="Z251" s="210"/>
      <c r="AA251" s="210"/>
      <c r="AB251" s="210"/>
      <c r="AC251" s="210"/>
      <c r="AD251" s="210"/>
      <c r="AE251" s="210"/>
      <c r="AF251" s="210"/>
      <c r="AG251" s="210"/>
      <c r="AH251" s="210"/>
      <c r="AI251" s="210"/>
      <c r="AJ251" s="210"/>
      <c r="AK251" s="210"/>
      <c r="AL251" s="210"/>
    </row>
    <row r="252" spans="1:38" ht="16" x14ac:dyDescent="0.2">
      <c r="A252" s="210"/>
      <c r="B252" s="210"/>
      <c r="C252" s="210"/>
      <c r="D252" s="210"/>
      <c r="E252" s="210"/>
      <c r="F252" s="210"/>
      <c r="G252" s="210"/>
      <c r="H252" s="210"/>
      <c r="I252" s="210"/>
      <c r="J252" s="210"/>
      <c r="K252" s="210"/>
      <c r="L252" s="210"/>
      <c r="M252" s="210"/>
      <c r="N252" s="210"/>
      <c r="O252" s="210"/>
      <c r="P252" s="210"/>
      <c r="Q252" s="210"/>
      <c r="R252" s="210"/>
      <c r="S252" s="210"/>
      <c r="T252" s="210"/>
      <c r="U252" s="210"/>
      <c r="V252" s="210"/>
      <c r="W252" s="210"/>
      <c r="X252" s="210"/>
      <c r="Y252" s="210"/>
      <c r="Z252" s="210"/>
      <c r="AA252" s="210"/>
      <c r="AB252" s="210"/>
      <c r="AC252" s="210"/>
      <c r="AD252" s="210"/>
      <c r="AE252" s="210"/>
      <c r="AF252" s="210"/>
      <c r="AG252" s="210"/>
      <c r="AH252" s="210"/>
      <c r="AI252" s="210"/>
      <c r="AJ252" s="210"/>
      <c r="AK252" s="210"/>
      <c r="AL252" s="210"/>
    </row>
    <row r="253" spans="1:38" ht="16" x14ac:dyDescent="0.2">
      <c r="A253" s="210"/>
      <c r="B253" s="210"/>
      <c r="C253" s="210"/>
      <c r="D253" s="210"/>
      <c r="E253" s="210"/>
      <c r="F253" s="210"/>
      <c r="G253" s="210"/>
      <c r="H253" s="210"/>
      <c r="I253" s="210"/>
      <c r="J253" s="210"/>
      <c r="K253" s="210"/>
      <c r="L253" s="210"/>
      <c r="M253" s="210"/>
      <c r="N253" s="210"/>
      <c r="O253" s="210"/>
      <c r="P253" s="210"/>
      <c r="Q253" s="210"/>
      <c r="R253" s="210"/>
      <c r="S253" s="210"/>
      <c r="T253" s="210"/>
      <c r="U253" s="210"/>
      <c r="V253" s="210"/>
      <c r="W253" s="210"/>
      <c r="X253" s="210"/>
      <c r="Y253" s="210"/>
      <c r="Z253" s="210"/>
      <c r="AA253" s="210"/>
      <c r="AB253" s="210"/>
      <c r="AC253" s="210"/>
      <c r="AD253" s="210"/>
      <c r="AE253" s="210"/>
      <c r="AF253" s="210"/>
      <c r="AG253" s="210"/>
      <c r="AH253" s="210"/>
      <c r="AI253" s="210"/>
      <c r="AJ253" s="210"/>
      <c r="AK253" s="210"/>
      <c r="AL253" s="210"/>
    </row>
    <row r="254" spans="1:38" ht="16" x14ac:dyDescent="0.2">
      <c r="A254" s="210"/>
      <c r="B254" s="210"/>
      <c r="C254" s="210"/>
      <c r="D254" s="210"/>
      <c r="E254" s="210"/>
      <c r="F254" s="210"/>
      <c r="G254" s="210"/>
      <c r="H254" s="210"/>
      <c r="I254" s="210"/>
      <c r="J254" s="210"/>
      <c r="K254" s="210"/>
      <c r="L254" s="210"/>
      <c r="M254" s="210"/>
      <c r="N254" s="210"/>
      <c r="O254" s="210"/>
      <c r="P254" s="210"/>
      <c r="Q254" s="210"/>
      <c r="R254" s="210"/>
      <c r="S254" s="210"/>
      <c r="T254" s="210"/>
      <c r="U254" s="210"/>
      <c r="V254" s="210"/>
      <c r="W254" s="210"/>
      <c r="X254" s="210"/>
      <c r="Y254" s="210"/>
      <c r="Z254" s="210"/>
      <c r="AA254" s="210"/>
      <c r="AB254" s="210"/>
      <c r="AC254" s="210"/>
      <c r="AD254" s="210"/>
      <c r="AE254" s="210"/>
      <c r="AF254" s="210"/>
      <c r="AG254" s="210"/>
      <c r="AH254" s="210"/>
      <c r="AI254" s="210"/>
      <c r="AJ254" s="210"/>
      <c r="AK254" s="210"/>
      <c r="AL254" s="210"/>
    </row>
    <row r="255" spans="1:38" ht="16" x14ac:dyDescent="0.2">
      <c r="A255" s="210"/>
      <c r="B255" s="210"/>
      <c r="C255" s="210"/>
      <c r="D255" s="210"/>
      <c r="E255" s="210"/>
      <c r="F255" s="210"/>
      <c r="G255" s="210"/>
      <c r="H255" s="210"/>
      <c r="I255" s="210"/>
      <c r="J255" s="210"/>
      <c r="K255" s="210"/>
      <c r="L255" s="210"/>
      <c r="M255" s="210"/>
      <c r="N255" s="210"/>
      <c r="O255" s="210"/>
      <c r="P255" s="210"/>
      <c r="Q255" s="210"/>
      <c r="R255" s="210"/>
      <c r="S255" s="210"/>
      <c r="T255" s="210"/>
      <c r="U255" s="210"/>
      <c r="V255" s="210"/>
      <c r="W255" s="210"/>
      <c r="X255" s="210"/>
      <c r="Y255" s="210"/>
      <c r="Z255" s="210"/>
      <c r="AA255" s="210"/>
      <c r="AB255" s="210"/>
      <c r="AC255" s="210"/>
      <c r="AD255" s="210"/>
      <c r="AE255" s="210"/>
      <c r="AF255" s="210"/>
      <c r="AG255" s="210"/>
      <c r="AH255" s="210"/>
      <c r="AI255" s="210"/>
      <c r="AJ255" s="210"/>
      <c r="AK255" s="210"/>
      <c r="AL255" s="210"/>
    </row>
    <row r="256" spans="1:38" ht="16" x14ac:dyDescent="0.2">
      <c r="A256" s="210"/>
      <c r="B256" s="210"/>
      <c r="C256" s="210"/>
      <c r="D256" s="210"/>
      <c r="E256" s="210"/>
      <c r="F256" s="210"/>
      <c r="G256" s="210"/>
      <c r="H256" s="210"/>
      <c r="I256" s="210"/>
      <c r="J256" s="210"/>
      <c r="K256" s="210"/>
      <c r="L256" s="210"/>
      <c r="M256" s="210"/>
      <c r="N256" s="210"/>
      <c r="O256" s="210"/>
      <c r="P256" s="210"/>
      <c r="Q256" s="210"/>
      <c r="R256" s="210"/>
      <c r="S256" s="210"/>
      <c r="T256" s="210"/>
      <c r="U256" s="210"/>
      <c r="V256" s="210"/>
      <c r="W256" s="210"/>
      <c r="X256" s="210"/>
      <c r="Y256" s="210"/>
      <c r="Z256" s="210"/>
      <c r="AA256" s="210"/>
      <c r="AB256" s="210"/>
      <c r="AC256" s="210"/>
      <c r="AD256" s="210"/>
      <c r="AE256" s="210"/>
      <c r="AF256" s="210"/>
      <c r="AG256" s="210"/>
      <c r="AH256" s="210"/>
      <c r="AI256" s="210"/>
      <c r="AJ256" s="210"/>
      <c r="AK256" s="210"/>
      <c r="AL256" s="210"/>
    </row>
    <row r="257" spans="1:38" ht="16" x14ac:dyDescent="0.2">
      <c r="A257" s="210"/>
      <c r="B257" s="210"/>
      <c r="C257" s="210"/>
      <c r="D257" s="210"/>
      <c r="E257" s="210"/>
      <c r="F257" s="210"/>
      <c r="G257" s="210"/>
      <c r="H257" s="210"/>
      <c r="I257" s="210"/>
      <c r="J257" s="210"/>
      <c r="K257" s="210"/>
      <c r="L257" s="210"/>
      <c r="M257" s="210"/>
      <c r="N257" s="210"/>
      <c r="O257" s="210"/>
      <c r="P257" s="210"/>
      <c r="Q257" s="210"/>
      <c r="R257" s="210"/>
      <c r="S257" s="210"/>
      <c r="T257" s="210"/>
      <c r="U257" s="210"/>
      <c r="V257" s="210"/>
      <c r="W257" s="210"/>
      <c r="X257" s="210"/>
      <c r="Y257" s="210"/>
      <c r="Z257" s="210"/>
      <c r="AA257" s="210"/>
      <c r="AB257" s="210"/>
      <c r="AC257" s="210"/>
      <c r="AD257" s="210"/>
      <c r="AE257" s="210"/>
      <c r="AF257" s="210"/>
      <c r="AG257" s="210"/>
      <c r="AH257" s="210"/>
      <c r="AI257" s="210"/>
      <c r="AJ257" s="210"/>
      <c r="AK257" s="210"/>
      <c r="AL257" s="210"/>
    </row>
    <row r="258" spans="1:38" ht="16" x14ac:dyDescent="0.2">
      <c r="A258" s="210"/>
      <c r="B258" s="210"/>
      <c r="C258" s="210"/>
      <c r="D258" s="210"/>
      <c r="E258" s="210"/>
      <c r="F258" s="210"/>
      <c r="G258" s="210"/>
      <c r="H258" s="210"/>
      <c r="I258" s="210"/>
      <c r="J258" s="210"/>
      <c r="K258" s="210"/>
      <c r="L258" s="210"/>
      <c r="M258" s="210"/>
      <c r="N258" s="210"/>
      <c r="O258" s="210"/>
      <c r="P258" s="210"/>
      <c r="Q258" s="210"/>
      <c r="R258" s="210"/>
      <c r="S258" s="210"/>
      <c r="T258" s="210"/>
      <c r="U258" s="210"/>
      <c r="V258" s="210"/>
      <c r="W258" s="210"/>
      <c r="X258" s="210"/>
      <c r="Y258" s="210"/>
      <c r="Z258" s="210"/>
      <c r="AA258" s="210"/>
      <c r="AB258" s="210"/>
      <c r="AC258" s="210"/>
      <c r="AD258" s="210"/>
      <c r="AE258" s="210"/>
      <c r="AF258" s="210"/>
      <c r="AG258" s="210"/>
      <c r="AH258" s="210"/>
      <c r="AI258" s="210"/>
      <c r="AJ258" s="210"/>
      <c r="AK258" s="210"/>
      <c r="AL258" s="210"/>
    </row>
    <row r="259" spans="1:38" ht="16" x14ac:dyDescent="0.2">
      <c r="A259" s="210"/>
      <c r="B259" s="210"/>
      <c r="C259" s="210"/>
      <c r="D259" s="210"/>
      <c r="E259" s="210"/>
      <c r="F259" s="210"/>
      <c r="G259" s="210"/>
      <c r="H259" s="210"/>
      <c r="I259" s="210"/>
      <c r="J259" s="210"/>
      <c r="K259" s="210"/>
      <c r="L259" s="210"/>
      <c r="M259" s="210"/>
      <c r="N259" s="210"/>
      <c r="O259" s="210"/>
      <c r="P259" s="210"/>
      <c r="Q259" s="210"/>
      <c r="R259" s="210"/>
      <c r="S259" s="210"/>
      <c r="T259" s="210"/>
      <c r="U259" s="210"/>
      <c r="V259" s="210"/>
      <c r="W259" s="210"/>
      <c r="X259" s="210"/>
      <c r="Y259" s="210"/>
      <c r="Z259" s="210"/>
      <c r="AA259" s="210"/>
      <c r="AB259" s="210"/>
      <c r="AC259" s="210"/>
      <c r="AD259" s="210"/>
      <c r="AE259" s="210"/>
      <c r="AF259" s="210"/>
      <c r="AG259" s="210"/>
      <c r="AH259" s="210"/>
      <c r="AI259" s="210"/>
      <c r="AJ259" s="210"/>
      <c r="AK259" s="210"/>
      <c r="AL259" s="210"/>
    </row>
    <row r="260" spans="1:38" ht="16" x14ac:dyDescent="0.2">
      <c r="A260" s="210"/>
      <c r="B260" s="210"/>
      <c r="C260" s="210"/>
      <c r="D260" s="210"/>
      <c r="E260" s="210"/>
      <c r="F260" s="210"/>
      <c r="G260" s="210"/>
      <c r="H260" s="210"/>
      <c r="I260" s="210"/>
      <c r="J260" s="210"/>
      <c r="K260" s="210"/>
      <c r="L260" s="210"/>
      <c r="M260" s="210"/>
      <c r="N260" s="210"/>
      <c r="O260" s="210"/>
      <c r="P260" s="210"/>
      <c r="Q260" s="210"/>
      <c r="R260" s="210"/>
      <c r="S260" s="210"/>
      <c r="T260" s="210"/>
      <c r="U260" s="210"/>
      <c r="V260" s="210"/>
      <c r="W260" s="210"/>
      <c r="X260" s="210"/>
      <c r="Y260" s="210"/>
      <c r="Z260" s="210"/>
      <c r="AA260" s="210"/>
      <c r="AB260" s="210"/>
      <c r="AC260" s="210"/>
      <c r="AD260" s="210"/>
      <c r="AE260" s="210"/>
      <c r="AF260" s="210"/>
      <c r="AG260" s="210"/>
      <c r="AH260" s="210"/>
      <c r="AI260" s="210"/>
      <c r="AJ260" s="210"/>
      <c r="AK260" s="210"/>
      <c r="AL260" s="210"/>
    </row>
    <row r="261" spans="1:38" ht="16" x14ac:dyDescent="0.2">
      <c r="A261" s="210"/>
      <c r="B261" s="210"/>
      <c r="C261" s="210"/>
      <c r="D261" s="210"/>
      <c r="E261" s="210"/>
      <c r="F261" s="210"/>
      <c r="G261" s="210"/>
      <c r="H261" s="210"/>
      <c r="I261" s="210"/>
      <c r="J261" s="210"/>
      <c r="K261" s="210"/>
      <c r="L261" s="210"/>
      <c r="M261" s="210"/>
      <c r="N261" s="210"/>
      <c r="O261" s="210"/>
      <c r="P261" s="210"/>
      <c r="Q261" s="210"/>
      <c r="R261" s="210"/>
      <c r="S261" s="210"/>
      <c r="T261" s="210"/>
      <c r="U261" s="210"/>
      <c r="V261" s="210"/>
      <c r="W261" s="210"/>
      <c r="X261" s="210"/>
      <c r="Y261" s="210"/>
      <c r="Z261" s="210"/>
      <c r="AA261" s="210"/>
      <c r="AB261" s="210"/>
      <c r="AC261" s="210"/>
      <c r="AD261" s="210"/>
      <c r="AE261" s="210"/>
      <c r="AF261" s="210"/>
      <c r="AG261" s="210"/>
      <c r="AH261" s="210"/>
      <c r="AI261" s="210"/>
      <c r="AJ261" s="210"/>
      <c r="AK261" s="210"/>
      <c r="AL261" s="210"/>
    </row>
    <row r="262" spans="1:38" ht="16" x14ac:dyDescent="0.2">
      <c r="A262" s="210"/>
      <c r="B262" s="210"/>
      <c r="C262" s="210"/>
      <c r="D262" s="210"/>
      <c r="E262" s="210"/>
      <c r="F262" s="210"/>
      <c r="G262" s="210"/>
      <c r="H262" s="210"/>
      <c r="I262" s="210"/>
      <c r="J262" s="210"/>
      <c r="K262" s="210"/>
      <c r="L262" s="210"/>
      <c r="M262" s="210"/>
      <c r="N262" s="210"/>
      <c r="O262" s="210"/>
      <c r="P262" s="210"/>
      <c r="Q262" s="210"/>
      <c r="R262" s="210"/>
      <c r="S262" s="210"/>
      <c r="T262" s="210"/>
      <c r="U262" s="210"/>
      <c r="V262" s="210"/>
      <c r="W262" s="210"/>
      <c r="X262" s="210"/>
      <c r="Y262" s="210"/>
      <c r="Z262" s="210"/>
      <c r="AA262" s="210"/>
      <c r="AB262" s="210"/>
      <c r="AC262" s="210"/>
      <c r="AD262" s="210"/>
      <c r="AE262" s="210"/>
      <c r="AF262" s="210"/>
      <c r="AG262" s="210"/>
      <c r="AH262" s="210"/>
      <c r="AI262" s="210"/>
      <c r="AJ262" s="210"/>
      <c r="AK262" s="210"/>
      <c r="AL262" s="210"/>
    </row>
    <row r="263" spans="1:38" ht="16" x14ac:dyDescent="0.2">
      <c r="A263" s="210"/>
      <c r="B263" s="210"/>
      <c r="C263" s="210"/>
      <c r="D263" s="210"/>
      <c r="E263" s="210"/>
      <c r="F263" s="210"/>
      <c r="G263" s="210"/>
      <c r="H263" s="210"/>
      <c r="I263" s="210"/>
      <c r="J263" s="210"/>
      <c r="K263" s="210"/>
      <c r="L263" s="210"/>
      <c r="M263" s="210"/>
      <c r="N263" s="210"/>
      <c r="O263" s="210"/>
      <c r="P263" s="210"/>
      <c r="Q263" s="210"/>
      <c r="R263" s="210"/>
      <c r="S263" s="210"/>
      <c r="T263" s="210"/>
      <c r="U263" s="210"/>
      <c r="V263" s="210"/>
      <c r="W263" s="210"/>
      <c r="X263" s="210"/>
      <c r="Y263" s="210"/>
      <c r="Z263" s="210"/>
      <c r="AA263" s="210"/>
      <c r="AB263" s="210"/>
      <c r="AC263" s="210"/>
      <c r="AD263" s="210"/>
      <c r="AE263" s="210"/>
      <c r="AF263" s="210"/>
      <c r="AG263" s="210"/>
      <c r="AH263" s="210"/>
      <c r="AI263" s="210"/>
      <c r="AJ263" s="210"/>
      <c r="AK263" s="210"/>
      <c r="AL263" s="210"/>
    </row>
    <row r="264" spans="1:38" ht="16" x14ac:dyDescent="0.2">
      <c r="A264" s="210"/>
      <c r="B264" s="210"/>
      <c r="C264" s="210"/>
      <c r="D264" s="210"/>
      <c r="E264" s="210"/>
      <c r="F264" s="210"/>
      <c r="G264" s="210"/>
      <c r="H264" s="210"/>
      <c r="I264" s="210"/>
      <c r="J264" s="210"/>
      <c r="K264" s="210"/>
      <c r="L264" s="210"/>
      <c r="M264" s="210"/>
      <c r="N264" s="210"/>
      <c r="O264" s="210"/>
      <c r="P264" s="210"/>
      <c r="Q264" s="210"/>
      <c r="R264" s="210"/>
      <c r="S264" s="210"/>
      <c r="T264" s="210"/>
      <c r="U264" s="210"/>
      <c r="V264" s="210"/>
      <c r="W264" s="210"/>
      <c r="X264" s="210"/>
      <c r="Y264" s="210"/>
      <c r="Z264" s="210"/>
      <c r="AA264" s="210"/>
      <c r="AB264" s="210"/>
      <c r="AC264" s="210"/>
      <c r="AD264" s="210"/>
      <c r="AE264" s="210"/>
      <c r="AF264" s="210"/>
      <c r="AG264" s="210"/>
      <c r="AH264" s="210"/>
      <c r="AI264" s="210"/>
      <c r="AJ264" s="210"/>
      <c r="AK264" s="210"/>
      <c r="AL264" s="210"/>
    </row>
    <row r="265" spans="1:38" ht="16" x14ac:dyDescent="0.2">
      <c r="A265" s="210"/>
      <c r="B265" s="210"/>
      <c r="C265" s="210"/>
      <c r="D265" s="210"/>
      <c r="E265" s="210"/>
      <c r="F265" s="210"/>
      <c r="G265" s="210"/>
      <c r="H265" s="210"/>
      <c r="I265" s="210"/>
      <c r="J265" s="210"/>
      <c r="K265" s="210"/>
      <c r="L265" s="210"/>
      <c r="M265" s="210"/>
      <c r="N265" s="210"/>
      <c r="O265" s="210"/>
      <c r="P265" s="210"/>
      <c r="Q265" s="210"/>
      <c r="R265" s="210"/>
      <c r="S265" s="210"/>
      <c r="T265" s="210"/>
      <c r="U265" s="210"/>
      <c r="V265" s="210"/>
      <c r="W265" s="210"/>
      <c r="X265" s="210"/>
      <c r="Y265" s="210"/>
      <c r="Z265" s="210"/>
      <c r="AA265" s="210"/>
      <c r="AB265" s="210"/>
      <c r="AC265" s="210"/>
      <c r="AD265" s="210"/>
      <c r="AE265" s="210"/>
      <c r="AF265" s="210"/>
      <c r="AG265" s="210"/>
      <c r="AH265" s="210"/>
      <c r="AI265" s="210"/>
      <c r="AJ265" s="210"/>
      <c r="AK265" s="210"/>
      <c r="AL265" s="210"/>
    </row>
    <row r="266" spans="1:38" ht="16" x14ac:dyDescent="0.2">
      <c r="A266" s="210"/>
      <c r="B266" s="210"/>
      <c r="C266" s="210"/>
      <c r="D266" s="210"/>
      <c r="E266" s="210"/>
      <c r="F266" s="210"/>
      <c r="G266" s="210"/>
      <c r="H266" s="210"/>
      <c r="I266" s="210"/>
      <c r="J266" s="210"/>
      <c r="K266" s="210"/>
      <c r="L266" s="210"/>
      <c r="M266" s="210"/>
      <c r="N266" s="210"/>
      <c r="O266" s="210"/>
      <c r="P266" s="210"/>
      <c r="Q266" s="210"/>
      <c r="R266" s="210"/>
      <c r="S266" s="210"/>
      <c r="T266" s="210"/>
      <c r="U266" s="210"/>
      <c r="V266" s="210"/>
      <c r="W266" s="210"/>
      <c r="X266" s="210"/>
      <c r="Y266" s="210"/>
      <c r="Z266" s="210"/>
      <c r="AA266" s="210"/>
      <c r="AB266" s="210"/>
      <c r="AC266" s="210"/>
      <c r="AD266" s="210"/>
      <c r="AE266" s="210"/>
      <c r="AF266" s="210"/>
      <c r="AG266" s="210"/>
      <c r="AH266" s="210"/>
      <c r="AI266" s="210"/>
      <c r="AJ266" s="210"/>
      <c r="AK266" s="210"/>
      <c r="AL266" s="210"/>
    </row>
    <row r="267" spans="1:38" ht="16" x14ac:dyDescent="0.2">
      <c r="A267" s="210"/>
      <c r="B267" s="210"/>
      <c r="C267" s="210"/>
      <c r="D267" s="210"/>
      <c r="E267" s="210"/>
      <c r="F267" s="210"/>
      <c r="G267" s="210"/>
      <c r="H267" s="210"/>
      <c r="I267" s="210"/>
      <c r="J267" s="210"/>
      <c r="K267" s="210"/>
      <c r="L267" s="210"/>
      <c r="M267" s="210"/>
      <c r="N267" s="210"/>
      <c r="O267" s="210"/>
      <c r="P267" s="210"/>
      <c r="Q267" s="210"/>
      <c r="R267" s="210"/>
      <c r="S267" s="210"/>
      <c r="T267" s="210"/>
      <c r="U267" s="210"/>
      <c r="V267" s="210"/>
      <c r="W267" s="210"/>
      <c r="X267" s="210"/>
      <c r="Y267" s="210"/>
      <c r="Z267" s="210"/>
      <c r="AA267" s="210"/>
      <c r="AB267" s="210"/>
      <c r="AC267" s="210"/>
      <c r="AD267" s="210"/>
      <c r="AE267" s="210"/>
      <c r="AF267" s="210"/>
      <c r="AG267" s="210"/>
      <c r="AH267" s="210"/>
      <c r="AI267" s="210"/>
      <c r="AJ267" s="210"/>
      <c r="AK267" s="210"/>
      <c r="AL267" s="210"/>
    </row>
    <row r="268" spans="1:38" ht="16" x14ac:dyDescent="0.2">
      <c r="A268" s="210"/>
      <c r="B268" s="210"/>
      <c r="C268" s="210"/>
      <c r="D268" s="210"/>
      <c r="E268" s="210"/>
      <c r="F268" s="210"/>
      <c r="G268" s="210"/>
      <c r="H268" s="210"/>
      <c r="I268" s="210"/>
      <c r="J268" s="210"/>
      <c r="K268" s="210"/>
      <c r="L268" s="210"/>
      <c r="M268" s="210"/>
      <c r="N268" s="210"/>
      <c r="O268" s="210"/>
      <c r="P268" s="210"/>
      <c r="Q268" s="210"/>
      <c r="R268" s="210"/>
      <c r="S268" s="210"/>
      <c r="T268" s="210"/>
      <c r="U268" s="210"/>
      <c r="V268" s="210"/>
      <c r="W268" s="210"/>
      <c r="X268" s="210"/>
      <c r="Y268" s="210"/>
      <c r="Z268" s="210"/>
      <c r="AA268" s="210"/>
      <c r="AB268" s="210"/>
      <c r="AC268" s="210"/>
      <c r="AD268" s="210"/>
      <c r="AE268" s="210"/>
      <c r="AF268" s="210"/>
      <c r="AG268" s="210"/>
      <c r="AH268" s="210"/>
      <c r="AI268" s="210"/>
      <c r="AJ268" s="210"/>
      <c r="AK268" s="210"/>
      <c r="AL268" s="210"/>
    </row>
    <row r="269" spans="1:38" ht="16" x14ac:dyDescent="0.2">
      <c r="A269" s="210"/>
      <c r="B269" s="210"/>
      <c r="C269" s="210"/>
      <c r="D269" s="210"/>
      <c r="E269" s="210"/>
      <c r="F269" s="210"/>
      <c r="G269" s="210"/>
      <c r="H269" s="210"/>
      <c r="I269" s="210"/>
      <c r="J269" s="210"/>
      <c r="K269" s="210"/>
      <c r="L269" s="210"/>
      <c r="M269" s="210"/>
      <c r="N269" s="210"/>
      <c r="O269" s="210"/>
      <c r="P269" s="210"/>
      <c r="Q269" s="210"/>
      <c r="R269" s="210"/>
      <c r="S269" s="210"/>
      <c r="T269" s="210"/>
      <c r="U269" s="210"/>
      <c r="V269" s="210"/>
      <c r="W269" s="210"/>
      <c r="X269" s="210"/>
      <c r="Y269" s="210"/>
      <c r="Z269" s="210"/>
      <c r="AA269" s="210"/>
      <c r="AB269" s="210"/>
      <c r="AC269" s="210"/>
      <c r="AD269" s="210"/>
      <c r="AE269" s="210"/>
      <c r="AF269" s="210"/>
      <c r="AG269" s="210"/>
      <c r="AH269" s="210"/>
      <c r="AI269" s="210"/>
      <c r="AJ269" s="210"/>
      <c r="AK269" s="210"/>
      <c r="AL269" s="210"/>
    </row>
    <row r="270" spans="1:38" ht="16" x14ac:dyDescent="0.2">
      <c r="A270" s="210"/>
      <c r="B270" s="210"/>
      <c r="C270" s="210"/>
      <c r="D270" s="210"/>
      <c r="E270" s="210"/>
      <c r="F270" s="210"/>
      <c r="G270" s="210"/>
      <c r="H270" s="210"/>
      <c r="I270" s="210"/>
      <c r="J270" s="210"/>
      <c r="K270" s="210"/>
      <c r="L270" s="210"/>
      <c r="M270" s="210"/>
      <c r="N270" s="210"/>
      <c r="O270" s="210"/>
      <c r="P270" s="210"/>
      <c r="Q270" s="210"/>
      <c r="R270" s="210"/>
      <c r="S270" s="210"/>
      <c r="T270" s="210"/>
      <c r="U270" s="210"/>
      <c r="V270" s="210"/>
      <c r="W270" s="210"/>
      <c r="X270" s="210"/>
      <c r="Y270" s="210"/>
      <c r="Z270" s="210"/>
      <c r="AA270" s="210"/>
      <c r="AB270" s="210"/>
      <c r="AC270" s="210"/>
      <c r="AD270" s="210"/>
      <c r="AE270" s="210"/>
      <c r="AF270" s="210"/>
      <c r="AG270" s="210"/>
      <c r="AH270" s="210"/>
      <c r="AI270" s="210"/>
      <c r="AJ270" s="210"/>
      <c r="AK270" s="210"/>
      <c r="AL270" s="210"/>
    </row>
    <row r="271" spans="1:38" ht="16" x14ac:dyDescent="0.2">
      <c r="A271" s="210"/>
      <c r="B271" s="210"/>
      <c r="C271" s="210"/>
      <c r="D271" s="210"/>
      <c r="E271" s="210"/>
      <c r="F271" s="210"/>
      <c r="G271" s="210"/>
      <c r="H271" s="210"/>
      <c r="I271" s="210"/>
      <c r="J271" s="210"/>
      <c r="K271" s="210"/>
      <c r="L271" s="210"/>
      <c r="M271" s="210"/>
      <c r="N271" s="210"/>
      <c r="O271" s="210"/>
      <c r="P271" s="210"/>
      <c r="Q271" s="210"/>
      <c r="R271" s="210"/>
      <c r="S271" s="210"/>
      <c r="T271" s="210"/>
      <c r="U271" s="210"/>
      <c r="V271" s="210"/>
      <c r="W271" s="210"/>
      <c r="X271" s="210"/>
      <c r="Y271" s="210"/>
      <c r="Z271" s="210"/>
      <c r="AA271" s="210"/>
      <c r="AB271" s="210"/>
      <c r="AC271" s="210"/>
      <c r="AD271" s="210"/>
      <c r="AE271" s="210"/>
      <c r="AF271" s="210"/>
      <c r="AG271" s="210"/>
      <c r="AH271" s="210"/>
      <c r="AI271" s="210"/>
      <c r="AJ271" s="210"/>
      <c r="AK271" s="210"/>
      <c r="AL271" s="210"/>
    </row>
    <row r="272" spans="1:38" ht="16" x14ac:dyDescent="0.2">
      <c r="A272" s="210"/>
      <c r="B272" s="210"/>
      <c r="C272" s="210"/>
      <c r="D272" s="210"/>
      <c r="E272" s="210"/>
      <c r="F272" s="210"/>
      <c r="G272" s="210"/>
      <c r="H272" s="210"/>
      <c r="I272" s="210"/>
      <c r="J272" s="210"/>
      <c r="K272" s="210"/>
      <c r="L272" s="210"/>
      <c r="M272" s="210"/>
      <c r="N272" s="210"/>
      <c r="O272" s="210"/>
      <c r="P272" s="210"/>
      <c r="Q272" s="210"/>
      <c r="R272" s="210"/>
      <c r="S272" s="210"/>
      <c r="T272" s="210"/>
      <c r="U272" s="210"/>
      <c r="V272" s="210"/>
      <c r="W272" s="210"/>
      <c r="X272" s="210"/>
      <c r="Y272" s="210"/>
      <c r="Z272" s="210"/>
      <c r="AA272" s="210"/>
      <c r="AB272" s="210"/>
      <c r="AC272" s="210"/>
      <c r="AD272" s="210"/>
      <c r="AE272" s="210"/>
      <c r="AF272" s="210"/>
      <c r="AG272" s="210"/>
      <c r="AH272" s="210"/>
      <c r="AI272" s="210"/>
      <c r="AJ272" s="210"/>
      <c r="AK272" s="210"/>
      <c r="AL272" s="210"/>
    </row>
    <row r="273" spans="1:38" ht="16" x14ac:dyDescent="0.2">
      <c r="A273" s="210"/>
      <c r="B273" s="210"/>
      <c r="C273" s="210"/>
      <c r="D273" s="210"/>
      <c r="E273" s="210"/>
      <c r="F273" s="210"/>
      <c r="G273" s="210"/>
      <c r="H273" s="210"/>
      <c r="I273" s="210"/>
      <c r="J273" s="210"/>
      <c r="K273" s="210"/>
      <c r="L273" s="210"/>
      <c r="M273" s="210"/>
      <c r="N273" s="210"/>
      <c r="O273" s="210"/>
      <c r="P273" s="210"/>
      <c r="Q273" s="210"/>
      <c r="R273" s="210"/>
      <c r="S273" s="210"/>
      <c r="T273" s="210"/>
      <c r="U273" s="210"/>
      <c r="V273" s="210"/>
      <c r="W273" s="210"/>
      <c r="X273" s="210"/>
      <c r="Y273" s="210"/>
      <c r="Z273" s="210"/>
      <c r="AA273" s="210"/>
      <c r="AB273" s="210"/>
      <c r="AC273" s="210"/>
      <c r="AD273" s="210"/>
      <c r="AE273" s="210"/>
      <c r="AF273" s="210"/>
      <c r="AG273" s="210"/>
      <c r="AH273" s="210"/>
      <c r="AI273" s="210"/>
      <c r="AJ273" s="210"/>
      <c r="AK273" s="210"/>
      <c r="AL273" s="210"/>
    </row>
    <row r="274" spans="1:38" ht="16" x14ac:dyDescent="0.2">
      <c r="A274" s="210"/>
      <c r="B274" s="210"/>
      <c r="C274" s="210"/>
      <c r="D274" s="210"/>
      <c r="E274" s="210"/>
      <c r="F274" s="210"/>
      <c r="G274" s="210"/>
      <c r="H274" s="210"/>
      <c r="I274" s="210"/>
      <c r="J274" s="210"/>
      <c r="K274" s="210"/>
      <c r="L274" s="210"/>
      <c r="M274" s="210"/>
      <c r="N274" s="210"/>
      <c r="O274" s="210"/>
      <c r="P274" s="210"/>
      <c r="Q274" s="210"/>
      <c r="R274" s="210"/>
      <c r="S274" s="210"/>
      <c r="T274" s="210"/>
      <c r="U274" s="210"/>
      <c r="V274" s="210"/>
      <c r="W274" s="210"/>
      <c r="X274" s="210"/>
      <c r="Y274" s="210"/>
      <c r="Z274" s="210"/>
      <c r="AA274" s="210"/>
      <c r="AB274" s="210"/>
      <c r="AC274" s="210"/>
      <c r="AD274" s="210"/>
      <c r="AE274" s="210"/>
      <c r="AF274" s="210"/>
      <c r="AG274" s="210"/>
      <c r="AH274" s="210"/>
      <c r="AI274" s="210"/>
      <c r="AJ274" s="210"/>
      <c r="AK274" s="210"/>
      <c r="AL274" s="210"/>
    </row>
    <row r="275" spans="1:38" ht="16" x14ac:dyDescent="0.2">
      <c r="A275" s="210"/>
      <c r="B275" s="210"/>
      <c r="C275" s="210"/>
      <c r="D275" s="210"/>
      <c r="E275" s="210"/>
      <c r="F275" s="210"/>
      <c r="G275" s="210"/>
      <c r="H275" s="210"/>
      <c r="I275" s="210"/>
      <c r="J275" s="210"/>
      <c r="K275" s="210"/>
      <c r="L275" s="210"/>
      <c r="M275" s="210"/>
      <c r="N275" s="210"/>
      <c r="O275" s="210"/>
      <c r="P275" s="210"/>
      <c r="Q275" s="210"/>
      <c r="R275" s="210"/>
      <c r="S275" s="210"/>
      <c r="T275" s="210"/>
      <c r="U275" s="210"/>
      <c r="V275" s="210"/>
      <c r="W275" s="210"/>
      <c r="X275" s="210"/>
      <c r="Y275" s="210"/>
      <c r="Z275" s="210"/>
      <c r="AA275" s="210"/>
      <c r="AB275" s="210"/>
      <c r="AC275" s="210"/>
      <c r="AD275" s="210"/>
      <c r="AE275" s="210"/>
      <c r="AF275" s="210"/>
      <c r="AG275" s="210"/>
      <c r="AH275" s="210"/>
      <c r="AI275" s="210"/>
      <c r="AJ275" s="210"/>
      <c r="AK275" s="210"/>
      <c r="AL275" s="210"/>
    </row>
    <row r="276" spans="1:38" ht="16" x14ac:dyDescent="0.2">
      <c r="A276" s="210"/>
      <c r="B276" s="210"/>
      <c r="C276" s="210"/>
      <c r="D276" s="210"/>
      <c r="E276" s="210"/>
      <c r="F276" s="210"/>
      <c r="G276" s="210"/>
      <c r="H276" s="210"/>
      <c r="I276" s="210"/>
      <c r="J276" s="210"/>
      <c r="K276" s="210"/>
      <c r="L276" s="210"/>
      <c r="M276" s="210"/>
      <c r="N276" s="210"/>
      <c r="O276" s="210"/>
      <c r="P276" s="210"/>
      <c r="Q276" s="210"/>
      <c r="R276" s="210"/>
      <c r="S276" s="210"/>
      <c r="T276" s="210"/>
      <c r="U276" s="210"/>
      <c r="V276" s="210"/>
      <c r="W276" s="210"/>
      <c r="X276" s="210"/>
      <c r="Y276" s="210"/>
      <c r="Z276" s="210"/>
      <c r="AA276" s="210"/>
      <c r="AB276" s="210"/>
      <c r="AC276" s="210"/>
      <c r="AD276" s="210"/>
      <c r="AE276" s="210"/>
      <c r="AF276" s="210"/>
      <c r="AG276" s="210"/>
      <c r="AH276" s="210"/>
      <c r="AI276" s="210"/>
      <c r="AJ276" s="210"/>
      <c r="AK276" s="210"/>
      <c r="AL276" s="210"/>
    </row>
    <row r="277" spans="1:38" ht="16" x14ac:dyDescent="0.2">
      <c r="A277" s="210"/>
      <c r="B277" s="210"/>
      <c r="C277" s="210"/>
      <c r="D277" s="210"/>
      <c r="E277" s="210"/>
      <c r="F277" s="210"/>
      <c r="G277" s="210"/>
      <c r="H277" s="210"/>
      <c r="I277" s="210"/>
      <c r="J277" s="210"/>
      <c r="K277" s="210"/>
      <c r="L277" s="210"/>
      <c r="M277" s="210"/>
      <c r="N277" s="210"/>
      <c r="O277" s="210"/>
      <c r="P277" s="210"/>
      <c r="Q277" s="210"/>
      <c r="R277" s="210"/>
      <c r="S277" s="210"/>
      <c r="T277" s="210"/>
      <c r="U277" s="210"/>
      <c r="V277" s="210"/>
      <c r="W277" s="210"/>
      <c r="X277" s="210"/>
      <c r="Y277" s="210"/>
      <c r="Z277" s="210"/>
      <c r="AA277" s="210"/>
      <c r="AB277" s="210"/>
      <c r="AC277" s="210"/>
      <c r="AD277" s="210"/>
      <c r="AE277" s="210"/>
      <c r="AF277" s="210"/>
      <c r="AG277" s="210"/>
      <c r="AH277" s="210"/>
      <c r="AI277" s="210"/>
      <c r="AJ277" s="210"/>
      <c r="AK277" s="210"/>
      <c r="AL277" s="210"/>
    </row>
    <row r="278" spans="1:38" ht="16" x14ac:dyDescent="0.2">
      <c r="A278" s="210"/>
      <c r="B278" s="210"/>
      <c r="C278" s="210"/>
      <c r="D278" s="210"/>
      <c r="E278" s="210"/>
      <c r="F278" s="210"/>
      <c r="G278" s="210"/>
      <c r="H278" s="210"/>
      <c r="I278" s="210"/>
      <c r="J278" s="210"/>
      <c r="K278" s="210"/>
      <c r="L278" s="210"/>
      <c r="M278" s="210"/>
      <c r="N278" s="210"/>
      <c r="O278" s="210"/>
      <c r="P278" s="210"/>
      <c r="Q278" s="210"/>
      <c r="R278" s="210"/>
      <c r="S278" s="210"/>
      <c r="T278" s="210"/>
      <c r="U278" s="210"/>
      <c r="V278" s="210"/>
      <c r="W278" s="210"/>
      <c r="X278" s="210"/>
      <c r="Y278" s="210"/>
      <c r="Z278" s="210"/>
      <c r="AA278" s="210"/>
      <c r="AB278" s="210"/>
      <c r="AC278" s="210"/>
      <c r="AD278" s="210"/>
      <c r="AE278" s="210"/>
      <c r="AF278" s="210"/>
      <c r="AG278" s="210"/>
      <c r="AH278" s="210"/>
      <c r="AI278" s="210"/>
      <c r="AJ278" s="210"/>
      <c r="AK278" s="210"/>
      <c r="AL278" s="210"/>
    </row>
    <row r="279" spans="1:38" ht="16" x14ac:dyDescent="0.2">
      <c r="A279" s="210"/>
      <c r="B279" s="210"/>
      <c r="C279" s="210"/>
      <c r="D279" s="210"/>
      <c r="E279" s="210"/>
      <c r="F279" s="210"/>
      <c r="G279" s="210"/>
      <c r="H279" s="210"/>
      <c r="I279" s="210"/>
      <c r="J279" s="210"/>
      <c r="K279" s="210"/>
      <c r="L279" s="210"/>
      <c r="M279" s="210"/>
      <c r="N279" s="210"/>
      <c r="O279" s="210"/>
      <c r="P279" s="210"/>
      <c r="Q279" s="210"/>
      <c r="R279" s="210"/>
      <c r="S279" s="210"/>
      <c r="T279" s="210"/>
      <c r="U279" s="210"/>
      <c r="V279" s="210"/>
      <c r="W279" s="210"/>
      <c r="X279" s="210"/>
      <c r="Y279" s="210"/>
      <c r="Z279" s="210"/>
      <c r="AA279" s="210"/>
      <c r="AB279" s="210"/>
      <c r="AC279" s="210"/>
      <c r="AD279" s="210"/>
      <c r="AE279" s="210"/>
      <c r="AF279" s="210"/>
      <c r="AG279" s="210"/>
      <c r="AH279" s="210"/>
      <c r="AI279" s="210"/>
      <c r="AJ279" s="210"/>
      <c r="AK279" s="210"/>
      <c r="AL279" s="210"/>
    </row>
    <row r="280" spans="1:38" ht="16" x14ac:dyDescent="0.2">
      <c r="A280" s="210"/>
      <c r="B280" s="210"/>
      <c r="C280" s="210"/>
      <c r="D280" s="210"/>
      <c r="E280" s="210"/>
      <c r="F280" s="210"/>
      <c r="G280" s="210"/>
      <c r="H280" s="210"/>
      <c r="I280" s="210"/>
      <c r="J280" s="210"/>
      <c r="K280" s="210"/>
      <c r="L280" s="210"/>
      <c r="M280" s="210"/>
      <c r="N280" s="210"/>
      <c r="O280" s="210"/>
      <c r="P280" s="210"/>
      <c r="Q280" s="210"/>
      <c r="R280" s="210"/>
      <c r="S280" s="210"/>
      <c r="T280" s="210"/>
      <c r="U280" s="210"/>
      <c r="V280" s="210"/>
      <c r="W280" s="210"/>
      <c r="X280" s="210"/>
      <c r="Y280" s="210"/>
      <c r="Z280" s="210"/>
      <c r="AA280" s="210"/>
      <c r="AB280" s="210"/>
      <c r="AC280" s="210"/>
      <c r="AD280" s="210"/>
      <c r="AE280" s="210"/>
      <c r="AF280" s="210"/>
      <c r="AG280" s="210"/>
      <c r="AH280" s="210"/>
      <c r="AI280" s="210"/>
      <c r="AJ280" s="210"/>
      <c r="AK280" s="210"/>
      <c r="AL280" s="210"/>
    </row>
    <row r="281" spans="1:38" ht="16" x14ac:dyDescent="0.2">
      <c r="A281" s="210"/>
      <c r="B281" s="210"/>
      <c r="C281" s="210"/>
      <c r="D281" s="210"/>
      <c r="E281" s="210"/>
      <c r="F281" s="210"/>
      <c r="G281" s="210"/>
      <c r="H281" s="210"/>
      <c r="I281" s="210"/>
      <c r="J281" s="210"/>
      <c r="K281" s="210"/>
      <c r="L281" s="210"/>
      <c r="M281" s="210"/>
      <c r="N281" s="210"/>
      <c r="O281" s="210"/>
      <c r="P281" s="210"/>
      <c r="Q281" s="210"/>
      <c r="R281" s="210"/>
      <c r="S281" s="210"/>
      <c r="T281" s="210"/>
      <c r="U281" s="210"/>
      <c r="V281" s="210"/>
      <c r="W281" s="210"/>
      <c r="X281" s="210"/>
      <c r="Y281" s="210"/>
      <c r="Z281" s="210"/>
      <c r="AA281" s="210"/>
      <c r="AB281" s="210"/>
      <c r="AC281" s="210"/>
      <c r="AD281" s="210"/>
      <c r="AE281" s="210"/>
      <c r="AF281" s="210"/>
      <c r="AG281" s="210"/>
      <c r="AH281" s="210"/>
      <c r="AI281" s="210"/>
      <c r="AJ281" s="210"/>
      <c r="AK281" s="210"/>
      <c r="AL281" s="210"/>
    </row>
    <row r="282" spans="1:38" ht="16" x14ac:dyDescent="0.2">
      <c r="A282" s="210"/>
      <c r="B282" s="210"/>
      <c r="C282" s="210"/>
      <c r="D282" s="210"/>
      <c r="E282" s="210"/>
      <c r="F282" s="210"/>
      <c r="G282" s="210"/>
      <c r="H282" s="210"/>
      <c r="I282" s="210"/>
      <c r="J282" s="210"/>
      <c r="K282" s="210"/>
      <c r="L282" s="210"/>
      <c r="M282" s="210"/>
      <c r="N282" s="210"/>
      <c r="O282" s="210"/>
      <c r="P282" s="210"/>
      <c r="Q282" s="210"/>
      <c r="R282" s="210"/>
      <c r="S282" s="210"/>
      <c r="T282" s="210"/>
      <c r="U282" s="210"/>
      <c r="V282" s="210"/>
      <c r="W282" s="210"/>
      <c r="X282" s="210"/>
      <c r="Y282" s="210"/>
      <c r="Z282" s="210"/>
      <c r="AA282" s="210"/>
      <c r="AB282" s="210"/>
      <c r="AC282" s="210"/>
      <c r="AD282" s="210"/>
      <c r="AE282" s="210"/>
      <c r="AF282" s="210"/>
      <c r="AG282" s="210"/>
      <c r="AH282" s="210"/>
      <c r="AI282" s="210"/>
      <c r="AJ282" s="210"/>
      <c r="AK282" s="210"/>
      <c r="AL282" s="210"/>
    </row>
    <row r="283" spans="1:38" ht="16" x14ac:dyDescent="0.2">
      <c r="A283" s="210"/>
      <c r="B283" s="210"/>
      <c r="C283" s="210"/>
      <c r="D283" s="210"/>
      <c r="E283" s="210"/>
      <c r="F283" s="210"/>
      <c r="G283" s="210"/>
      <c r="H283" s="210"/>
      <c r="I283" s="210"/>
      <c r="J283" s="210"/>
      <c r="K283" s="210"/>
      <c r="L283" s="210"/>
      <c r="M283" s="210"/>
      <c r="N283" s="210"/>
      <c r="O283" s="210"/>
      <c r="P283" s="210"/>
      <c r="Q283" s="210"/>
      <c r="R283" s="210"/>
      <c r="S283" s="210"/>
      <c r="T283" s="210"/>
      <c r="U283" s="210"/>
      <c r="V283" s="210"/>
      <c r="W283" s="210"/>
      <c r="X283" s="210"/>
      <c r="Y283" s="210"/>
      <c r="Z283" s="210"/>
      <c r="AA283" s="210"/>
      <c r="AB283" s="210"/>
      <c r="AC283" s="210"/>
      <c r="AD283" s="210"/>
      <c r="AE283" s="210"/>
      <c r="AF283" s="210"/>
      <c r="AG283" s="210"/>
      <c r="AH283" s="210"/>
      <c r="AI283" s="210"/>
      <c r="AJ283" s="210"/>
      <c r="AK283" s="210"/>
      <c r="AL283" s="210"/>
    </row>
    <row r="284" spans="1:38" ht="16" x14ac:dyDescent="0.2">
      <c r="A284" s="210"/>
      <c r="B284" s="210"/>
      <c r="C284" s="210"/>
      <c r="D284" s="210"/>
      <c r="E284" s="210"/>
      <c r="F284" s="210"/>
      <c r="G284" s="210"/>
      <c r="H284" s="210"/>
      <c r="I284" s="210"/>
      <c r="J284" s="210"/>
      <c r="K284" s="210"/>
      <c r="L284" s="210"/>
      <c r="M284" s="210"/>
      <c r="N284" s="210"/>
      <c r="O284" s="210"/>
      <c r="P284" s="210"/>
      <c r="Q284" s="210"/>
      <c r="R284" s="210"/>
      <c r="S284" s="210"/>
      <c r="T284" s="210"/>
      <c r="U284" s="210"/>
      <c r="V284" s="210"/>
      <c r="W284" s="210"/>
      <c r="X284" s="210"/>
      <c r="Y284" s="210"/>
      <c r="Z284" s="210"/>
      <c r="AA284" s="210"/>
      <c r="AB284" s="210"/>
      <c r="AC284" s="210"/>
      <c r="AD284" s="210"/>
      <c r="AE284" s="210"/>
      <c r="AF284" s="210"/>
      <c r="AG284" s="210"/>
      <c r="AH284" s="210"/>
      <c r="AI284" s="210"/>
      <c r="AJ284" s="210"/>
      <c r="AK284" s="210"/>
      <c r="AL284" s="210"/>
    </row>
    <row r="285" spans="1:38" ht="16" x14ac:dyDescent="0.2">
      <c r="A285" s="210"/>
      <c r="B285" s="210"/>
      <c r="C285" s="210"/>
      <c r="D285" s="210"/>
      <c r="E285" s="210"/>
      <c r="F285" s="210"/>
      <c r="G285" s="210"/>
      <c r="H285" s="210"/>
      <c r="I285" s="210"/>
      <c r="J285" s="210"/>
      <c r="K285" s="210"/>
      <c r="L285" s="210"/>
      <c r="M285" s="210"/>
      <c r="N285" s="210"/>
      <c r="O285" s="210"/>
      <c r="P285" s="210"/>
      <c r="Q285" s="210"/>
      <c r="R285" s="210"/>
      <c r="S285" s="210"/>
      <c r="T285" s="210"/>
      <c r="U285" s="210"/>
      <c r="V285" s="210"/>
      <c r="W285" s="210"/>
      <c r="X285" s="210"/>
      <c r="Y285" s="210"/>
      <c r="Z285" s="210"/>
      <c r="AA285" s="210"/>
      <c r="AB285" s="210"/>
      <c r="AC285" s="210"/>
      <c r="AD285" s="210"/>
      <c r="AE285" s="210"/>
      <c r="AF285" s="210"/>
      <c r="AG285" s="210"/>
      <c r="AH285" s="210"/>
      <c r="AI285" s="210"/>
      <c r="AJ285" s="210"/>
      <c r="AK285" s="210"/>
      <c r="AL285" s="210"/>
    </row>
    <row r="286" spans="1:38" ht="16" x14ac:dyDescent="0.2">
      <c r="A286" s="210"/>
      <c r="B286" s="210"/>
      <c r="C286" s="210"/>
      <c r="D286" s="210"/>
      <c r="E286" s="210"/>
      <c r="F286" s="210"/>
      <c r="G286" s="210"/>
      <c r="H286" s="210"/>
      <c r="I286" s="210"/>
      <c r="J286" s="210"/>
      <c r="K286" s="210"/>
      <c r="L286" s="210"/>
      <c r="M286" s="210"/>
      <c r="N286" s="210"/>
      <c r="O286" s="210"/>
      <c r="P286" s="210"/>
      <c r="Q286" s="210"/>
      <c r="R286" s="210"/>
      <c r="S286" s="210"/>
      <c r="T286" s="210"/>
      <c r="U286" s="210"/>
      <c r="V286" s="210"/>
      <c r="W286" s="210"/>
      <c r="X286" s="210"/>
      <c r="Y286" s="210"/>
      <c r="Z286" s="210"/>
      <c r="AA286" s="210"/>
      <c r="AB286" s="210"/>
      <c r="AC286" s="210"/>
      <c r="AD286" s="210"/>
      <c r="AE286" s="210"/>
      <c r="AF286" s="210"/>
      <c r="AG286" s="210"/>
      <c r="AH286" s="210"/>
      <c r="AI286" s="210"/>
      <c r="AJ286" s="210"/>
      <c r="AK286" s="210"/>
      <c r="AL286" s="210"/>
    </row>
    <row r="287" spans="1:38" ht="16" x14ac:dyDescent="0.2">
      <c r="A287" s="210"/>
      <c r="B287" s="210"/>
      <c r="C287" s="210"/>
      <c r="D287" s="210"/>
      <c r="E287" s="210"/>
      <c r="F287" s="210"/>
      <c r="G287" s="210"/>
      <c r="H287" s="210"/>
      <c r="I287" s="210"/>
      <c r="J287" s="210"/>
      <c r="K287" s="210"/>
      <c r="L287" s="210"/>
      <c r="M287" s="210"/>
      <c r="N287" s="210"/>
      <c r="O287" s="210"/>
      <c r="P287" s="210"/>
      <c r="Q287" s="210"/>
      <c r="R287" s="210"/>
      <c r="S287" s="210"/>
      <c r="T287" s="210"/>
      <c r="U287" s="210"/>
      <c r="V287" s="210"/>
      <c r="W287" s="210"/>
      <c r="X287" s="210"/>
      <c r="Y287" s="210"/>
      <c r="Z287" s="210"/>
      <c r="AA287" s="210"/>
      <c r="AB287" s="210"/>
      <c r="AC287" s="210"/>
      <c r="AD287" s="210"/>
      <c r="AE287" s="210"/>
      <c r="AF287" s="210"/>
      <c r="AG287" s="210"/>
      <c r="AH287" s="210"/>
      <c r="AI287" s="210"/>
      <c r="AJ287" s="210"/>
      <c r="AK287" s="210"/>
      <c r="AL287" s="210"/>
    </row>
    <row r="288" spans="1:38" ht="16" x14ac:dyDescent="0.2">
      <c r="A288" s="210"/>
      <c r="B288" s="210"/>
      <c r="C288" s="210"/>
      <c r="D288" s="210"/>
      <c r="E288" s="210"/>
      <c r="F288" s="210"/>
      <c r="G288" s="210"/>
      <c r="H288" s="210"/>
      <c r="I288" s="210"/>
      <c r="J288" s="210"/>
      <c r="K288" s="210"/>
      <c r="L288" s="210"/>
      <c r="M288" s="210"/>
      <c r="N288" s="210"/>
      <c r="O288" s="210"/>
      <c r="P288" s="210"/>
      <c r="Q288" s="210"/>
      <c r="R288" s="210"/>
      <c r="S288" s="210"/>
      <c r="T288" s="210"/>
      <c r="U288" s="210"/>
      <c r="V288" s="210"/>
      <c r="W288" s="210"/>
      <c r="X288" s="210"/>
      <c r="Y288" s="210"/>
      <c r="Z288" s="210"/>
      <c r="AA288" s="210"/>
      <c r="AB288" s="210"/>
      <c r="AC288" s="210"/>
      <c r="AD288" s="210"/>
      <c r="AE288" s="210"/>
      <c r="AF288" s="210"/>
      <c r="AG288" s="210"/>
      <c r="AH288" s="210"/>
      <c r="AI288" s="210"/>
      <c r="AJ288" s="210"/>
      <c r="AK288" s="210"/>
      <c r="AL288" s="210"/>
    </row>
    <row r="289" spans="1:38" ht="16" x14ac:dyDescent="0.2">
      <c r="A289" s="210"/>
      <c r="B289" s="210"/>
      <c r="C289" s="210"/>
      <c r="D289" s="210"/>
      <c r="E289" s="210"/>
      <c r="F289" s="210"/>
      <c r="G289" s="210"/>
      <c r="H289" s="210"/>
      <c r="I289" s="210"/>
      <c r="J289" s="210"/>
      <c r="K289" s="210"/>
      <c r="L289" s="210"/>
      <c r="M289" s="210"/>
      <c r="N289" s="210"/>
      <c r="O289" s="210"/>
      <c r="P289" s="210"/>
      <c r="Q289" s="210"/>
      <c r="R289" s="210"/>
      <c r="S289" s="210"/>
      <c r="T289" s="210"/>
      <c r="U289" s="210"/>
      <c r="V289" s="210"/>
      <c r="W289" s="210"/>
      <c r="X289" s="210"/>
      <c r="Y289" s="210"/>
      <c r="Z289" s="210"/>
      <c r="AA289" s="210"/>
      <c r="AB289" s="210"/>
      <c r="AC289" s="210"/>
      <c r="AD289" s="210"/>
      <c r="AE289" s="210"/>
      <c r="AF289" s="210"/>
      <c r="AG289" s="210"/>
      <c r="AH289" s="210"/>
      <c r="AI289" s="210"/>
      <c r="AJ289" s="210"/>
      <c r="AK289" s="210"/>
      <c r="AL289" s="210"/>
    </row>
    <row r="290" spans="1:38" ht="16" x14ac:dyDescent="0.2">
      <c r="A290" s="210"/>
      <c r="B290" s="210"/>
      <c r="C290" s="210"/>
      <c r="D290" s="210"/>
      <c r="E290" s="210"/>
      <c r="F290" s="210"/>
      <c r="G290" s="210"/>
      <c r="H290" s="210"/>
      <c r="I290" s="210"/>
      <c r="J290" s="210"/>
      <c r="K290" s="210"/>
      <c r="L290" s="210"/>
      <c r="M290" s="210"/>
      <c r="N290" s="210"/>
      <c r="O290" s="210"/>
      <c r="P290" s="210"/>
      <c r="Q290" s="210"/>
      <c r="R290" s="210"/>
      <c r="S290" s="210"/>
      <c r="T290" s="210"/>
      <c r="U290" s="210"/>
      <c r="V290" s="210"/>
      <c r="W290" s="210"/>
      <c r="X290" s="210"/>
      <c r="Y290" s="210"/>
      <c r="Z290" s="210"/>
      <c r="AA290" s="210"/>
      <c r="AB290" s="210"/>
      <c r="AC290" s="210"/>
      <c r="AD290" s="210"/>
      <c r="AE290" s="210"/>
      <c r="AF290" s="210"/>
      <c r="AG290" s="210"/>
      <c r="AH290" s="210"/>
      <c r="AI290" s="210"/>
      <c r="AJ290" s="210"/>
      <c r="AK290" s="210"/>
      <c r="AL290" s="210"/>
    </row>
    <row r="291" spans="1:38" ht="16" x14ac:dyDescent="0.2">
      <c r="A291" s="210"/>
      <c r="B291" s="210"/>
      <c r="C291" s="210"/>
      <c r="D291" s="210"/>
      <c r="E291" s="210"/>
      <c r="F291" s="210"/>
      <c r="G291" s="210"/>
      <c r="H291" s="210"/>
      <c r="I291" s="210"/>
      <c r="J291" s="210"/>
      <c r="K291" s="210"/>
      <c r="L291" s="210"/>
      <c r="M291" s="210"/>
      <c r="N291" s="210"/>
      <c r="O291" s="210"/>
      <c r="P291" s="210"/>
      <c r="Q291" s="210"/>
      <c r="R291" s="210"/>
      <c r="S291" s="210"/>
      <c r="T291" s="210"/>
      <c r="U291" s="210"/>
      <c r="V291" s="210"/>
      <c r="W291" s="210"/>
      <c r="X291" s="210"/>
      <c r="Y291" s="210"/>
      <c r="Z291" s="210"/>
      <c r="AA291" s="210"/>
      <c r="AB291" s="210"/>
      <c r="AC291" s="210"/>
      <c r="AD291" s="210"/>
      <c r="AE291" s="210"/>
      <c r="AF291" s="210"/>
      <c r="AG291" s="210"/>
      <c r="AH291" s="210"/>
      <c r="AI291" s="210"/>
      <c r="AJ291" s="210"/>
      <c r="AK291" s="210"/>
      <c r="AL291" s="210"/>
    </row>
    <row r="292" spans="1:38" ht="16" x14ac:dyDescent="0.2">
      <c r="A292" s="210"/>
      <c r="B292" s="210"/>
      <c r="C292" s="210"/>
      <c r="D292" s="210"/>
      <c r="E292" s="210"/>
      <c r="F292" s="210"/>
      <c r="G292" s="210"/>
      <c r="H292" s="210"/>
      <c r="I292" s="210"/>
      <c r="J292" s="210"/>
      <c r="K292" s="210"/>
      <c r="L292" s="210"/>
      <c r="M292" s="210"/>
      <c r="N292" s="210"/>
      <c r="O292" s="210"/>
      <c r="P292" s="210"/>
      <c r="Q292" s="210"/>
      <c r="R292" s="210"/>
      <c r="S292" s="210"/>
      <c r="T292" s="210"/>
      <c r="U292" s="210"/>
      <c r="V292" s="210"/>
      <c r="W292" s="210"/>
      <c r="X292" s="210"/>
      <c r="Y292" s="210"/>
      <c r="Z292" s="210"/>
      <c r="AA292" s="210"/>
      <c r="AB292" s="210"/>
      <c r="AC292" s="210"/>
      <c r="AD292" s="210"/>
      <c r="AE292" s="210"/>
      <c r="AF292" s="210"/>
      <c r="AG292" s="210"/>
      <c r="AH292" s="210"/>
      <c r="AI292" s="210"/>
      <c r="AJ292" s="210"/>
      <c r="AK292" s="210"/>
      <c r="AL292" s="210"/>
    </row>
    <row r="293" spans="1:38" ht="16" x14ac:dyDescent="0.2">
      <c r="A293" s="210"/>
      <c r="B293" s="210"/>
      <c r="C293" s="210"/>
      <c r="D293" s="210"/>
      <c r="E293" s="210"/>
      <c r="F293" s="210"/>
      <c r="G293" s="210"/>
      <c r="H293" s="210"/>
      <c r="I293" s="210"/>
      <c r="J293" s="210"/>
      <c r="K293" s="210"/>
      <c r="L293" s="210"/>
      <c r="M293" s="210"/>
      <c r="N293" s="210"/>
      <c r="O293" s="210"/>
      <c r="P293" s="210"/>
      <c r="Q293" s="210"/>
      <c r="R293" s="210"/>
      <c r="S293" s="210"/>
      <c r="T293" s="210"/>
      <c r="U293" s="210"/>
      <c r="V293" s="210"/>
      <c r="W293" s="210"/>
      <c r="X293" s="210"/>
      <c r="Y293" s="210"/>
      <c r="Z293" s="210"/>
      <c r="AA293" s="210"/>
      <c r="AB293" s="210"/>
      <c r="AC293" s="210"/>
      <c r="AD293" s="210"/>
      <c r="AE293" s="210"/>
      <c r="AF293" s="210"/>
      <c r="AG293" s="210"/>
      <c r="AH293" s="210"/>
      <c r="AI293" s="210"/>
      <c r="AJ293" s="210"/>
      <c r="AK293" s="210"/>
      <c r="AL293" s="210"/>
    </row>
    <row r="294" spans="1:38" ht="16" x14ac:dyDescent="0.2">
      <c r="A294" s="210"/>
      <c r="B294" s="210"/>
      <c r="C294" s="210"/>
      <c r="D294" s="210"/>
      <c r="E294" s="210"/>
      <c r="F294" s="210"/>
      <c r="G294" s="210"/>
      <c r="H294" s="210"/>
      <c r="I294" s="210"/>
      <c r="J294" s="210"/>
      <c r="K294" s="210"/>
      <c r="L294" s="210"/>
      <c r="M294" s="210"/>
      <c r="N294" s="210"/>
      <c r="O294" s="210"/>
      <c r="P294" s="210"/>
      <c r="Q294" s="210"/>
      <c r="R294" s="210"/>
      <c r="S294" s="210"/>
      <c r="T294" s="210"/>
      <c r="U294" s="210"/>
      <c r="V294" s="210"/>
      <c r="W294" s="210"/>
      <c r="X294" s="210"/>
      <c r="Y294" s="210"/>
      <c r="Z294" s="210"/>
      <c r="AA294" s="210"/>
      <c r="AB294" s="210"/>
      <c r="AC294" s="210"/>
      <c r="AD294" s="210"/>
      <c r="AE294" s="210"/>
      <c r="AF294" s="210"/>
      <c r="AG294" s="210"/>
      <c r="AH294" s="210"/>
      <c r="AI294" s="210"/>
      <c r="AJ294" s="210"/>
      <c r="AK294" s="210"/>
      <c r="AL294" s="210"/>
    </row>
    <row r="295" spans="1:38" ht="16" x14ac:dyDescent="0.2">
      <c r="A295" s="210"/>
      <c r="B295" s="210"/>
      <c r="C295" s="210"/>
      <c r="D295" s="210"/>
      <c r="E295" s="210"/>
      <c r="F295" s="210"/>
      <c r="G295" s="210"/>
      <c r="H295" s="210"/>
      <c r="I295" s="210"/>
      <c r="J295" s="210"/>
      <c r="K295" s="210"/>
      <c r="L295" s="210"/>
      <c r="M295" s="210"/>
      <c r="N295" s="210"/>
      <c r="O295" s="210"/>
      <c r="P295" s="210"/>
      <c r="Q295" s="210"/>
      <c r="R295" s="210"/>
      <c r="S295" s="210"/>
      <c r="T295" s="210"/>
      <c r="U295" s="210"/>
      <c r="V295" s="210"/>
      <c r="W295" s="210"/>
      <c r="X295" s="210"/>
      <c r="Y295" s="210"/>
      <c r="Z295" s="210"/>
      <c r="AA295" s="210"/>
      <c r="AB295" s="210"/>
      <c r="AC295" s="210"/>
      <c r="AD295" s="210"/>
      <c r="AE295" s="210"/>
      <c r="AF295" s="210"/>
      <c r="AG295" s="210"/>
      <c r="AH295" s="210"/>
      <c r="AI295" s="210"/>
      <c r="AJ295" s="210"/>
      <c r="AK295" s="210"/>
      <c r="AL295" s="210"/>
    </row>
    <row r="296" spans="1:38" ht="16" x14ac:dyDescent="0.2">
      <c r="A296" s="210"/>
      <c r="B296" s="210"/>
      <c r="C296" s="210"/>
      <c r="D296" s="210"/>
      <c r="E296" s="210"/>
      <c r="F296" s="210"/>
      <c r="G296" s="210"/>
      <c r="H296" s="210"/>
      <c r="I296" s="210"/>
      <c r="J296" s="210"/>
      <c r="K296" s="210"/>
      <c r="L296" s="210"/>
      <c r="M296" s="210"/>
      <c r="N296" s="210"/>
      <c r="O296" s="210"/>
      <c r="P296" s="210"/>
      <c r="Q296" s="210"/>
      <c r="R296" s="210"/>
      <c r="S296" s="210"/>
      <c r="T296" s="210"/>
      <c r="U296" s="210"/>
      <c r="V296" s="210"/>
      <c r="W296" s="210"/>
      <c r="X296" s="210"/>
      <c r="Y296" s="210"/>
      <c r="Z296" s="210"/>
      <c r="AA296" s="210"/>
      <c r="AB296" s="210"/>
      <c r="AC296" s="210"/>
      <c r="AD296" s="210"/>
      <c r="AE296" s="210"/>
      <c r="AF296" s="210"/>
      <c r="AG296" s="210"/>
      <c r="AH296" s="210"/>
      <c r="AI296" s="210"/>
      <c r="AJ296" s="210"/>
      <c r="AK296" s="210"/>
      <c r="AL296" s="210"/>
    </row>
    <row r="297" spans="1:38" ht="16" x14ac:dyDescent="0.2">
      <c r="A297" s="210"/>
      <c r="B297" s="210"/>
      <c r="C297" s="210"/>
      <c r="D297" s="210"/>
      <c r="E297" s="210"/>
      <c r="F297" s="210"/>
      <c r="G297" s="210"/>
      <c r="H297" s="210"/>
      <c r="I297" s="210"/>
      <c r="J297" s="210"/>
      <c r="K297" s="210"/>
      <c r="L297" s="210"/>
      <c r="M297" s="210"/>
      <c r="N297" s="210"/>
      <c r="O297" s="210"/>
      <c r="P297" s="210"/>
      <c r="Q297" s="210"/>
      <c r="R297" s="210"/>
      <c r="S297" s="210"/>
      <c r="T297" s="210"/>
      <c r="U297" s="210"/>
      <c r="V297" s="210"/>
      <c r="W297" s="210"/>
      <c r="X297" s="210"/>
      <c r="Y297" s="210"/>
      <c r="Z297" s="210"/>
      <c r="AA297" s="210"/>
      <c r="AB297" s="210"/>
      <c r="AC297" s="210"/>
      <c r="AD297" s="210"/>
      <c r="AE297" s="210"/>
      <c r="AF297" s="210"/>
      <c r="AG297" s="210"/>
      <c r="AH297" s="210"/>
      <c r="AI297" s="210"/>
      <c r="AJ297" s="210"/>
      <c r="AK297" s="210"/>
      <c r="AL297" s="210"/>
    </row>
    <row r="298" spans="1:38" ht="16" x14ac:dyDescent="0.2">
      <c r="A298" s="210"/>
      <c r="B298" s="210"/>
      <c r="C298" s="210"/>
      <c r="D298" s="210"/>
      <c r="E298" s="210"/>
      <c r="F298" s="210"/>
      <c r="G298" s="210"/>
      <c r="H298" s="210"/>
      <c r="I298" s="210"/>
      <c r="J298" s="210"/>
      <c r="K298" s="210"/>
      <c r="L298" s="210"/>
      <c r="M298" s="210"/>
      <c r="N298" s="210"/>
      <c r="O298" s="210"/>
      <c r="P298" s="210"/>
      <c r="Q298" s="210"/>
      <c r="R298" s="210"/>
      <c r="S298" s="210"/>
      <c r="T298" s="210"/>
      <c r="U298" s="210"/>
      <c r="V298" s="210"/>
      <c r="W298" s="210"/>
      <c r="X298" s="210"/>
      <c r="Y298" s="210"/>
      <c r="Z298" s="210"/>
      <c r="AA298" s="210"/>
      <c r="AB298" s="210"/>
      <c r="AC298" s="210"/>
      <c r="AD298" s="210"/>
      <c r="AE298" s="210"/>
      <c r="AF298" s="210"/>
      <c r="AG298" s="210"/>
      <c r="AH298" s="210"/>
      <c r="AI298" s="210"/>
      <c r="AJ298" s="210"/>
      <c r="AK298" s="210"/>
      <c r="AL298" s="210"/>
    </row>
    <row r="299" spans="1:38" ht="16" x14ac:dyDescent="0.2">
      <c r="A299" s="210"/>
      <c r="B299" s="210"/>
      <c r="C299" s="210"/>
      <c r="D299" s="210"/>
      <c r="E299" s="210"/>
      <c r="F299" s="210"/>
      <c r="G299" s="210"/>
      <c r="H299" s="210"/>
      <c r="I299" s="210"/>
      <c r="J299" s="210"/>
      <c r="K299" s="210"/>
      <c r="L299" s="210"/>
      <c r="M299" s="210"/>
      <c r="N299" s="210"/>
      <c r="O299" s="210"/>
      <c r="P299" s="210"/>
      <c r="Q299" s="210"/>
      <c r="R299" s="210"/>
      <c r="S299" s="210"/>
      <c r="T299" s="210"/>
      <c r="U299" s="210"/>
      <c r="V299" s="210"/>
      <c r="W299" s="210"/>
      <c r="X299" s="210"/>
      <c r="Y299" s="210"/>
      <c r="Z299" s="210"/>
      <c r="AA299" s="210"/>
      <c r="AB299" s="210"/>
      <c r="AC299" s="210"/>
      <c r="AD299" s="210"/>
      <c r="AE299" s="210"/>
      <c r="AF299" s="210"/>
      <c r="AG299" s="210"/>
      <c r="AH299" s="210"/>
      <c r="AI299" s="210"/>
      <c r="AJ299" s="210"/>
      <c r="AK299" s="210"/>
      <c r="AL299" s="210"/>
    </row>
    <row r="300" spans="1:38" ht="16" x14ac:dyDescent="0.2">
      <c r="A300" s="210"/>
      <c r="B300" s="210"/>
      <c r="C300" s="210"/>
      <c r="D300" s="210"/>
      <c r="E300" s="210"/>
      <c r="F300" s="210"/>
      <c r="G300" s="210"/>
      <c r="H300" s="210"/>
      <c r="I300" s="210"/>
      <c r="J300" s="210"/>
      <c r="K300" s="210"/>
      <c r="L300" s="210"/>
      <c r="M300" s="210"/>
      <c r="N300" s="210"/>
      <c r="O300" s="210"/>
      <c r="P300" s="210"/>
      <c r="Q300" s="210"/>
      <c r="R300" s="210"/>
      <c r="S300" s="210"/>
      <c r="T300" s="210"/>
      <c r="U300" s="210"/>
      <c r="V300" s="210"/>
      <c r="W300" s="210"/>
      <c r="X300" s="210"/>
      <c r="Y300" s="210"/>
      <c r="Z300" s="210"/>
      <c r="AA300" s="210"/>
      <c r="AB300" s="210"/>
      <c r="AC300" s="210"/>
      <c r="AD300" s="210"/>
      <c r="AE300" s="210"/>
      <c r="AF300" s="210"/>
      <c r="AG300" s="210"/>
      <c r="AH300" s="210"/>
      <c r="AI300" s="210"/>
      <c r="AJ300" s="210"/>
      <c r="AK300" s="210"/>
      <c r="AL300" s="210"/>
    </row>
    <row r="301" spans="1:38" ht="16" x14ac:dyDescent="0.2">
      <c r="A301" s="210"/>
      <c r="B301" s="210"/>
      <c r="C301" s="210"/>
      <c r="D301" s="210"/>
      <c r="E301" s="210"/>
      <c r="F301" s="210"/>
      <c r="G301" s="210"/>
      <c r="H301" s="210"/>
      <c r="I301" s="210"/>
      <c r="J301" s="210"/>
      <c r="K301" s="210"/>
      <c r="L301" s="210"/>
      <c r="M301" s="210"/>
      <c r="N301" s="210"/>
      <c r="O301" s="210"/>
      <c r="P301" s="210"/>
      <c r="Q301" s="210"/>
      <c r="R301" s="210"/>
      <c r="S301" s="210"/>
      <c r="T301" s="210"/>
      <c r="U301" s="210"/>
      <c r="V301" s="210"/>
      <c r="W301" s="210"/>
      <c r="X301" s="210"/>
      <c r="Y301" s="210"/>
      <c r="Z301" s="210"/>
      <c r="AA301" s="210"/>
      <c r="AB301" s="210"/>
      <c r="AC301" s="210"/>
      <c r="AD301" s="210"/>
      <c r="AE301" s="210"/>
      <c r="AF301" s="210"/>
      <c r="AG301" s="210"/>
      <c r="AH301" s="210"/>
      <c r="AI301" s="210"/>
      <c r="AJ301" s="210"/>
      <c r="AK301" s="210"/>
      <c r="AL301" s="210"/>
    </row>
    <row r="302" spans="1:38" ht="16" x14ac:dyDescent="0.2">
      <c r="A302" s="210"/>
      <c r="B302" s="210"/>
      <c r="C302" s="210"/>
      <c r="D302" s="210"/>
      <c r="E302" s="210"/>
      <c r="F302" s="210"/>
      <c r="G302" s="210"/>
      <c r="H302" s="210"/>
      <c r="I302" s="210"/>
      <c r="J302" s="210"/>
      <c r="K302" s="210"/>
      <c r="L302" s="210"/>
      <c r="M302" s="210"/>
      <c r="N302" s="210"/>
      <c r="O302" s="210"/>
      <c r="P302" s="210"/>
      <c r="Q302" s="210"/>
      <c r="R302" s="210"/>
      <c r="S302" s="210"/>
      <c r="T302" s="210"/>
      <c r="U302" s="210"/>
      <c r="V302" s="210"/>
      <c r="W302" s="210"/>
      <c r="X302" s="210"/>
      <c r="Y302" s="210"/>
      <c r="Z302" s="210"/>
      <c r="AA302" s="210"/>
      <c r="AB302" s="210"/>
      <c r="AC302" s="210"/>
      <c r="AD302" s="210"/>
      <c r="AE302" s="210"/>
      <c r="AF302" s="210"/>
      <c r="AG302" s="210"/>
      <c r="AH302" s="210"/>
      <c r="AI302" s="210"/>
      <c r="AJ302" s="210"/>
      <c r="AK302" s="210"/>
      <c r="AL302" s="210"/>
    </row>
    <row r="303" spans="1:38" ht="16" x14ac:dyDescent="0.2">
      <c r="A303" s="210"/>
      <c r="B303" s="210"/>
      <c r="C303" s="210"/>
      <c r="D303" s="210"/>
      <c r="E303" s="210"/>
      <c r="F303" s="210"/>
      <c r="G303" s="210"/>
      <c r="H303" s="210"/>
      <c r="I303" s="210"/>
      <c r="J303" s="210"/>
      <c r="K303" s="210"/>
      <c r="L303" s="210"/>
      <c r="M303" s="210"/>
      <c r="N303" s="210"/>
      <c r="O303" s="210"/>
      <c r="P303" s="210"/>
      <c r="Q303" s="210"/>
      <c r="R303" s="210"/>
      <c r="S303" s="210"/>
      <c r="T303" s="210"/>
      <c r="U303" s="210"/>
      <c r="V303" s="210"/>
      <c r="W303" s="210"/>
      <c r="X303" s="210"/>
      <c r="Y303" s="210"/>
      <c r="Z303" s="210"/>
      <c r="AA303" s="210"/>
      <c r="AB303" s="210"/>
      <c r="AC303" s="210"/>
      <c r="AD303" s="210"/>
      <c r="AE303" s="210"/>
      <c r="AF303" s="210"/>
      <c r="AG303" s="210"/>
      <c r="AH303" s="210"/>
      <c r="AI303" s="210"/>
      <c r="AJ303" s="210"/>
      <c r="AK303" s="210"/>
      <c r="AL303" s="210"/>
    </row>
    <row r="304" spans="1:38" ht="16" x14ac:dyDescent="0.2">
      <c r="A304" s="210"/>
      <c r="B304" s="210"/>
      <c r="C304" s="210"/>
      <c r="D304" s="210"/>
      <c r="E304" s="210"/>
      <c r="F304" s="210"/>
      <c r="G304" s="210"/>
      <c r="H304" s="210"/>
      <c r="I304" s="210"/>
      <c r="J304" s="210"/>
      <c r="K304" s="210"/>
      <c r="L304" s="210"/>
      <c r="M304" s="210"/>
      <c r="N304" s="210"/>
      <c r="O304" s="210"/>
      <c r="P304" s="210"/>
      <c r="Q304" s="210"/>
      <c r="R304" s="210"/>
      <c r="S304" s="210"/>
      <c r="T304" s="210"/>
      <c r="U304" s="210"/>
      <c r="V304" s="210"/>
      <c r="W304" s="210"/>
      <c r="X304" s="210"/>
      <c r="Y304" s="210"/>
      <c r="Z304" s="210"/>
      <c r="AA304" s="210"/>
      <c r="AB304" s="210"/>
      <c r="AC304" s="210"/>
      <c r="AD304" s="210"/>
      <c r="AE304" s="210"/>
      <c r="AF304" s="210"/>
      <c r="AG304" s="210"/>
      <c r="AH304" s="210"/>
      <c r="AI304" s="210"/>
      <c r="AJ304" s="210"/>
      <c r="AK304" s="210"/>
      <c r="AL304" s="210"/>
    </row>
    <row r="305" spans="1:38" ht="16" x14ac:dyDescent="0.2">
      <c r="A305" s="210"/>
      <c r="B305" s="210"/>
      <c r="C305" s="210"/>
      <c r="D305" s="210"/>
      <c r="E305" s="210"/>
      <c r="F305" s="210"/>
      <c r="G305" s="210"/>
      <c r="H305" s="210"/>
      <c r="I305" s="210"/>
      <c r="J305" s="210"/>
      <c r="K305" s="210"/>
      <c r="L305" s="210"/>
      <c r="M305" s="210"/>
      <c r="N305" s="210"/>
      <c r="O305" s="210"/>
      <c r="P305" s="210"/>
      <c r="Q305" s="210"/>
      <c r="R305" s="210"/>
      <c r="S305" s="210"/>
      <c r="T305" s="210"/>
      <c r="U305" s="210"/>
      <c r="V305" s="210"/>
      <c r="W305" s="210"/>
      <c r="X305" s="210"/>
      <c r="Y305" s="210"/>
      <c r="Z305" s="210"/>
      <c r="AA305" s="210"/>
      <c r="AB305" s="210"/>
      <c r="AC305" s="210"/>
      <c r="AD305" s="210"/>
      <c r="AE305" s="210"/>
      <c r="AF305" s="210"/>
      <c r="AG305" s="210"/>
      <c r="AH305" s="210"/>
      <c r="AI305" s="210"/>
      <c r="AJ305" s="210"/>
      <c r="AK305" s="210"/>
      <c r="AL305" s="210"/>
    </row>
    <row r="306" spans="1:38" ht="16" x14ac:dyDescent="0.2">
      <c r="A306" s="210"/>
      <c r="B306" s="210"/>
      <c r="C306" s="210"/>
      <c r="D306" s="210"/>
      <c r="E306" s="210"/>
      <c r="F306" s="210"/>
      <c r="G306" s="210"/>
      <c r="H306" s="210"/>
      <c r="I306" s="210"/>
      <c r="J306" s="210"/>
      <c r="K306" s="210"/>
      <c r="L306" s="210"/>
      <c r="M306" s="210"/>
      <c r="N306" s="210"/>
      <c r="O306" s="210"/>
      <c r="P306" s="210"/>
      <c r="Q306" s="210"/>
      <c r="R306" s="210"/>
      <c r="S306" s="210"/>
      <c r="T306" s="210"/>
      <c r="U306" s="210"/>
      <c r="V306" s="210"/>
      <c r="W306" s="210"/>
      <c r="X306" s="210"/>
      <c r="Y306" s="210"/>
      <c r="Z306" s="210"/>
      <c r="AA306" s="210"/>
      <c r="AB306" s="210"/>
      <c r="AC306" s="210"/>
      <c r="AD306" s="210"/>
      <c r="AE306" s="210"/>
      <c r="AF306" s="210"/>
      <c r="AG306" s="210"/>
      <c r="AH306" s="210"/>
      <c r="AI306" s="210"/>
      <c r="AJ306" s="210"/>
      <c r="AK306" s="210"/>
      <c r="AL306" s="210"/>
    </row>
    <row r="307" spans="1:38" ht="16" x14ac:dyDescent="0.2">
      <c r="A307" s="210"/>
      <c r="B307" s="210"/>
      <c r="C307" s="210"/>
      <c r="D307" s="210"/>
      <c r="E307" s="210"/>
      <c r="F307" s="210"/>
      <c r="G307" s="210"/>
      <c r="H307" s="210"/>
      <c r="I307" s="210"/>
      <c r="J307" s="210"/>
      <c r="K307" s="210"/>
      <c r="L307" s="210"/>
      <c r="M307" s="210"/>
      <c r="N307" s="210"/>
      <c r="O307" s="210"/>
      <c r="P307" s="210"/>
      <c r="Q307" s="210"/>
      <c r="R307" s="210"/>
      <c r="S307" s="210"/>
      <c r="T307" s="210"/>
      <c r="U307" s="210"/>
      <c r="V307" s="210"/>
      <c r="W307" s="210"/>
      <c r="X307" s="210"/>
      <c r="Y307" s="210"/>
      <c r="Z307" s="210"/>
      <c r="AA307" s="210"/>
      <c r="AB307" s="210"/>
      <c r="AC307" s="210"/>
      <c r="AD307" s="210"/>
      <c r="AE307" s="210"/>
      <c r="AF307" s="210"/>
      <c r="AG307" s="210"/>
      <c r="AH307" s="210"/>
      <c r="AI307" s="210"/>
      <c r="AJ307" s="210"/>
      <c r="AK307" s="210"/>
      <c r="AL307" s="210"/>
    </row>
    <row r="308" spans="1:38" ht="16" x14ac:dyDescent="0.2">
      <c r="A308" s="210"/>
      <c r="B308" s="210"/>
      <c r="C308" s="210"/>
      <c r="D308" s="210"/>
      <c r="E308" s="210"/>
      <c r="F308" s="210"/>
      <c r="G308" s="210"/>
      <c r="H308" s="210"/>
      <c r="I308" s="210"/>
      <c r="J308" s="210"/>
      <c r="K308" s="210"/>
      <c r="L308" s="210"/>
      <c r="M308" s="210"/>
      <c r="N308" s="210"/>
      <c r="O308" s="210"/>
      <c r="P308" s="210"/>
      <c r="Q308" s="210"/>
      <c r="R308" s="210"/>
      <c r="S308" s="210"/>
      <c r="T308" s="210"/>
      <c r="U308" s="210"/>
      <c r="V308" s="210"/>
      <c r="W308" s="210"/>
      <c r="X308" s="210"/>
      <c r="Y308" s="210"/>
      <c r="Z308" s="210"/>
      <c r="AA308" s="210"/>
      <c r="AB308" s="210"/>
      <c r="AC308" s="210"/>
      <c r="AD308" s="210"/>
      <c r="AE308" s="210"/>
      <c r="AF308" s="210"/>
      <c r="AG308" s="210"/>
      <c r="AH308" s="210"/>
      <c r="AI308" s="210"/>
      <c r="AJ308" s="210"/>
      <c r="AK308" s="210"/>
      <c r="AL308" s="210"/>
    </row>
    <row r="309" spans="1:38" ht="16" x14ac:dyDescent="0.2">
      <c r="A309" s="210"/>
      <c r="B309" s="210"/>
      <c r="C309" s="210"/>
      <c r="D309" s="210"/>
      <c r="E309" s="210"/>
      <c r="F309" s="210"/>
      <c r="G309" s="210"/>
      <c r="H309" s="210"/>
      <c r="I309" s="210"/>
      <c r="J309" s="210"/>
      <c r="K309" s="210"/>
      <c r="L309" s="210"/>
      <c r="M309" s="210"/>
      <c r="N309" s="210"/>
      <c r="O309" s="210"/>
      <c r="P309" s="210"/>
      <c r="Q309" s="210"/>
      <c r="R309" s="210"/>
      <c r="S309" s="210"/>
      <c r="T309" s="210"/>
      <c r="U309" s="210"/>
      <c r="V309" s="210"/>
      <c r="W309" s="210"/>
      <c r="X309" s="210"/>
      <c r="Y309" s="210"/>
      <c r="Z309" s="210"/>
      <c r="AA309" s="210"/>
      <c r="AB309" s="210"/>
      <c r="AC309" s="210"/>
      <c r="AD309" s="210"/>
      <c r="AE309" s="210"/>
      <c r="AF309" s="210"/>
      <c r="AG309" s="210"/>
      <c r="AH309" s="210"/>
      <c r="AI309" s="210"/>
      <c r="AJ309" s="210"/>
      <c r="AK309" s="210"/>
      <c r="AL309" s="210"/>
    </row>
    <row r="310" spans="1:38" ht="16" x14ac:dyDescent="0.2">
      <c r="A310" s="210"/>
      <c r="B310" s="210"/>
      <c r="C310" s="210"/>
      <c r="D310" s="210"/>
      <c r="E310" s="210"/>
      <c r="F310" s="210"/>
      <c r="G310" s="210"/>
      <c r="H310" s="210"/>
      <c r="I310" s="210"/>
      <c r="J310" s="210"/>
      <c r="K310" s="210"/>
      <c r="L310" s="210"/>
      <c r="M310" s="210"/>
      <c r="N310" s="210"/>
      <c r="O310" s="210"/>
      <c r="P310" s="210"/>
      <c r="Q310" s="210"/>
      <c r="R310" s="210"/>
      <c r="S310" s="210"/>
      <c r="T310" s="210"/>
      <c r="U310" s="210"/>
      <c r="V310" s="210"/>
      <c r="W310" s="210"/>
      <c r="X310" s="210"/>
      <c r="Y310" s="210"/>
      <c r="Z310" s="210"/>
      <c r="AA310" s="210"/>
      <c r="AB310" s="210"/>
      <c r="AC310" s="210"/>
      <c r="AD310" s="210"/>
      <c r="AE310" s="210"/>
      <c r="AF310" s="210"/>
      <c r="AG310" s="210"/>
      <c r="AH310" s="210"/>
      <c r="AI310" s="210"/>
      <c r="AJ310" s="210"/>
      <c r="AK310" s="210"/>
      <c r="AL310" s="210"/>
    </row>
    <row r="311" spans="1:38" ht="16" x14ac:dyDescent="0.2">
      <c r="A311" s="210"/>
      <c r="B311" s="210"/>
      <c r="C311" s="210"/>
      <c r="D311" s="210"/>
      <c r="E311" s="210"/>
      <c r="F311" s="210"/>
      <c r="G311" s="210"/>
      <c r="H311" s="210"/>
      <c r="I311" s="210"/>
      <c r="J311" s="210"/>
      <c r="K311" s="210"/>
      <c r="L311" s="210"/>
      <c r="M311" s="210"/>
      <c r="N311" s="210"/>
      <c r="O311" s="210"/>
      <c r="P311" s="210"/>
      <c r="Q311" s="210"/>
      <c r="R311" s="210"/>
      <c r="S311" s="210"/>
      <c r="T311" s="210"/>
      <c r="U311" s="210"/>
      <c r="V311" s="210"/>
      <c r="W311" s="210"/>
      <c r="X311" s="210"/>
      <c r="Y311" s="210"/>
      <c r="Z311" s="210"/>
      <c r="AA311" s="210"/>
      <c r="AB311" s="210"/>
      <c r="AC311" s="210"/>
      <c r="AD311" s="210"/>
      <c r="AE311" s="210"/>
      <c r="AF311" s="210"/>
      <c r="AG311" s="210"/>
      <c r="AH311" s="210"/>
      <c r="AI311" s="210"/>
      <c r="AJ311" s="210"/>
      <c r="AK311" s="210"/>
      <c r="AL311" s="210"/>
    </row>
    <row r="312" spans="1:38" ht="16" x14ac:dyDescent="0.2">
      <c r="A312" s="210"/>
      <c r="B312" s="210"/>
      <c r="C312" s="210"/>
      <c r="D312" s="210"/>
      <c r="E312" s="210"/>
      <c r="F312" s="210"/>
      <c r="G312" s="210"/>
      <c r="H312" s="210"/>
      <c r="I312" s="210"/>
      <c r="J312" s="210"/>
      <c r="K312" s="210"/>
      <c r="L312" s="210"/>
      <c r="M312" s="210"/>
      <c r="N312" s="210"/>
      <c r="O312" s="210"/>
      <c r="P312" s="210"/>
      <c r="Q312" s="210"/>
      <c r="R312" s="210"/>
      <c r="S312" s="210"/>
      <c r="T312" s="210"/>
      <c r="U312" s="210"/>
      <c r="V312" s="210"/>
      <c r="W312" s="210"/>
      <c r="X312" s="210"/>
      <c r="Y312" s="210"/>
      <c r="Z312" s="210"/>
      <c r="AA312" s="210"/>
      <c r="AB312" s="210"/>
      <c r="AC312" s="210"/>
      <c r="AD312" s="210"/>
      <c r="AE312" s="210"/>
      <c r="AF312" s="210"/>
      <c r="AG312" s="210"/>
      <c r="AH312" s="210"/>
      <c r="AI312" s="210"/>
      <c r="AJ312" s="210"/>
      <c r="AK312" s="210"/>
      <c r="AL312" s="210"/>
    </row>
    <row r="313" spans="1:38" ht="16" x14ac:dyDescent="0.2">
      <c r="A313" s="210"/>
      <c r="B313" s="210"/>
      <c r="C313" s="210"/>
      <c r="D313" s="210"/>
      <c r="E313" s="210"/>
      <c r="F313" s="210"/>
      <c r="G313" s="210"/>
      <c r="H313" s="210"/>
      <c r="I313" s="210"/>
      <c r="J313" s="210"/>
      <c r="K313" s="210"/>
      <c r="L313" s="210"/>
      <c r="M313" s="210"/>
      <c r="N313" s="210"/>
      <c r="O313" s="210"/>
      <c r="P313" s="210"/>
      <c r="Q313" s="210"/>
      <c r="R313" s="210"/>
      <c r="S313" s="210"/>
      <c r="T313" s="210"/>
      <c r="U313" s="210"/>
      <c r="V313" s="210"/>
      <c r="W313" s="210"/>
      <c r="X313" s="210"/>
      <c r="Y313" s="210"/>
      <c r="Z313" s="210"/>
      <c r="AA313" s="210"/>
      <c r="AB313" s="210"/>
      <c r="AC313" s="210"/>
      <c r="AD313" s="210"/>
      <c r="AE313" s="210"/>
      <c r="AF313" s="210"/>
      <c r="AG313" s="210"/>
      <c r="AH313" s="210"/>
      <c r="AI313" s="210"/>
      <c r="AJ313" s="210"/>
      <c r="AK313" s="210"/>
      <c r="AL313" s="210"/>
    </row>
    <row r="314" spans="1:38" ht="16" x14ac:dyDescent="0.2">
      <c r="A314" s="210"/>
      <c r="B314" s="210"/>
      <c r="C314" s="210"/>
      <c r="D314" s="210"/>
      <c r="E314" s="210"/>
      <c r="F314" s="210"/>
      <c r="G314" s="210"/>
      <c r="H314" s="210"/>
      <c r="I314" s="210"/>
      <c r="J314" s="210"/>
      <c r="K314" s="210"/>
      <c r="L314" s="210"/>
      <c r="M314" s="210"/>
      <c r="N314" s="210"/>
      <c r="O314" s="210"/>
      <c r="P314" s="210"/>
      <c r="Q314" s="210"/>
      <c r="R314" s="210"/>
      <c r="S314" s="210"/>
      <c r="T314" s="210"/>
      <c r="U314" s="210"/>
      <c r="V314" s="210"/>
      <c r="W314" s="210"/>
      <c r="X314" s="210"/>
      <c r="Y314" s="210"/>
      <c r="Z314" s="210"/>
      <c r="AA314" s="210"/>
      <c r="AB314" s="210"/>
      <c r="AC314" s="210"/>
      <c r="AD314" s="210"/>
      <c r="AE314" s="210"/>
      <c r="AF314" s="210"/>
      <c r="AG314" s="210"/>
      <c r="AH314" s="210"/>
      <c r="AI314" s="210"/>
      <c r="AJ314" s="210"/>
      <c r="AK314" s="210"/>
      <c r="AL314" s="210"/>
    </row>
    <row r="315" spans="1:38" ht="16" x14ac:dyDescent="0.2">
      <c r="A315" s="210"/>
      <c r="B315" s="210"/>
      <c r="C315" s="210"/>
      <c r="D315" s="210"/>
      <c r="E315" s="210"/>
      <c r="F315" s="210"/>
      <c r="G315" s="210"/>
      <c r="H315" s="210"/>
      <c r="I315" s="210"/>
      <c r="J315" s="210"/>
      <c r="K315" s="210"/>
      <c r="L315" s="210"/>
      <c r="M315" s="210"/>
      <c r="N315" s="210"/>
      <c r="O315" s="210"/>
      <c r="P315" s="210"/>
      <c r="Q315" s="210"/>
      <c r="R315" s="210"/>
      <c r="S315" s="210"/>
      <c r="T315" s="210"/>
      <c r="U315" s="210"/>
      <c r="V315" s="210"/>
      <c r="W315" s="210"/>
      <c r="X315" s="210"/>
      <c r="Y315" s="210"/>
      <c r="Z315" s="210"/>
      <c r="AA315" s="210"/>
      <c r="AB315" s="210"/>
      <c r="AC315" s="210"/>
      <c r="AD315" s="210"/>
      <c r="AE315" s="210"/>
      <c r="AF315" s="210"/>
      <c r="AG315" s="210"/>
      <c r="AH315" s="210"/>
      <c r="AI315" s="210"/>
      <c r="AJ315" s="210"/>
      <c r="AK315" s="210"/>
      <c r="AL315" s="210"/>
    </row>
    <row r="316" spans="1:38" ht="16" x14ac:dyDescent="0.2">
      <c r="A316" s="210"/>
      <c r="B316" s="210"/>
      <c r="C316" s="210"/>
      <c r="D316" s="210"/>
      <c r="E316" s="210"/>
      <c r="F316" s="210"/>
      <c r="G316" s="210"/>
      <c r="H316" s="210"/>
      <c r="I316" s="210"/>
      <c r="J316" s="210"/>
      <c r="K316" s="210"/>
      <c r="L316" s="210"/>
      <c r="M316" s="210"/>
      <c r="N316" s="210"/>
      <c r="O316" s="210"/>
      <c r="P316" s="210"/>
      <c r="Q316" s="210"/>
      <c r="R316" s="210"/>
      <c r="S316" s="210"/>
      <c r="T316" s="210"/>
      <c r="U316" s="210"/>
      <c r="V316" s="210"/>
      <c r="W316" s="210"/>
      <c r="X316" s="210"/>
      <c r="Y316" s="210"/>
      <c r="Z316" s="210"/>
      <c r="AA316" s="210"/>
      <c r="AB316" s="210"/>
      <c r="AC316" s="210"/>
      <c r="AD316" s="210"/>
      <c r="AE316" s="210"/>
      <c r="AF316" s="210"/>
      <c r="AG316" s="210"/>
      <c r="AH316" s="210"/>
      <c r="AI316" s="210"/>
      <c r="AJ316" s="210"/>
      <c r="AK316" s="210"/>
      <c r="AL316" s="210"/>
    </row>
    <row r="317" spans="1:38" ht="16" x14ac:dyDescent="0.2">
      <c r="A317" s="210"/>
      <c r="B317" s="210"/>
      <c r="C317" s="210"/>
      <c r="D317" s="210"/>
      <c r="E317" s="210"/>
      <c r="F317" s="210"/>
      <c r="G317" s="210"/>
      <c r="H317" s="210"/>
      <c r="I317" s="210"/>
      <c r="J317" s="210"/>
      <c r="K317" s="210"/>
      <c r="L317" s="210"/>
      <c r="M317" s="210"/>
      <c r="N317" s="210"/>
      <c r="O317" s="210"/>
      <c r="P317" s="210"/>
      <c r="Q317" s="210"/>
      <c r="R317" s="210"/>
      <c r="S317" s="210"/>
      <c r="T317" s="210"/>
      <c r="U317" s="210"/>
      <c r="V317" s="210"/>
      <c r="W317" s="210"/>
      <c r="X317" s="210"/>
      <c r="Y317" s="210"/>
      <c r="Z317" s="210"/>
      <c r="AA317" s="210"/>
      <c r="AB317" s="210"/>
      <c r="AC317" s="210"/>
      <c r="AD317" s="210"/>
      <c r="AE317" s="210"/>
      <c r="AF317" s="210"/>
      <c r="AG317" s="210"/>
      <c r="AH317" s="210"/>
      <c r="AI317" s="210"/>
      <c r="AJ317" s="210"/>
      <c r="AK317" s="210"/>
      <c r="AL317" s="210"/>
    </row>
    <row r="318" spans="1:38" ht="16" x14ac:dyDescent="0.2">
      <c r="A318" s="210"/>
      <c r="B318" s="210"/>
      <c r="C318" s="210"/>
      <c r="D318" s="210"/>
      <c r="E318" s="210"/>
      <c r="F318" s="210"/>
      <c r="G318" s="210"/>
      <c r="H318" s="210"/>
      <c r="I318" s="210"/>
      <c r="J318" s="210"/>
      <c r="K318" s="210"/>
      <c r="L318" s="210"/>
      <c r="M318" s="210"/>
      <c r="N318" s="210"/>
      <c r="O318" s="210"/>
      <c r="P318" s="210"/>
      <c r="Q318" s="210"/>
      <c r="R318" s="210"/>
      <c r="S318" s="210"/>
      <c r="T318" s="210"/>
      <c r="U318" s="210"/>
      <c r="V318" s="210"/>
      <c r="W318" s="210"/>
      <c r="X318" s="210"/>
      <c r="Y318" s="210"/>
      <c r="Z318" s="210"/>
      <c r="AA318" s="210"/>
      <c r="AB318" s="210"/>
      <c r="AC318" s="210"/>
      <c r="AD318" s="210"/>
      <c r="AE318" s="210"/>
      <c r="AF318" s="210"/>
      <c r="AG318" s="210"/>
      <c r="AH318" s="210"/>
      <c r="AI318" s="210"/>
      <c r="AJ318" s="210"/>
      <c r="AK318" s="210"/>
      <c r="AL318" s="210"/>
    </row>
    <row r="319" spans="1:38" ht="16" x14ac:dyDescent="0.2">
      <c r="A319" s="210"/>
      <c r="B319" s="210"/>
      <c r="C319" s="210"/>
      <c r="D319" s="210"/>
      <c r="E319" s="210"/>
      <c r="F319" s="210"/>
      <c r="G319" s="210"/>
      <c r="H319" s="210"/>
      <c r="I319" s="210"/>
      <c r="J319" s="210"/>
      <c r="K319" s="210"/>
      <c r="L319" s="210"/>
      <c r="M319" s="210"/>
      <c r="N319" s="210"/>
      <c r="O319" s="210"/>
      <c r="P319" s="210"/>
      <c r="Q319" s="210"/>
      <c r="R319" s="210"/>
      <c r="S319" s="210"/>
      <c r="T319" s="210"/>
      <c r="U319" s="210"/>
      <c r="V319" s="210"/>
      <c r="W319" s="210"/>
      <c r="X319" s="210"/>
      <c r="Y319" s="210"/>
      <c r="Z319" s="210"/>
      <c r="AA319" s="210"/>
      <c r="AB319" s="210"/>
      <c r="AC319" s="210"/>
      <c r="AD319" s="210"/>
      <c r="AE319" s="210"/>
      <c r="AF319" s="210"/>
      <c r="AG319" s="210"/>
      <c r="AH319" s="210"/>
      <c r="AI319" s="210"/>
      <c r="AJ319" s="210"/>
      <c r="AK319" s="210"/>
      <c r="AL319" s="210"/>
    </row>
    <row r="320" spans="1:38" ht="16" x14ac:dyDescent="0.2">
      <c r="A320" s="210"/>
      <c r="B320" s="210"/>
      <c r="C320" s="210"/>
      <c r="D320" s="210"/>
      <c r="E320" s="210"/>
      <c r="F320" s="210"/>
      <c r="G320" s="210"/>
      <c r="H320" s="210"/>
      <c r="I320" s="210"/>
      <c r="J320" s="210"/>
      <c r="K320" s="210"/>
      <c r="L320" s="210"/>
      <c r="M320" s="210"/>
      <c r="N320" s="210"/>
      <c r="O320" s="210"/>
      <c r="P320" s="210"/>
      <c r="Q320" s="210"/>
      <c r="R320" s="210"/>
      <c r="S320" s="210"/>
      <c r="T320" s="210"/>
      <c r="U320" s="210"/>
      <c r="V320" s="210"/>
      <c r="W320" s="210"/>
      <c r="X320" s="210"/>
      <c r="Y320" s="210"/>
      <c r="Z320" s="210"/>
      <c r="AA320" s="210"/>
      <c r="AB320" s="210"/>
      <c r="AC320" s="210"/>
      <c r="AD320" s="210"/>
      <c r="AE320" s="210"/>
      <c r="AF320" s="210"/>
      <c r="AG320" s="210"/>
      <c r="AH320" s="210"/>
      <c r="AI320" s="210"/>
      <c r="AJ320" s="210"/>
      <c r="AK320" s="210"/>
      <c r="AL320" s="210"/>
    </row>
    <row r="321" spans="1:38" ht="16" x14ac:dyDescent="0.2">
      <c r="A321" s="210"/>
      <c r="B321" s="210"/>
      <c r="C321" s="210"/>
      <c r="D321" s="210"/>
      <c r="E321" s="210"/>
      <c r="F321" s="210"/>
      <c r="G321" s="210"/>
      <c r="H321" s="210"/>
      <c r="I321" s="210"/>
      <c r="J321" s="210"/>
      <c r="K321" s="210"/>
      <c r="L321" s="210"/>
      <c r="M321" s="210"/>
      <c r="N321" s="210"/>
      <c r="O321" s="210"/>
      <c r="P321" s="210"/>
      <c r="Q321" s="210"/>
      <c r="R321" s="210"/>
      <c r="S321" s="210"/>
      <c r="T321" s="210"/>
      <c r="U321" s="210"/>
      <c r="V321" s="210"/>
      <c r="W321" s="210"/>
      <c r="X321" s="210"/>
      <c r="Y321" s="210"/>
      <c r="Z321" s="210"/>
      <c r="AA321" s="210"/>
      <c r="AB321" s="210"/>
      <c r="AC321" s="210"/>
      <c r="AD321" s="210"/>
      <c r="AE321" s="210"/>
      <c r="AF321" s="210"/>
      <c r="AG321" s="210"/>
      <c r="AH321" s="210"/>
      <c r="AI321" s="210"/>
      <c r="AJ321" s="210"/>
      <c r="AK321" s="210"/>
      <c r="AL321" s="210"/>
    </row>
    <row r="322" spans="1:38" ht="16" x14ac:dyDescent="0.2">
      <c r="A322" s="210"/>
      <c r="B322" s="210"/>
      <c r="C322" s="210"/>
      <c r="D322" s="210"/>
      <c r="E322" s="210"/>
      <c r="F322" s="210"/>
      <c r="G322" s="210"/>
      <c r="H322" s="210"/>
      <c r="I322" s="210"/>
      <c r="J322" s="210"/>
      <c r="K322" s="210"/>
      <c r="L322" s="210"/>
      <c r="M322" s="210"/>
      <c r="N322" s="210"/>
      <c r="O322" s="210"/>
      <c r="P322" s="210"/>
      <c r="Q322" s="210"/>
      <c r="R322" s="210"/>
      <c r="S322" s="210"/>
      <c r="T322" s="210"/>
      <c r="U322" s="210"/>
      <c r="V322" s="210"/>
      <c r="W322" s="210"/>
      <c r="X322" s="210"/>
      <c r="Y322" s="210"/>
      <c r="Z322" s="210"/>
      <c r="AA322" s="210"/>
      <c r="AB322" s="210"/>
      <c r="AC322" s="210"/>
      <c r="AD322" s="210"/>
      <c r="AE322" s="210"/>
      <c r="AF322" s="210"/>
      <c r="AG322" s="210"/>
      <c r="AH322" s="210"/>
      <c r="AI322" s="210"/>
      <c r="AJ322" s="210"/>
      <c r="AK322" s="210"/>
      <c r="AL322" s="210"/>
    </row>
    <row r="323" spans="1:38" ht="16" x14ac:dyDescent="0.2">
      <c r="A323" s="210"/>
      <c r="B323" s="210"/>
      <c r="C323" s="210"/>
      <c r="D323" s="210"/>
      <c r="E323" s="210"/>
      <c r="F323" s="210"/>
      <c r="G323" s="210"/>
      <c r="H323" s="210"/>
      <c r="I323" s="210"/>
      <c r="J323" s="210"/>
      <c r="K323" s="210"/>
      <c r="L323" s="210"/>
      <c r="M323" s="210"/>
      <c r="N323" s="210"/>
      <c r="O323" s="210"/>
      <c r="P323" s="210"/>
      <c r="Q323" s="210"/>
      <c r="R323" s="210"/>
      <c r="S323" s="210"/>
      <c r="T323" s="210"/>
      <c r="U323" s="210"/>
      <c r="V323" s="210"/>
      <c r="W323" s="210"/>
      <c r="X323" s="210"/>
      <c r="Y323" s="210"/>
      <c r="Z323" s="210"/>
      <c r="AA323" s="210"/>
      <c r="AB323" s="210"/>
      <c r="AC323" s="210"/>
      <c r="AD323" s="210"/>
      <c r="AE323" s="210"/>
      <c r="AF323" s="210"/>
      <c r="AG323" s="210"/>
      <c r="AH323" s="210"/>
      <c r="AI323" s="210"/>
      <c r="AJ323" s="210"/>
      <c r="AK323" s="210"/>
      <c r="AL323" s="210"/>
    </row>
    <row r="324" spans="1:38" ht="16" x14ac:dyDescent="0.2">
      <c r="A324" s="210"/>
      <c r="B324" s="210"/>
      <c r="C324" s="210"/>
      <c r="D324" s="210"/>
      <c r="E324" s="210"/>
      <c r="F324" s="210"/>
      <c r="G324" s="210"/>
      <c r="H324" s="210"/>
      <c r="I324" s="210"/>
      <c r="J324" s="210"/>
      <c r="K324" s="210"/>
      <c r="L324" s="210"/>
      <c r="M324" s="210"/>
      <c r="N324" s="210"/>
      <c r="O324" s="210"/>
      <c r="P324" s="210"/>
      <c r="Q324" s="210"/>
      <c r="R324" s="210"/>
      <c r="S324" s="210"/>
      <c r="T324" s="210"/>
      <c r="U324" s="210"/>
      <c r="V324" s="210"/>
      <c r="W324" s="210"/>
      <c r="X324" s="210"/>
      <c r="Y324" s="210"/>
      <c r="Z324" s="210"/>
      <c r="AA324" s="210"/>
      <c r="AB324" s="210"/>
      <c r="AC324" s="210"/>
      <c r="AD324" s="210"/>
      <c r="AE324" s="210"/>
      <c r="AF324" s="210"/>
      <c r="AG324" s="210"/>
      <c r="AH324" s="210"/>
      <c r="AI324" s="210"/>
      <c r="AJ324" s="210"/>
      <c r="AK324" s="210"/>
      <c r="AL324" s="210"/>
    </row>
    <row r="325" spans="1:38" ht="16" x14ac:dyDescent="0.2">
      <c r="A325" s="210"/>
      <c r="B325" s="210"/>
      <c r="C325" s="210"/>
      <c r="D325" s="210"/>
      <c r="E325" s="210"/>
      <c r="F325" s="210"/>
      <c r="G325" s="210"/>
      <c r="H325" s="210"/>
      <c r="I325" s="210"/>
      <c r="J325" s="210"/>
      <c r="K325" s="210"/>
      <c r="L325" s="210"/>
      <c r="M325" s="210"/>
      <c r="N325" s="210"/>
      <c r="O325" s="210"/>
      <c r="P325" s="210"/>
      <c r="Q325" s="210"/>
      <c r="R325" s="210"/>
      <c r="S325" s="210"/>
      <c r="T325" s="210"/>
      <c r="U325" s="210"/>
      <c r="V325" s="210"/>
      <c r="W325" s="210"/>
      <c r="X325" s="210"/>
      <c r="Y325" s="210"/>
      <c r="Z325" s="210"/>
      <c r="AA325" s="210"/>
      <c r="AB325" s="210"/>
      <c r="AC325" s="210"/>
      <c r="AD325" s="210"/>
      <c r="AE325" s="210"/>
      <c r="AF325" s="210"/>
      <c r="AG325" s="210"/>
      <c r="AH325" s="210"/>
      <c r="AI325" s="210"/>
      <c r="AJ325" s="210"/>
      <c r="AK325" s="210"/>
      <c r="AL325" s="210"/>
    </row>
    <row r="326" spans="1:38" ht="16" x14ac:dyDescent="0.2">
      <c r="A326" s="210"/>
      <c r="B326" s="210"/>
      <c r="C326" s="210"/>
      <c r="D326" s="210"/>
      <c r="E326" s="210"/>
      <c r="F326" s="210"/>
      <c r="G326" s="210"/>
      <c r="H326" s="210"/>
      <c r="I326" s="210"/>
      <c r="J326" s="210"/>
      <c r="K326" s="210"/>
      <c r="L326" s="210"/>
      <c r="M326" s="210"/>
      <c r="N326" s="210"/>
      <c r="O326" s="210"/>
      <c r="P326" s="210"/>
      <c r="Q326" s="210"/>
      <c r="R326" s="210"/>
      <c r="S326" s="210"/>
      <c r="T326" s="210"/>
      <c r="U326" s="210"/>
      <c r="V326" s="210"/>
      <c r="W326" s="210"/>
      <c r="X326" s="210"/>
      <c r="Y326" s="210"/>
      <c r="Z326" s="210"/>
      <c r="AA326" s="210"/>
      <c r="AB326" s="210"/>
      <c r="AC326" s="210"/>
      <c r="AD326" s="210"/>
      <c r="AE326" s="210"/>
      <c r="AF326" s="210"/>
      <c r="AG326" s="210"/>
      <c r="AH326" s="210"/>
      <c r="AI326" s="210"/>
      <c r="AJ326" s="210"/>
      <c r="AK326" s="210"/>
      <c r="AL326" s="210"/>
    </row>
    <row r="327" spans="1:38" ht="16" x14ac:dyDescent="0.2">
      <c r="A327" s="210"/>
      <c r="B327" s="210"/>
      <c r="C327" s="210"/>
      <c r="D327" s="210"/>
      <c r="E327" s="210"/>
      <c r="F327" s="210"/>
      <c r="G327" s="210"/>
      <c r="H327" s="210"/>
      <c r="I327" s="210"/>
      <c r="J327" s="210"/>
      <c r="K327" s="210"/>
      <c r="L327" s="210"/>
      <c r="M327" s="210"/>
      <c r="N327" s="210"/>
      <c r="O327" s="210"/>
      <c r="P327" s="210"/>
      <c r="Q327" s="210"/>
      <c r="R327" s="210"/>
      <c r="S327" s="210"/>
      <c r="T327" s="210"/>
      <c r="U327" s="210"/>
      <c r="V327" s="210"/>
      <c r="W327" s="210"/>
      <c r="X327" s="210"/>
      <c r="Y327" s="210"/>
      <c r="Z327" s="210"/>
      <c r="AA327" s="210"/>
      <c r="AB327" s="210"/>
      <c r="AC327" s="210"/>
      <c r="AD327" s="210"/>
      <c r="AE327" s="210"/>
      <c r="AF327" s="210"/>
      <c r="AG327" s="210"/>
      <c r="AH327" s="210"/>
      <c r="AI327" s="210"/>
      <c r="AJ327" s="210"/>
      <c r="AK327" s="210"/>
      <c r="AL327" s="210"/>
    </row>
    <row r="328" spans="1:38" ht="16" x14ac:dyDescent="0.2">
      <c r="A328" s="210"/>
      <c r="B328" s="210"/>
      <c r="C328" s="210"/>
      <c r="D328" s="210"/>
      <c r="E328" s="210"/>
      <c r="F328" s="210"/>
      <c r="G328" s="210"/>
      <c r="H328" s="210"/>
      <c r="I328" s="210"/>
      <c r="J328" s="210"/>
      <c r="K328" s="210"/>
      <c r="L328" s="210"/>
      <c r="M328" s="210"/>
      <c r="N328" s="210"/>
      <c r="O328" s="210"/>
      <c r="P328" s="210"/>
      <c r="Q328" s="210"/>
      <c r="R328" s="210"/>
      <c r="S328" s="210"/>
      <c r="T328" s="210"/>
      <c r="U328" s="210"/>
      <c r="V328" s="210"/>
      <c r="W328" s="210"/>
      <c r="X328" s="210"/>
      <c r="Y328" s="210"/>
      <c r="Z328" s="210"/>
      <c r="AA328" s="210"/>
      <c r="AB328" s="210"/>
      <c r="AC328" s="210"/>
      <c r="AD328" s="210"/>
      <c r="AE328" s="210"/>
      <c r="AF328" s="210"/>
      <c r="AG328" s="210"/>
      <c r="AH328" s="210"/>
      <c r="AI328" s="210"/>
      <c r="AJ328" s="210"/>
      <c r="AK328" s="210"/>
      <c r="AL328" s="210"/>
    </row>
    <row r="329" spans="1:38" ht="16" x14ac:dyDescent="0.2">
      <c r="A329" s="210"/>
      <c r="B329" s="210"/>
      <c r="C329" s="210"/>
      <c r="D329" s="210"/>
      <c r="E329" s="210"/>
      <c r="F329" s="210"/>
      <c r="G329" s="210"/>
      <c r="H329" s="210"/>
      <c r="I329" s="210"/>
      <c r="J329" s="210"/>
      <c r="K329" s="210"/>
      <c r="L329" s="210"/>
      <c r="M329" s="210"/>
      <c r="N329" s="210"/>
      <c r="O329" s="210"/>
      <c r="P329" s="210"/>
      <c r="Q329" s="210"/>
      <c r="R329" s="210"/>
      <c r="S329" s="210"/>
      <c r="T329" s="210"/>
      <c r="U329" s="210"/>
      <c r="V329" s="210"/>
      <c r="W329" s="210"/>
      <c r="X329" s="210"/>
      <c r="Y329" s="210"/>
      <c r="Z329" s="210"/>
      <c r="AA329" s="210"/>
      <c r="AB329" s="210"/>
      <c r="AC329" s="210"/>
      <c r="AD329" s="210"/>
      <c r="AE329" s="210"/>
      <c r="AF329" s="210"/>
      <c r="AG329" s="210"/>
      <c r="AH329" s="210"/>
      <c r="AI329" s="210"/>
      <c r="AJ329" s="210"/>
      <c r="AK329" s="210"/>
      <c r="AL329" s="210"/>
    </row>
    <row r="330" spans="1:38" ht="16" x14ac:dyDescent="0.2">
      <c r="A330" s="210"/>
      <c r="B330" s="210"/>
      <c r="C330" s="210"/>
      <c r="D330" s="210"/>
      <c r="E330" s="210"/>
      <c r="F330" s="210"/>
      <c r="G330" s="210"/>
      <c r="H330" s="210"/>
      <c r="I330" s="210"/>
      <c r="J330" s="210"/>
      <c r="K330" s="210"/>
      <c r="L330" s="210"/>
      <c r="M330" s="210"/>
      <c r="N330" s="210"/>
      <c r="O330" s="210"/>
      <c r="P330" s="210"/>
      <c r="Q330" s="210"/>
      <c r="R330" s="210"/>
      <c r="S330" s="210"/>
      <c r="T330" s="210"/>
      <c r="U330" s="210"/>
      <c r="V330" s="210"/>
      <c r="W330" s="210"/>
      <c r="X330" s="210"/>
      <c r="Y330" s="210"/>
      <c r="Z330" s="210"/>
      <c r="AA330" s="210"/>
      <c r="AB330" s="210"/>
      <c r="AC330" s="210"/>
      <c r="AD330" s="210"/>
      <c r="AE330" s="210"/>
      <c r="AF330" s="210"/>
      <c r="AG330" s="210"/>
      <c r="AH330" s="210"/>
      <c r="AI330" s="210"/>
      <c r="AJ330" s="210"/>
      <c r="AK330" s="210"/>
      <c r="AL330" s="210"/>
    </row>
    <row r="331" spans="1:38" ht="16" x14ac:dyDescent="0.2">
      <c r="A331" s="210"/>
      <c r="B331" s="210"/>
      <c r="C331" s="210"/>
      <c r="D331" s="210"/>
      <c r="E331" s="210"/>
      <c r="F331" s="210"/>
      <c r="G331" s="210"/>
      <c r="H331" s="210"/>
      <c r="I331" s="210"/>
      <c r="J331" s="210"/>
      <c r="K331" s="210"/>
      <c r="L331" s="210"/>
      <c r="M331" s="210"/>
      <c r="N331" s="210"/>
      <c r="O331" s="210"/>
      <c r="P331" s="210"/>
      <c r="Q331" s="210"/>
      <c r="R331" s="210"/>
      <c r="S331" s="210"/>
      <c r="T331" s="210"/>
      <c r="U331" s="210"/>
      <c r="V331" s="210"/>
      <c r="W331" s="210"/>
      <c r="X331" s="210"/>
      <c r="Y331" s="210"/>
      <c r="Z331" s="210"/>
      <c r="AA331" s="210"/>
      <c r="AB331" s="210"/>
      <c r="AC331" s="210"/>
      <c r="AD331" s="210"/>
      <c r="AE331" s="210"/>
      <c r="AF331" s="210"/>
      <c r="AG331" s="210"/>
      <c r="AH331" s="210"/>
      <c r="AI331" s="210"/>
      <c r="AJ331" s="210"/>
      <c r="AK331" s="210"/>
      <c r="AL331" s="210"/>
    </row>
    <row r="332" spans="1:38" ht="16" x14ac:dyDescent="0.2">
      <c r="A332" s="210"/>
      <c r="B332" s="210"/>
      <c r="C332" s="210"/>
      <c r="D332" s="210"/>
      <c r="E332" s="210"/>
      <c r="F332" s="210"/>
      <c r="G332" s="210"/>
      <c r="H332" s="210"/>
      <c r="I332" s="210"/>
      <c r="J332" s="210"/>
      <c r="K332" s="210"/>
      <c r="L332" s="210"/>
      <c r="M332" s="210"/>
      <c r="N332" s="210"/>
      <c r="O332" s="210"/>
      <c r="P332" s="210"/>
      <c r="Q332" s="210"/>
      <c r="R332" s="210"/>
      <c r="S332" s="210"/>
      <c r="T332" s="210"/>
      <c r="U332" s="210"/>
      <c r="V332" s="210"/>
      <c r="W332" s="210"/>
      <c r="X332" s="210"/>
      <c r="Y332" s="210"/>
      <c r="Z332" s="210"/>
      <c r="AA332" s="210"/>
      <c r="AB332" s="210"/>
      <c r="AC332" s="210"/>
      <c r="AD332" s="210"/>
      <c r="AE332" s="210"/>
      <c r="AF332" s="210"/>
      <c r="AG332" s="210"/>
      <c r="AH332" s="210"/>
      <c r="AI332" s="210"/>
      <c r="AJ332" s="210"/>
      <c r="AK332" s="210"/>
      <c r="AL332" s="210"/>
    </row>
    <row r="333" spans="1:38" ht="16" x14ac:dyDescent="0.2">
      <c r="A333" s="210"/>
      <c r="B333" s="210"/>
      <c r="C333" s="210"/>
      <c r="D333" s="210"/>
      <c r="E333" s="210"/>
      <c r="F333" s="210"/>
      <c r="G333" s="210"/>
      <c r="H333" s="210"/>
      <c r="I333" s="210"/>
      <c r="J333" s="210"/>
      <c r="K333" s="210"/>
      <c r="L333" s="210"/>
      <c r="M333" s="210"/>
      <c r="N333" s="210"/>
      <c r="O333" s="210"/>
      <c r="P333" s="210"/>
      <c r="Q333" s="210"/>
      <c r="R333" s="210"/>
      <c r="S333" s="210"/>
      <c r="T333" s="210"/>
      <c r="U333" s="210"/>
      <c r="V333" s="210"/>
      <c r="W333" s="210"/>
      <c r="X333" s="210"/>
      <c r="Y333" s="210"/>
      <c r="Z333" s="210"/>
      <c r="AA333" s="210"/>
      <c r="AB333" s="210"/>
      <c r="AC333" s="210"/>
      <c r="AD333" s="210"/>
      <c r="AE333" s="210"/>
      <c r="AF333" s="210"/>
      <c r="AG333" s="210"/>
      <c r="AH333" s="210"/>
      <c r="AI333" s="210"/>
      <c r="AJ333" s="210"/>
      <c r="AK333" s="210"/>
      <c r="AL333" s="210"/>
    </row>
    <row r="334" spans="1:38" ht="16" x14ac:dyDescent="0.2">
      <c r="A334" s="210"/>
      <c r="B334" s="210"/>
      <c r="C334" s="210"/>
      <c r="D334" s="210"/>
      <c r="E334" s="210"/>
      <c r="F334" s="210"/>
      <c r="G334" s="210"/>
      <c r="H334" s="210"/>
      <c r="I334" s="210"/>
      <c r="J334" s="210"/>
      <c r="K334" s="210"/>
      <c r="L334" s="210"/>
      <c r="M334" s="210"/>
      <c r="N334" s="210"/>
      <c r="O334" s="210"/>
      <c r="P334" s="210"/>
      <c r="Q334" s="210"/>
      <c r="R334" s="210"/>
      <c r="S334" s="210"/>
      <c r="T334" s="210"/>
      <c r="U334" s="210"/>
      <c r="V334" s="210"/>
      <c r="W334" s="210"/>
      <c r="X334" s="210"/>
      <c r="Y334" s="210"/>
      <c r="Z334" s="210"/>
      <c r="AA334" s="210"/>
      <c r="AB334" s="210"/>
      <c r="AC334" s="210"/>
      <c r="AD334" s="210"/>
      <c r="AE334" s="210"/>
      <c r="AF334" s="210"/>
      <c r="AG334" s="210"/>
      <c r="AH334" s="210"/>
      <c r="AI334" s="210"/>
      <c r="AJ334" s="210"/>
      <c r="AK334" s="210"/>
      <c r="AL334" s="210"/>
    </row>
    <row r="335" spans="1:38" ht="16" x14ac:dyDescent="0.2">
      <c r="A335" s="210"/>
      <c r="B335" s="210"/>
      <c r="C335" s="210"/>
      <c r="D335" s="210"/>
      <c r="E335" s="210"/>
      <c r="F335" s="210"/>
      <c r="G335" s="210"/>
      <c r="H335" s="210"/>
      <c r="I335" s="210"/>
      <c r="J335" s="210"/>
      <c r="K335" s="210"/>
      <c r="L335" s="210"/>
      <c r="M335" s="210"/>
      <c r="N335" s="210"/>
      <c r="O335" s="210"/>
      <c r="P335" s="210"/>
      <c r="Q335" s="210"/>
      <c r="R335" s="210"/>
      <c r="S335" s="210"/>
      <c r="T335" s="210"/>
      <c r="U335" s="210"/>
      <c r="V335" s="210"/>
      <c r="W335" s="210"/>
      <c r="X335" s="210"/>
      <c r="Y335" s="210"/>
      <c r="Z335" s="210"/>
      <c r="AA335" s="210"/>
      <c r="AB335" s="210"/>
      <c r="AC335" s="210"/>
      <c r="AD335" s="210"/>
      <c r="AE335" s="210"/>
      <c r="AF335" s="210"/>
      <c r="AG335" s="210"/>
      <c r="AH335" s="210"/>
      <c r="AI335" s="210"/>
      <c r="AJ335" s="210"/>
      <c r="AK335" s="210"/>
      <c r="AL335" s="210"/>
    </row>
    <row r="336" spans="1:38" ht="16" x14ac:dyDescent="0.2">
      <c r="A336" s="210"/>
      <c r="B336" s="210"/>
      <c r="C336" s="210"/>
      <c r="D336" s="210"/>
      <c r="E336" s="210"/>
      <c r="F336" s="210"/>
      <c r="G336" s="210"/>
      <c r="H336" s="210"/>
      <c r="I336" s="210"/>
      <c r="J336" s="210"/>
      <c r="K336" s="210"/>
      <c r="L336" s="210"/>
      <c r="M336" s="210"/>
      <c r="N336" s="210"/>
      <c r="O336" s="210"/>
      <c r="P336" s="210"/>
      <c r="Q336" s="210"/>
      <c r="R336" s="210"/>
      <c r="S336" s="210"/>
      <c r="T336" s="210"/>
      <c r="U336" s="210"/>
      <c r="V336" s="210"/>
      <c r="W336" s="210"/>
      <c r="X336" s="210"/>
      <c r="Y336" s="210"/>
      <c r="Z336" s="210"/>
      <c r="AA336" s="210"/>
      <c r="AB336" s="210"/>
      <c r="AC336" s="210"/>
      <c r="AD336" s="210"/>
      <c r="AE336" s="210"/>
      <c r="AF336" s="210"/>
      <c r="AG336" s="210"/>
      <c r="AH336" s="210"/>
      <c r="AI336" s="210"/>
      <c r="AJ336" s="210"/>
      <c r="AK336" s="210"/>
      <c r="AL336" s="210"/>
    </row>
    <row r="337" spans="1:38" ht="16" x14ac:dyDescent="0.2">
      <c r="A337" s="210"/>
      <c r="B337" s="210"/>
      <c r="C337" s="210"/>
      <c r="D337" s="210"/>
      <c r="E337" s="210"/>
      <c r="F337" s="210"/>
      <c r="G337" s="210"/>
      <c r="H337" s="210"/>
      <c r="I337" s="210"/>
      <c r="J337" s="210"/>
      <c r="K337" s="210"/>
      <c r="L337" s="210"/>
      <c r="M337" s="210"/>
      <c r="N337" s="210"/>
      <c r="O337" s="210"/>
      <c r="P337" s="210"/>
      <c r="Q337" s="210"/>
      <c r="R337" s="210"/>
      <c r="S337" s="210"/>
      <c r="T337" s="210"/>
      <c r="U337" s="210"/>
      <c r="V337" s="210"/>
      <c r="W337" s="210"/>
      <c r="X337" s="210"/>
      <c r="Y337" s="210"/>
      <c r="Z337" s="210"/>
      <c r="AA337" s="210"/>
      <c r="AB337" s="210"/>
      <c r="AC337" s="210"/>
      <c r="AD337" s="210"/>
      <c r="AE337" s="210"/>
      <c r="AF337" s="210"/>
      <c r="AG337" s="210"/>
      <c r="AH337" s="210"/>
      <c r="AI337" s="210"/>
      <c r="AJ337" s="210"/>
      <c r="AK337" s="210"/>
      <c r="AL337" s="210"/>
    </row>
    <row r="338" spans="1:38" ht="16" x14ac:dyDescent="0.2">
      <c r="A338" s="210"/>
      <c r="B338" s="210"/>
      <c r="C338" s="210"/>
      <c r="D338" s="210"/>
      <c r="E338" s="210"/>
      <c r="F338" s="210"/>
      <c r="G338" s="210"/>
      <c r="H338" s="210"/>
      <c r="I338" s="210"/>
      <c r="J338" s="210"/>
      <c r="K338" s="210"/>
      <c r="L338" s="210"/>
      <c r="M338" s="210"/>
      <c r="N338" s="210"/>
      <c r="O338" s="210"/>
      <c r="P338" s="210"/>
      <c r="Q338" s="210"/>
      <c r="R338" s="210"/>
      <c r="S338" s="210"/>
      <c r="T338" s="210"/>
      <c r="U338" s="210"/>
      <c r="V338" s="210"/>
      <c r="W338" s="210"/>
      <c r="X338" s="210"/>
      <c r="Y338" s="210"/>
      <c r="Z338" s="210"/>
      <c r="AA338" s="210"/>
      <c r="AB338" s="210"/>
      <c r="AC338" s="210"/>
      <c r="AD338" s="210"/>
      <c r="AE338" s="210"/>
      <c r="AF338" s="210"/>
      <c r="AG338" s="210"/>
      <c r="AH338" s="210"/>
      <c r="AI338" s="210"/>
      <c r="AJ338" s="210"/>
      <c r="AK338" s="210"/>
      <c r="AL338" s="210"/>
    </row>
    <row r="339" spans="1:38" ht="16" x14ac:dyDescent="0.2">
      <c r="A339" s="210"/>
      <c r="B339" s="210"/>
      <c r="C339" s="210"/>
      <c r="D339" s="210"/>
      <c r="E339" s="210"/>
      <c r="F339" s="210"/>
      <c r="G339" s="210"/>
      <c r="H339" s="210"/>
      <c r="I339" s="210"/>
      <c r="J339" s="210"/>
      <c r="K339" s="210"/>
      <c r="L339" s="210"/>
      <c r="M339" s="210"/>
      <c r="N339" s="210"/>
      <c r="O339" s="210"/>
      <c r="P339" s="210"/>
      <c r="Q339" s="210"/>
      <c r="R339" s="210"/>
      <c r="S339" s="210"/>
      <c r="T339" s="210"/>
      <c r="U339" s="210"/>
      <c r="V339" s="210"/>
      <c r="W339" s="210"/>
      <c r="X339" s="210"/>
      <c r="Y339" s="210"/>
      <c r="Z339" s="210"/>
      <c r="AA339" s="210"/>
      <c r="AB339" s="210"/>
      <c r="AC339" s="210"/>
      <c r="AD339" s="210"/>
      <c r="AE339" s="210"/>
      <c r="AF339" s="210"/>
      <c r="AG339" s="210"/>
      <c r="AH339" s="210"/>
      <c r="AI339" s="210"/>
      <c r="AJ339" s="210"/>
      <c r="AK339" s="210"/>
      <c r="AL339" s="210"/>
    </row>
    <row r="340" spans="1:38" ht="16" x14ac:dyDescent="0.2">
      <c r="A340" s="210"/>
      <c r="B340" s="210"/>
      <c r="C340" s="210"/>
      <c r="D340" s="210"/>
      <c r="E340" s="210"/>
      <c r="F340" s="210"/>
      <c r="G340" s="210"/>
      <c r="H340" s="210"/>
      <c r="I340" s="210"/>
      <c r="J340" s="210"/>
      <c r="K340" s="210"/>
      <c r="L340" s="210"/>
      <c r="M340" s="210"/>
      <c r="N340" s="210"/>
      <c r="O340" s="210"/>
      <c r="P340" s="210"/>
      <c r="Q340" s="210"/>
      <c r="R340" s="210"/>
      <c r="S340" s="210"/>
      <c r="T340" s="210"/>
      <c r="U340" s="210"/>
      <c r="V340" s="210"/>
      <c r="W340" s="210"/>
      <c r="X340" s="210"/>
      <c r="Y340" s="210"/>
      <c r="Z340" s="210"/>
      <c r="AA340" s="210"/>
      <c r="AB340" s="210"/>
      <c r="AC340" s="210"/>
      <c r="AD340" s="210"/>
      <c r="AE340" s="210"/>
      <c r="AF340" s="210"/>
      <c r="AG340" s="210"/>
      <c r="AH340" s="210"/>
      <c r="AI340" s="210"/>
      <c r="AJ340" s="210"/>
      <c r="AK340" s="210"/>
      <c r="AL340" s="210"/>
    </row>
    <row r="341" spans="1:38" ht="16" x14ac:dyDescent="0.2">
      <c r="A341" s="210"/>
      <c r="B341" s="210"/>
      <c r="C341" s="210"/>
      <c r="D341" s="210"/>
      <c r="E341" s="210"/>
      <c r="F341" s="210"/>
      <c r="G341" s="210"/>
      <c r="H341" s="210"/>
      <c r="I341" s="210"/>
      <c r="J341" s="210"/>
      <c r="K341" s="210"/>
      <c r="L341" s="210"/>
      <c r="M341" s="210"/>
      <c r="N341" s="210"/>
      <c r="O341" s="210"/>
      <c r="P341" s="210"/>
      <c r="Q341" s="210"/>
      <c r="R341" s="210"/>
      <c r="S341" s="210"/>
      <c r="T341" s="210"/>
      <c r="U341" s="210"/>
      <c r="V341" s="210"/>
      <c r="W341" s="210"/>
      <c r="X341" s="210"/>
      <c r="Y341" s="210"/>
      <c r="Z341" s="210"/>
      <c r="AA341" s="210"/>
      <c r="AB341" s="210"/>
      <c r="AC341" s="210"/>
      <c r="AD341" s="210"/>
      <c r="AE341" s="210"/>
      <c r="AF341" s="210"/>
      <c r="AG341" s="210"/>
      <c r="AH341" s="210"/>
      <c r="AI341" s="210"/>
      <c r="AJ341" s="210"/>
      <c r="AK341" s="210"/>
      <c r="AL341" s="210"/>
    </row>
    <row r="342" spans="1:38" ht="16" x14ac:dyDescent="0.2">
      <c r="A342" s="210"/>
      <c r="B342" s="210"/>
      <c r="C342" s="210"/>
      <c r="D342" s="210"/>
      <c r="E342" s="210"/>
      <c r="F342" s="210"/>
      <c r="G342" s="210"/>
      <c r="H342" s="210"/>
      <c r="I342" s="210"/>
      <c r="J342" s="210"/>
      <c r="K342" s="210"/>
      <c r="L342" s="210"/>
      <c r="M342" s="210"/>
      <c r="N342" s="210"/>
      <c r="O342" s="210"/>
      <c r="P342" s="210"/>
      <c r="Q342" s="210"/>
      <c r="R342" s="210"/>
      <c r="S342" s="210"/>
      <c r="T342" s="210"/>
      <c r="U342" s="210"/>
      <c r="V342" s="210"/>
      <c r="W342" s="210"/>
      <c r="X342" s="210"/>
      <c r="Y342" s="210"/>
      <c r="Z342" s="210"/>
      <c r="AA342" s="210"/>
      <c r="AB342" s="210"/>
      <c r="AC342" s="210"/>
      <c r="AD342" s="210"/>
      <c r="AE342" s="210"/>
      <c r="AF342" s="210"/>
      <c r="AG342" s="210"/>
      <c r="AH342" s="210"/>
      <c r="AI342" s="210"/>
      <c r="AJ342" s="210"/>
      <c r="AK342" s="210"/>
      <c r="AL342" s="210"/>
    </row>
    <row r="343" spans="1:38" ht="16" x14ac:dyDescent="0.2">
      <c r="A343" s="210"/>
      <c r="B343" s="210"/>
      <c r="C343" s="210"/>
      <c r="D343" s="210"/>
      <c r="E343" s="210"/>
      <c r="F343" s="210"/>
      <c r="G343" s="210"/>
      <c r="H343" s="210"/>
      <c r="I343" s="210"/>
      <c r="J343" s="210"/>
      <c r="K343" s="210"/>
      <c r="L343" s="210"/>
      <c r="M343" s="210"/>
      <c r="N343" s="210"/>
      <c r="O343" s="210"/>
      <c r="P343" s="210"/>
      <c r="Q343" s="210"/>
      <c r="R343" s="210"/>
      <c r="S343" s="210"/>
      <c r="T343" s="210"/>
      <c r="U343" s="210"/>
      <c r="V343" s="210"/>
      <c r="W343" s="210"/>
      <c r="X343" s="210"/>
      <c r="Y343" s="210"/>
      <c r="Z343" s="210"/>
      <c r="AA343" s="210"/>
      <c r="AB343" s="210"/>
      <c r="AC343" s="210"/>
      <c r="AD343" s="210"/>
      <c r="AE343" s="210"/>
      <c r="AF343" s="210"/>
      <c r="AG343" s="210"/>
      <c r="AH343" s="210"/>
      <c r="AI343" s="210"/>
      <c r="AJ343" s="210"/>
      <c r="AK343" s="210"/>
      <c r="AL343" s="210"/>
    </row>
    <row r="344" spans="1:38" ht="16" x14ac:dyDescent="0.2">
      <c r="A344" s="210"/>
      <c r="B344" s="210"/>
      <c r="C344" s="210"/>
      <c r="D344" s="210"/>
      <c r="E344" s="210"/>
      <c r="F344" s="210"/>
      <c r="G344" s="210"/>
      <c r="H344" s="210"/>
      <c r="I344" s="210"/>
      <c r="J344" s="210"/>
      <c r="K344" s="210"/>
      <c r="L344" s="210"/>
      <c r="M344" s="210"/>
      <c r="N344" s="210"/>
      <c r="O344" s="210"/>
      <c r="P344" s="210"/>
      <c r="Q344" s="210"/>
      <c r="R344" s="210"/>
      <c r="S344" s="210"/>
      <c r="T344" s="210"/>
      <c r="U344" s="210"/>
      <c r="V344" s="210"/>
      <c r="W344" s="210"/>
      <c r="X344" s="210"/>
      <c r="Y344" s="210"/>
      <c r="Z344" s="210"/>
      <c r="AA344" s="210"/>
      <c r="AB344" s="210"/>
      <c r="AC344" s="210"/>
      <c r="AD344" s="210"/>
      <c r="AE344" s="210"/>
      <c r="AF344" s="210"/>
      <c r="AG344" s="210"/>
      <c r="AH344" s="210"/>
      <c r="AI344" s="210"/>
      <c r="AJ344" s="210"/>
      <c r="AK344" s="210"/>
      <c r="AL344" s="210"/>
    </row>
    <row r="345" spans="1:38" ht="16" x14ac:dyDescent="0.2">
      <c r="A345" s="210"/>
      <c r="B345" s="210"/>
      <c r="C345" s="210"/>
      <c r="D345" s="210"/>
      <c r="E345" s="210"/>
      <c r="F345" s="210"/>
      <c r="G345" s="210"/>
      <c r="H345" s="210"/>
      <c r="I345" s="210"/>
      <c r="J345" s="210"/>
      <c r="K345" s="210"/>
      <c r="L345" s="210"/>
      <c r="M345" s="210"/>
      <c r="N345" s="210"/>
      <c r="O345" s="210"/>
      <c r="P345" s="210"/>
      <c r="Q345" s="210"/>
      <c r="R345" s="210"/>
      <c r="S345" s="210"/>
      <c r="T345" s="210"/>
      <c r="U345" s="210"/>
      <c r="V345" s="210"/>
      <c r="W345" s="210"/>
      <c r="X345" s="210"/>
      <c r="Y345" s="210"/>
      <c r="Z345" s="210"/>
      <c r="AA345" s="210"/>
      <c r="AB345" s="210"/>
      <c r="AC345" s="210"/>
      <c r="AD345" s="210"/>
      <c r="AE345" s="210"/>
      <c r="AF345" s="210"/>
      <c r="AG345" s="210"/>
      <c r="AH345" s="210"/>
      <c r="AI345" s="210"/>
      <c r="AJ345" s="210"/>
      <c r="AK345" s="210"/>
      <c r="AL345" s="210"/>
    </row>
    <row r="346" spans="1:38" ht="16" x14ac:dyDescent="0.2">
      <c r="A346" s="210"/>
      <c r="B346" s="210"/>
      <c r="C346" s="210"/>
      <c r="D346" s="210"/>
      <c r="E346" s="210"/>
      <c r="F346" s="210"/>
      <c r="G346" s="210"/>
      <c r="H346" s="210"/>
      <c r="I346" s="210"/>
      <c r="J346" s="210"/>
      <c r="K346" s="210"/>
      <c r="L346" s="210"/>
      <c r="M346" s="210"/>
      <c r="N346" s="210"/>
      <c r="O346" s="210"/>
      <c r="P346" s="210"/>
      <c r="Q346" s="210"/>
      <c r="R346" s="210"/>
      <c r="S346" s="210"/>
      <c r="T346" s="210"/>
      <c r="U346" s="210"/>
      <c r="V346" s="210"/>
      <c r="W346" s="210"/>
      <c r="X346" s="210"/>
      <c r="Y346" s="210"/>
      <c r="Z346" s="210"/>
      <c r="AA346" s="210"/>
      <c r="AB346" s="210"/>
      <c r="AC346" s="210"/>
      <c r="AD346" s="210"/>
      <c r="AE346" s="210"/>
      <c r="AF346" s="210"/>
      <c r="AG346" s="210"/>
      <c r="AH346" s="210"/>
      <c r="AI346" s="210"/>
      <c r="AJ346" s="210"/>
      <c r="AK346" s="210"/>
      <c r="AL346" s="210"/>
    </row>
    <row r="347" spans="1:38" ht="16" x14ac:dyDescent="0.2">
      <c r="A347" s="210"/>
      <c r="B347" s="210"/>
      <c r="C347" s="210"/>
      <c r="D347" s="210"/>
      <c r="E347" s="210"/>
      <c r="F347" s="210"/>
      <c r="G347" s="210"/>
      <c r="H347" s="210"/>
      <c r="I347" s="210"/>
      <c r="J347" s="210"/>
      <c r="K347" s="210"/>
      <c r="L347" s="210"/>
      <c r="M347" s="210"/>
      <c r="N347" s="210"/>
      <c r="O347" s="210"/>
      <c r="P347" s="210"/>
      <c r="Q347" s="210"/>
      <c r="R347" s="210"/>
      <c r="S347" s="210"/>
      <c r="T347" s="210"/>
      <c r="U347" s="210"/>
      <c r="V347" s="210"/>
      <c r="W347" s="210"/>
      <c r="X347" s="210"/>
      <c r="Y347" s="210"/>
      <c r="Z347" s="210"/>
      <c r="AA347" s="210"/>
      <c r="AB347" s="210"/>
      <c r="AC347" s="210"/>
      <c r="AD347" s="210"/>
      <c r="AE347" s="210"/>
      <c r="AF347" s="210"/>
      <c r="AG347" s="210"/>
      <c r="AH347" s="210"/>
      <c r="AI347" s="210"/>
      <c r="AJ347" s="210"/>
      <c r="AK347" s="210"/>
      <c r="AL347" s="210"/>
    </row>
    <row r="348" spans="1:38" ht="16" x14ac:dyDescent="0.2">
      <c r="A348" s="210"/>
      <c r="B348" s="210"/>
      <c r="C348" s="210"/>
      <c r="D348" s="210"/>
      <c r="E348" s="210"/>
      <c r="F348" s="210"/>
      <c r="G348" s="210"/>
      <c r="H348" s="210"/>
      <c r="I348" s="210"/>
      <c r="J348" s="210"/>
      <c r="K348" s="210"/>
      <c r="L348" s="210"/>
      <c r="M348" s="210"/>
      <c r="N348" s="210"/>
      <c r="O348" s="210"/>
      <c r="P348" s="210"/>
      <c r="Q348" s="210"/>
      <c r="R348" s="210"/>
      <c r="S348" s="210"/>
      <c r="T348" s="210"/>
      <c r="U348" s="210"/>
      <c r="V348" s="210"/>
      <c r="W348" s="210"/>
      <c r="X348" s="210"/>
      <c r="Y348" s="210"/>
      <c r="Z348" s="210"/>
      <c r="AA348" s="210"/>
      <c r="AB348" s="210"/>
      <c r="AC348" s="210"/>
      <c r="AD348" s="210"/>
      <c r="AE348" s="210"/>
      <c r="AF348" s="210"/>
      <c r="AG348" s="210"/>
      <c r="AH348" s="210"/>
      <c r="AI348" s="210"/>
      <c r="AJ348" s="210"/>
      <c r="AK348" s="210"/>
      <c r="AL348" s="210"/>
    </row>
    <row r="349" spans="1:38" ht="16" x14ac:dyDescent="0.2">
      <c r="A349" s="210"/>
      <c r="B349" s="210"/>
      <c r="C349" s="210"/>
      <c r="D349" s="210"/>
      <c r="E349" s="210"/>
      <c r="F349" s="210"/>
      <c r="G349" s="210"/>
      <c r="H349" s="210"/>
      <c r="I349" s="210"/>
      <c r="J349" s="210"/>
      <c r="K349" s="210"/>
      <c r="L349" s="210"/>
      <c r="M349" s="210"/>
      <c r="N349" s="210"/>
      <c r="O349" s="210"/>
      <c r="P349" s="210"/>
      <c r="Q349" s="210"/>
      <c r="R349" s="210"/>
      <c r="S349" s="210"/>
      <c r="T349" s="210"/>
      <c r="U349" s="210"/>
      <c r="V349" s="210"/>
      <c r="W349" s="210"/>
      <c r="X349" s="210"/>
      <c r="Y349" s="210"/>
      <c r="Z349" s="210"/>
      <c r="AA349" s="210"/>
      <c r="AB349" s="210"/>
      <c r="AC349" s="210"/>
      <c r="AD349" s="210"/>
      <c r="AE349" s="210"/>
      <c r="AF349" s="210"/>
      <c r="AG349" s="210"/>
      <c r="AH349" s="210"/>
      <c r="AI349" s="210"/>
      <c r="AJ349" s="210"/>
      <c r="AK349" s="210"/>
      <c r="AL349" s="210"/>
    </row>
    <row r="350" spans="1:38" ht="16" x14ac:dyDescent="0.2">
      <c r="A350" s="210"/>
      <c r="B350" s="210"/>
      <c r="C350" s="210"/>
      <c r="D350" s="210"/>
      <c r="E350" s="210"/>
      <c r="F350" s="210"/>
      <c r="G350" s="210"/>
      <c r="H350" s="210"/>
      <c r="I350" s="210"/>
      <c r="J350" s="210"/>
      <c r="K350" s="210"/>
      <c r="L350" s="210"/>
      <c r="M350" s="210"/>
      <c r="N350" s="210"/>
      <c r="O350" s="210"/>
      <c r="P350" s="210"/>
      <c r="Q350" s="210"/>
      <c r="R350" s="210"/>
      <c r="S350" s="210"/>
      <c r="T350" s="210"/>
      <c r="U350" s="210"/>
      <c r="V350" s="210"/>
      <c r="W350" s="210"/>
      <c r="X350" s="210"/>
      <c r="Y350" s="210"/>
      <c r="Z350" s="210"/>
      <c r="AA350" s="210"/>
      <c r="AB350" s="210"/>
      <c r="AC350" s="210"/>
      <c r="AD350" s="210"/>
      <c r="AE350" s="210"/>
      <c r="AF350" s="210"/>
      <c r="AG350" s="210"/>
      <c r="AH350" s="210"/>
      <c r="AI350" s="210"/>
      <c r="AJ350" s="210"/>
      <c r="AK350" s="210"/>
      <c r="AL350" s="210"/>
    </row>
    <row r="351" spans="1:38" ht="16" x14ac:dyDescent="0.2">
      <c r="A351" s="210"/>
      <c r="B351" s="210"/>
      <c r="C351" s="210"/>
      <c r="D351" s="210"/>
      <c r="E351" s="210"/>
      <c r="F351" s="210"/>
      <c r="G351" s="210"/>
      <c r="H351" s="210"/>
      <c r="I351" s="210"/>
      <c r="J351" s="210"/>
      <c r="K351" s="210"/>
      <c r="L351" s="210"/>
      <c r="M351" s="210"/>
      <c r="N351" s="210"/>
      <c r="O351" s="210"/>
      <c r="P351" s="210"/>
      <c r="Q351" s="210"/>
      <c r="R351" s="210"/>
      <c r="S351" s="210"/>
      <c r="T351" s="210"/>
      <c r="U351" s="210"/>
      <c r="V351" s="210"/>
      <c r="W351" s="210"/>
      <c r="X351" s="210"/>
      <c r="Y351" s="210"/>
      <c r="Z351" s="210"/>
      <c r="AA351" s="210"/>
      <c r="AB351" s="210"/>
      <c r="AC351" s="210"/>
      <c r="AD351" s="210"/>
      <c r="AE351" s="210"/>
      <c r="AF351" s="210"/>
      <c r="AG351" s="210"/>
      <c r="AH351" s="210"/>
      <c r="AI351" s="210"/>
      <c r="AJ351" s="210"/>
      <c r="AK351" s="210"/>
      <c r="AL351" s="210"/>
    </row>
    <row r="352" spans="1:38" ht="16" x14ac:dyDescent="0.2">
      <c r="A352" s="210"/>
      <c r="B352" s="210"/>
      <c r="C352" s="210"/>
      <c r="D352" s="210"/>
      <c r="E352" s="210"/>
      <c r="F352" s="210"/>
      <c r="G352" s="210"/>
      <c r="H352" s="210"/>
      <c r="I352" s="210"/>
      <c r="J352" s="210"/>
      <c r="K352" s="210"/>
      <c r="L352" s="210"/>
      <c r="M352" s="210"/>
      <c r="N352" s="210"/>
      <c r="O352" s="210"/>
      <c r="P352" s="210"/>
      <c r="Q352" s="210"/>
      <c r="R352" s="210"/>
      <c r="S352" s="210"/>
      <c r="T352" s="210"/>
      <c r="U352" s="210"/>
      <c r="V352" s="210"/>
      <c r="W352" s="210"/>
      <c r="X352" s="210"/>
      <c r="Y352" s="210"/>
      <c r="Z352" s="210"/>
      <c r="AA352" s="210"/>
      <c r="AB352" s="210"/>
      <c r="AC352" s="210"/>
      <c r="AD352" s="210"/>
      <c r="AE352" s="210"/>
      <c r="AF352" s="210"/>
      <c r="AG352" s="210"/>
      <c r="AH352" s="210"/>
      <c r="AI352" s="210"/>
      <c r="AJ352" s="210"/>
      <c r="AK352" s="210"/>
      <c r="AL352" s="210"/>
    </row>
    <row r="353" spans="1:38" ht="16" x14ac:dyDescent="0.2">
      <c r="A353" s="210"/>
      <c r="B353" s="210"/>
      <c r="C353" s="210"/>
      <c r="D353" s="210"/>
      <c r="E353" s="210"/>
      <c r="F353" s="210"/>
      <c r="G353" s="210"/>
      <c r="H353" s="210"/>
      <c r="I353" s="210"/>
      <c r="J353" s="210"/>
      <c r="K353" s="210"/>
      <c r="L353" s="210"/>
      <c r="M353" s="210"/>
      <c r="N353" s="210"/>
      <c r="O353" s="210"/>
      <c r="P353" s="210"/>
      <c r="Q353" s="210"/>
      <c r="R353" s="210"/>
      <c r="S353" s="210"/>
      <c r="T353" s="210"/>
      <c r="U353" s="210"/>
      <c r="V353" s="210"/>
      <c r="W353" s="210"/>
      <c r="X353" s="210"/>
      <c r="Y353" s="210"/>
      <c r="Z353" s="210"/>
      <c r="AA353" s="210"/>
      <c r="AB353" s="210"/>
      <c r="AC353" s="210"/>
      <c r="AD353" s="210"/>
      <c r="AE353" s="210"/>
      <c r="AF353" s="210"/>
      <c r="AG353" s="210"/>
      <c r="AH353" s="210"/>
      <c r="AI353" s="210"/>
      <c r="AJ353" s="210"/>
      <c r="AK353" s="210"/>
      <c r="AL353" s="210"/>
    </row>
    <row r="354" spans="1:38" ht="16" x14ac:dyDescent="0.2">
      <c r="A354" s="210"/>
      <c r="B354" s="210"/>
      <c r="C354" s="210"/>
      <c r="D354" s="210"/>
      <c r="E354" s="210"/>
      <c r="F354" s="210"/>
      <c r="G354" s="210"/>
      <c r="H354" s="210"/>
      <c r="I354" s="210"/>
      <c r="J354" s="210"/>
      <c r="K354" s="210"/>
      <c r="L354" s="210"/>
      <c r="M354" s="210"/>
      <c r="N354" s="210"/>
      <c r="O354" s="210"/>
      <c r="P354" s="210"/>
      <c r="Q354" s="210"/>
      <c r="R354" s="210"/>
      <c r="S354" s="210"/>
      <c r="T354" s="210"/>
      <c r="U354" s="210"/>
      <c r="V354" s="210"/>
      <c r="W354" s="210"/>
      <c r="X354" s="210"/>
      <c r="Y354" s="210"/>
      <c r="Z354" s="210"/>
      <c r="AA354" s="210"/>
      <c r="AB354" s="210"/>
      <c r="AC354" s="210"/>
      <c r="AD354" s="210"/>
      <c r="AE354" s="210"/>
      <c r="AF354" s="210"/>
      <c r="AG354" s="210"/>
      <c r="AH354" s="210"/>
      <c r="AI354" s="210"/>
      <c r="AJ354" s="210"/>
      <c r="AK354" s="210"/>
      <c r="AL354" s="210"/>
    </row>
    <row r="355" spans="1:38" ht="16" x14ac:dyDescent="0.2">
      <c r="A355" s="210"/>
      <c r="B355" s="210"/>
      <c r="C355" s="210"/>
      <c r="D355" s="210"/>
      <c r="E355" s="210"/>
      <c r="F355" s="210"/>
      <c r="G355" s="210"/>
      <c r="H355" s="210"/>
      <c r="I355" s="210"/>
      <c r="J355" s="210"/>
      <c r="K355" s="210"/>
      <c r="L355" s="210"/>
      <c r="M355" s="210"/>
      <c r="N355" s="210"/>
      <c r="O355" s="210"/>
      <c r="P355" s="210"/>
      <c r="Q355" s="210"/>
      <c r="R355" s="210"/>
      <c r="S355" s="210"/>
      <c r="T355" s="210"/>
      <c r="U355" s="210"/>
      <c r="V355" s="210"/>
      <c r="W355" s="210"/>
      <c r="X355" s="210"/>
      <c r="Y355" s="210"/>
      <c r="Z355" s="210"/>
      <c r="AA355" s="210"/>
      <c r="AB355" s="210"/>
      <c r="AC355" s="210"/>
      <c r="AD355" s="210"/>
      <c r="AE355" s="210"/>
      <c r="AF355" s="210"/>
      <c r="AG355" s="210"/>
      <c r="AH355" s="210"/>
      <c r="AI355" s="210"/>
      <c r="AJ355" s="210"/>
      <c r="AK355" s="210"/>
      <c r="AL355" s="210"/>
    </row>
    <row r="356" spans="1:38" ht="16" x14ac:dyDescent="0.2">
      <c r="A356" s="210"/>
      <c r="B356" s="210"/>
      <c r="C356" s="210"/>
      <c r="D356" s="210"/>
      <c r="E356" s="210"/>
      <c r="F356" s="210"/>
      <c r="G356" s="210"/>
      <c r="H356" s="210"/>
      <c r="I356" s="210"/>
      <c r="J356" s="210"/>
      <c r="K356" s="210"/>
      <c r="L356" s="210"/>
      <c r="M356" s="210"/>
      <c r="N356" s="210"/>
      <c r="O356" s="210"/>
      <c r="P356" s="210"/>
      <c r="Q356" s="210"/>
      <c r="R356" s="210"/>
      <c r="S356" s="210"/>
      <c r="T356" s="210"/>
      <c r="U356" s="210"/>
      <c r="V356" s="210"/>
      <c r="W356" s="210"/>
      <c r="X356" s="210"/>
      <c r="Y356" s="210"/>
      <c r="Z356" s="210"/>
      <c r="AA356" s="210"/>
      <c r="AB356" s="210"/>
      <c r="AC356" s="210"/>
      <c r="AD356" s="210"/>
      <c r="AE356" s="210"/>
      <c r="AF356" s="210"/>
      <c r="AG356" s="210"/>
      <c r="AH356" s="210"/>
      <c r="AI356" s="210"/>
      <c r="AJ356" s="210"/>
      <c r="AK356" s="210"/>
      <c r="AL356" s="210"/>
    </row>
    <row r="357" spans="1:38" ht="16" x14ac:dyDescent="0.2">
      <c r="A357" s="210"/>
      <c r="B357" s="210"/>
      <c r="C357" s="210"/>
      <c r="D357" s="210"/>
      <c r="E357" s="210"/>
      <c r="F357" s="210"/>
      <c r="G357" s="210"/>
      <c r="H357" s="210"/>
      <c r="I357" s="210"/>
      <c r="J357" s="210"/>
      <c r="K357" s="210"/>
      <c r="L357" s="210"/>
      <c r="M357" s="210"/>
      <c r="N357" s="210"/>
      <c r="O357" s="210"/>
      <c r="P357" s="210"/>
      <c r="Q357" s="210"/>
      <c r="R357" s="210"/>
      <c r="S357" s="210"/>
      <c r="T357" s="210"/>
      <c r="U357" s="210"/>
      <c r="V357" s="210"/>
      <c r="W357" s="210"/>
      <c r="X357" s="210"/>
      <c r="Y357" s="210"/>
      <c r="Z357" s="210"/>
      <c r="AA357" s="210"/>
      <c r="AB357" s="210"/>
      <c r="AC357" s="210"/>
      <c r="AD357" s="210"/>
      <c r="AE357" s="210"/>
      <c r="AF357" s="210"/>
      <c r="AG357" s="210"/>
      <c r="AH357" s="210"/>
      <c r="AI357" s="210"/>
      <c r="AJ357" s="210"/>
      <c r="AK357" s="210"/>
      <c r="AL357" s="210"/>
    </row>
    <row r="358" spans="1:38" ht="16" x14ac:dyDescent="0.2">
      <c r="A358" s="210"/>
      <c r="B358" s="210"/>
      <c r="C358" s="210"/>
      <c r="D358" s="210"/>
      <c r="E358" s="210"/>
      <c r="F358" s="210"/>
      <c r="G358" s="210"/>
      <c r="H358" s="210"/>
      <c r="I358" s="210"/>
      <c r="J358" s="210"/>
      <c r="K358" s="210"/>
      <c r="L358" s="210"/>
      <c r="M358" s="210"/>
      <c r="N358" s="210"/>
      <c r="O358" s="210"/>
      <c r="P358" s="210"/>
      <c r="Q358" s="210"/>
      <c r="R358" s="210"/>
      <c r="S358" s="210"/>
      <c r="T358" s="210"/>
      <c r="U358" s="210"/>
      <c r="V358" s="210"/>
      <c r="W358" s="210"/>
      <c r="X358" s="210"/>
      <c r="Y358" s="210"/>
      <c r="Z358" s="210"/>
      <c r="AA358" s="210"/>
      <c r="AB358" s="210"/>
      <c r="AC358" s="210"/>
      <c r="AD358" s="210"/>
      <c r="AE358" s="210"/>
      <c r="AF358" s="210"/>
      <c r="AG358" s="210"/>
      <c r="AH358" s="210"/>
      <c r="AI358" s="210"/>
      <c r="AJ358" s="210"/>
      <c r="AK358" s="210"/>
      <c r="AL358" s="210"/>
    </row>
    <row r="359" spans="1:38" ht="16" x14ac:dyDescent="0.2">
      <c r="A359" s="210"/>
      <c r="B359" s="210"/>
      <c r="C359" s="210"/>
      <c r="D359" s="210"/>
      <c r="E359" s="210"/>
      <c r="F359" s="210"/>
      <c r="G359" s="210"/>
      <c r="H359" s="210"/>
      <c r="I359" s="210"/>
      <c r="J359" s="210"/>
      <c r="K359" s="210"/>
      <c r="L359" s="210"/>
      <c r="M359" s="210"/>
      <c r="N359" s="210"/>
      <c r="O359" s="210"/>
      <c r="P359" s="210"/>
      <c r="Q359" s="210"/>
      <c r="R359" s="210"/>
      <c r="S359" s="210"/>
      <c r="T359" s="210"/>
      <c r="U359" s="210"/>
      <c r="V359" s="210"/>
      <c r="W359" s="210"/>
      <c r="X359" s="210"/>
      <c r="Y359" s="210"/>
      <c r="Z359" s="210"/>
      <c r="AA359" s="210"/>
      <c r="AB359" s="210"/>
      <c r="AC359" s="210"/>
      <c r="AD359" s="210"/>
      <c r="AE359" s="210"/>
      <c r="AF359" s="210"/>
      <c r="AG359" s="210"/>
      <c r="AH359" s="210"/>
      <c r="AI359" s="210"/>
      <c r="AJ359" s="210"/>
      <c r="AK359" s="210"/>
      <c r="AL359" s="210"/>
    </row>
    <row r="360" spans="1:38" ht="16" x14ac:dyDescent="0.2">
      <c r="A360" s="210"/>
      <c r="B360" s="210"/>
      <c r="C360" s="210"/>
      <c r="D360" s="210"/>
      <c r="E360" s="210"/>
      <c r="F360" s="210"/>
      <c r="G360" s="210"/>
      <c r="H360" s="210"/>
      <c r="I360" s="210"/>
      <c r="J360" s="210"/>
      <c r="K360" s="210"/>
      <c r="L360" s="210"/>
      <c r="M360" s="210"/>
      <c r="N360" s="210"/>
      <c r="O360" s="210"/>
      <c r="P360" s="210"/>
      <c r="Q360" s="210"/>
      <c r="R360" s="210"/>
      <c r="S360" s="210"/>
      <c r="T360" s="210"/>
      <c r="U360" s="210"/>
      <c r="V360" s="210"/>
      <c r="W360" s="210"/>
      <c r="X360" s="210"/>
      <c r="Y360" s="210"/>
      <c r="Z360" s="210"/>
      <c r="AA360" s="210"/>
      <c r="AB360" s="210"/>
      <c r="AC360" s="210"/>
      <c r="AD360" s="210"/>
      <c r="AE360" s="210"/>
      <c r="AF360" s="210"/>
      <c r="AG360" s="210"/>
      <c r="AH360" s="210"/>
      <c r="AI360" s="210"/>
      <c r="AJ360" s="210"/>
      <c r="AK360" s="210"/>
      <c r="AL360" s="210"/>
    </row>
    <row r="361" spans="1:38" ht="16" x14ac:dyDescent="0.2">
      <c r="A361" s="210"/>
      <c r="B361" s="210"/>
      <c r="C361" s="210"/>
      <c r="D361" s="210"/>
      <c r="E361" s="210"/>
      <c r="F361" s="210"/>
      <c r="G361" s="210"/>
      <c r="H361" s="210"/>
      <c r="I361" s="210"/>
      <c r="J361" s="210"/>
      <c r="K361" s="210"/>
      <c r="L361" s="210"/>
      <c r="M361" s="210"/>
      <c r="N361" s="210"/>
      <c r="O361" s="210"/>
      <c r="P361" s="210"/>
      <c r="Q361" s="210"/>
      <c r="R361" s="210"/>
      <c r="S361" s="210"/>
      <c r="T361" s="210"/>
      <c r="U361" s="210"/>
      <c r="V361" s="210"/>
      <c r="W361" s="210"/>
      <c r="X361" s="210"/>
      <c r="Y361" s="210"/>
      <c r="Z361" s="210"/>
      <c r="AA361" s="210"/>
      <c r="AB361" s="210"/>
      <c r="AC361" s="210"/>
      <c r="AD361" s="210"/>
      <c r="AE361" s="210"/>
      <c r="AF361" s="210"/>
      <c r="AG361" s="210"/>
      <c r="AH361" s="210"/>
      <c r="AI361" s="210"/>
      <c r="AJ361" s="210"/>
      <c r="AK361" s="210"/>
      <c r="AL361" s="210"/>
    </row>
    <row r="362" spans="1:38" ht="16" x14ac:dyDescent="0.2">
      <c r="A362" s="210"/>
      <c r="B362" s="210"/>
      <c r="C362" s="210"/>
      <c r="D362" s="210"/>
      <c r="E362" s="210"/>
      <c r="F362" s="210"/>
      <c r="G362" s="210"/>
      <c r="H362" s="210"/>
      <c r="I362" s="210"/>
      <c r="J362" s="210"/>
      <c r="K362" s="210"/>
      <c r="L362" s="210"/>
      <c r="M362" s="210"/>
      <c r="N362" s="210"/>
      <c r="O362" s="210"/>
      <c r="P362" s="210"/>
      <c r="Q362" s="210"/>
      <c r="R362" s="210"/>
      <c r="S362" s="210"/>
      <c r="T362" s="210"/>
      <c r="U362" s="210"/>
      <c r="V362" s="210"/>
      <c r="W362" s="210"/>
      <c r="X362" s="210"/>
      <c r="Y362" s="210"/>
      <c r="Z362" s="210"/>
      <c r="AA362" s="210"/>
      <c r="AB362" s="210"/>
      <c r="AC362" s="210"/>
      <c r="AD362" s="210"/>
      <c r="AE362" s="210"/>
      <c r="AF362" s="210"/>
      <c r="AG362" s="210"/>
      <c r="AH362" s="210"/>
      <c r="AI362" s="210"/>
      <c r="AJ362" s="210"/>
      <c r="AK362" s="210"/>
      <c r="AL362" s="210"/>
    </row>
    <row r="363" spans="1:38" ht="16" x14ac:dyDescent="0.2">
      <c r="A363" s="210"/>
      <c r="B363" s="210"/>
      <c r="C363" s="210"/>
      <c r="D363" s="210"/>
      <c r="E363" s="210"/>
      <c r="F363" s="210"/>
      <c r="G363" s="210"/>
      <c r="H363" s="210"/>
      <c r="I363" s="210"/>
      <c r="J363" s="210"/>
      <c r="K363" s="210"/>
      <c r="L363" s="210"/>
      <c r="M363" s="210"/>
      <c r="N363" s="210"/>
      <c r="O363" s="210"/>
      <c r="P363" s="210"/>
      <c r="Q363" s="210"/>
      <c r="R363" s="210"/>
      <c r="S363" s="210"/>
      <c r="T363" s="210"/>
      <c r="U363" s="210"/>
      <c r="V363" s="210"/>
      <c r="W363" s="210"/>
      <c r="X363" s="210"/>
      <c r="Y363" s="210"/>
      <c r="Z363" s="210"/>
      <c r="AA363" s="210"/>
      <c r="AB363" s="210"/>
      <c r="AC363" s="210"/>
      <c r="AD363" s="210"/>
      <c r="AE363" s="210"/>
      <c r="AF363" s="210"/>
      <c r="AG363" s="210"/>
      <c r="AH363" s="210"/>
      <c r="AI363" s="210"/>
      <c r="AJ363" s="210"/>
      <c r="AK363" s="210"/>
      <c r="AL363" s="210"/>
    </row>
    <row r="364" spans="1:38" ht="16" x14ac:dyDescent="0.2">
      <c r="A364" s="210"/>
      <c r="B364" s="210"/>
      <c r="C364" s="210"/>
      <c r="D364" s="210"/>
      <c r="E364" s="210"/>
      <c r="F364" s="210"/>
      <c r="G364" s="210"/>
      <c r="H364" s="210"/>
      <c r="I364" s="210"/>
      <c r="J364" s="210"/>
      <c r="K364" s="210"/>
      <c r="L364" s="210"/>
      <c r="M364" s="210"/>
      <c r="N364" s="210"/>
      <c r="O364" s="210"/>
      <c r="P364" s="210"/>
      <c r="Q364" s="210"/>
      <c r="R364" s="210"/>
      <c r="S364" s="210"/>
      <c r="T364" s="210"/>
      <c r="U364" s="210"/>
      <c r="V364" s="210"/>
      <c r="W364" s="210"/>
      <c r="X364" s="210"/>
      <c r="Y364" s="210"/>
      <c r="Z364" s="210"/>
      <c r="AA364" s="210"/>
      <c r="AB364" s="210"/>
      <c r="AC364" s="210"/>
      <c r="AD364" s="210"/>
      <c r="AE364" s="210"/>
      <c r="AF364" s="210"/>
      <c r="AG364" s="210"/>
      <c r="AH364" s="210"/>
      <c r="AI364" s="210"/>
      <c r="AJ364" s="210"/>
      <c r="AK364" s="210"/>
      <c r="AL364" s="210"/>
    </row>
    <row r="365" spans="1:38" ht="16" x14ac:dyDescent="0.2">
      <c r="A365" s="210"/>
      <c r="B365" s="210"/>
      <c r="C365" s="210"/>
      <c r="D365" s="210"/>
      <c r="E365" s="210"/>
      <c r="F365" s="210"/>
      <c r="G365" s="210"/>
      <c r="H365" s="210"/>
      <c r="I365" s="210"/>
      <c r="J365" s="210"/>
      <c r="K365" s="210"/>
      <c r="L365" s="210"/>
      <c r="M365" s="210"/>
      <c r="N365" s="210"/>
      <c r="O365" s="210"/>
      <c r="P365" s="210"/>
      <c r="Q365" s="210"/>
      <c r="R365" s="210"/>
      <c r="S365" s="210"/>
      <c r="T365" s="210"/>
      <c r="U365" s="210"/>
      <c r="V365" s="210"/>
      <c r="W365" s="210"/>
      <c r="X365" s="210"/>
      <c r="Y365" s="210"/>
      <c r="Z365" s="210"/>
      <c r="AA365" s="210"/>
      <c r="AB365" s="210"/>
      <c r="AC365" s="210"/>
      <c r="AD365" s="210"/>
      <c r="AE365" s="210"/>
      <c r="AF365" s="210"/>
      <c r="AG365" s="210"/>
      <c r="AH365" s="210"/>
      <c r="AI365" s="210"/>
      <c r="AJ365" s="210"/>
      <c r="AK365" s="210"/>
      <c r="AL365" s="210"/>
    </row>
    <row r="366" spans="1:38" ht="16" x14ac:dyDescent="0.2">
      <c r="A366" s="210"/>
      <c r="B366" s="210"/>
      <c r="C366" s="210"/>
      <c r="D366" s="210"/>
      <c r="E366" s="210"/>
      <c r="F366" s="210"/>
      <c r="G366" s="210"/>
      <c r="H366" s="210"/>
      <c r="I366" s="210"/>
      <c r="J366" s="210"/>
      <c r="K366" s="210"/>
      <c r="L366" s="210"/>
      <c r="M366" s="210"/>
      <c r="N366" s="210"/>
      <c r="O366" s="210"/>
      <c r="P366" s="210"/>
      <c r="Q366" s="210"/>
      <c r="R366" s="210"/>
      <c r="S366" s="210"/>
      <c r="T366" s="210"/>
      <c r="U366" s="210"/>
      <c r="V366" s="210"/>
      <c r="W366" s="210"/>
      <c r="X366" s="210"/>
      <c r="Y366" s="210"/>
      <c r="Z366" s="210"/>
      <c r="AA366" s="210"/>
      <c r="AB366" s="210"/>
      <c r="AC366" s="210"/>
      <c r="AD366" s="210"/>
      <c r="AE366" s="210"/>
      <c r="AF366" s="210"/>
      <c r="AG366" s="210"/>
      <c r="AH366" s="210"/>
      <c r="AI366" s="210"/>
      <c r="AJ366" s="210"/>
      <c r="AK366" s="210"/>
      <c r="AL366" s="210"/>
    </row>
    <row r="367" spans="1:38" ht="16" x14ac:dyDescent="0.2">
      <c r="A367" s="210"/>
      <c r="B367" s="210"/>
      <c r="C367" s="210"/>
      <c r="D367" s="210"/>
      <c r="E367" s="210"/>
      <c r="F367" s="210"/>
      <c r="G367" s="210"/>
      <c r="H367" s="210"/>
      <c r="I367" s="210"/>
      <c r="J367" s="210"/>
      <c r="K367" s="210"/>
      <c r="L367" s="210"/>
      <c r="M367" s="210"/>
      <c r="N367" s="210"/>
      <c r="O367" s="210"/>
      <c r="P367" s="210"/>
      <c r="Q367" s="210"/>
      <c r="R367" s="210"/>
      <c r="S367" s="210"/>
      <c r="T367" s="210"/>
      <c r="U367" s="210"/>
      <c r="V367" s="210"/>
      <c r="W367" s="210"/>
      <c r="X367" s="210"/>
      <c r="Y367" s="210"/>
      <c r="Z367" s="210"/>
      <c r="AA367" s="210"/>
      <c r="AB367" s="210"/>
      <c r="AC367" s="210"/>
      <c r="AD367" s="210"/>
      <c r="AE367" s="210"/>
      <c r="AF367" s="210"/>
      <c r="AG367" s="210"/>
      <c r="AH367" s="210"/>
      <c r="AI367" s="210"/>
      <c r="AJ367" s="210"/>
      <c r="AK367" s="210"/>
      <c r="AL367" s="210"/>
    </row>
    <row r="368" spans="1:38" ht="16" x14ac:dyDescent="0.2">
      <c r="A368" s="210"/>
      <c r="B368" s="210"/>
      <c r="C368" s="210"/>
      <c r="D368" s="210"/>
      <c r="E368" s="210"/>
      <c r="F368" s="210"/>
      <c r="G368" s="210"/>
      <c r="H368" s="210"/>
      <c r="I368" s="210"/>
      <c r="J368" s="210"/>
      <c r="K368" s="210"/>
      <c r="L368" s="210"/>
      <c r="M368" s="210"/>
      <c r="N368" s="210"/>
      <c r="O368" s="210"/>
      <c r="P368" s="210"/>
      <c r="Q368" s="210"/>
      <c r="R368" s="210"/>
      <c r="S368" s="210"/>
      <c r="T368" s="210"/>
      <c r="U368" s="210"/>
      <c r="V368" s="210"/>
      <c r="W368" s="210"/>
      <c r="X368" s="210"/>
      <c r="Y368" s="210"/>
      <c r="Z368" s="210"/>
      <c r="AA368" s="210"/>
      <c r="AB368" s="210"/>
      <c r="AC368" s="210"/>
      <c r="AD368" s="210"/>
      <c r="AE368" s="210"/>
      <c r="AF368" s="210"/>
      <c r="AG368" s="210"/>
      <c r="AH368" s="210"/>
      <c r="AI368" s="210"/>
      <c r="AJ368" s="210"/>
      <c r="AK368" s="210"/>
      <c r="AL368" s="210"/>
    </row>
    <row r="369" spans="1:38" ht="16" x14ac:dyDescent="0.2">
      <c r="A369" s="210"/>
      <c r="B369" s="210"/>
      <c r="C369" s="210"/>
      <c r="D369" s="210"/>
      <c r="E369" s="210"/>
      <c r="F369" s="210"/>
      <c r="G369" s="210"/>
      <c r="H369" s="210"/>
      <c r="I369" s="210"/>
      <c r="J369" s="210"/>
      <c r="K369" s="210"/>
      <c r="L369" s="210"/>
      <c r="M369" s="210"/>
      <c r="N369" s="210"/>
      <c r="O369" s="210"/>
      <c r="P369" s="210"/>
      <c r="Q369" s="210"/>
      <c r="R369" s="210"/>
      <c r="S369" s="210"/>
      <c r="T369" s="210"/>
      <c r="U369" s="210"/>
      <c r="V369" s="210"/>
      <c r="W369" s="210"/>
      <c r="X369" s="210"/>
      <c r="Y369" s="210"/>
      <c r="Z369" s="210"/>
      <c r="AA369" s="210"/>
      <c r="AB369" s="210"/>
      <c r="AC369" s="210"/>
      <c r="AD369" s="210"/>
      <c r="AE369" s="210"/>
      <c r="AF369" s="210"/>
      <c r="AG369" s="210"/>
      <c r="AH369" s="210"/>
      <c r="AI369" s="210"/>
      <c r="AJ369" s="210"/>
      <c r="AK369" s="210"/>
      <c r="AL369" s="210"/>
    </row>
    <row r="370" spans="1:38" ht="16" x14ac:dyDescent="0.2">
      <c r="A370" s="210"/>
      <c r="B370" s="210"/>
      <c r="C370" s="210"/>
      <c r="D370" s="210"/>
      <c r="E370" s="210"/>
      <c r="F370" s="210"/>
      <c r="G370" s="210"/>
      <c r="H370" s="210"/>
      <c r="I370" s="210"/>
      <c r="J370" s="210"/>
      <c r="K370" s="210"/>
      <c r="L370" s="210"/>
      <c r="M370" s="210"/>
      <c r="N370" s="210"/>
      <c r="O370" s="210"/>
      <c r="P370" s="210"/>
      <c r="Q370" s="210"/>
      <c r="R370" s="210"/>
      <c r="S370" s="210"/>
      <c r="T370" s="210"/>
      <c r="U370" s="210"/>
      <c r="V370" s="210"/>
      <c r="W370" s="210"/>
      <c r="X370" s="210"/>
      <c r="Y370" s="210"/>
      <c r="Z370" s="210"/>
      <c r="AA370" s="210"/>
      <c r="AB370" s="210"/>
      <c r="AC370" s="210"/>
      <c r="AD370" s="210"/>
      <c r="AE370" s="210"/>
      <c r="AF370" s="210"/>
      <c r="AG370" s="210"/>
      <c r="AH370" s="210"/>
      <c r="AI370" s="210"/>
      <c r="AJ370" s="210"/>
      <c r="AK370" s="210"/>
      <c r="AL370" s="210"/>
    </row>
    <row r="371" spans="1:38" ht="16" x14ac:dyDescent="0.2">
      <c r="A371" s="210"/>
      <c r="B371" s="210"/>
      <c r="C371" s="210"/>
      <c r="D371" s="210"/>
      <c r="E371" s="210"/>
      <c r="F371" s="210"/>
      <c r="G371" s="210"/>
      <c r="H371" s="210"/>
      <c r="I371" s="210"/>
      <c r="J371" s="210"/>
      <c r="K371" s="210"/>
      <c r="L371" s="210"/>
      <c r="M371" s="210"/>
      <c r="N371" s="210"/>
      <c r="O371" s="210"/>
      <c r="P371" s="210"/>
      <c r="Q371" s="210"/>
      <c r="R371" s="210"/>
      <c r="S371" s="210"/>
      <c r="T371" s="210"/>
      <c r="U371" s="210"/>
      <c r="V371" s="210"/>
      <c r="W371" s="210"/>
      <c r="X371" s="210"/>
      <c r="Y371" s="210"/>
      <c r="Z371" s="210"/>
      <c r="AA371" s="210"/>
      <c r="AB371" s="210"/>
      <c r="AC371" s="210"/>
      <c r="AD371" s="210"/>
      <c r="AE371" s="210"/>
      <c r="AF371" s="210"/>
      <c r="AG371" s="210"/>
      <c r="AH371" s="210"/>
      <c r="AI371" s="210"/>
      <c r="AJ371" s="210"/>
      <c r="AK371" s="210"/>
      <c r="AL371" s="210"/>
    </row>
    <row r="372" spans="1:38" ht="16" x14ac:dyDescent="0.2">
      <c r="A372" s="210"/>
      <c r="B372" s="210"/>
      <c r="C372" s="210"/>
      <c r="D372" s="210"/>
      <c r="E372" s="210"/>
      <c r="F372" s="210"/>
      <c r="G372" s="210"/>
      <c r="H372" s="210"/>
      <c r="I372" s="210"/>
      <c r="J372" s="210"/>
      <c r="K372" s="210"/>
      <c r="L372" s="210"/>
      <c r="M372" s="210"/>
      <c r="N372" s="210"/>
      <c r="O372" s="210"/>
      <c r="P372" s="210"/>
      <c r="Q372" s="210"/>
      <c r="R372" s="210"/>
      <c r="S372" s="210"/>
      <c r="T372" s="210"/>
      <c r="U372" s="210"/>
      <c r="V372" s="210"/>
      <c r="W372" s="210"/>
      <c r="X372" s="210"/>
      <c r="Y372" s="210"/>
      <c r="Z372" s="210"/>
      <c r="AA372" s="210"/>
      <c r="AB372" s="210"/>
      <c r="AC372" s="210"/>
      <c r="AD372" s="210"/>
      <c r="AE372" s="210"/>
      <c r="AF372" s="210"/>
      <c r="AG372" s="210"/>
      <c r="AH372" s="210"/>
      <c r="AI372" s="210"/>
      <c r="AJ372" s="210"/>
      <c r="AK372" s="210"/>
      <c r="AL372" s="210"/>
    </row>
    <row r="373" spans="1:38" ht="16" x14ac:dyDescent="0.2">
      <c r="A373" s="210"/>
      <c r="B373" s="210"/>
      <c r="C373" s="210"/>
      <c r="D373" s="210"/>
      <c r="E373" s="210"/>
      <c r="F373" s="210"/>
      <c r="G373" s="210"/>
      <c r="H373" s="210"/>
      <c r="I373" s="210"/>
      <c r="J373" s="210"/>
      <c r="K373" s="210"/>
      <c r="L373" s="210"/>
      <c r="M373" s="210"/>
      <c r="N373" s="210"/>
      <c r="O373" s="210"/>
      <c r="P373" s="210"/>
      <c r="Q373" s="210"/>
      <c r="R373" s="210"/>
      <c r="S373" s="210"/>
      <c r="T373" s="210"/>
      <c r="U373" s="210"/>
      <c r="V373" s="210"/>
      <c r="W373" s="210"/>
      <c r="X373" s="210"/>
      <c r="Y373" s="210"/>
      <c r="Z373" s="210"/>
      <c r="AA373" s="210"/>
      <c r="AB373" s="210"/>
      <c r="AC373" s="210"/>
      <c r="AD373" s="210"/>
      <c r="AE373" s="210"/>
      <c r="AF373" s="210"/>
      <c r="AG373" s="210"/>
      <c r="AH373" s="210"/>
      <c r="AI373" s="210"/>
      <c r="AJ373" s="210"/>
      <c r="AK373" s="210"/>
      <c r="AL373" s="210"/>
    </row>
    <row r="374" spans="1:38" ht="16" x14ac:dyDescent="0.2">
      <c r="A374" s="210"/>
      <c r="B374" s="210"/>
      <c r="C374" s="210"/>
      <c r="D374" s="210"/>
      <c r="E374" s="210"/>
      <c r="F374" s="210"/>
      <c r="G374" s="210"/>
      <c r="H374" s="210"/>
      <c r="I374" s="210"/>
      <c r="J374" s="210"/>
      <c r="K374" s="210"/>
      <c r="L374" s="210"/>
      <c r="M374" s="210"/>
      <c r="N374" s="210"/>
      <c r="O374" s="210"/>
      <c r="P374" s="210"/>
      <c r="Q374" s="210"/>
      <c r="R374" s="210"/>
      <c r="S374" s="210"/>
      <c r="T374" s="210"/>
      <c r="U374" s="210"/>
      <c r="V374" s="210"/>
      <c r="W374" s="210"/>
      <c r="X374" s="210"/>
      <c r="Y374" s="210"/>
      <c r="Z374" s="210"/>
      <c r="AA374" s="210"/>
      <c r="AB374" s="210"/>
      <c r="AC374" s="210"/>
      <c r="AD374" s="210"/>
      <c r="AE374" s="210"/>
      <c r="AF374" s="210"/>
      <c r="AG374" s="210"/>
      <c r="AH374" s="210"/>
      <c r="AI374" s="210"/>
      <c r="AJ374" s="210"/>
      <c r="AK374" s="210"/>
      <c r="AL374" s="210"/>
    </row>
    <row r="375" spans="1:38" ht="16" x14ac:dyDescent="0.2">
      <c r="A375" s="210"/>
      <c r="B375" s="210"/>
      <c r="C375" s="210"/>
      <c r="D375" s="210"/>
      <c r="E375" s="210"/>
      <c r="F375" s="210"/>
      <c r="G375" s="210"/>
      <c r="H375" s="210"/>
      <c r="I375" s="210"/>
      <c r="J375" s="210"/>
      <c r="K375" s="210"/>
      <c r="L375" s="210"/>
      <c r="M375" s="210"/>
      <c r="N375" s="210"/>
      <c r="O375" s="210"/>
      <c r="P375" s="210"/>
      <c r="Q375" s="210"/>
      <c r="R375" s="210"/>
      <c r="S375" s="210"/>
      <c r="T375" s="210"/>
      <c r="U375" s="210"/>
      <c r="V375" s="210"/>
      <c r="W375" s="210"/>
      <c r="X375" s="210"/>
      <c r="Y375" s="210"/>
      <c r="Z375" s="210"/>
      <c r="AA375" s="210"/>
      <c r="AB375" s="210"/>
      <c r="AC375" s="210"/>
      <c r="AD375" s="210"/>
      <c r="AE375" s="210"/>
      <c r="AF375" s="210"/>
      <c r="AG375" s="210"/>
      <c r="AH375" s="210"/>
      <c r="AI375" s="210"/>
      <c r="AJ375" s="210"/>
      <c r="AK375" s="210"/>
      <c r="AL375" s="210"/>
    </row>
    <row r="376" spans="1:38" ht="16" x14ac:dyDescent="0.2">
      <c r="A376" s="210"/>
      <c r="B376" s="210"/>
      <c r="C376" s="210"/>
      <c r="D376" s="210"/>
      <c r="E376" s="210"/>
      <c r="F376" s="210"/>
      <c r="G376" s="210"/>
      <c r="H376" s="210"/>
      <c r="I376" s="210"/>
      <c r="J376" s="210"/>
      <c r="K376" s="210"/>
      <c r="L376" s="210"/>
      <c r="M376" s="210"/>
      <c r="N376" s="210"/>
      <c r="O376" s="210"/>
      <c r="P376" s="210"/>
      <c r="Q376" s="210"/>
      <c r="R376" s="210"/>
      <c r="S376" s="210"/>
      <c r="T376" s="210"/>
      <c r="U376" s="210"/>
      <c r="V376" s="210"/>
      <c r="W376" s="210"/>
      <c r="X376" s="210"/>
      <c r="Y376" s="210"/>
      <c r="Z376" s="210"/>
      <c r="AA376" s="210"/>
      <c r="AB376" s="210"/>
      <c r="AC376" s="210"/>
      <c r="AD376" s="210"/>
      <c r="AE376" s="210"/>
      <c r="AF376" s="210"/>
      <c r="AG376" s="210"/>
      <c r="AH376" s="210"/>
      <c r="AI376" s="210"/>
      <c r="AJ376" s="210"/>
      <c r="AK376" s="210"/>
      <c r="AL376" s="210"/>
    </row>
    <row r="377" spans="1:38" ht="16" x14ac:dyDescent="0.2">
      <c r="A377" s="210"/>
      <c r="B377" s="210"/>
      <c r="C377" s="210"/>
      <c r="D377" s="210"/>
      <c r="E377" s="210"/>
      <c r="F377" s="210"/>
      <c r="G377" s="210"/>
      <c r="H377" s="210"/>
      <c r="I377" s="210"/>
      <c r="J377" s="210"/>
      <c r="K377" s="210"/>
      <c r="L377" s="210"/>
      <c r="M377" s="210"/>
      <c r="N377" s="210"/>
      <c r="O377" s="210"/>
      <c r="P377" s="210"/>
      <c r="Q377" s="210"/>
      <c r="R377" s="210"/>
      <c r="S377" s="210"/>
      <c r="T377" s="210"/>
      <c r="U377" s="210"/>
      <c r="V377" s="210"/>
      <c r="W377" s="210"/>
      <c r="X377" s="210"/>
      <c r="Y377" s="210"/>
      <c r="Z377" s="210"/>
      <c r="AA377" s="210"/>
      <c r="AB377" s="210"/>
      <c r="AC377" s="210"/>
      <c r="AD377" s="210"/>
      <c r="AE377" s="210"/>
      <c r="AF377" s="210"/>
      <c r="AG377" s="210"/>
      <c r="AH377" s="210"/>
      <c r="AI377" s="210"/>
      <c r="AJ377" s="210"/>
      <c r="AK377" s="210"/>
      <c r="AL377" s="210"/>
    </row>
    <row r="378" spans="1:38" ht="16" x14ac:dyDescent="0.2">
      <c r="A378" s="210"/>
      <c r="B378" s="210"/>
      <c r="C378" s="210"/>
      <c r="D378" s="210"/>
      <c r="E378" s="210"/>
      <c r="F378" s="210"/>
      <c r="G378" s="210"/>
      <c r="H378" s="210"/>
      <c r="I378" s="210"/>
      <c r="J378" s="210"/>
      <c r="K378" s="210"/>
      <c r="L378" s="210"/>
      <c r="M378" s="210"/>
      <c r="N378" s="210"/>
      <c r="O378" s="210"/>
      <c r="P378" s="210"/>
      <c r="Q378" s="210"/>
      <c r="R378" s="210"/>
      <c r="S378" s="210"/>
      <c r="T378" s="210"/>
      <c r="U378" s="210"/>
      <c r="V378" s="210"/>
      <c r="W378" s="210"/>
      <c r="X378" s="210"/>
      <c r="Y378" s="210"/>
      <c r="Z378" s="210"/>
      <c r="AA378" s="210"/>
      <c r="AB378" s="210"/>
      <c r="AC378" s="210"/>
      <c r="AD378" s="210"/>
      <c r="AE378" s="210"/>
      <c r="AF378" s="210"/>
      <c r="AG378" s="210"/>
      <c r="AH378" s="210"/>
      <c r="AI378" s="210"/>
      <c r="AJ378" s="210"/>
      <c r="AK378" s="210"/>
      <c r="AL378" s="210"/>
    </row>
    <row r="379" spans="1:38" ht="16" x14ac:dyDescent="0.2">
      <c r="A379" s="210"/>
      <c r="B379" s="210"/>
      <c r="C379" s="210"/>
      <c r="D379" s="210"/>
      <c r="E379" s="210"/>
      <c r="F379" s="210"/>
      <c r="G379" s="210"/>
      <c r="H379" s="210"/>
      <c r="I379" s="210"/>
      <c r="J379" s="210"/>
      <c r="K379" s="210"/>
      <c r="L379" s="210"/>
      <c r="M379" s="210"/>
      <c r="N379" s="210"/>
      <c r="O379" s="210"/>
      <c r="P379" s="210"/>
      <c r="Q379" s="210"/>
      <c r="R379" s="210"/>
      <c r="S379" s="210"/>
      <c r="T379" s="210"/>
      <c r="U379" s="210"/>
      <c r="V379" s="210"/>
      <c r="W379" s="210"/>
      <c r="X379" s="210"/>
      <c r="Y379" s="210"/>
      <c r="Z379" s="210"/>
      <c r="AA379" s="210"/>
      <c r="AB379" s="210"/>
      <c r="AC379" s="210"/>
      <c r="AD379" s="210"/>
      <c r="AE379" s="210"/>
      <c r="AF379" s="210"/>
      <c r="AG379" s="210"/>
      <c r="AH379" s="210"/>
      <c r="AI379" s="210"/>
      <c r="AJ379" s="210"/>
      <c r="AK379" s="210"/>
      <c r="AL379" s="210"/>
    </row>
    <row r="380" spans="1:38" ht="16" x14ac:dyDescent="0.2">
      <c r="A380" s="210"/>
      <c r="B380" s="210"/>
      <c r="C380" s="210"/>
      <c r="D380" s="210"/>
      <c r="E380" s="210"/>
      <c r="F380" s="210"/>
      <c r="G380" s="210"/>
      <c r="H380" s="210"/>
      <c r="I380" s="210"/>
      <c r="J380" s="210"/>
      <c r="K380" s="210"/>
      <c r="L380" s="210"/>
      <c r="M380" s="210"/>
      <c r="N380" s="210"/>
      <c r="O380" s="210"/>
      <c r="P380" s="210"/>
      <c r="Q380" s="210"/>
      <c r="R380" s="210"/>
      <c r="S380" s="210"/>
      <c r="T380" s="210"/>
      <c r="U380" s="210"/>
      <c r="V380" s="210"/>
      <c r="W380" s="210"/>
      <c r="X380" s="210"/>
      <c r="Y380" s="210"/>
      <c r="Z380" s="210"/>
      <c r="AA380" s="210"/>
      <c r="AB380" s="210"/>
      <c r="AC380" s="210"/>
      <c r="AD380" s="210"/>
      <c r="AE380" s="210"/>
      <c r="AF380" s="210"/>
      <c r="AG380" s="210"/>
      <c r="AH380" s="210"/>
      <c r="AI380" s="210"/>
      <c r="AJ380" s="210"/>
      <c r="AK380" s="210"/>
      <c r="AL380" s="210"/>
    </row>
    <row r="381" spans="1:38" ht="16" x14ac:dyDescent="0.2">
      <c r="A381" s="210"/>
      <c r="B381" s="210"/>
      <c r="C381" s="210"/>
      <c r="D381" s="210"/>
      <c r="E381" s="210"/>
      <c r="F381" s="210"/>
      <c r="G381" s="210"/>
      <c r="H381" s="210"/>
      <c r="I381" s="210"/>
      <c r="J381" s="210"/>
      <c r="K381" s="210"/>
      <c r="L381" s="210"/>
      <c r="M381" s="210"/>
      <c r="N381" s="210"/>
      <c r="O381" s="210"/>
      <c r="P381" s="210"/>
      <c r="Q381" s="210"/>
      <c r="R381" s="210"/>
      <c r="S381" s="210"/>
      <c r="T381" s="210"/>
      <c r="U381" s="210"/>
      <c r="V381" s="210"/>
      <c r="W381" s="210"/>
      <c r="X381" s="210"/>
      <c r="Y381" s="210"/>
      <c r="Z381" s="210"/>
      <c r="AA381" s="210"/>
      <c r="AB381" s="210"/>
      <c r="AC381" s="210"/>
      <c r="AD381" s="210"/>
      <c r="AE381" s="210"/>
      <c r="AF381" s="210"/>
      <c r="AG381" s="210"/>
      <c r="AH381" s="210"/>
      <c r="AI381" s="210"/>
      <c r="AJ381" s="210"/>
      <c r="AK381" s="210"/>
      <c r="AL381" s="210"/>
    </row>
    <row r="382" spans="1:38" ht="16" x14ac:dyDescent="0.2">
      <c r="A382" s="210"/>
      <c r="B382" s="210"/>
      <c r="C382" s="210"/>
      <c r="D382" s="210"/>
      <c r="E382" s="210"/>
      <c r="F382" s="210"/>
      <c r="G382" s="210"/>
      <c r="H382" s="210"/>
      <c r="I382" s="210"/>
      <c r="J382" s="210"/>
      <c r="K382" s="210"/>
      <c r="L382" s="210"/>
      <c r="M382" s="210"/>
      <c r="N382" s="210"/>
      <c r="O382" s="210"/>
      <c r="P382" s="210"/>
      <c r="Q382" s="210"/>
      <c r="R382" s="210"/>
      <c r="S382" s="210"/>
      <c r="T382" s="210"/>
      <c r="U382" s="210"/>
      <c r="V382" s="210"/>
      <c r="W382" s="210"/>
      <c r="X382" s="210"/>
      <c r="Y382" s="210"/>
      <c r="Z382" s="210"/>
      <c r="AA382" s="210"/>
      <c r="AB382" s="210"/>
      <c r="AC382" s="210"/>
      <c r="AD382" s="210"/>
      <c r="AE382" s="210"/>
      <c r="AF382" s="210"/>
      <c r="AG382" s="210"/>
      <c r="AH382" s="210"/>
      <c r="AI382" s="210"/>
      <c r="AJ382" s="210"/>
      <c r="AK382" s="210"/>
      <c r="AL382" s="210"/>
    </row>
    <row r="383" spans="1:38" ht="16" x14ac:dyDescent="0.2">
      <c r="A383" s="210"/>
      <c r="B383" s="210"/>
      <c r="C383" s="210"/>
      <c r="D383" s="210"/>
      <c r="E383" s="210"/>
      <c r="F383" s="210"/>
      <c r="G383" s="210"/>
      <c r="H383" s="210"/>
      <c r="I383" s="210"/>
      <c r="J383" s="210"/>
      <c r="K383" s="210"/>
      <c r="L383" s="210"/>
      <c r="M383" s="210"/>
      <c r="N383" s="210"/>
      <c r="O383" s="210"/>
      <c r="P383" s="210"/>
      <c r="Q383" s="210"/>
      <c r="R383" s="210"/>
      <c r="S383" s="210"/>
      <c r="T383" s="210"/>
      <c r="U383" s="210"/>
      <c r="V383" s="210"/>
      <c r="W383" s="210"/>
      <c r="X383" s="210"/>
      <c r="Y383" s="210"/>
      <c r="Z383" s="210"/>
      <c r="AA383" s="210"/>
      <c r="AB383" s="210"/>
      <c r="AC383" s="210"/>
      <c r="AD383" s="210"/>
      <c r="AE383" s="210"/>
      <c r="AF383" s="210"/>
      <c r="AG383" s="210"/>
      <c r="AH383" s="210"/>
      <c r="AI383" s="210"/>
      <c r="AJ383" s="210"/>
      <c r="AK383" s="210"/>
      <c r="AL383" s="210"/>
    </row>
    <row r="384" spans="1:38" ht="16" x14ac:dyDescent="0.2">
      <c r="A384" s="210"/>
      <c r="B384" s="210"/>
      <c r="C384" s="210"/>
      <c r="D384" s="210"/>
      <c r="E384" s="210"/>
      <c r="F384" s="210"/>
      <c r="G384" s="210"/>
      <c r="H384" s="210"/>
      <c r="I384" s="210"/>
      <c r="J384" s="210"/>
      <c r="K384" s="210"/>
      <c r="L384" s="210"/>
      <c r="M384" s="210"/>
      <c r="N384" s="210"/>
      <c r="O384" s="210"/>
      <c r="P384" s="210"/>
      <c r="Q384" s="210"/>
      <c r="R384" s="210"/>
      <c r="S384" s="210"/>
      <c r="T384" s="210"/>
      <c r="U384" s="210"/>
      <c r="V384" s="210"/>
      <c r="W384" s="210"/>
      <c r="X384" s="210"/>
      <c r="Y384" s="210"/>
      <c r="Z384" s="210"/>
      <c r="AA384" s="210"/>
      <c r="AB384" s="210"/>
      <c r="AC384" s="210"/>
      <c r="AD384" s="210"/>
      <c r="AE384" s="210"/>
      <c r="AF384" s="210"/>
      <c r="AG384" s="210"/>
      <c r="AH384" s="210"/>
      <c r="AI384" s="210"/>
      <c r="AJ384" s="210"/>
      <c r="AK384" s="210"/>
      <c r="AL384" s="210"/>
    </row>
    <row r="385" spans="1:38" ht="16" x14ac:dyDescent="0.2">
      <c r="A385" s="210"/>
      <c r="B385" s="210"/>
      <c r="C385" s="210"/>
      <c r="D385" s="210"/>
      <c r="E385" s="210"/>
      <c r="F385" s="210"/>
      <c r="G385" s="210"/>
      <c r="H385" s="210"/>
      <c r="I385" s="210"/>
      <c r="J385" s="210"/>
      <c r="K385" s="210"/>
      <c r="L385" s="210"/>
      <c r="M385" s="210"/>
      <c r="N385" s="210"/>
      <c r="O385" s="210"/>
      <c r="P385" s="210"/>
      <c r="Q385" s="210"/>
      <c r="R385" s="210"/>
      <c r="S385" s="210"/>
      <c r="T385" s="210"/>
      <c r="U385" s="210"/>
      <c r="V385" s="210"/>
      <c r="W385" s="210"/>
      <c r="X385" s="210"/>
      <c r="Y385" s="210"/>
      <c r="Z385" s="210"/>
      <c r="AA385" s="210"/>
      <c r="AB385" s="210"/>
      <c r="AC385" s="210"/>
      <c r="AD385" s="210"/>
      <c r="AE385" s="210"/>
      <c r="AF385" s="210"/>
      <c r="AG385" s="210"/>
      <c r="AH385" s="210"/>
      <c r="AI385" s="210"/>
      <c r="AJ385" s="210"/>
      <c r="AK385" s="210"/>
      <c r="AL385" s="210"/>
    </row>
    <row r="386" spans="1:38" ht="16" x14ac:dyDescent="0.2">
      <c r="A386" s="210"/>
      <c r="B386" s="210"/>
      <c r="C386" s="210"/>
      <c r="D386" s="210"/>
      <c r="E386" s="210"/>
      <c r="F386" s="210"/>
      <c r="G386" s="210"/>
      <c r="H386" s="210"/>
      <c r="I386" s="210"/>
      <c r="J386" s="210"/>
      <c r="K386" s="210"/>
      <c r="L386" s="210"/>
      <c r="M386" s="210"/>
      <c r="N386" s="210"/>
      <c r="O386" s="210"/>
      <c r="P386" s="210"/>
      <c r="Q386" s="210"/>
      <c r="R386" s="210"/>
      <c r="S386" s="210"/>
      <c r="T386" s="210"/>
      <c r="U386" s="210"/>
      <c r="V386" s="210"/>
      <c r="W386" s="210"/>
      <c r="X386" s="210"/>
      <c r="Y386" s="210"/>
      <c r="Z386" s="210"/>
      <c r="AA386" s="210"/>
      <c r="AB386" s="210"/>
      <c r="AC386" s="210"/>
      <c r="AD386" s="210"/>
      <c r="AE386" s="210"/>
      <c r="AF386" s="210"/>
      <c r="AG386" s="210"/>
      <c r="AH386" s="210"/>
      <c r="AI386" s="210"/>
      <c r="AJ386" s="210"/>
      <c r="AK386" s="210"/>
      <c r="AL386" s="210"/>
    </row>
    <row r="387" spans="1:38" ht="16" x14ac:dyDescent="0.2">
      <c r="A387" s="210"/>
      <c r="B387" s="210"/>
      <c r="C387" s="210"/>
      <c r="D387" s="210"/>
      <c r="E387" s="210"/>
      <c r="F387" s="210"/>
      <c r="G387" s="210"/>
      <c r="H387" s="210"/>
      <c r="I387" s="210"/>
      <c r="J387" s="210"/>
      <c r="K387" s="210"/>
      <c r="L387" s="210"/>
      <c r="M387" s="210"/>
      <c r="N387" s="210"/>
      <c r="O387" s="210"/>
      <c r="P387" s="210"/>
      <c r="Q387" s="210"/>
      <c r="R387" s="210"/>
      <c r="S387" s="210"/>
      <c r="T387" s="210"/>
      <c r="U387" s="210"/>
      <c r="V387" s="210"/>
      <c r="W387" s="210"/>
      <c r="X387" s="210"/>
      <c r="Y387" s="210"/>
      <c r="Z387" s="210"/>
      <c r="AA387" s="210"/>
      <c r="AB387" s="210"/>
      <c r="AC387" s="210"/>
      <c r="AD387" s="210"/>
      <c r="AE387" s="210"/>
      <c r="AF387" s="210"/>
      <c r="AG387" s="210"/>
      <c r="AH387" s="210"/>
      <c r="AI387" s="210"/>
      <c r="AJ387" s="210"/>
      <c r="AK387" s="210"/>
      <c r="AL387" s="210"/>
    </row>
    <row r="388" spans="1:38" ht="16" x14ac:dyDescent="0.2">
      <c r="A388" s="210"/>
      <c r="B388" s="210"/>
      <c r="C388" s="210"/>
      <c r="D388" s="210"/>
      <c r="E388" s="210"/>
      <c r="F388" s="210"/>
      <c r="G388" s="210"/>
      <c r="H388" s="210"/>
      <c r="I388" s="210"/>
      <c r="J388" s="210"/>
      <c r="K388" s="210"/>
      <c r="L388" s="210"/>
      <c r="M388" s="210"/>
      <c r="N388" s="210"/>
      <c r="O388" s="210"/>
      <c r="P388" s="210"/>
      <c r="Q388" s="210"/>
      <c r="R388" s="210"/>
      <c r="S388" s="210"/>
      <c r="T388" s="210"/>
      <c r="U388" s="210"/>
      <c r="V388" s="210"/>
      <c r="W388" s="210"/>
      <c r="X388" s="210"/>
      <c r="Y388" s="210"/>
      <c r="Z388" s="210"/>
      <c r="AA388" s="210"/>
      <c r="AB388" s="210"/>
      <c r="AC388" s="210"/>
      <c r="AD388" s="210"/>
      <c r="AE388" s="210"/>
      <c r="AF388" s="210"/>
      <c r="AG388" s="210"/>
      <c r="AH388" s="210"/>
      <c r="AI388" s="210"/>
      <c r="AJ388" s="210"/>
      <c r="AK388" s="210"/>
      <c r="AL388" s="210"/>
    </row>
    <row r="389" spans="1:38" ht="16" x14ac:dyDescent="0.2">
      <c r="A389" s="210"/>
      <c r="B389" s="210"/>
      <c r="C389" s="210"/>
      <c r="D389" s="210"/>
      <c r="E389" s="210"/>
      <c r="F389" s="210"/>
      <c r="G389" s="210"/>
      <c r="H389" s="210"/>
      <c r="I389" s="210"/>
      <c r="J389" s="210"/>
      <c r="K389" s="210"/>
      <c r="L389" s="210"/>
      <c r="M389" s="210"/>
      <c r="N389" s="210"/>
      <c r="O389" s="210"/>
      <c r="P389" s="210"/>
      <c r="Q389" s="210"/>
      <c r="R389" s="210"/>
      <c r="S389" s="210"/>
      <c r="T389" s="210"/>
      <c r="U389" s="210"/>
      <c r="V389" s="210"/>
      <c r="W389" s="210"/>
      <c r="X389" s="210"/>
      <c r="Y389" s="210"/>
      <c r="Z389" s="210"/>
      <c r="AA389" s="210"/>
      <c r="AB389" s="210"/>
      <c r="AC389" s="210"/>
      <c r="AD389" s="210"/>
      <c r="AE389" s="210"/>
      <c r="AF389" s="210"/>
      <c r="AG389" s="210"/>
      <c r="AH389" s="210"/>
      <c r="AI389" s="210"/>
      <c r="AJ389" s="210"/>
      <c r="AK389" s="210"/>
      <c r="AL389" s="210"/>
    </row>
    <row r="390" spans="1:38" ht="16" x14ac:dyDescent="0.2">
      <c r="A390" s="210"/>
      <c r="B390" s="210"/>
      <c r="C390" s="210"/>
      <c r="D390" s="210"/>
      <c r="E390" s="210"/>
      <c r="F390" s="210"/>
      <c r="G390" s="210"/>
      <c r="H390" s="210"/>
      <c r="I390" s="210"/>
      <c r="J390" s="210"/>
      <c r="K390" s="210"/>
      <c r="L390" s="210"/>
      <c r="M390" s="210"/>
      <c r="N390" s="210"/>
      <c r="O390" s="210"/>
      <c r="P390" s="210"/>
      <c r="Q390" s="210"/>
      <c r="R390" s="210"/>
      <c r="S390" s="210"/>
      <c r="T390" s="210"/>
      <c r="U390" s="210"/>
      <c r="V390" s="210"/>
      <c r="W390" s="210"/>
      <c r="X390" s="210"/>
      <c r="Y390" s="210"/>
      <c r="Z390" s="210"/>
      <c r="AA390" s="210"/>
      <c r="AB390" s="210"/>
      <c r="AC390" s="210"/>
      <c r="AD390" s="210"/>
      <c r="AE390" s="210"/>
      <c r="AF390" s="210"/>
      <c r="AG390" s="210"/>
      <c r="AH390" s="210"/>
      <c r="AI390" s="210"/>
      <c r="AJ390" s="210"/>
      <c r="AK390" s="210"/>
      <c r="AL390" s="210"/>
    </row>
    <row r="391" spans="1:38" ht="16" x14ac:dyDescent="0.2">
      <c r="A391" s="210"/>
      <c r="B391" s="210"/>
      <c r="C391" s="210"/>
      <c r="D391" s="210"/>
      <c r="E391" s="210"/>
      <c r="F391" s="210"/>
      <c r="G391" s="210"/>
      <c r="H391" s="210"/>
      <c r="I391" s="210"/>
      <c r="J391" s="210"/>
      <c r="K391" s="210"/>
      <c r="L391" s="210"/>
      <c r="M391" s="210"/>
      <c r="N391" s="210"/>
      <c r="O391" s="210"/>
      <c r="P391" s="210"/>
      <c r="Q391" s="210"/>
      <c r="R391" s="210"/>
      <c r="S391" s="210"/>
      <c r="T391" s="210"/>
      <c r="U391" s="210"/>
      <c r="V391" s="210"/>
      <c r="W391" s="210"/>
      <c r="X391" s="210"/>
      <c r="Y391" s="210"/>
      <c r="Z391" s="210"/>
      <c r="AA391" s="210"/>
      <c r="AB391" s="210"/>
      <c r="AC391" s="210"/>
      <c r="AD391" s="210"/>
      <c r="AE391" s="210"/>
      <c r="AF391" s="210"/>
      <c r="AG391" s="210"/>
      <c r="AH391" s="210"/>
      <c r="AI391" s="210"/>
      <c r="AJ391" s="210"/>
      <c r="AK391" s="210"/>
      <c r="AL391" s="210"/>
    </row>
    <row r="392" spans="1:38" ht="16" x14ac:dyDescent="0.2">
      <c r="A392" s="210"/>
      <c r="B392" s="210"/>
      <c r="C392" s="210"/>
      <c r="D392" s="210"/>
      <c r="E392" s="210"/>
      <c r="F392" s="210"/>
      <c r="G392" s="210"/>
      <c r="H392" s="210"/>
      <c r="I392" s="210"/>
      <c r="J392" s="210"/>
      <c r="K392" s="210"/>
      <c r="L392" s="210"/>
      <c r="M392" s="210"/>
      <c r="N392" s="210"/>
      <c r="O392" s="210"/>
      <c r="P392" s="210"/>
      <c r="Q392" s="210"/>
      <c r="R392" s="210"/>
      <c r="S392" s="210"/>
      <c r="T392" s="210"/>
      <c r="U392" s="210"/>
      <c r="V392" s="210"/>
      <c r="W392" s="210"/>
      <c r="X392" s="210"/>
      <c r="Y392" s="210"/>
      <c r="Z392" s="210"/>
      <c r="AA392" s="210"/>
      <c r="AB392" s="210"/>
      <c r="AC392" s="210"/>
      <c r="AD392" s="210"/>
      <c r="AE392" s="210"/>
      <c r="AF392" s="210"/>
      <c r="AG392" s="210"/>
      <c r="AH392" s="210"/>
      <c r="AI392" s="210"/>
      <c r="AJ392" s="210"/>
      <c r="AK392" s="210"/>
      <c r="AL392" s="210"/>
    </row>
    <row r="393" spans="1:38" ht="16" x14ac:dyDescent="0.2">
      <c r="A393" s="210"/>
      <c r="B393" s="210"/>
      <c r="C393" s="210"/>
      <c r="D393" s="210"/>
      <c r="E393" s="210"/>
      <c r="F393" s="210"/>
      <c r="G393" s="210"/>
      <c r="H393" s="210"/>
      <c r="I393" s="210"/>
      <c r="J393" s="210"/>
      <c r="K393" s="210"/>
      <c r="L393" s="210"/>
      <c r="M393" s="210"/>
      <c r="N393" s="210"/>
      <c r="O393" s="210"/>
      <c r="P393" s="210"/>
      <c r="Q393" s="210"/>
      <c r="R393" s="210"/>
      <c r="S393" s="210"/>
      <c r="T393" s="210"/>
      <c r="U393" s="210"/>
      <c r="V393" s="210"/>
      <c r="W393" s="210"/>
      <c r="X393" s="210"/>
      <c r="Y393" s="210"/>
      <c r="Z393" s="210"/>
      <c r="AA393" s="210"/>
      <c r="AB393" s="210"/>
      <c r="AC393" s="210"/>
      <c r="AD393" s="210"/>
      <c r="AE393" s="210"/>
      <c r="AF393" s="210"/>
      <c r="AG393" s="210"/>
      <c r="AH393" s="210"/>
      <c r="AI393" s="210"/>
      <c r="AJ393" s="210"/>
      <c r="AK393" s="210"/>
      <c r="AL393" s="210"/>
    </row>
    <row r="394" spans="1:38" ht="16" x14ac:dyDescent="0.2">
      <c r="A394" s="210"/>
      <c r="B394" s="210"/>
      <c r="C394" s="210"/>
      <c r="D394" s="210"/>
      <c r="E394" s="210"/>
      <c r="F394" s="210"/>
      <c r="G394" s="210"/>
      <c r="H394" s="210"/>
      <c r="I394" s="210"/>
      <c r="J394" s="210"/>
      <c r="K394" s="210"/>
      <c r="L394" s="210"/>
      <c r="M394" s="210"/>
      <c r="N394" s="210"/>
      <c r="O394" s="210"/>
      <c r="P394" s="210"/>
      <c r="Q394" s="210"/>
      <c r="R394" s="210"/>
      <c r="S394" s="210"/>
      <c r="T394" s="210"/>
      <c r="U394" s="210"/>
      <c r="V394" s="210"/>
      <c r="W394" s="210"/>
      <c r="X394" s="210"/>
      <c r="Y394" s="210"/>
      <c r="Z394" s="210"/>
      <c r="AA394" s="210"/>
      <c r="AB394" s="210"/>
      <c r="AC394" s="210"/>
      <c r="AD394" s="210"/>
      <c r="AE394" s="210"/>
      <c r="AF394" s="210"/>
      <c r="AG394" s="210"/>
      <c r="AH394" s="210"/>
      <c r="AI394" s="210"/>
      <c r="AJ394" s="210"/>
      <c r="AK394" s="210"/>
      <c r="AL394" s="210"/>
    </row>
    <row r="395" spans="1:38" ht="16" x14ac:dyDescent="0.2">
      <c r="A395" s="210"/>
      <c r="B395" s="210"/>
      <c r="C395" s="210"/>
      <c r="D395" s="210"/>
      <c r="E395" s="210"/>
      <c r="F395" s="210"/>
      <c r="G395" s="210"/>
      <c r="H395" s="210"/>
      <c r="I395" s="210"/>
      <c r="J395" s="210"/>
      <c r="K395" s="210"/>
      <c r="L395" s="210"/>
      <c r="M395" s="210"/>
      <c r="N395" s="210"/>
      <c r="O395" s="210"/>
      <c r="P395" s="210"/>
      <c r="Q395" s="210"/>
      <c r="R395" s="210"/>
      <c r="S395" s="210"/>
      <c r="T395" s="210"/>
      <c r="U395" s="210"/>
      <c r="V395" s="210"/>
      <c r="W395" s="210"/>
      <c r="X395" s="210"/>
      <c r="Y395" s="210"/>
      <c r="Z395" s="210"/>
      <c r="AA395" s="210"/>
      <c r="AB395" s="210"/>
      <c r="AC395" s="210"/>
      <c r="AD395" s="210"/>
      <c r="AE395" s="210"/>
      <c r="AF395" s="210"/>
      <c r="AG395" s="210"/>
      <c r="AH395" s="210"/>
      <c r="AI395" s="210"/>
      <c r="AJ395" s="210"/>
      <c r="AK395" s="210"/>
      <c r="AL395" s="210"/>
    </row>
    <row r="396" spans="1:38" ht="16" x14ac:dyDescent="0.2">
      <c r="A396" s="210"/>
      <c r="B396" s="210"/>
      <c r="C396" s="210"/>
      <c r="D396" s="210"/>
      <c r="E396" s="210"/>
      <c r="F396" s="210"/>
      <c r="G396" s="210"/>
      <c r="H396" s="210"/>
      <c r="I396" s="210"/>
      <c r="J396" s="210"/>
      <c r="K396" s="210"/>
      <c r="L396" s="210"/>
      <c r="M396" s="210"/>
      <c r="N396" s="210"/>
      <c r="O396" s="210"/>
      <c r="P396" s="210"/>
      <c r="Q396" s="210"/>
      <c r="R396" s="210"/>
      <c r="S396" s="210"/>
      <c r="T396" s="210"/>
      <c r="U396" s="210"/>
      <c r="V396" s="210"/>
      <c r="W396" s="210"/>
      <c r="X396" s="210"/>
      <c r="Y396" s="210"/>
      <c r="Z396" s="210"/>
      <c r="AA396" s="210"/>
      <c r="AB396" s="210"/>
      <c r="AC396" s="210"/>
      <c r="AD396" s="210"/>
      <c r="AE396" s="210"/>
      <c r="AF396" s="210"/>
      <c r="AG396" s="210"/>
      <c r="AH396" s="210"/>
      <c r="AI396" s="210"/>
      <c r="AJ396" s="210"/>
      <c r="AK396" s="210"/>
      <c r="AL396" s="210"/>
    </row>
    <row r="397" spans="1:38" ht="16" x14ac:dyDescent="0.2">
      <c r="A397" s="210"/>
      <c r="B397" s="210"/>
      <c r="C397" s="210"/>
      <c r="D397" s="210"/>
      <c r="E397" s="210"/>
      <c r="F397" s="210"/>
      <c r="G397" s="210"/>
      <c r="H397" s="210"/>
      <c r="I397" s="210"/>
      <c r="J397" s="210"/>
      <c r="K397" s="210"/>
      <c r="L397" s="210"/>
      <c r="M397" s="210"/>
      <c r="N397" s="210"/>
      <c r="O397" s="210"/>
      <c r="P397" s="210"/>
      <c r="Q397" s="210"/>
      <c r="R397" s="210"/>
      <c r="S397" s="210"/>
      <c r="T397" s="210"/>
      <c r="U397" s="210"/>
      <c r="V397" s="210"/>
      <c r="W397" s="210"/>
      <c r="X397" s="210"/>
      <c r="Y397" s="210"/>
      <c r="Z397" s="210"/>
      <c r="AA397" s="210"/>
      <c r="AB397" s="210"/>
      <c r="AC397" s="210"/>
      <c r="AD397" s="210"/>
      <c r="AE397" s="210"/>
      <c r="AF397" s="210"/>
      <c r="AG397" s="210"/>
      <c r="AH397" s="210"/>
      <c r="AI397" s="210"/>
      <c r="AJ397" s="210"/>
      <c r="AK397" s="210"/>
      <c r="AL397" s="210"/>
    </row>
    <row r="398" spans="1:38" ht="16" x14ac:dyDescent="0.2">
      <c r="A398" s="210"/>
      <c r="B398" s="210"/>
      <c r="C398" s="210"/>
      <c r="D398" s="210"/>
      <c r="E398" s="210"/>
      <c r="F398" s="210"/>
      <c r="G398" s="210"/>
      <c r="H398" s="210"/>
      <c r="I398" s="210"/>
      <c r="J398" s="210"/>
      <c r="K398" s="210"/>
      <c r="L398" s="210"/>
      <c r="M398" s="210"/>
      <c r="N398" s="210"/>
      <c r="O398" s="210"/>
      <c r="P398" s="210"/>
      <c r="Q398" s="210"/>
      <c r="R398" s="210"/>
      <c r="S398" s="210"/>
      <c r="T398" s="210"/>
      <c r="U398" s="210"/>
      <c r="V398" s="210"/>
      <c r="W398" s="210"/>
      <c r="X398" s="210"/>
      <c r="Y398" s="210"/>
      <c r="Z398" s="210"/>
      <c r="AA398" s="210"/>
      <c r="AB398" s="210"/>
      <c r="AC398" s="210"/>
      <c r="AD398" s="210"/>
      <c r="AE398" s="210"/>
      <c r="AF398" s="210"/>
      <c r="AG398" s="210"/>
      <c r="AH398" s="210"/>
      <c r="AI398" s="210"/>
      <c r="AJ398" s="210"/>
      <c r="AK398" s="210"/>
      <c r="AL398" s="210"/>
    </row>
    <row r="399" spans="1:38" ht="16" x14ac:dyDescent="0.2">
      <c r="A399" s="210"/>
      <c r="B399" s="210"/>
      <c r="C399" s="210"/>
      <c r="D399" s="210"/>
      <c r="E399" s="210"/>
      <c r="F399" s="210"/>
      <c r="G399" s="210"/>
      <c r="H399" s="210"/>
      <c r="I399" s="210"/>
      <c r="J399" s="210"/>
      <c r="K399" s="210"/>
      <c r="L399" s="210"/>
      <c r="M399" s="210"/>
      <c r="N399" s="210"/>
      <c r="O399" s="210"/>
      <c r="P399" s="210"/>
      <c r="Q399" s="210"/>
      <c r="R399" s="210"/>
      <c r="S399" s="210"/>
      <c r="T399" s="210"/>
      <c r="U399" s="210"/>
      <c r="V399" s="210"/>
      <c r="W399" s="210"/>
      <c r="X399" s="210"/>
      <c r="Y399" s="210"/>
      <c r="Z399" s="210"/>
      <c r="AA399" s="210"/>
      <c r="AB399" s="210"/>
      <c r="AC399" s="210"/>
      <c r="AD399" s="210"/>
      <c r="AE399" s="210"/>
      <c r="AF399" s="210"/>
      <c r="AG399" s="210"/>
      <c r="AH399" s="210"/>
      <c r="AI399" s="210"/>
      <c r="AJ399" s="210"/>
      <c r="AK399" s="210"/>
      <c r="AL399" s="210"/>
    </row>
    <row r="400" spans="1:38" ht="16" x14ac:dyDescent="0.2">
      <c r="A400" s="210"/>
      <c r="B400" s="210"/>
      <c r="C400" s="210"/>
      <c r="D400" s="210"/>
      <c r="E400" s="210"/>
      <c r="F400" s="210"/>
      <c r="G400" s="210"/>
      <c r="H400" s="210"/>
      <c r="I400" s="210"/>
      <c r="J400" s="210"/>
      <c r="K400" s="210"/>
      <c r="L400" s="210"/>
      <c r="M400" s="210"/>
      <c r="N400" s="210"/>
      <c r="O400" s="210"/>
      <c r="P400" s="210"/>
      <c r="Q400" s="210"/>
      <c r="R400" s="210"/>
      <c r="S400" s="210"/>
      <c r="T400" s="210"/>
      <c r="U400" s="210"/>
      <c r="V400" s="210"/>
      <c r="W400" s="210"/>
      <c r="X400" s="210"/>
      <c r="Y400" s="210"/>
      <c r="Z400" s="210"/>
      <c r="AA400" s="210"/>
      <c r="AB400" s="210"/>
      <c r="AC400" s="210"/>
      <c r="AD400" s="210"/>
      <c r="AE400" s="210"/>
      <c r="AF400" s="210"/>
      <c r="AG400" s="210"/>
      <c r="AH400" s="210"/>
      <c r="AI400" s="210"/>
      <c r="AJ400" s="210"/>
      <c r="AK400" s="210"/>
      <c r="AL400" s="210"/>
    </row>
    <row r="401" spans="1:38" ht="16" x14ac:dyDescent="0.2">
      <c r="A401" s="210"/>
      <c r="B401" s="210"/>
      <c r="C401" s="210"/>
      <c r="D401" s="210"/>
      <c r="E401" s="210"/>
      <c r="F401" s="210"/>
      <c r="G401" s="210"/>
      <c r="H401" s="210"/>
      <c r="I401" s="210"/>
      <c r="J401" s="210"/>
      <c r="K401" s="210"/>
      <c r="L401" s="210"/>
      <c r="M401" s="210"/>
      <c r="N401" s="210"/>
      <c r="O401" s="210"/>
      <c r="P401" s="210"/>
      <c r="Q401" s="210"/>
      <c r="R401" s="210"/>
      <c r="S401" s="210"/>
      <c r="T401" s="210"/>
      <c r="U401" s="210"/>
      <c r="V401" s="210"/>
      <c r="W401" s="210"/>
      <c r="X401" s="210"/>
      <c r="Y401" s="210"/>
      <c r="Z401" s="210"/>
      <c r="AA401" s="210"/>
      <c r="AB401" s="210"/>
      <c r="AC401" s="210"/>
      <c r="AD401" s="210"/>
      <c r="AE401" s="210"/>
      <c r="AF401" s="210"/>
      <c r="AG401" s="210"/>
      <c r="AH401" s="210"/>
      <c r="AI401" s="210"/>
      <c r="AJ401" s="210"/>
      <c r="AK401" s="210"/>
      <c r="AL401" s="210"/>
    </row>
    <row r="402" spans="1:38" ht="16" x14ac:dyDescent="0.2">
      <c r="A402" s="210"/>
      <c r="B402" s="210"/>
      <c r="C402" s="210"/>
      <c r="D402" s="210"/>
      <c r="E402" s="210"/>
      <c r="F402" s="210"/>
      <c r="G402" s="210"/>
      <c r="H402" s="210"/>
      <c r="I402" s="210"/>
      <c r="J402" s="210"/>
      <c r="K402" s="210"/>
      <c r="L402" s="210"/>
      <c r="M402" s="210"/>
      <c r="N402" s="210"/>
      <c r="O402" s="210"/>
      <c r="P402" s="210"/>
      <c r="Q402" s="210"/>
      <c r="R402" s="210"/>
      <c r="S402" s="210"/>
      <c r="T402" s="210"/>
      <c r="U402" s="210"/>
      <c r="V402" s="210"/>
      <c r="W402" s="210"/>
      <c r="X402" s="210"/>
      <c r="Y402" s="210"/>
      <c r="Z402" s="210"/>
      <c r="AA402" s="210"/>
      <c r="AB402" s="210"/>
      <c r="AC402" s="210"/>
      <c r="AD402" s="210"/>
      <c r="AE402" s="210"/>
      <c r="AF402" s="210"/>
      <c r="AG402" s="210"/>
      <c r="AH402" s="210"/>
      <c r="AI402" s="210"/>
      <c r="AJ402" s="210"/>
      <c r="AK402" s="210"/>
      <c r="AL402" s="210"/>
    </row>
    <row r="403" spans="1:38" ht="16" x14ac:dyDescent="0.2">
      <c r="A403" s="210"/>
      <c r="B403" s="210"/>
      <c r="C403" s="210"/>
      <c r="D403" s="210"/>
      <c r="E403" s="210"/>
      <c r="F403" s="210"/>
      <c r="G403" s="210"/>
      <c r="H403" s="210"/>
      <c r="I403" s="210"/>
      <c r="J403" s="210"/>
      <c r="K403" s="210"/>
      <c r="L403" s="210"/>
      <c r="M403" s="210"/>
      <c r="N403" s="210"/>
      <c r="O403" s="210"/>
      <c r="P403" s="210"/>
      <c r="Q403" s="210"/>
      <c r="R403" s="210"/>
      <c r="S403" s="210"/>
      <c r="T403" s="210"/>
      <c r="U403" s="210"/>
      <c r="V403" s="210"/>
      <c r="W403" s="210"/>
      <c r="X403" s="210"/>
      <c r="Y403" s="210"/>
      <c r="Z403" s="210"/>
      <c r="AA403" s="210"/>
      <c r="AB403" s="210"/>
      <c r="AC403" s="210"/>
      <c r="AD403" s="210"/>
      <c r="AE403" s="210"/>
      <c r="AF403" s="210"/>
      <c r="AG403" s="210"/>
      <c r="AH403" s="210"/>
      <c r="AI403" s="210"/>
      <c r="AJ403" s="210"/>
      <c r="AK403" s="210"/>
      <c r="AL403" s="210"/>
    </row>
    <row r="404" spans="1:38" ht="16" x14ac:dyDescent="0.2">
      <c r="A404" s="210"/>
      <c r="B404" s="210"/>
      <c r="C404" s="210"/>
      <c r="D404" s="210"/>
      <c r="E404" s="210"/>
      <c r="F404" s="210"/>
      <c r="G404" s="210"/>
      <c r="H404" s="210"/>
      <c r="I404" s="210"/>
      <c r="J404" s="210"/>
      <c r="K404" s="210"/>
      <c r="L404" s="210"/>
      <c r="M404" s="210"/>
      <c r="N404" s="210"/>
      <c r="O404" s="210"/>
      <c r="P404" s="210"/>
      <c r="Q404" s="210"/>
      <c r="R404" s="210"/>
      <c r="S404" s="210"/>
      <c r="T404" s="210"/>
      <c r="U404" s="210"/>
      <c r="V404" s="210"/>
      <c r="W404" s="210"/>
      <c r="X404" s="210"/>
      <c r="Y404" s="210"/>
      <c r="Z404" s="210"/>
      <c r="AA404" s="210"/>
      <c r="AB404" s="210"/>
      <c r="AC404" s="210"/>
      <c r="AD404" s="210"/>
      <c r="AE404" s="210"/>
      <c r="AF404" s="210"/>
      <c r="AG404" s="210"/>
      <c r="AH404" s="210"/>
      <c r="AI404" s="210"/>
      <c r="AJ404" s="210"/>
      <c r="AK404" s="210"/>
      <c r="AL404" s="210"/>
    </row>
    <row r="405" spans="1:38" ht="16" x14ac:dyDescent="0.2">
      <c r="A405" s="210"/>
      <c r="B405" s="210"/>
      <c r="C405" s="210"/>
      <c r="D405" s="210"/>
      <c r="E405" s="210"/>
      <c r="F405" s="210"/>
      <c r="G405" s="210"/>
      <c r="H405" s="210"/>
      <c r="I405" s="210"/>
      <c r="J405" s="210"/>
      <c r="K405" s="210"/>
      <c r="L405" s="210"/>
      <c r="M405" s="210"/>
      <c r="N405" s="210"/>
      <c r="O405" s="210"/>
      <c r="P405" s="210"/>
      <c r="Q405" s="210"/>
      <c r="R405" s="210"/>
      <c r="S405" s="210"/>
      <c r="T405" s="210"/>
      <c r="U405" s="210"/>
      <c r="V405" s="210"/>
      <c r="W405" s="210"/>
      <c r="X405" s="210"/>
      <c r="Y405" s="210"/>
      <c r="Z405" s="210"/>
      <c r="AA405" s="210"/>
      <c r="AB405" s="210"/>
      <c r="AC405" s="210"/>
      <c r="AD405" s="210"/>
      <c r="AE405" s="210"/>
      <c r="AF405" s="210"/>
      <c r="AG405" s="210"/>
      <c r="AH405" s="210"/>
      <c r="AI405" s="210"/>
      <c r="AJ405" s="210"/>
      <c r="AK405" s="210"/>
      <c r="AL405" s="210"/>
    </row>
    <row r="406" spans="1:38" ht="16" x14ac:dyDescent="0.2">
      <c r="A406" s="210"/>
      <c r="B406" s="210"/>
      <c r="C406" s="210"/>
      <c r="D406" s="210"/>
      <c r="E406" s="210"/>
      <c r="F406" s="210"/>
      <c r="G406" s="210"/>
      <c r="H406" s="210"/>
      <c r="I406" s="210"/>
      <c r="J406" s="210"/>
      <c r="K406" s="210"/>
      <c r="L406" s="210"/>
      <c r="M406" s="210"/>
      <c r="N406" s="210"/>
      <c r="O406" s="210"/>
      <c r="P406" s="210"/>
      <c r="Q406" s="210"/>
      <c r="R406" s="210"/>
      <c r="S406" s="210"/>
      <c r="T406" s="210"/>
      <c r="U406" s="210"/>
      <c r="V406" s="210"/>
      <c r="W406" s="210"/>
      <c r="X406" s="210"/>
      <c r="Y406" s="210"/>
      <c r="Z406" s="210"/>
      <c r="AA406" s="210"/>
      <c r="AB406" s="210"/>
      <c r="AC406" s="210"/>
      <c r="AD406" s="210"/>
      <c r="AE406" s="210"/>
      <c r="AF406" s="210"/>
      <c r="AG406" s="210"/>
      <c r="AH406" s="210"/>
      <c r="AI406" s="210"/>
      <c r="AJ406" s="210"/>
      <c r="AK406" s="210"/>
      <c r="AL406" s="210"/>
    </row>
    <row r="407" spans="1:38" ht="16" x14ac:dyDescent="0.2">
      <c r="A407" s="210"/>
      <c r="B407" s="210"/>
      <c r="C407" s="210"/>
      <c r="D407" s="210"/>
      <c r="E407" s="210"/>
      <c r="F407" s="210"/>
      <c r="G407" s="210"/>
      <c r="H407" s="210"/>
      <c r="I407" s="210"/>
      <c r="J407" s="210"/>
      <c r="K407" s="210"/>
      <c r="L407" s="210"/>
      <c r="M407" s="210"/>
      <c r="N407" s="210"/>
      <c r="O407" s="210"/>
      <c r="P407" s="210"/>
      <c r="Q407" s="210"/>
      <c r="R407" s="210"/>
      <c r="S407" s="210"/>
      <c r="T407" s="210"/>
      <c r="U407" s="210"/>
      <c r="V407" s="210"/>
      <c r="W407" s="210"/>
      <c r="X407" s="210"/>
      <c r="Y407" s="210"/>
      <c r="Z407" s="210"/>
      <c r="AA407" s="210"/>
      <c r="AB407" s="210"/>
      <c r="AC407" s="210"/>
      <c r="AD407" s="210"/>
      <c r="AE407" s="210"/>
      <c r="AF407" s="210"/>
      <c r="AG407" s="210"/>
      <c r="AH407" s="210"/>
      <c r="AI407" s="210"/>
      <c r="AJ407" s="210"/>
      <c r="AK407" s="210"/>
      <c r="AL407" s="210"/>
    </row>
    <row r="408" spans="1:38" ht="16" x14ac:dyDescent="0.2">
      <c r="A408" s="210"/>
      <c r="B408" s="210"/>
      <c r="C408" s="210"/>
      <c r="D408" s="210"/>
      <c r="E408" s="210"/>
      <c r="F408" s="210"/>
      <c r="G408" s="210"/>
      <c r="H408" s="210"/>
      <c r="I408" s="210"/>
      <c r="J408" s="210"/>
      <c r="K408" s="210"/>
      <c r="L408" s="210"/>
      <c r="M408" s="210"/>
      <c r="N408" s="210"/>
      <c r="O408" s="210"/>
      <c r="P408" s="210"/>
      <c r="Q408" s="210"/>
      <c r="R408" s="210"/>
      <c r="S408" s="210"/>
      <c r="T408" s="210"/>
      <c r="U408" s="210"/>
      <c r="V408" s="210"/>
      <c r="W408" s="210"/>
      <c r="X408" s="210"/>
      <c r="Y408" s="210"/>
      <c r="Z408" s="210"/>
      <c r="AA408" s="210"/>
      <c r="AB408" s="210"/>
      <c r="AC408" s="210"/>
      <c r="AD408" s="210"/>
      <c r="AE408" s="210"/>
      <c r="AF408" s="210"/>
      <c r="AG408" s="210"/>
      <c r="AH408" s="210"/>
      <c r="AI408" s="210"/>
      <c r="AJ408" s="210"/>
      <c r="AK408" s="210"/>
      <c r="AL408" s="210"/>
    </row>
    <row r="409" spans="1:38" ht="16" x14ac:dyDescent="0.2">
      <c r="A409" s="210"/>
      <c r="B409" s="210"/>
      <c r="C409" s="210"/>
      <c r="D409" s="210"/>
      <c r="E409" s="210"/>
      <c r="F409" s="210"/>
      <c r="G409" s="210"/>
      <c r="H409" s="210"/>
      <c r="I409" s="210"/>
      <c r="J409" s="210"/>
      <c r="K409" s="210"/>
      <c r="L409" s="210"/>
      <c r="M409" s="210"/>
      <c r="N409" s="210"/>
      <c r="O409" s="210"/>
      <c r="P409" s="210"/>
      <c r="Q409" s="210"/>
      <c r="R409" s="210"/>
      <c r="S409" s="210"/>
      <c r="T409" s="210"/>
      <c r="U409" s="210"/>
      <c r="V409" s="210"/>
      <c r="W409" s="210"/>
      <c r="X409" s="210"/>
      <c r="Y409" s="210"/>
      <c r="Z409" s="210"/>
      <c r="AA409" s="210"/>
      <c r="AB409" s="210"/>
      <c r="AC409" s="210"/>
      <c r="AD409" s="210"/>
      <c r="AE409" s="210"/>
      <c r="AF409" s="210"/>
      <c r="AG409" s="210"/>
      <c r="AH409" s="210"/>
      <c r="AI409" s="210"/>
      <c r="AJ409" s="210"/>
      <c r="AK409" s="210"/>
      <c r="AL409" s="210"/>
    </row>
    <row r="410" spans="1:38" ht="16" x14ac:dyDescent="0.2">
      <c r="A410" s="210"/>
      <c r="B410" s="210"/>
      <c r="C410" s="210"/>
      <c r="D410" s="210"/>
      <c r="E410" s="210"/>
      <c r="F410" s="210"/>
      <c r="G410" s="210"/>
      <c r="H410" s="210"/>
      <c r="I410" s="210"/>
      <c r="J410" s="210"/>
      <c r="K410" s="210"/>
      <c r="L410" s="210"/>
      <c r="M410" s="210"/>
      <c r="N410" s="210"/>
      <c r="O410" s="210"/>
      <c r="P410" s="210"/>
      <c r="Q410" s="210"/>
      <c r="R410" s="210"/>
      <c r="S410" s="210"/>
      <c r="T410" s="210"/>
      <c r="U410" s="210"/>
      <c r="V410" s="210"/>
      <c r="W410" s="210"/>
      <c r="X410" s="210"/>
      <c r="Y410" s="210"/>
      <c r="Z410" s="210"/>
      <c r="AA410" s="210"/>
      <c r="AB410" s="210"/>
      <c r="AC410" s="210"/>
      <c r="AD410" s="210"/>
      <c r="AE410" s="210"/>
      <c r="AF410" s="210"/>
      <c r="AG410" s="210"/>
      <c r="AH410" s="210"/>
      <c r="AI410" s="210"/>
      <c r="AJ410" s="210"/>
      <c r="AK410" s="210"/>
      <c r="AL410" s="210"/>
    </row>
    <row r="411" spans="1:38" ht="16" x14ac:dyDescent="0.2">
      <c r="A411" s="210"/>
      <c r="B411" s="210"/>
      <c r="C411" s="210"/>
      <c r="D411" s="210"/>
      <c r="E411" s="210"/>
      <c r="F411" s="210"/>
      <c r="G411" s="210"/>
      <c r="H411" s="210"/>
      <c r="I411" s="210"/>
      <c r="J411" s="210"/>
      <c r="K411" s="210"/>
      <c r="L411" s="210"/>
      <c r="M411" s="210"/>
      <c r="N411" s="210"/>
      <c r="O411" s="210"/>
      <c r="P411" s="210"/>
      <c r="Q411" s="210"/>
      <c r="R411" s="210"/>
      <c r="S411" s="210"/>
      <c r="T411" s="210"/>
      <c r="U411" s="210"/>
      <c r="V411" s="210"/>
      <c r="W411" s="210"/>
      <c r="X411" s="210"/>
      <c r="Y411" s="210"/>
      <c r="Z411" s="210"/>
      <c r="AA411" s="210"/>
      <c r="AB411" s="210"/>
      <c r="AC411" s="210"/>
      <c r="AD411" s="210"/>
      <c r="AE411" s="210"/>
      <c r="AF411" s="210"/>
      <c r="AG411" s="210"/>
      <c r="AH411" s="210"/>
      <c r="AI411" s="210"/>
      <c r="AJ411" s="210"/>
      <c r="AK411" s="210"/>
      <c r="AL411" s="210"/>
    </row>
    <row r="412" spans="1:38" ht="16" x14ac:dyDescent="0.2">
      <c r="A412" s="210"/>
      <c r="B412" s="210"/>
      <c r="C412" s="210"/>
      <c r="D412" s="210"/>
      <c r="E412" s="210"/>
      <c r="F412" s="210"/>
      <c r="G412" s="210"/>
      <c r="H412" s="210"/>
      <c r="I412" s="210"/>
      <c r="J412" s="210"/>
      <c r="K412" s="210"/>
      <c r="L412" s="210"/>
      <c r="M412" s="210"/>
      <c r="N412" s="210"/>
      <c r="O412" s="210"/>
      <c r="P412" s="210"/>
      <c r="Q412" s="210"/>
      <c r="R412" s="210"/>
      <c r="S412" s="210"/>
      <c r="T412" s="210"/>
      <c r="U412" s="210"/>
      <c r="V412" s="210"/>
      <c r="W412" s="210"/>
      <c r="X412" s="210"/>
      <c r="Y412" s="210"/>
      <c r="Z412" s="210"/>
      <c r="AA412" s="210"/>
      <c r="AB412" s="210"/>
      <c r="AC412" s="210"/>
      <c r="AD412" s="210"/>
      <c r="AE412" s="210"/>
      <c r="AF412" s="210"/>
      <c r="AG412" s="210"/>
      <c r="AH412" s="210"/>
      <c r="AI412" s="210"/>
      <c r="AJ412" s="210"/>
      <c r="AK412" s="210"/>
      <c r="AL412" s="210"/>
    </row>
    <row r="413" spans="1:38" ht="16" x14ac:dyDescent="0.2">
      <c r="A413" s="210"/>
      <c r="B413" s="210"/>
      <c r="C413" s="210"/>
      <c r="D413" s="210"/>
      <c r="E413" s="210"/>
      <c r="F413" s="210"/>
      <c r="G413" s="210"/>
      <c r="H413" s="210"/>
      <c r="I413" s="210"/>
      <c r="J413" s="210"/>
      <c r="K413" s="210"/>
      <c r="L413" s="210"/>
      <c r="M413" s="210"/>
      <c r="N413" s="210"/>
      <c r="O413" s="210"/>
      <c r="P413" s="210"/>
      <c r="Q413" s="210"/>
      <c r="R413" s="210"/>
      <c r="S413" s="210"/>
      <c r="T413" s="210"/>
      <c r="U413" s="210"/>
      <c r="V413" s="210"/>
      <c r="W413" s="210"/>
      <c r="X413" s="210"/>
      <c r="Y413" s="210"/>
      <c r="Z413" s="210"/>
      <c r="AA413" s="210"/>
      <c r="AB413" s="210"/>
      <c r="AC413" s="210"/>
      <c r="AD413" s="210"/>
      <c r="AE413" s="210"/>
      <c r="AF413" s="210"/>
      <c r="AG413" s="210"/>
      <c r="AH413" s="210"/>
      <c r="AI413" s="210"/>
      <c r="AJ413" s="210"/>
      <c r="AK413" s="210"/>
      <c r="AL413" s="210"/>
    </row>
    <row r="414" spans="1:38" ht="16" x14ac:dyDescent="0.2">
      <c r="A414" s="210"/>
      <c r="B414" s="210"/>
      <c r="C414" s="210"/>
      <c r="D414" s="210"/>
      <c r="E414" s="210"/>
      <c r="F414" s="210"/>
      <c r="G414" s="210"/>
      <c r="H414" s="210"/>
      <c r="I414" s="210"/>
      <c r="J414" s="210"/>
      <c r="K414" s="210"/>
      <c r="L414" s="210"/>
      <c r="M414" s="210"/>
      <c r="N414" s="210"/>
      <c r="O414" s="210"/>
      <c r="P414" s="210"/>
      <c r="Q414" s="210"/>
      <c r="R414" s="210"/>
      <c r="S414" s="210"/>
      <c r="T414" s="210"/>
      <c r="U414" s="210"/>
      <c r="V414" s="210"/>
      <c r="W414" s="210"/>
      <c r="X414" s="210"/>
      <c r="Y414" s="210"/>
      <c r="Z414" s="210"/>
      <c r="AA414" s="210"/>
      <c r="AB414" s="210"/>
      <c r="AC414" s="210"/>
      <c r="AD414" s="210"/>
      <c r="AE414" s="210"/>
      <c r="AF414" s="210"/>
      <c r="AG414" s="210"/>
      <c r="AH414" s="210"/>
      <c r="AI414" s="210"/>
      <c r="AJ414" s="210"/>
      <c r="AK414" s="210"/>
      <c r="AL414" s="210"/>
    </row>
    <row r="415" spans="1:38" ht="16" x14ac:dyDescent="0.2">
      <c r="A415" s="210"/>
      <c r="B415" s="210"/>
      <c r="C415" s="210"/>
      <c r="D415" s="210"/>
      <c r="E415" s="210"/>
      <c r="F415" s="210"/>
      <c r="G415" s="210"/>
      <c r="H415" s="210"/>
      <c r="I415" s="210"/>
      <c r="J415" s="210"/>
      <c r="K415" s="210"/>
      <c r="L415" s="210"/>
      <c r="M415" s="210"/>
      <c r="N415" s="210"/>
      <c r="O415" s="210"/>
      <c r="P415" s="210"/>
      <c r="Q415" s="210"/>
      <c r="R415" s="210"/>
      <c r="S415" s="210"/>
      <c r="T415" s="210"/>
      <c r="U415" s="210"/>
      <c r="V415" s="210"/>
      <c r="W415" s="210"/>
      <c r="X415" s="210"/>
      <c r="Y415" s="210"/>
      <c r="Z415" s="210"/>
      <c r="AA415" s="210"/>
      <c r="AB415" s="210"/>
      <c r="AC415" s="210"/>
      <c r="AD415" s="210"/>
      <c r="AE415" s="210"/>
      <c r="AF415" s="210"/>
      <c r="AG415" s="210"/>
      <c r="AH415" s="210"/>
      <c r="AI415" s="210"/>
      <c r="AJ415" s="210"/>
      <c r="AK415" s="210"/>
      <c r="AL415" s="210"/>
    </row>
    <row r="416" spans="1:38" ht="16" x14ac:dyDescent="0.2">
      <c r="A416" s="210"/>
      <c r="B416" s="210"/>
      <c r="C416" s="210"/>
      <c r="D416" s="210"/>
      <c r="E416" s="210"/>
      <c r="F416" s="210"/>
      <c r="G416" s="210"/>
      <c r="H416" s="210"/>
      <c r="I416" s="210"/>
      <c r="J416" s="210"/>
      <c r="K416" s="210"/>
      <c r="L416" s="210"/>
      <c r="M416" s="210"/>
      <c r="N416" s="210"/>
      <c r="O416" s="210"/>
      <c r="P416" s="210"/>
      <c r="Q416" s="210"/>
      <c r="R416" s="210"/>
      <c r="S416" s="210"/>
      <c r="T416" s="210"/>
      <c r="U416" s="210"/>
      <c r="V416" s="210"/>
      <c r="W416" s="210"/>
      <c r="X416" s="210"/>
      <c r="Y416" s="210"/>
      <c r="Z416" s="210"/>
      <c r="AA416" s="210"/>
      <c r="AB416" s="210"/>
      <c r="AC416" s="210"/>
      <c r="AD416" s="210"/>
      <c r="AE416" s="210"/>
      <c r="AF416" s="210"/>
      <c r="AG416" s="210"/>
      <c r="AH416" s="210"/>
      <c r="AI416" s="210"/>
      <c r="AJ416" s="210"/>
      <c r="AK416" s="210"/>
      <c r="AL416" s="210"/>
    </row>
    <row r="417" spans="1:38" ht="16" x14ac:dyDescent="0.2">
      <c r="A417" s="210"/>
      <c r="B417" s="210"/>
      <c r="C417" s="210"/>
      <c r="D417" s="210"/>
      <c r="E417" s="210"/>
      <c r="F417" s="210"/>
      <c r="G417" s="210"/>
      <c r="H417" s="210"/>
      <c r="I417" s="210"/>
      <c r="J417" s="210"/>
      <c r="K417" s="210"/>
      <c r="L417" s="210"/>
      <c r="M417" s="210"/>
      <c r="N417" s="210"/>
      <c r="O417" s="210"/>
      <c r="P417" s="210"/>
      <c r="Q417" s="210"/>
      <c r="R417" s="210"/>
      <c r="S417" s="210"/>
      <c r="T417" s="210"/>
      <c r="U417" s="210"/>
      <c r="V417" s="210"/>
      <c r="W417" s="210"/>
      <c r="X417" s="210"/>
      <c r="Y417" s="210"/>
      <c r="Z417" s="210"/>
      <c r="AA417" s="210"/>
      <c r="AB417" s="210"/>
      <c r="AC417" s="210"/>
      <c r="AD417" s="210"/>
      <c r="AE417" s="210"/>
      <c r="AF417" s="210"/>
      <c r="AG417" s="210"/>
      <c r="AH417" s="210"/>
      <c r="AI417" s="210"/>
      <c r="AJ417" s="210"/>
      <c r="AK417" s="210"/>
      <c r="AL417" s="210"/>
    </row>
    <row r="418" spans="1:38" ht="16" x14ac:dyDescent="0.2">
      <c r="A418" s="210"/>
      <c r="B418" s="210"/>
      <c r="C418" s="210"/>
      <c r="D418" s="210"/>
      <c r="E418" s="210"/>
      <c r="F418" s="210"/>
      <c r="G418" s="210"/>
      <c r="H418" s="210"/>
      <c r="I418" s="210"/>
      <c r="J418" s="210"/>
      <c r="K418" s="210"/>
      <c r="L418" s="210"/>
      <c r="M418" s="210"/>
      <c r="N418" s="210"/>
      <c r="O418" s="210"/>
      <c r="P418" s="210"/>
      <c r="Q418" s="210"/>
      <c r="R418" s="210"/>
      <c r="S418" s="210"/>
      <c r="T418" s="210"/>
      <c r="U418" s="210"/>
      <c r="V418" s="210"/>
      <c r="W418" s="210"/>
      <c r="X418" s="210"/>
      <c r="Y418" s="210"/>
      <c r="Z418" s="210"/>
      <c r="AA418" s="210"/>
      <c r="AB418" s="210"/>
      <c r="AC418" s="210"/>
      <c r="AD418" s="210"/>
      <c r="AE418" s="210"/>
      <c r="AF418" s="210"/>
      <c r="AG418" s="210"/>
      <c r="AH418" s="210"/>
      <c r="AI418" s="210"/>
      <c r="AJ418" s="210"/>
      <c r="AK418" s="210"/>
      <c r="AL418" s="210"/>
    </row>
    <row r="419" spans="1:38" ht="16" x14ac:dyDescent="0.2">
      <c r="A419" s="210"/>
      <c r="B419" s="210"/>
      <c r="C419" s="210"/>
      <c r="D419" s="210"/>
      <c r="E419" s="210"/>
      <c r="F419" s="210"/>
      <c r="G419" s="210"/>
      <c r="H419" s="210"/>
      <c r="I419" s="210"/>
      <c r="J419" s="210"/>
      <c r="K419" s="210"/>
      <c r="L419" s="210"/>
      <c r="M419" s="210"/>
      <c r="N419" s="210"/>
      <c r="O419" s="210"/>
      <c r="P419" s="210"/>
      <c r="Q419" s="210"/>
      <c r="R419" s="210"/>
      <c r="S419" s="210"/>
      <c r="T419" s="210"/>
      <c r="U419" s="210"/>
      <c r="V419" s="210"/>
      <c r="W419" s="210"/>
      <c r="X419" s="210"/>
      <c r="Y419" s="210"/>
      <c r="Z419" s="210"/>
      <c r="AA419" s="210"/>
      <c r="AB419" s="210"/>
      <c r="AC419" s="210"/>
      <c r="AD419" s="210"/>
      <c r="AE419" s="210"/>
      <c r="AF419" s="210"/>
      <c r="AG419" s="210"/>
      <c r="AH419" s="210"/>
      <c r="AI419" s="210"/>
      <c r="AJ419" s="210"/>
      <c r="AK419" s="210"/>
      <c r="AL419" s="210"/>
    </row>
    <row r="420" spans="1:38" ht="16" x14ac:dyDescent="0.2">
      <c r="A420" s="210"/>
      <c r="B420" s="210"/>
      <c r="C420" s="210"/>
      <c r="D420" s="210"/>
      <c r="E420" s="210"/>
      <c r="F420" s="210"/>
      <c r="G420" s="210"/>
      <c r="H420" s="210"/>
      <c r="I420" s="210"/>
      <c r="J420" s="210"/>
      <c r="K420" s="210"/>
      <c r="L420" s="210"/>
      <c r="M420" s="210"/>
      <c r="N420" s="210"/>
      <c r="O420" s="210"/>
      <c r="P420" s="210"/>
      <c r="Q420" s="210"/>
      <c r="R420" s="210"/>
      <c r="S420" s="210"/>
      <c r="T420" s="210"/>
      <c r="U420" s="210"/>
      <c r="V420" s="210"/>
      <c r="W420" s="210"/>
      <c r="X420" s="210"/>
      <c r="Y420" s="210"/>
      <c r="Z420" s="210"/>
      <c r="AA420" s="210"/>
      <c r="AB420" s="210"/>
      <c r="AC420" s="210"/>
      <c r="AD420" s="210"/>
      <c r="AE420" s="210"/>
      <c r="AF420" s="210"/>
      <c r="AG420" s="210"/>
      <c r="AH420" s="210"/>
      <c r="AI420" s="210"/>
      <c r="AJ420" s="210"/>
      <c r="AK420" s="210"/>
      <c r="AL420" s="210"/>
    </row>
    <row r="421" spans="1:38" ht="16" x14ac:dyDescent="0.2">
      <c r="A421" s="210"/>
      <c r="B421" s="210"/>
      <c r="C421" s="210"/>
      <c r="D421" s="210"/>
      <c r="E421" s="210"/>
      <c r="F421" s="210"/>
      <c r="G421" s="210"/>
      <c r="H421" s="210"/>
      <c r="I421" s="210"/>
      <c r="J421" s="210"/>
      <c r="K421" s="210"/>
      <c r="L421" s="210"/>
      <c r="M421" s="210"/>
      <c r="N421" s="210"/>
      <c r="O421" s="210"/>
      <c r="P421" s="210"/>
      <c r="Q421" s="210"/>
      <c r="R421" s="210"/>
      <c r="S421" s="210"/>
      <c r="T421" s="210"/>
      <c r="U421" s="210"/>
      <c r="V421" s="210"/>
      <c r="W421" s="210"/>
      <c r="X421" s="210"/>
      <c r="Y421" s="210"/>
      <c r="Z421" s="210"/>
      <c r="AA421" s="210"/>
      <c r="AB421" s="210"/>
      <c r="AC421" s="210"/>
      <c r="AD421" s="210"/>
      <c r="AE421" s="210"/>
      <c r="AF421" s="210"/>
      <c r="AG421" s="210"/>
      <c r="AH421" s="210"/>
      <c r="AI421" s="210"/>
      <c r="AJ421" s="210"/>
      <c r="AK421" s="210"/>
      <c r="AL421" s="210"/>
    </row>
    <row r="422" spans="1:38" ht="16" x14ac:dyDescent="0.2">
      <c r="A422" s="210"/>
      <c r="B422" s="210"/>
      <c r="C422" s="210"/>
      <c r="D422" s="210"/>
      <c r="E422" s="210"/>
      <c r="F422" s="210"/>
      <c r="G422" s="210"/>
      <c r="H422" s="210"/>
      <c r="I422" s="210"/>
      <c r="J422" s="210"/>
      <c r="K422" s="210"/>
      <c r="L422" s="210"/>
      <c r="M422" s="210"/>
      <c r="N422" s="210"/>
      <c r="O422" s="210"/>
      <c r="P422" s="210"/>
      <c r="Q422" s="210"/>
      <c r="R422" s="210"/>
      <c r="S422" s="210"/>
      <c r="T422" s="210"/>
      <c r="U422" s="210"/>
      <c r="V422" s="210"/>
      <c r="W422" s="210"/>
      <c r="X422" s="210"/>
      <c r="Y422" s="210"/>
      <c r="Z422" s="210"/>
      <c r="AA422" s="210"/>
      <c r="AB422" s="210"/>
      <c r="AC422" s="210"/>
      <c r="AD422" s="210"/>
      <c r="AE422" s="210"/>
      <c r="AF422" s="210"/>
      <c r="AG422" s="210"/>
      <c r="AH422" s="210"/>
      <c r="AI422" s="210"/>
      <c r="AJ422" s="210"/>
      <c r="AK422" s="210"/>
      <c r="AL422" s="210"/>
    </row>
    <row r="423" spans="1:38" ht="16" x14ac:dyDescent="0.2">
      <c r="A423" s="210"/>
      <c r="B423" s="210"/>
      <c r="C423" s="210"/>
      <c r="D423" s="210"/>
      <c r="E423" s="210"/>
      <c r="F423" s="210"/>
      <c r="G423" s="210"/>
      <c r="H423" s="210"/>
      <c r="I423" s="210"/>
      <c r="J423" s="210"/>
      <c r="K423" s="210"/>
      <c r="L423" s="210"/>
      <c r="M423" s="210"/>
      <c r="N423" s="210"/>
      <c r="O423" s="210"/>
      <c r="P423" s="210"/>
      <c r="Q423" s="210"/>
      <c r="R423" s="210"/>
      <c r="S423" s="210"/>
      <c r="T423" s="210"/>
      <c r="U423" s="210"/>
      <c r="V423" s="210"/>
      <c r="W423" s="210"/>
      <c r="X423" s="210"/>
      <c r="Y423" s="210"/>
      <c r="Z423" s="210"/>
      <c r="AA423" s="210"/>
      <c r="AB423" s="210"/>
      <c r="AC423" s="210"/>
      <c r="AD423" s="210"/>
      <c r="AE423" s="210"/>
      <c r="AF423" s="210"/>
      <c r="AG423" s="210"/>
      <c r="AH423" s="210"/>
      <c r="AI423" s="210"/>
      <c r="AJ423" s="210"/>
      <c r="AK423" s="210"/>
      <c r="AL423" s="210"/>
    </row>
    <row r="424" spans="1:38" ht="16" x14ac:dyDescent="0.2">
      <c r="A424" s="210"/>
      <c r="B424" s="210"/>
      <c r="C424" s="210"/>
      <c r="D424" s="210"/>
      <c r="E424" s="210"/>
      <c r="F424" s="210"/>
      <c r="G424" s="210"/>
      <c r="H424" s="210"/>
      <c r="I424" s="210"/>
      <c r="J424" s="210"/>
      <c r="K424" s="210"/>
      <c r="L424" s="210"/>
      <c r="M424" s="210"/>
      <c r="N424" s="210"/>
      <c r="O424" s="210"/>
      <c r="P424" s="210"/>
      <c r="Q424" s="210"/>
      <c r="R424" s="210"/>
      <c r="S424" s="210"/>
      <c r="T424" s="210"/>
      <c r="U424" s="210"/>
      <c r="V424" s="210"/>
      <c r="W424" s="210"/>
      <c r="X424" s="210"/>
      <c r="Y424" s="210"/>
      <c r="Z424" s="210"/>
      <c r="AA424" s="210"/>
      <c r="AB424" s="210"/>
      <c r="AC424" s="210"/>
      <c r="AD424" s="210"/>
      <c r="AE424" s="210"/>
      <c r="AF424" s="210"/>
      <c r="AG424" s="210"/>
      <c r="AH424" s="210"/>
      <c r="AI424" s="210"/>
      <c r="AJ424" s="210"/>
      <c r="AK424" s="210"/>
      <c r="AL424" s="210"/>
    </row>
    <row r="425" spans="1:38" ht="16" x14ac:dyDescent="0.2">
      <c r="A425" s="210"/>
      <c r="B425" s="210"/>
      <c r="C425" s="210"/>
      <c r="D425" s="210"/>
      <c r="E425" s="210"/>
      <c r="F425" s="210"/>
      <c r="G425" s="210"/>
      <c r="H425" s="210"/>
      <c r="I425" s="210"/>
      <c r="J425" s="210"/>
      <c r="K425" s="210"/>
      <c r="L425" s="210"/>
      <c r="M425" s="210"/>
      <c r="N425" s="210"/>
      <c r="O425" s="210"/>
      <c r="P425" s="210"/>
      <c r="Q425" s="210"/>
      <c r="R425" s="210"/>
      <c r="S425" s="210"/>
      <c r="T425" s="210"/>
      <c r="U425" s="210"/>
      <c r="V425" s="210"/>
      <c r="W425" s="210"/>
      <c r="X425" s="210"/>
      <c r="Y425" s="210"/>
      <c r="Z425" s="210"/>
      <c r="AA425" s="210"/>
      <c r="AB425" s="210"/>
      <c r="AC425" s="210"/>
      <c r="AD425" s="210"/>
      <c r="AE425" s="210"/>
      <c r="AF425" s="210"/>
      <c r="AG425" s="210"/>
      <c r="AH425" s="210"/>
      <c r="AI425" s="210"/>
      <c r="AJ425" s="210"/>
      <c r="AK425" s="210"/>
      <c r="AL425" s="210"/>
    </row>
    <row r="426" spans="1:38" ht="16" x14ac:dyDescent="0.2">
      <c r="A426" s="210"/>
      <c r="B426" s="210"/>
      <c r="C426" s="210"/>
      <c r="D426" s="210"/>
      <c r="E426" s="210"/>
      <c r="F426" s="210"/>
      <c r="G426" s="210"/>
      <c r="H426" s="210"/>
      <c r="I426" s="210"/>
      <c r="J426" s="210"/>
      <c r="K426" s="210"/>
      <c r="L426" s="210"/>
      <c r="M426" s="210"/>
      <c r="N426" s="210"/>
      <c r="O426" s="210"/>
      <c r="P426" s="210"/>
      <c r="Q426" s="210"/>
      <c r="R426" s="210"/>
      <c r="S426" s="210"/>
      <c r="T426" s="210"/>
      <c r="U426" s="210"/>
      <c r="V426" s="210"/>
      <c r="W426" s="210"/>
      <c r="X426" s="210"/>
      <c r="Y426" s="210"/>
      <c r="Z426" s="210"/>
      <c r="AA426" s="210"/>
      <c r="AB426" s="210"/>
      <c r="AC426" s="210"/>
      <c r="AD426" s="210"/>
      <c r="AE426" s="210"/>
      <c r="AF426" s="210"/>
      <c r="AG426" s="210"/>
      <c r="AH426" s="210"/>
      <c r="AI426" s="210"/>
      <c r="AJ426" s="210"/>
      <c r="AK426" s="210"/>
      <c r="AL426" s="210"/>
    </row>
    <row r="427" spans="1:38" ht="16" x14ac:dyDescent="0.2">
      <c r="A427" s="210"/>
      <c r="B427" s="210"/>
      <c r="C427" s="210"/>
      <c r="D427" s="210"/>
      <c r="E427" s="210"/>
      <c r="F427" s="210"/>
      <c r="G427" s="210"/>
      <c r="H427" s="210"/>
      <c r="I427" s="210"/>
      <c r="J427" s="210"/>
      <c r="K427" s="210"/>
      <c r="L427" s="210"/>
      <c r="M427" s="210"/>
      <c r="N427" s="210"/>
      <c r="O427" s="210"/>
      <c r="P427" s="210"/>
      <c r="Q427" s="210"/>
      <c r="R427" s="210"/>
      <c r="S427" s="210"/>
      <c r="T427" s="210"/>
      <c r="U427" s="210"/>
      <c r="V427" s="210"/>
      <c r="W427" s="210"/>
      <c r="X427" s="210"/>
      <c r="Y427" s="210"/>
      <c r="Z427" s="210"/>
      <c r="AA427" s="210"/>
      <c r="AB427" s="210"/>
      <c r="AC427" s="210"/>
      <c r="AD427" s="210"/>
      <c r="AE427" s="210"/>
      <c r="AF427" s="210"/>
      <c r="AG427" s="210"/>
      <c r="AH427" s="210"/>
      <c r="AI427" s="210"/>
      <c r="AJ427" s="210"/>
      <c r="AK427" s="210"/>
      <c r="AL427" s="210"/>
    </row>
    <row r="428" spans="1:38" ht="16" x14ac:dyDescent="0.2">
      <c r="A428" s="210"/>
      <c r="B428" s="210"/>
      <c r="C428" s="210"/>
      <c r="D428" s="210"/>
      <c r="E428" s="210"/>
      <c r="F428" s="210"/>
      <c r="G428" s="210"/>
      <c r="H428" s="210"/>
      <c r="I428" s="210"/>
      <c r="J428" s="210"/>
      <c r="K428" s="210"/>
      <c r="L428" s="210"/>
      <c r="M428" s="210"/>
      <c r="N428" s="210"/>
      <c r="O428" s="210"/>
      <c r="P428" s="210"/>
      <c r="Q428" s="210"/>
      <c r="R428" s="210"/>
      <c r="S428" s="210"/>
      <c r="T428" s="210"/>
      <c r="U428" s="210"/>
      <c r="V428" s="210"/>
      <c r="W428" s="210"/>
      <c r="X428" s="210"/>
      <c r="Y428" s="210"/>
      <c r="Z428" s="210"/>
      <c r="AA428" s="210"/>
      <c r="AB428" s="210"/>
      <c r="AC428" s="210"/>
      <c r="AD428" s="210"/>
      <c r="AE428" s="210"/>
      <c r="AF428" s="210"/>
      <c r="AG428" s="210"/>
      <c r="AH428" s="210"/>
      <c r="AI428" s="210"/>
      <c r="AJ428" s="210"/>
      <c r="AK428" s="210"/>
      <c r="AL428" s="210"/>
    </row>
    <row r="429" spans="1:38" ht="16" x14ac:dyDescent="0.2">
      <c r="A429" s="210"/>
      <c r="B429" s="210"/>
      <c r="C429" s="210"/>
      <c r="D429" s="210"/>
      <c r="E429" s="210"/>
      <c r="F429" s="210"/>
      <c r="G429" s="210"/>
      <c r="H429" s="210"/>
      <c r="I429" s="210"/>
      <c r="J429" s="210"/>
      <c r="K429" s="210"/>
      <c r="L429" s="210"/>
      <c r="M429" s="210"/>
      <c r="N429" s="210"/>
      <c r="O429" s="210"/>
      <c r="P429" s="210"/>
      <c r="Q429" s="210"/>
      <c r="R429" s="210"/>
      <c r="S429" s="210"/>
      <c r="T429" s="210"/>
      <c r="U429" s="210"/>
      <c r="V429" s="210"/>
      <c r="W429" s="210"/>
      <c r="X429" s="210"/>
      <c r="Y429" s="210"/>
      <c r="Z429" s="210"/>
      <c r="AA429" s="210"/>
      <c r="AB429" s="210"/>
      <c r="AC429" s="210"/>
      <c r="AD429" s="210"/>
      <c r="AE429" s="210"/>
      <c r="AF429" s="210"/>
      <c r="AG429" s="210"/>
      <c r="AH429" s="210"/>
      <c r="AI429" s="210"/>
      <c r="AJ429" s="210"/>
      <c r="AK429" s="210"/>
      <c r="AL429" s="210"/>
    </row>
    <row r="430" spans="1:38" ht="16" x14ac:dyDescent="0.2">
      <c r="A430" s="210"/>
      <c r="B430" s="210"/>
      <c r="C430" s="210"/>
      <c r="D430" s="210"/>
      <c r="E430" s="210"/>
      <c r="F430" s="210"/>
      <c r="G430" s="210"/>
      <c r="H430" s="210"/>
      <c r="I430" s="210"/>
      <c r="J430" s="210"/>
      <c r="K430" s="210"/>
      <c r="L430" s="210"/>
      <c r="M430" s="210"/>
      <c r="N430" s="210"/>
      <c r="O430" s="210"/>
      <c r="P430" s="210"/>
      <c r="Q430" s="210"/>
      <c r="R430" s="210"/>
      <c r="S430" s="210"/>
      <c r="T430" s="210"/>
      <c r="U430" s="210"/>
      <c r="V430" s="210"/>
      <c r="W430" s="210"/>
      <c r="X430" s="210"/>
      <c r="Y430" s="210"/>
      <c r="Z430" s="210"/>
      <c r="AA430" s="210"/>
      <c r="AB430" s="210"/>
      <c r="AC430" s="210"/>
      <c r="AD430" s="210"/>
      <c r="AE430" s="210"/>
      <c r="AF430" s="210"/>
      <c r="AG430" s="210"/>
      <c r="AH430" s="210"/>
      <c r="AI430" s="210"/>
      <c r="AJ430" s="210"/>
      <c r="AK430" s="210"/>
      <c r="AL430" s="210"/>
    </row>
    <row r="431" spans="1:38" ht="16" x14ac:dyDescent="0.2">
      <c r="A431" s="210"/>
      <c r="B431" s="210"/>
      <c r="C431" s="210"/>
      <c r="D431" s="210"/>
      <c r="E431" s="210"/>
      <c r="F431" s="210"/>
      <c r="G431" s="210"/>
      <c r="H431" s="210"/>
      <c r="I431" s="210"/>
      <c r="J431" s="210"/>
      <c r="K431" s="210"/>
      <c r="L431" s="210"/>
      <c r="M431" s="210"/>
      <c r="N431" s="210"/>
      <c r="O431" s="210"/>
      <c r="P431" s="210"/>
      <c r="Q431" s="210"/>
      <c r="R431" s="210"/>
      <c r="S431" s="210"/>
      <c r="T431" s="210"/>
      <c r="U431" s="210"/>
      <c r="V431" s="210"/>
      <c r="W431" s="210"/>
      <c r="X431" s="210"/>
      <c r="Y431" s="210"/>
      <c r="Z431" s="210"/>
      <c r="AA431" s="210"/>
      <c r="AB431" s="210"/>
      <c r="AC431" s="210"/>
      <c r="AD431" s="210"/>
      <c r="AE431" s="210"/>
      <c r="AF431" s="210"/>
      <c r="AG431" s="210"/>
      <c r="AH431" s="210"/>
      <c r="AI431" s="210"/>
      <c r="AJ431" s="210"/>
      <c r="AK431" s="210"/>
      <c r="AL431" s="210"/>
    </row>
    <row r="432" spans="1:38" ht="16" x14ac:dyDescent="0.2">
      <c r="A432" s="210"/>
      <c r="B432" s="210"/>
      <c r="C432" s="210"/>
      <c r="D432" s="210"/>
      <c r="E432" s="210"/>
      <c r="F432" s="210"/>
      <c r="G432" s="210"/>
      <c r="H432" s="210"/>
      <c r="I432" s="210"/>
      <c r="J432" s="210"/>
      <c r="K432" s="210"/>
      <c r="L432" s="210"/>
      <c r="M432" s="210"/>
      <c r="N432" s="210"/>
      <c r="O432" s="210"/>
      <c r="P432" s="210"/>
      <c r="Q432" s="210"/>
      <c r="R432" s="210"/>
      <c r="S432" s="210"/>
      <c r="T432" s="210"/>
      <c r="U432" s="210"/>
      <c r="V432" s="210"/>
      <c r="W432" s="210"/>
      <c r="X432" s="210"/>
      <c r="Y432" s="210"/>
      <c r="Z432" s="210"/>
      <c r="AA432" s="210"/>
      <c r="AB432" s="210"/>
      <c r="AC432" s="210"/>
      <c r="AD432" s="210"/>
      <c r="AE432" s="210"/>
      <c r="AF432" s="210"/>
      <c r="AG432" s="210"/>
      <c r="AH432" s="210"/>
      <c r="AI432" s="210"/>
      <c r="AJ432" s="210"/>
      <c r="AK432" s="210"/>
      <c r="AL432" s="210"/>
    </row>
    <row r="433" spans="1:38" ht="16" x14ac:dyDescent="0.2">
      <c r="A433" s="210"/>
      <c r="B433" s="210"/>
      <c r="C433" s="210"/>
      <c r="D433" s="210"/>
      <c r="E433" s="210"/>
      <c r="F433" s="210"/>
      <c r="G433" s="210"/>
      <c r="H433" s="210"/>
      <c r="I433" s="210"/>
      <c r="J433" s="210"/>
      <c r="K433" s="210"/>
      <c r="L433" s="210"/>
      <c r="M433" s="210"/>
      <c r="N433" s="210"/>
      <c r="O433" s="210"/>
      <c r="P433" s="210"/>
      <c r="Q433" s="210"/>
      <c r="R433" s="210"/>
      <c r="S433" s="210"/>
      <c r="T433" s="210"/>
      <c r="U433" s="210"/>
      <c r="V433" s="210"/>
      <c r="W433" s="210"/>
      <c r="X433" s="210"/>
      <c r="Y433" s="210"/>
      <c r="Z433" s="210"/>
      <c r="AA433" s="210"/>
      <c r="AB433" s="210"/>
      <c r="AC433" s="210"/>
      <c r="AD433" s="210"/>
      <c r="AE433" s="210"/>
      <c r="AF433" s="210"/>
      <c r="AG433" s="210"/>
      <c r="AH433" s="210"/>
      <c r="AI433" s="210"/>
      <c r="AJ433" s="210"/>
      <c r="AK433" s="210"/>
      <c r="AL433" s="210"/>
    </row>
    <row r="434" spans="1:38" ht="16" x14ac:dyDescent="0.2">
      <c r="A434" s="210"/>
      <c r="B434" s="210"/>
      <c r="C434" s="210"/>
      <c r="D434" s="210"/>
      <c r="E434" s="210"/>
      <c r="F434" s="210"/>
      <c r="G434" s="210"/>
      <c r="H434" s="210"/>
      <c r="I434" s="210"/>
      <c r="J434" s="210"/>
      <c r="K434" s="210"/>
      <c r="L434" s="210"/>
      <c r="M434" s="210"/>
      <c r="N434" s="210"/>
      <c r="O434" s="210"/>
      <c r="P434" s="210"/>
      <c r="Q434" s="210"/>
      <c r="R434" s="210"/>
      <c r="S434" s="210"/>
      <c r="T434" s="210"/>
      <c r="U434" s="210"/>
      <c r="V434" s="210"/>
      <c r="W434" s="210"/>
      <c r="X434" s="210"/>
      <c r="Y434" s="210"/>
      <c r="Z434" s="210"/>
      <c r="AA434" s="210"/>
      <c r="AB434" s="210"/>
      <c r="AC434" s="210"/>
      <c r="AD434" s="210"/>
      <c r="AE434" s="210"/>
      <c r="AF434" s="210"/>
      <c r="AG434" s="210"/>
      <c r="AH434" s="210"/>
      <c r="AI434" s="210"/>
      <c r="AJ434" s="210"/>
      <c r="AK434" s="210"/>
      <c r="AL434" s="210"/>
    </row>
    <row r="435" spans="1:38" ht="16" x14ac:dyDescent="0.2">
      <c r="A435" s="210"/>
      <c r="B435" s="210"/>
      <c r="C435" s="210"/>
      <c r="D435" s="210"/>
      <c r="E435" s="210"/>
      <c r="F435" s="210"/>
      <c r="G435" s="210"/>
      <c r="H435" s="210"/>
      <c r="I435" s="210"/>
      <c r="J435" s="210"/>
      <c r="K435" s="210"/>
      <c r="L435" s="210"/>
      <c r="M435" s="210"/>
      <c r="N435" s="210"/>
      <c r="O435" s="210"/>
      <c r="P435" s="210"/>
      <c r="Q435" s="210"/>
      <c r="R435" s="210"/>
      <c r="S435" s="210"/>
      <c r="T435" s="210"/>
      <c r="U435" s="210"/>
      <c r="V435" s="210"/>
      <c r="W435" s="210"/>
      <c r="X435" s="210"/>
      <c r="Y435" s="210"/>
      <c r="Z435" s="210"/>
      <c r="AA435" s="210"/>
      <c r="AB435" s="210"/>
      <c r="AC435" s="210"/>
      <c r="AD435" s="210"/>
      <c r="AE435" s="210"/>
      <c r="AF435" s="210"/>
      <c r="AG435" s="210"/>
      <c r="AH435" s="210"/>
      <c r="AI435" s="210"/>
      <c r="AJ435" s="210"/>
      <c r="AK435" s="210"/>
      <c r="AL435" s="210"/>
    </row>
    <row r="436" spans="1:38" ht="16" x14ac:dyDescent="0.2">
      <c r="A436" s="210"/>
      <c r="B436" s="210"/>
      <c r="C436" s="210"/>
      <c r="D436" s="210"/>
      <c r="E436" s="210"/>
      <c r="F436" s="210"/>
      <c r="G436" s="210"/>
      <c r="H436" s="210"/>
      <c r="I436" s="210"/>
      <c r="J436" s="210"/>
      <c r="K436" s="210"/>
      <c r="L436" s="210"/>
      <c r="M436" s="210"/>
      <c r="N436" s="210"/>
      <c r="O436" s="210"/>
      <c r="P436" s="210"/>
      <c r="Q436" s="210"/>
      <c r="R436" s="210"/>
      <c r="S436" s="210"/>
      <c r="T436" s="210"/>
      <c r="U436" s="210"/>
      <c r="V436" s="210"/>
      <c r="W436" s="210"/>
      <c r="X436" s="210"/>
      <c r="Y436" s="210"/>
      <c r="Z436" s="210"/>
      <c r="AA436" s="210"/>
      <c r="AB436" s="210"/>
      <c r="AC436" s="210"/>
      <c r="AD436" s="210"/>
      <c r="AE436" s="210"/>
      <c r="AF436" s="210"/>
      <c r="AG436" s="210"/>
      <c r="AH436" s="210"/>
      <c r="AI436" s="210"/>
      <c r="AJ436" s="210"/>
      <c r="AK436" s="210"/>
      <c r="AL436" s="210"/>
    </row>
    <row r="437" spans="1:38" ht="16" x14ac:dyDescent="0.2">
      <c r="A437" s="210"/>
      <c r="B437" s="210"/>
      <c r="C437" s="210"/>
      <c r="D437" s="210"/>
      <c r="E437" s="210"/>
      <c r="F437" s="210"/>
      <c r="G437" s="210"/>
      <c r="H437" s="210"/>
      <c r="I437" s="210"/>
      <c r="J437" s="210"/>
      <c r="K437" s="210"/>
      <c r="L437" s="210"/>
      <c r="M437" s="210"/>
      <c r="N437" s="210"/>
      <c r="O437" s="210"/>
      <c r="P437" s="210"/>
      <c r="Q437" s="210"/>
      <c r="R437" s="210"/>
      <c r="S437" s="210"/>
      <c r="T437" s="210"/>
      <c r="U437" s="210"/>
      <c r="V437" s="210"/>
      <c r="W437" s="210"/>
      <c r="X437" s="210"/>
      <c r="Y437" s="210"/>
      <c r="Z437" s="210"/>
      <c r="AA437" s="210"/>
      <c r="AB437" s="210"/>
      <c r="AC437" s="210"/>
      <c r="AD437" s="210"/>
      <c r="AE437" s="210"/>
      <c r="AF437" s="210"/>
      <c r="AG437" s="210"/>
      <c r="AH437" s="210"/>
      <c r="AI437" s="210"/>
      <c r="AJ437" s="210"/>
      <c r="AK437" s="210"/>
      <c r="AL437" s="210"/>
    </row>
    <row r="438" spans="1:38" ht="16" x14ac:dyDescent="0.2">
      <c r="A438" s="210"/>
      <c r="B438" s="210"/>
      <c r="C438" s="210"/>
      <c r="D438" s="210"/>
      <c r="E438" s="210"/>
      <c r="F438" s="210"/>
      <c r="G438" s="210"/>
      <c r="H438" s="210"/>
      <c r="I438" s="210"/>
      <c r="J438" s="210"/>
      <c r="K438" s="210"/>
      <c r="L438" s="210"/>
      <c r="M438" s="210"/>
      <c r="N438" s="210"/>
      <c r="O438" s="210"/>
      <c r="P438" s="210"/>
      <c r="Q438" s="210"/>
      <c r="R438" s="210"/>
      <c r="S438" s="210"/>
      <c r="T438" s="210"/>
      <c r="U438" s="210"/>
      <c r="V438" s="210"/>
      <c r="W438" s="210"/>
      <c r="X438" s="210"/>
      <c r="Y438" s="210"/>
      <c r="Z438" s="210"/>
      <c r="AA438" s="210"/>
      <c r="AB438" s="210"/>
      <c r="AC438" s="210"/>
      <c r="AD438" s="210"/>
      <c r="AE438" s="210"/>
      <c r="AF438" s="210"/>
      <c r="AG438" s="210"/>
      <c r="AH438" s="210"/>
      <c r="AI438" s="210"/>
      <c r="AJ438" s="210"/>
      <c r="AK438" s="210"/>
      <c r="AL438" s="210"/>
    </row>
    <row r="439" spans="1:38" ht="16" x14ac:dyDescent="0.2">
      <c r="A439" s="210"/>
      <c r="B439" s="210"/>
      <c r="C439" s="210"/>
      <c r="D439" s="210"/>
      <c r="E439" s="210"/>
      <c r="F439" s="210"/>
      <c r="G439" s="210"/>
      <c r="H439" s="210"/>
      <c r="I439" s="210"/>
      <c r="J439" s="210"/>
      <c r="K439" s="210"/>
      <c r="L439" s="210"/>
      <c r="M439" s="210"/>
      <c r="N439" s="210"/>
      <c r="O439" s="210"/>
      <c r="P439" s="210"/>
      <c r="Q439" s="210"/>
      <c r="R439" s="210"/>
      <c r="S439" s="210"/>
      <c r="T439" s="210"/>
      <c r="U439" s="210"/>
      <c r="V439" s="210"/>
      <c r="W439" s="210"/>
      <c r="X439" s="210"/>
      <c r="Y439" s="210"/>
      <c r="Z439" s="210"/>
      <c r="AA439" s="210"/>
      <c r="AB439" s="210"/>
      <c r="AC439" s="210"/>
      <c r="AD439" s="210"/>
      <c r="AE439" s="210"/>
      <c r="AF439" s="210"/>
      <c r="AG439" s="210"/>
      <c r="AH439" s="210"/>
      <c r="AI439" s="210"/>
      <c r="AJ439" s="210"/>
      <c r="AK439" s="210"/>
      <c r="AL439" s="210"/>
    </row>
    <row r="440" spans="1:38" ht="16" x14ac:dyDescent="0.2">
      <c r="A440" s="210"/>
      <c r="B440" s="210"/>
      <c r="C440" s="210"/>
      <c r="D440" s="210"/>
      <c r="E440" s="210"/>
      <c r="F440" s="210"/>
      <c r="G440" s="210"/>
      <c r="H440" s="210"/>
      <c r="I440" s="210"/>
      <c r="J440" s="210"/>
      <c r="K440" s="210"/>
      <c r="L440" s="210"/>
      <c r="M440" s="210"/>
      <c r="N440" s="210"/>
      <c r="O440" s="210"/>
      <c r="P440" s="210"/>
      <c r="Q440" s="210"/>
      <c r="R440" s="210"/>
      <c r="S440" s="210"/>
      <c r="T440" s="210"/>
      <c r="U440" s="210"/>
      <c r="V440" s="210"/>
      <c r="W440" s="210"/>
      <c r="X440" s="210"/>
      <c r="Y440" s="210"/>
      <c r="Z440" s="210"/>
      <c r="AA440" s="210"/>
      <c r="AB440" s="210"/>
      <c r="AC440" s="210"/>
      <c r="AD440" s="210"/>
      <c r="AE440" s="210"/>
      <c r="AF440" s="210"/>
      <c r="AG440" s="210"/>
      <c r="AH440" s="210"/>
      <c r="AI440" s="210"/>
      <c r="AJ440" s="210"/>
      <c r="AK440" s="210"/>
      <c r="AL440" s="210"/>
    </row>
    <row r="441" spans="1:38" ht="16" x14ac:dyDescent="0.2">
      <c r="A441" s="210"/>
      <c r="B441" s="210"/>
      <c r="C441" s="210"/>
      <c r="D441" s="210"/>
      <c r="E441" s="210"/>
      <c r="F441" s="210"/>
      <c r="G441" s="210"/>
      <c r="H441" s="210"/>
      <c r="I441" s="210"/>
      <c r="J441" s="210"/>
      <c r="K441" s="210"/>
      <c r="L441" s="210"/>
      <c r="M441" s="210"/>
      <c r="N441" s="210"/>
      <c r="O441" s="210"/>
      <c r="P441" s="210"/>
      <c r="Q441" s="210"/>
      <c r="R441" s="210"/>
      <c r="S441" s="210"/>
      <c r="T441" s="210"/>
      <c r="U441" s="210"/>
      <c r="V441" s="210"/>
      <c r="W441" s="210"/>
      <c r="X441" s="210"/>
      <c r="Y441" s="210"/>
      <c r="Z441" s="210"/>
      <c r="AA441" s="210"/>
      <c r="AB441" s="210"/>
      <c r="AC441" s="210"/>
      <c r="AD441" s="210"/>
      <c r="AE441" s="210"/>
      <c r="AF441" s="210"/>
      <c r="AG441" s="210"/>
      <c r="AH441" s="210"/>
      <c r="AI441" s="210"/>
      <c r="AJ441" s="210"/>
      <c r="AK441" s="210"/>
      <c r="AL441" s="210"/>
    </row>
    <row r="442" spans="1:38" ht="16" x14ac:dyDescent="0.2">
      <c r="A442" s="210"/>
      <c r="B442" s="210"/>
      <c r="C442" s="210"/>
      <c r="D442" s="210"/>
      <c r="E442" s="210"/>
      <c r="F442" s="210"/>
      <c r="G442" s="210"/>
      <c r="H442" s="210"/>
      <c r="I442" s="210"/>
      <c r="J442" s="210"/>
      <c r="K442" s="210"/>
      <c r="L442" s="210"/>
      <c r="M442" s="210"/>
      <c r="N442" s="210"/>
      <c r="O442" s="210"/>
      <c r="P442" s="210"/>
      <c r="Q442" s="210"/>
      <c r="R442" s="210"/>
      <c r="S442" s="210"/>
      <c r="T442" s="210"/>
      <c r="U442" s="210"/>
      <c r="V442" s="210"/>
      <c r="W442" s="210"/>
      <c r="X442" s="210"/>
      <c r="Y442" s="210"/>
      <c r="Z442" s="210"/>
      <c r="AA442" s="210"/>
      <c r="AB442" s="210"/>
      <c r="AC442" s="210"/>
      <c r="AD442" s="210"/>
      <c r="AE442" s="210"/>
      <c r="AF442" s="210"/>
      <c r="AG442" s="210"/>
      <c r="AH442" s="210"/>
      <c r="AI442" s="210"/>
      <c r="AJ442" s="210"/>
      <c r="AK442" s="210"/>
      <c r="AL442" s="210"/>
    </row>
    <row r="443" spans="1:38" ht="16" x14ac:dyDescent="0.2">
      <c r="A443" s="210"/>
      <c r="B443" s="210"/>
      <c r="C443" s="210"/>
      <c r="D443" s="210"/>
      <c r="E443" s="210"/>
      <c r="F443" s="210"/>
      <c r="G443" s="210"/>
      <c r="H443" s="210"/>
      <c r="I443" s="210"/>
      <c r="J443" s="210"/>
      <c r="K443" s="210"/>
      <c r="L443" s="210"/>
      <c r="M443" s="210"/>
      <c r="N443" s="210"/>
      <c r="O443" s="210"/>
      <c r="P443" s="210"/>
      <c r="Q443" s="210"/>
      <c r="R443" s="210"/>
      <c r="S443" s="210"/>
      <c r="T443" s="210"/>
      <c r="U443" s="210"/>
      <c r="V443" s="210"/>
      <c r="W443" s="210"/>
      <c r="X443" s="210"/>
      <c r="Y443" s="210"/>
      <c r="Z443" s="210"/>
      <c r="AA443" s="210"/>
      <c r="AB443" s="210"/>
      <c r="AC443" s="210"/>
      <c r="AD443" s="210"/>
      <c r="AE443" s="210"/>
      <c r="AF443" s="210"/>
      <c r="AG443" s="210"/>
      <c r="AH443" s="210"/>
      <c r="AI443" s="210"/>
      <c r="AJ443" s="210"/>
      <c r="AK443" s="210"/>
      <c r="AL443" s="210"/>
    </row>
    <row r="444" spans="1:38" ht="16" x14ac:dyDescent="0.2">
      <c r="A444" s="210"/>
      <c r="B444" s="210"/>
      <c r="C444" s="210"/>
      <c r="D444" s="210"/>
      <c r="E444" s="210"/>
      <c r="F444" s="210"/>
      <c r="G444" s="210"/>
      <c r="H444" s="210"/>
      <c r="I444" s="210"/>
      <c r="J444" s="210"/>
      <c r="K444" s="210"/>
      <c r="L444" s="210"/>
      <c r="M444" s="210"/>
      <c r="N444" s="210"/>
      <c r="O444" s="210"/>
      <c r="P444" s="210"/>
      <c r="Q444" s="210"/>
      <c r="R444" s="210"/>
      <c r="S444" s="210"/>
      <c r="T444" s="210"/>
      <c r="U444" s="210"/>
      <c r="V444" s="210"/>
      <c r="W444" s="210"/>
      <c r="X444" s="210"/>
      <c r="Y444" s="210"/>
      <c r="Z444" s="210"/>
      <c r="AA444" s="210"/>
      <c r="AB444" s="210"/>
      <c r="AC444" s="210"/>
      <c r="AD444" s="210"/>
      <c r="AE444" s="210"/>
      <c r="AF444" s="210"/>
      <c r="AG444" s="210"/>
      <c r="AH444" s="210"/>
      <c r="AI444" s="210"/>
      <c r="AJ444" s="210"/>
      <c r="AK444" s="210"/>
      <c r="AL444" s="210"/>
    </row>
    <row r="445" spans="1:38" ht="16" x14ac:dyDescent="0.2">
      <c r="A445" s="210"/>
      <c r="B445" s="210"/>
      <c r="C445" s="210"/>
      <c r="D445" s="210"/>
      <c r="E445" s="210"/>
      <c r="F445" s="210"/>
      <c r="G445" s="210"/>
      <c r="H445" s="210"/>
      <c r="I445" s="210"/>
      <c r="J445" s="210"/>
      <c r="K445" s="210"/>
      <c r="L445" s="210"/>
      <c r="M445" s="210"/>
      <c r="N445" s="210"/>
      <c r="O445" s="210"/>
      <c r="P445" s="210"/>
      <c r="Q445" s="210"/>
      <c r="R445" s="210"/>
      <c r="S445" s="210"/>
      <c r="T445" s="210"/>
      <c r="U445" s="210"/>
      <c r="V445" s="210"/>
      <c r="W445" s="210"/>
      <c r="X445" s="210"/>
      <c r="Y445" s="210"/>
      <c r="Z445" s="210"/>
      <c r="AA445" s="210"/>
      <c r="AB445" s="210"/>
      <c r="AC445" s="210"/>
      <c r="AD445" s="210"/>
      <c r="AE445" s="210"/>
      <c r="AF445" s="210"/>
      <c r="AG445" s="210"/>
      <c r="AH445" s="210"/>
      <c r="AI445" s="210"/>
      <c r="AJ445" s="210"/>
      <c r="AK445" s="210"/>
      <c r="AL445" s="210"/>
    </row>
    <row r="446" spans="1:38" ht="16" x14ac:dyDescent="0.2">
      <c r="A446" s="210"/>
      <c r="B446" s="210"/>
      <c r="C446" s="210"/>
      <c r="D446" s="210"/>
      <c r="E446" s="210"/>
      <c r="F446" s="210"/>
      <c r="G446" s="210"/>
      <c r="H446" s="210"/>
      <c r="I446" s="210"/>
      <c r="J446" s="210"/>
      <c r="K446" s="210"/>
      <c r="L446" s="210"/>
      <c r="M446" s="210"/>
      <c r="N446" s="210"/>
      <c r="O446" s="210"/>
      <c r="P446" s="210"/>
      <c r="Q446" s="210"/>
      <c r="R446" s="210"/>
      <c r="S446" s="210"/>
      <c r="T446" s="210"/>
      <c r="U446" s="210"/>
      <c r="V446" s="210"/>
      <c r="W446" s="210"/>
      <c r="X446" s="210"/>
      <c r="Y446" s="210"/>
      <c r="Z446" s="210"/>
      <c r="AA446" s="210"/>
      <c r="AB446" s="210"/>
      <c r="AC446" s="210"/>
      <c r="AD446" s="210"/>
      <c r="AE446" s="210"/>
      <c r="AF446" s="210"/>
      <c r="AG446" s="210"/>
      <c r="AH446" s="210"/>
      <c r="AI446" s="210"/>
      <c r="AJ446" s="210"/>
      <c r="AK446" s="210"/>
      <c r="AL446" s="210"/>
    </row>
    <row r="447" spans="1:38" ht="16" x14ac:dyDescent="0.2">
      <c r="A447" s="210"/>
      <c r="B447" s="210"/>
      <c r="C447" s="210"/>
      <c r="D447" s="210"/>
      <c r="E447" s="210"/>
      <c r="F447" s="210"/>
      <c r="G447" s="210"/>
      <c r="H447" s="210"/>
      <c r="I447" s="210"/>
      <c r="J447" s="210"/>
      <c r="K447" s="210"/>
      <c r="L447" s="210"/>
      <c r="M447" s="210"/>
      <c r="N447" s="210"/>
      <c r="O447" s="210"/>
      <c r="P447" s="210"/>
      <c r="Q447" s="210"/>
      <c r="R447" s="210"/>
      <c r="S447" s="210"/>
      <c r="T447" s="210"/>
      <c r="U447" s="210"/>
      <c r="V447" s="210"/>
      <c r="W447" s="210"/>
      <c r="X447" s="210"/>
      <c r="Y447" s="210"/>
      <c r="Z447" s="210"/>
      <c r="AA447" s="210"/>
      <c r="AB447" s="210"/>
      <c r="AC447" s="210"/>
      <c r="AD447" s="210"/>
      <c r="AE447" s="210"/>
      <c r="AF447" s="210"/>
      <c r="AG447" s="210"/>
      <c r="AH447" s="210"/>
      <c r="AI447" s="210"/>
      <c r="AJ447" s="210"/>
      <c r="AK447" s="210"/>
      <c r="AL447" s="210"/>
    </row>
    <row r="448" spans="1:38" ht="16" x14ac:dyDescent="0.2">
      <c r="A448" s="210"/>
      <c r="B448" s="210"/>
      <c r="C448" s="210"/>
      <c r="D448" s="210"/>
      <c r="E448" s="210"/>
      <c r="F448" s="210"/>
      <c r="G448" s="210"/>
      <c r="H448" s="210"/>
      <c r="I448" s="210"/>
      <c r="J448" s="210"/>
      <c r="K448" s="210"/>
      <c r="L448" s="210"/>
      <c r="M448" s="210"/>
      <c r="N448" s="210"/>
      <c r="O448" s="210"/>
      <c r="P448" s="210"/>
      <c r="Q448" s="210"/>
      <c r="R448" s="210"/>
      <c r="S448" s="210"/>
      <c r="T448" s="210"/>
      <c r="U448" s="210"/>
      <c r="V448" s="210"/>
      <c r="W448" s="210"/>
      <c r="X448" s="210"/>
      <c r="Y448" s="210"/>
      <c r="Z448" s="210"/>
      <c r="AA448" s="210"/>
      <c r="AB448" s="210"/>
      <c r="AC448" s="210"/>
      <c r="AD448" s="210"/>
      <c r="AE448" s="210"/>
      <c r="AF448" s="210"/>
      <c r="AG448" s="210"/>
      <c r="AH448" s="210"/>
      <c r="AI448" s="210"/>
      <c r="AJ448" s="210"/>
      <c r="AK448" s="210"/>
      <c r="AL448" s="210"/>
    </row>
    <row r="449" spans="1:38" ht="16" x14ac:dyDescent="0.2">
      <c r="A449" s="210"/>
      <c r="B449" s="210"/>
      <c r="C449" s="210"/>
      <c r="D449" s="210"/>
      <c r="E449" s="210"/>
      <c r="F449" s="210"/>
      <c r="G449" s="210"/>
      <c r="H449" s="210"/>
      <c r="I449" s="210"/>
      <c r="J449" s="210"/>
      <c r="K449" s="210"/>
      <c r="L449" s="210"/>
      <c r="M449" s="210"/>
      <c r="N449" s="210"/>
      <c r="O449" s="210"/>
      <c r="P449" s="210"/>
      <c r="Q449" s="210"/>
      <c r="R449" s="210"/>
      <c r="S449" s="210"/>
      <c r="T449" s="210"/>
      <c r="U449" s="210"/>
      <c r="V449" s="210"/>
      <c r="W449" s="210"/>
      <c r="X449" s="210"/>
      <c r="Y449" s="210"/>
      <c r="Z449" s="210"/>
      <c r="AA449" s="210"/>
      <c r="AB449" s="210"/>
      <c r="AC449" s="210"/>
      <c r="AD449" s="210"/>
      <c r="AE449" s="210"/>
      <c r="AF449" s="210"/>
      <c r="AG449" s="210"/>
      <c r="AH449" s="210"/>
      <c r="AI449" s="210"/>
      <c r="AJ449" s="210"/>
      <c r="AK449" s="210"/>
      <c r="AL449" s="210"/>
    </row>
    <row r="450" spans="1:38" ht="16" x14ac:dyDescent="0.2">
      <c r="A450" s="210"/>
      <c r="B450" s="210"/>
      <c r="C450" s="210"/>
      <c r="D450" s="210"/>
      <c r="E450" s="210"/>
      <c r="F450" s="210"/>
      <c r="G450" s="210"/>
      <c r="H450" s="210"/>
      <c r="I450" s="210"/>
      <c r="J450" s="210"/>
      <c r="K450" s="210"/>
      <c r="L450" s="210"/>
      <c r="M450" s="210"/>
      <c r="N450" s="210"/>
      <c r="O450" s="210"/>
      <c r="P450" s="210"/>
      <c r="Q450" s="210"/>
      <c r="R450" s="210"/>
      <c r="S450" s="210"/>
      <c r="T450" s="210"/>
      <c r="U450" s="210"/>
      <c r="V450" s="210"/>
      <c r="W450" s="210"/>
      <c r="X450" s="210"/>
      <c r="Y450" s="210"/>
      <c r="Z450" s="210"/>
      <c r="AA450" s="210"/>
      <c r="AB450" s="210"/>
      <c r="AC450" s="210"/>
      <c r="AD450" s="210"/>
      <c r="AE450" s="210"/>
      <c r="AF450" s="210"/>
      <c r="AG450" s="210"/>
      <c r="AH450" s="210"/>
      <c r="AI450" s="210"/>
      <c r="AJ450" s="210"/>
      <c r="AK450" s="210"/>
      <c r="AL450" s="210"/>
    </row>
    <row r="451" spans="1:38" ht="16" x14ac:dyDescent="0.2">
      <c r="A451" s="210"/>
      <c r="B451" s="210"/>
      <c r="C451" s="210"/>
      <c r="D451" s="210"/>
      <c r="E451" s="210"/>
      <c r="F451" s="210"/>
      <c r="G451" s="210"/>
      <c r="H451" s="210"/>
      <c r="I451" s="210"/>
      <c r="J451" s="210"/>
      <c r="K451" s="210"/>
      <c r="L451" s="210"/>
      <c r="M451" s="210"/>
      <c r="N451" s="210"/>
      <c r="O451" s="210"/>
      <c r="P451" s="210"/>
      <c r="Q451" s="210"/>
      <c r="R451" s="210"/>
      <c r="S451" s="210"/>
      <c r="T451" s="210"/>
      <c r="U451" s="210"/>
      <c r="V451" s="210"/>
      <c r="W451" s="210"/>
      <c r="X451" s="210"/>
      <c r="Y451" s="210"/>
      <c r="Z451" s="210"/>
      <c r="AA451" s="210"/>
      <c r="AB451" s="210"/>
      <c r="AC451" s="210"/>
      <c r="AD451" s="210"/>
      <c r="AE451" s="210"/>
      <c r="AF451" s="210"/>
      <c r="AG451" s="210"/>
      <c r="AH451" s="210"/>
      <c r="AI451" s="210"/>
      <c r="AJ451" s="210"/>
      <c r="AK451" s="210"/>
      <c r="AL451" s="210"/>
    </row>
    <row r="452" spans="1:38" ht="16" x14ac:dyDescent="0.2">
      <c r="A452" s="210"/>
      <c r="B452" s="210"/>
      <c r="C452" s="210"/>
      <c r="D452" s="210"/>
      <c r="E452" s="210"/>
      <c r="F452" s="210"/>
      <c r="G452" s="210"/>
      <c r="H452" s="210"/>
      <c r="I452" s="210"/>
      <c r="J452" s="210"/>
      <c r="K452" s="210"/>
      <c r="L452" s="210"/>
      <c r="M452" s="210"/>
      <c r="N452" s="210"/>
      <c r="O452" s="210"/>
      <c r="P452" s="210"/>
      <c r="Q452" s="210"/>
      <c r="R452" s="210"/>
      <c r="S452" s="210"/>
      <c r="T452" s="210"/>
      <c r="U452" s="210"/>
      <c r="V452" s="210"/>
      <c r="W452" s="210"/>
      <c r="X452" s="210"/>
      <c r="Y452" s="210"/>
      <c r="Z452" s="210"/>
      <c r="AA452" s="210"/>
      <c r="AB452" s="210"/>
      <c r="AC452" s="210"/>
      <c r="AD452" s="210"/>
      <c r="AE452" s="210"/>
      <c r="AF452" s="210"/>
      <c r="AG452" s="210"/>
      <c r="AH452" s="210"/>
      <c r="AI452" s="210"/>
      <c r="AJ452" s="210"/>
      <c r="AK452" s="210"/>
      <c r="AL452" s="210"/>
    </row>
    <row r="453" spans="1:38" ht="16" x14ac:dyDescent="0.2">
      <c r="A453" s="210"/>
      <c r="B453" s="210"/>
      <c r="C453" s="210"/>
      <c r="D453" s="210"/>
      <c r="E453" s="210"/>
      <c r="F453" s="210"/>
      <c r="G453" s="210"/>
      <c r="H453" s="210"/>
      <c r="I453" s="210"/>
      <c r="J453" s="210"/>
      <c r="K453" s="210"/>
      <c r="L453" s="210"/>
      <c r="M453" s="210"/>
      <c r="N453" s="210"/>
      <c r="O453" s="210"/>
      <c r="P453" s="210"/>
      <c r="Q453" s="210"/>
      <c r="R453" s="210"/>
      <c r="S453" s="210"/>
      <c r="T453" s="210"/>
      <c r="U453" s="210"/>
      <c r="V453" s="210"/>
      <c r="W453" s="210"/>
      <c r="X453" s="210"/>
      <c r="Y453" s="210"/>
      <c r="Z453" s="210"/>
      <c r="AA453" s="210"/>
      <c r="AB453" s="210"/>
      <c r="AC453" s="210"/>
      <c r="AD453" s="210"/>
      <c r="AE453" s="210"/>
      <c r="AF453" s="210"/>
      <c r="AG453" s="210"/>
      <c r="AH453" s="210"/>
      <c r="AI453" s="210"/>
      <c r="AJ453" s="210"/>
      <c r="AK453" s="210"/>
      <c r="AL453" s="210"/>
    </row>
    <row r="454" spans="1:38" ht="16" x14ac:dyDescent="0.2">
      <c r="A454" s="210"/>
      <c r="B454" s="210"/>
      <c r="C454" s="210"/>
      <c r="D454" s="210"/>
      <c r="E454" s="210"/>
      <c r="F454" s="210"/>
      <c r="G454" s="210"/>
      <c r="H454" s="210"/>
      <c r="I454" s="210"/>
      <c r="J454" s="210"/>
      <c r="K454" s="210"/>
      <c r="L454" s="210"/>
      <c r="M454" s="210"/>
      <c r="N454" s="210"/>
      <c r="O454" s="210"/>
      <c r="P454" s="210"/>
      <c r="Q454" s="210"/>
      <c r="R454" s="210"/>
      <c r="S454" s="210"/>
      <c r="T454" s="210"/>
      <c r="U454" s="210"/>
      <c r="V454" s="210"/>
      <c r="W454" s="210"/>
      <c r="X454" s="210"/>
      <c r="Y454" s="210"/>
      <c r="Z454" s="210"/>
      <c r="AA454" s="210"/>
      <c r="AB454" s="210"/>
      <c r="AC454" s="210"/>
      <c r="AD454" s="210"/>
      <c r="AE454" s="210"/>
      <c r="AF454" s="210"/>
      <c r="AG454" s="210"/>
      <c r="AH454" s="210"/>
      <c r="AI454" s="210"/>
      <c r="AJ454" s="210"/>
      <c r="AK454" s="210"/>
      <c r="AL454" s="210"/>
    </row>
    <row r="455" spans="1:38" ht="16" x14ac:dyDescent="0.2">
      <c r="A455" s="210"/>
      <c r="B455" s="210"/>
      <c r="C455" s="210"/>
      <c r="D455" s="210"/>
      <c r="E455" s="210"/>
      <c r="F455" s="210"/>
      <c r="G455" s="210"/>
      <c r="H455" s="210"/>
      <c r="I455" s="210"/>
      <c r="J455" s="210"/>
      <c r="K455" s="210"/>
      <c r="L455" s="210"/>
      <c r="M455" s="210"/>
      <c r="N455" s="210"/>
      <c r="O455" s="210"/>
      <c r="P455" s="210"/>
      <c r="Q455" s="210"/>
      <c r="R455" s="210"/>
      <c r="S455" s="210"/>
      <c r="T455" s="210"/>
      <c r="U455" s="210"/>
      <c r="V455" s="210"/>
      <c r="W455" s="210"/>
      <c r="X455" s="210"/>
      <c r="Y455" s="210"/>
      <c r="Z455" s="210"/>
      <c r="AA455" s="210"/>
      <c r="AB455" s="210"/>
      <c r="AC455" s="210"/>
      <c r="AD455" s="210"/>
      <c r="AE455" s="210"/>
      <c r="AF455" s="210"/>
      <c r="AG455" s="210"/>
      <c r="AH455" s="210"/>
      <c r="AI455" s="210"/>
      <c r="AJ455" s="210"/>
      <c r="AK455" s="210"/>
      <c r="AL455" s="210"/>
    </row>
    <row r="456" spans="1:38" ht="16" x14ac:dyDescent="0.2">
      <c r="A456" s="210"/>
      <c r="B456" s="210"/>
      <c r="C456" s="210"/>
      <c r="D456" s="210"/>
      <c r="E456" s="210"/>
      <c r="F456" s="210"/>
      <c r="G456" s="210"/>
      <c r="H456" s="210"/>
      <c r="I456" s="210"/>
      <c r="J456" s="210"/>
      <c r="K456" s="210"/>
      <c r="L456" s="210"/>
      <c r="M456" s="210"/>
      <c r="N456" s="210"/>
      <c r="O456" s="210"/>
      <c r="P456" s="210"/>
      <c r="Q456" s="210"/>
      <c r="R456" s="210"/>
      <c r="S456" s="210"/>
      <c r="T456" s="210"/>
      <c r="U456" s="210"/>
      <c r="V456" s="210"/>
      <c r="W456" s="210"/>
      <c r="X456" s="210"/>
      <c r="Y456" s="210"/>
      <c r="Z456" s="210"/>
      <c r="AA456" s="210"/>
      <c r="AB456" s="210"/>
      <c r="AC456" s="210"/>
      <c r="AD456" s="210"/>
      <c r="AE456" s="210"/>
      <c r="AF456" s="210"/>
      <c r="AG456" s="210"/>
      <c r="AH456" s="210"/>
      <c r="AI456" s="210"/>
      <c r="AJ456" s="210"/>
      <c r="AK456" s="210"/>
      <c r="AL456" s="210"/>
    </row>
    <row r="457" spans="1:38" ht="16" x14ac:dyDescent="0.2">
      <c r="A457" s="210"/>
      <c r="B457" s="210"/>
      <c r="C457" s="210"/>
      <c r="D457" s="210"/>
      <c r="E457" s="210"/>
      <c r="F457" s="210"/>
      <c r="G457" s="210"/>
      <c r="H457" s="210"/>
      <c r="I457" s="210"/>
      <c r="J457" s="210"/>
      <c r="K457" s="210"/>
      <c r="L457" s="210"/>
      <c r="M457" s="210"/>
      <c r="N457" s="210"/>
      <c r="O457" s="210"/>
      <c r="P457" s="210"/>
      <c r="Q457" s="210"/>
      <c r="R457" s="210"/>
      <c r="S457" s="210"/>
      <c r="T457" s="210"/>
      <c r="U457" s="210"/>
      <c r="V457" s="210"/>
      <c r="W457" s="210"/>
      <c r="X457" s="210"/>
      <c r="Y457" s="210"/>
      <c r="Z457" s="210"/>
      <c r="AA457" s="210"/>
      <c r="AB457" s="210"/>
      <c r="AC457" s="210"/>
      <c r="AD457" s="210"/>
      <c r="AE457" s="210"/>
      <c r="AF457" s="210"/>
      <c r="AG457" s="210"/>
      <c r="AH457" s="210"/>
      <c r="AI457" s="210"/>
      <c r="AJ457" s="210"/>
      <c r="AK457" s="210"/>
      <c r="AL457" s="210"/>
    </row>
    <row r="458" spans="1:38" ht="16" x14ac:dyDescent="0.2">
      <c r="A458" s="210"/>
      <c r="B458" s="210"/>
      <c r="C458" s="210"/>
      <c r="D458" s="210"/>
      <c r="E458" s="210"/>
      <c r="F458" s="210"/>
      <c r="G458" s="210"/>
      <c r="H458" s="210"/>
      <c r="I458" s="210"/>
      <c r="J458" s="210"/>
      <c r="K458" s="210"/>
      <c r="L458" s="210"/>
      <c r="M458" s="210"/>
      <c r="N458" s="210"/>
      <c r="O458" s="210"/>
      <c r="P458" s="210"/>
      <c r="Q458" s="210"/>
      <c r="R458" s="210"/>
      <c r="S458" s="210"/>
      <c r="T458" s="210"/>
      <c r="U458" s="210"/>
      <c r="V458" s="210"/>
      <c r="W458" s="210"/>
      <c r="X458" s="210"/>
      <c r="Y458" s="210"/>
      <c r="Z458" s="210"/>
      <c r="AA458" s="210"/>
      <c r="AB458" s="210"/>
      <c r="AC458" s="210"/>
      <c r="AD458" s="210"/>
      <c r="AE458" s="210"/>
      <c r="AF458" s="210"/>
      <c r="AG458" s="210"/>
      <c r="AH458" s="210"/>
      <c r="AI458" s="210"/>
      <c r="AJ458" s="210"/>
      <c r="AK458" s="210"/>
      <c r="AL458" s="210"/>
    </row>
    <row r="459" spans="1:38" ht="16" x14ac:dyDescent="0.2">
      <c r="A459" s="210"/>
      <c r="B459" s="210"/>
      <c r="C459" s="210"/>
      <c r="D459" s="210"/>
      <c r="E459" s="210"/>
      <c r="F459" s="210"/>
      <c r="G459" s="210"/>
      <c r="H459" s="210"/>
      <c r="I459" s="210"/>
      <c r="J459" s="210"/>
      <c r="K459" s="210"/>
      <c r="L459" s="210"/>
      <c r="M459" s="210"/>
      <c r="N459" s="210"/>
      <c r="O459" s="210"/>
      <c r="P459" s="210"/>
      <c r="Q459" s="210"/>
      <c r="R459" s="210"/>
      <c r="S459" s="210"/>
      <c r="T459" s="210"/>
      <c r="U459" s="210"/>
      <c r="V459" s="210"/>
      <c r="W459" s="210"/>
      <c r="X459" s="210"/>
      <c r="Y459" s="210"/>
      <c r="Z459" s="210"/>
      <c r="AA459" s="210"/>
      <c r="AB459" s="210"/>
      <c r="AC459" s="210"/>
      <c r="AD459" s="210"/>
      <c r="AE459" s="210"/>
      <c r="AF459" s="210"/>
      <c r="AG459" s="210"/>
      <c r="AH459" s="210"/>
      <c r="AI459" s="210"/>
      <c r="AJ459" s="210"/>
      <c r="AK459" s="210"/>
      <c r="AL459" s="210"/>
    </row>
    <row r="460" spans="1:38" ht="16" x14ac:dyDescent="0.2">
      <c r="A460" s="210"/>
      <c r="B460" s="210"/>
      <c r="C460" s="210"/>
      <c r="D460" s="210"/>
      <c r="E460" s="210"/>
      <c r="F460" s="210"/>
      <c r="G460" s="210"/>
      <c r="H460" s="210"/>
      <c r="I460" s="210"/>
      <c r="J460" s="210"/>
      <c r="K460" s="210"/>
      <c r="L460" s="210"/>
      <c r="M460" s="210"/>
      <c r="N460" s="210"/>
      <c r="O460" s="210"/>
      <c r="P460" s="210"/>
      <c r="Q460" s="210"/>
      <c r="R460" s="210"/>
      <c r="S460" s="210"/>
      <c r="T460" s="210"/>
      <c r="U460" s="210"/>
      <c r="V460" s="210"/>
      <c r="W460" s="210"/>
      <c r="X460" s="210"/>
      <c r="Y460" s="210"/>
      <c r="Z460" s="210"/>
      <c r="AA460" s="210"/>
      <c r="AB460" s="210"/>
      <c r="AC460" s="210"/>
      <c r="AD460" s="210"/>
      <c r="AE460" s="210"/>
      <c r="AF460" s="210"/>
      <c r="AG460" s="210"/>
      <c r="AH460" s="210"/>
      <c r="AI460" s="210"/>
      <c r="AJ460" s="210"/>
      <c r="AK460" s="210"/>
      <c r="AL460" s="210"/>
    </row>
    <row r="461" spans="1:38" ht="16" x14ac:dyDescent="0.2">
      <c r="A461" s="210"/>
      <c r="B461" s="210"/>
      <c r="C461" s="210"/>
      <c r="D461" s="210"/>
      <c r="E461" s="210"/>
      <c r="F461" s="210"/>
      <c r="G461" s="210"/>
      <c r="H461" s="210"/>
      <c r="I461" s="210"/>
      <c r="J461" s="210"/>
      <c r="K461" s="210"/>
      <c r="L461" s="210"/>
      <c r="M461" s="210"/>
      <c r="N461" s="210"/>
      <c r="O461" s="210"/>
      <c r="P461" s="210"/>
      <c r="Q461" s="210"/>
      <c r="R461" s="210"/>
      <c r="S461" s="210"/>
      <c r="T461" s="210"/>
      <c r="U461" s="210"/>
      <c r="V461" s="210"/>
      <c r="W461" s="210"/>
      <c r="X461" s="210"/>
      <c r="Y461" s="210"/>
      <c r="Z461" s="210"/>
      <c r="AA461" s="210"/>
      <c r="AB461" s="210"/>
      <c r="AC461" s="210"/>
      <c r="AD461" s="210"/>
      <c r="AE461" s="210"/>
      <c r="AF461" s="210"/>
      <c r="AG461" s="210"/>
      <c r="AH461" s="210"/>
      <c r="AI461" s="210"/>
      <c r="AJ461" s="210"/>
      <c r="AK461" s="210"/>
      <c r="AL461" s="210"/>
    </row>
    <row r="462" spans="1:38" ht="16" x14ac:dyDescent="0.2">
      <c r="A462" s="210"/>
      <c r="B462" s="210"/>
      <c r="C462" s="210"/>
      <c r="D462" s="210"/>
      <c r="E462" s="210"/>
      <c r="F462" s="210"/>
      <c r="G462" s="210"/>
      <c r="H462" s="210"/>
      <c r="I462" s="210"/>
      <c r="J462" s="210"/>
      <c r="K462" s="210"/>
      <c r="L462" s="210"/>
      <c r="M462" s="210"/>
      <c r="N462" s="210"/>
      <c r="O462" s="210"/>
      <c r="P462" s="210"/>
      <c r="Q462" s="210"/>
      <c r="R462" s="210"/>
      <c r="S462" s="210"/>
      <c r="T462" s="210"/>
      <c r="U462" s="210"/>
      <c r="V462" s="210"/>
      <c r="W462" s="210"/>
      <c r="X462" s="210"/>
      <c r="Y462" s="210"/>
      <c r="Z462" s="210"/>
      <c r="AA462" s="210"/>
      <c r="AB462" s="210"/>
      <c r="AC462" s="210"/>
      <c r="AD462" s="210"/>
      <c r="AE462" s="210"/>
      <c r="AF462" s="210"/>
      <c r="AG462" s="210"/>
      <c r="AH462" s="210"/>
      <c r="AI462" s="210"/>
      <c r="AJ462" s="210"/>
      <c r="AK462" s="210"/>
      <c r="AL462" s="210"/>
    </row>
    <row r="463" spans="1:38" ht="16" x14ac:dyDescent="0.2">
      <c r="A463" s="210"/>
      <c r="B463" s="210"/>
      <c r="C463" s="210"/>
      <c r="D463" s="210"/>
      <c r="E463" s="210"/>
      <c r="F463" s="210"/>
      <c r="G463" s="210"/>
      <c r="H463" s="210"/>
      <c r="I463" s="210"/>
      <c r="J463" s="210"/>
      <c r="K463" s="210"/>
      <c r="L463" s="210"/>
      <c r="M463" s="210"/>
      <c r="N463" s="210"/>
      <c r="O463" s="210"/>
      <c r="P463" s="210"/>
      <c r="Q463" s="210"/>
      <c r="R463" s="210"/>
      <c r="S463" s="210"/>
      <c r="T463" s="210"/>
      <c r="U463" s="210"/>
      <c r="V463" s="210"/>
      <c r="W463" s="210"/>
      <c r="X463" s="210"/>
      <c r="Y463" s="210"/>
      <c r="Z463" s="210"/>
      <c r="AA463" s="210"/>
      <c r="AB463" s="210"/>
      <c r="AC463" s="210"/>
      <c r="AD463" s="210"/>
      <c r="AE463" s="210"/>
      <c r="AF463" s="210"/>
      <c r="AG463" s="210"/>
      <c r="AH463" s="210"/>
      <c r="AI463" s="210"/>
      <c r="AJ463" s="210"/>
      <c r="AK463" s="210"/>
      <c r="AL463" s="210"/>
    </row>
    <row r="464" spans="1:38" ht="16" x14ac:dyDescent="0.2">
      <c r="A464" s="210"/>
      <c r="B464" s="210"/>
      <c r="C464" s="210"/>
      <c r="D464" s="210"/>
      <c r="E464" s="210"/>
      <c r="F464" s="210"/>
      <c r="G464" s="210"/>
      <c r="H464" s="210"/>
      <c r="I464" s="210"/>
      <c r="J464" s="210"/>
      <c r="K464" s="210"/>
      <c r="L464" s="210"/>
      <c r="M464" s="210"/>
      <c r="N464" s="210"/>
      <c r="O464" s="210"/>
      <c r="P464" s="210"/>
      <c r="Q464" s="210"/>
      <c r="R464" s="210"/>
      <c r="S464" s="210"/>
      <c r="T464" s="210"/>
      <c r="U464" s="210"/>
      <c r="V464" s="210"/>
      <c r="W464" s="210"/>
      <c r="X464" s="210"/>
      <c r="Y464" s="210"/>
      <c r="Z464" s="210"/>
      <c r="AA464" s="210"/>
      <c r="AB464" s="210"/>
      <c r="AC464" s="210"/>
      <c r="AD464" s="210"/>
      <c r="AE464" s="210"/>
      <c r="AF464" s="210"/>
      <c r="AG464" s="210"/>
      <c r="AH464" s="210"/>
      <c r="AI464" s="210"/>
      <c r="AJ464" s="210"/>
      <c r="AK464" s="210"/>
      <c r="AL464" s="210"/>
    </row>
    <row r="465" spans="1:38" ht="16" x14ac:dyDescent="0.2">
      <c r="A465" s="210"/>
      <c r="B465" s="210"/>
      <c r="C465" s="210"/>
      <c r="D465" s="210"/>
      <c r="E465" s="210"/>
      <c r="F465" s="210"/>
      <c r="G465" s="210"/>
      <c r="H465" s="210"/>
      <c r="I465" s="210"/>
      <c r="J465" s="210"/>
      <c r="K465" s="210"/>
      <c r="L465" s="210"/>
      <c r="M465" s="210"/>
      <c r="N465" s="210"/>
      <c r="O465" s="210"/>
      <c r="P465" s="210"/>
      <c r="Q465" s="210"/>
      <c r="R465" s="210"/>
      <c r="S465" s="210"/>
      <c r="T465" s="210"/>
      <c r="U465" s="210"/>
      <c r="V465" s="210"/>
      <c r="W465" s="210"/>
      <c r="X465" s="210"/>
      <c r="Y465" s="210"/>
      <c r="Z465" s="210"/>
      <c r="AA465" s="210"/>
      <c r="AB465" s="210"/>
      <c r="AC465" s="210"/>
      <c r="AD465" s="210"/>
      <c r="AE465" s="210"/>
      <c r="AF465" s="210"/>
      <c r="AG465" s="210"/>
      <c r="AH465" s="210"/>
      <c r="AI465" s="210"/>
      <c r="AJ465" s="210"/>
      <c r="AK465" s="210"/>
      <c r="AL465" s="210"/>
    </row>
    <row r="466" spans="1:38" ht="16" x14ac:dyDescent="0.2">
      <c r="A466" s="210"/>
      <c r="B466" s="210"/>
      <c r="C466" s="210"/>
      <c r="D466" s="210"/>
      <c r="E466" s="210"/>
      <c r="F466" s="210"/>
      <c r="G466" s="210"/>
      <c r="H466" s="210"/>
      <c r="I466" s="210"/>
      <c r="J466" s="210"/>
      <c r="K466" s="210"/>
      <c r="L466" s="210"/>
      <c r="M466" s="210"/>
      <c r="N466" s="210"/>
      <c r="O466" s="210"/>
      <c r="P466" s="210"/>
      <c r="Q466" s="210"/>
      <c r="R466" s="210"/>
      <c r="S466" s="210"/>
      <c r="T466" s="210"/>
      <c r="U466" s="210"/>
      <c r="V466" s="210"/>
      <c r="W466" s="210"/>
      <c r="X466" s="210"/>
      <c r="Y466" s="210"/>
      <c r="Z466" s="210"/>
      <c r="AA466" s="210"/>
      <c r="AB466" s="210"/>
      <c r="AC466" s="210"/>
      <c r="AD466" s="210"/>
      <c r="AE466" s="210"/>
      <c r="AF466" s="210"/>
      <c r="AG466" s="210"/>
      <c r="AH466" s="210"/>
      <c r="AI466" s="210"/>
      <c r="AJ466" s="210"/>
      <c r="AK466" s="210"/>
      <c r="AL466" s="210"/>
    </row>
    <row r="467" spans="1:38" ht="16" x14ac:dyDescent="0.2">
      <c r="A467" s="210"/>
      <c r="B467" s="210"/>
      <c r="C467" s="210"/>
      <c r="D467" s="210"/>
      <c r="E467" s="210"/>
      <c r="F467" s="210"/>
      <c r="G467" s="210"/>
      <c r="H467" s="210"/>
      <c r="I467" s="210"/>
      <c r="J467" s="210"/>
      <c r="K467" s="210"/>
      <c r="L467" s="210"/>
      <c r="M467" s="210"/>
      <c r="N467" s="210"/>
      <c r="O467" s="210"/>
      <c r="P467" s="210"/>
      <c r="Q467" s="210"/>
      <c r="R467" s="210"/>
      <c r="S467" s="210"/>
      <c r="T467" s="210"/>
      <c r="U467" s="210"/>
      <c r="V467" s="210"/>
      <c r="W467" s="210"/>
      <c r="X467" s="210"/>
      <c r="Y467" s="210"/>
      <c r="Z467" s="210"/>
      <c r="AA467" s="210"/>
      <c r="AB467" s="210"/>
      <c r="AC467" s="210"/>
      <c r="AD467" s="210"/>
      <c r="AE467" s="210"/>
      <c r="AF467" s="210"/>
      <c r="AG467" s="210"/>
      <c r="AH467" s="210"/>
      <c r="AI467" s="210"/>
      <c r="AJ467" s="210"/>
      <c r="AK467" s="210"/>
      <c r="AL467" s="210"/>
    </row>
    <row r="468" spans="1:38" ht="16" x14ac:dyDescent="0.2">
      <c r="A468" s="210"/>
      <c r="B468" s="210"/>
      <c r="C468" s="210"/>
      <c r="D468" s="210"/>
      <c r="E468" s="210"/>
      <c r="F468" s="210"/>
      <c r="G468" s="210"/>
      <c r="H468" s="210"/>
      <c r="I468" s="210"/>
      <c r="J468" s="210"/>
      <c r="K468" s="210"/>
      <c r="L468" s="210"/>
      <c r="M468" s="210"/>
      <c r="N468" s="210"/>
      <c r="O468" s="210"/>
      <c r="P468" s="210"/>
      <c r="Q468" s="210"/>
      <c r="R468" s="210"/>
      <c r="S468" s="210"/>
      <c r="T468" s="210"/>
      <c r="U468" s="210"/>
      <c r="V468" s="210"/>
      <c r="W468" s="210"/>
      <c r="X468" s="210"/>
      <c r="Y468" s="210"/>
      <c r="Z468" s="210"/>
      <c r="AA468" s="210"/>
      <c r="AB468" s="210"/>
      <c r="AC468" s="210"/>
      <c r="AD468" s="210"/>
      <c r="AE468" s="210"/>
      <c r="AF468" s="210"/>
      <c r="AG468" s="210"/>
      <c r="AH468" s="210"/>
      <c r="AI468" s="210"/>
      <c r="AJ468" s="210"/>
      <c r="AK468" s="210"/>
      <c r="AL468" s="210"/>
    </row>
    <row r="469" spans="1:38" ht="16" x14ac:dyDescent="0.2">
      <c r="A469" s="210"/>
      <c r="B469" s="210"/>
      <c r="C469" s="210"/>
      <c r="D469" s="210"/>
      <c r="E469" s="210"/>
      <c r="F469" s="210"/>
      <c r="G469" s="210"/>
      <c r="H469" s="210"/>
      <c r="I469" s="210"/>
      <c r="J469" s="210"/>
      <c r="K469" s="210"/>
      <c r="L469" s="210"/>
      <c r="M469" s="210"/>
      <c r="N469" s="210"/>
      <c r="O469" s="210"/>
      <c r="P469" s="210"/>
      <c r="Q469" s="210"/>
      <c r="R469" s="210"/>
      <c r="S469" s="210"/>
      <c r="T469" s="210"/>
      <c r="U469" s="210"/>
      <c r="V469" s="210"/>
      <c r="W469" s="210"/>
      <c r="X469" s="210"/>
      <c r="Y469" s="210"/>
      <c r="Z469" s="210"/>
      <c r="AA469" s="210"/>
      <c r="AB469" s="210"/>
      <c r="AC469" s="210"/>
      <c r="AD469" s="210"/>
      <c r="AE469" s="210"/>
      <c r="AF469" s="210"/>
      <c r="AG469" s="210"/>
      <c r="AH469" s="210"/>
      <c r="AI469" s="210"/>
      <c r="AJ469" s="210"/>
      <c r="AK469" s="210"/>
      <c r="AL469" s="210"/>
    </row>
    <row r="470" spans="1:38" ht="16" x14ac:dyDescent="0.2">
      <c r="A470" s="210"/>
      <c r="B470" s="210"/>
      <c r="C470" s="210"/>
      <c r="D470" s="210"/>
      <c r="E470" s="210"/>
      <c r="F470" s="210"/>
      <c r="G470" s="210"/>
      <c r="H470" s="210"/>
      <c r="I470" s="210"/>
      <c r="J470" s="210"/>
      <c r="K470" s="210"/>
      <c r="L470" s="210"/>
      <c r="M470" s="210"/>
      <c r="N470" s="210"/>
      <c r="O470" s="210"/>
      <c r="P470" s="210"/>
      <c r="Q470" s="210"/>
      <c r="R470" s="210"/>
      <c r="S470" s="210"/>
      <c r="T470" s="210"/>
      <c r="U470" s="210"/>
      <c r="V470" s="210"/>
      <c r="W470" s="210"/>
      <c r="X470" s="210"/>
      <c r="Y470" s="210"/>
      <c r="Z470" s="210"/>
      <c r="AA470" s="210"/>
      <c r="AB470" s="210"/>
      <c r="AC470" s="210"/>
      <c r="AD470" s="210"/>
      <c r="AE470" s="210"/>
      <c r="AF470" s="210"/>
      <c r="AG470" s="210"/>
      <c r="AH470" s="210"/>
      <c r="AI470" s="210"/>
      <c r="AJ470" s="210"/>
      <c r="AK470" s="210"/>
      <c r="AL470" s="210"/>
    </row>
    <row r="471" spans="1:38" ht="16" x14ac:dyDescent="0.2">
      <c r="A471" s="210"/>
      <c r="B471" s="210"/>
      <c r="C471" s="210"/>
      <c r="D471" s="210"/>
      <c r="E471" s="210"/>
      <c r="F471" s="210"/>
      <c r="G471" s="210"/>
      <c r="H471" s="210"/>
      <c r="I471" s="210"/>
      <c r="J471" s="210"/>
      <c r="K471" s="210"/>
      <c r="L471" s="210"/>
      <c r="M471" s="210"/>
      <c r="N471" s="210"/>
      <c r="O471" s="210"/>
      <c r="P471" s="210"/>
      <c r="Q471" s="210"/>
      <c r="R471" s="210"/>
      <c r="S471" s="210"/>
      <c r="T471" s="210"/>
      <c r="U471" s="210"/>
      <c r="V471" s="210"/>
      <c r="W471" s="210"/>
      <c r="X471" s="210"/>
      <c r="Y471" s="210"/>
      <c r="Z471" s="210"/>
      <c r="AA471" s="210"/>
      <c r="AB471" s="210"/>
      <c r="AC471" s="210"/>
      <c r="AD471" s="210"/>
      <c r="AE471" s="210"/>
      <c r="AF471" s="210"/>
      <c r="AG471" s="210"/>
      <c r="AH471" s="210"/>
      <c r="AI471" s="210"/>
      <c r="AJ471" s="210"/>
      <c r="AK471" s="210"/>
      <c r="AL471" s="210"/>
    </row>
    <row r="472" spans="1:38" ht="16" x14ac:dyDescent="0.2">
      <c r="A472" s="210"/>
      <c r="B472" s="210"/>
      <c r="C472" s="210"/>
      <c r="D472" s="210"/>
      <c r="E472" s="210"/>
      <c r="F472" s="210"/>
      <c r="G472" s="210"/>
      <c r="H472" s="210"/>
      <c r="I472" s="210"/>
      <c r="J472" s="210"/>
      <c r="K472" s="210"/>
      <c r="L472" s="210"/>
      <c r="M472" s="210"/>
      <c r="N472" s="210"/>
      <c r="O472" s="210"/>
      <c r="P472" s="210"/>
      <c r="Q472" s="210"/>
      <c r="R472" s="210"/>
      <c r="S472" s="210"/>
      <c r="T472" s="210"/>
      <c r="U472" s="210"/>
      <c r="V472" s="210"/>
      <c r="W472" s="210"/>
      <c r="X472" s="210"/>
      <c r="Y472" s="210"/>
      <c r="Z472" s="210"/>
      <c r="AA472" s="210"/>
      <c r="AB472" s="210"/>
      <c r="AC472" s="210"/>
      <c r="AD472" s="210"/>
      <c r="AE472" s="210"/>
      <c r="AF472" s="210"/>
      <c r="AG472" s="210"/>
      <c r="AH472" s="210"/>
      <c r="AI472" s="210"/>
      <c r="AJ472" s="210"/>
      <c r="AK472" s="210"/>
      <c r="AL472" s="210"/>
    </row>
    <row r="473" spans="1:38" ht="16" x14ac:dyDescent="0.2">
      <c r="A473" s="210"/>
      <c r="B473" s="210"/>
      <c r="C473" s="210"/>
      <c r="D473" s="210"/>
      <c r="E473" s="210"/>
      <c r="F473" s="210"/>
      <c r="G473" s="210"/>
      <c r="H473" s="210"/>
      <c r="I473" s="210"/>
      <c r="J473" s="210"/>
      <c r="K473" s="210"/>
      <c r="L473" s="210"/>
      <c r="M473" s="210"/>
      <c r="N473" s="210"/>
      <c r="O473" s="210"/>
      <c r="P473" s="210"/>
      <c r="Q473" s="210"/>
      <c r="R473" s="210"/>
      <c r="S473" s="210"/>
      <c r="T473" s="210"/>
      <c r="U473" s="210"/>
      <c r="V473" s="210"/>
      <c r="W473" s="210"/>
      <c r="X473" s="210"/>
      <c r="Y473" s="210"/>
      <c r="Z473" s="210"/>
      <c r="AA473" s="210"/>
      <c r="AB473" s="210"/>
      <c r="AC473" s="210"/>
      <c r="AD473" s="210"/>
      <c r="AE473" s="210"/>
      <c r="AF473" s="210"/>
      <c r="AG473" s="210"/>
      <c r="AH473" s="210"/>
      <c r="AI473" s="210"/>
      <c r="AJ473" s="210"/>
      <c r="AK473" s="210"/>
      <c r="AL473" s="210"/>
    </row>
    <row r="474" spans="1:38" ht="16" x14ac:dyDescent="0.2">
      <c r="A474" s="210"/>
      <c r="B474" s="210"/>
      <c r="C474" s="210"/>
      <c r="D474" s="210"/>
      <c r="E474" s="210"/>
      <c r="F474" s="210"/>
      <c r="G474" s="210"/>
      <c r="H474" s="210"/>
      <c r="I474" s="210"/>
      <c r="J474" s="210"/>
      <c r="K474" s="210"/>
      <c r="L474" s="210"/>
      <c r="M474" s="210"/>
      <c r="N474" s="210"/>
      <c r="O474" s="210"/>
      <c r="P474" s="210"/>
      <c r="Q474" s="210"/>
      <c r="R474" s="210"/>
      <c r="S474" s="210"/>
      <c r="T474" s="210"/>
      <c r="U474" s="210"/>
      <c r="V474" s="210"/>
      <c r="W474" s="210"/>
      <c r="X474" s="210"/>
      <c r="Y474" s="210"/>
      <c r="Z474" s="210"/>
      <c r="AA474" s="210"/>
      <c r="AB474" s="210"/>
      <c r="AC474" s="210"/>
      <c r="AD474" s="210"/>
      <c r="AE474" s="210"/>
      <c r="AF474" s="210"/>
      <c r="AG474" s="210"/>
      <c r="AH474" s="210"/>
      <c r="AI474" s="210"/>
      <c r="AJ474" s="210"/>
      <c r="AK474" s="210"/>
      <c r="AL474" s="210"/>
    </row>
    <row r="475" spans="1:38" ht="16" x14ac:dyDescent="0.2">
      <c r="A475" s="210"/>
      <c r="B475" s="210"/>
      <c r="C475" s="210"/>
      <c r="D475" s="210"/>
      <c r="E475" s="210"/>
      <c r="F475" s="210"/>
      <c r="G475" s="210"/>
      <c r="H475" s="210"/>
      <c r="I475" s="210"/>
      <c r="J475" s="210"/>
      <c r="K475" s="210"/>
      <c r="L475" s="210"/>
      <c r="M475" s="210"/>
      <c r="N475" s="210"/>
      <c r="O475" s="210"/>
      <c r="P475" s="210"/>
      <c r="Q475" s="210"/>
      <c r="R475" s="210"/>
      <c r="S475" s="210"/>
      <c r="T475" s="210"/>
      <c r="U475" s="210"/>
      <c r="V475" s="210"/>
      <c r="W475" s="210"/>
      <c r="X475" s="210"/>
      <c r="Y475" s="210"/>
      <c r="Z475" s="210"/>
      <c r="AA475" s="210"/>
      <c r="AB475" s="210"/>
      <c r="AC475" s="210"/>
      <c r="AD475" s="210"/>
      <c r="AE475" s="210"/>
      <c r="AF475" s="210"/>
      <c r="AG475" s="210"/>
      <c r="AH475" s="210"/>
      <c r="AI475" s="210"/>
      <c r="AJ475" s="210"/>
      <c r="AK475" s="210"/>
      <c r="AL475" s="210"/>
    </row>
    <row r="476" spans="1:38" ht="16" x14ac:dyDescent="0.2">
      <c r="A476" s="210"/>
      <c r="B476" s="210"/>
      <c r="C476" s="210"/>
      <c r="D476" s="210"/>
      <c r="E476" s="210"/>
      <c r="F476" s="210"/>
      <c r="G476" s="210"/>
      <c r="H476" s="210"/>
      <c r="I476" s="210"/>
      <c r="J476" s="210"/>
      <c r="K476" s="210"/>
      <c r="L476" s="210"/>
      <c r="M476" s="210"/>
      <c r="N476" s="210"/>
      <c r="O476" s="210"/>
      <c r="P476" s="210"/>
      <c r="Q476" s="210"/>
      <c r="R476" s="210"/>
      <c r="S476" s="210"/>
      <c r="T476" s="210"/>
      <c r="U476" s="210"/>
      <c r="V476" s="210"/>
      <c r="W476" s="210"/>
      <c r="X476" s="210"/>
      <c r="Y476" s="210"/>
      <c r="Z476" s="210"/>
      <c r="AA476" s="210"/>
      <c r="AB476" s="210"/>
      <c r="AC476" s="210"/>
      <c r="AD476" s="210"/>
      <c r="AE476" s="210"/>
      <c r="AF476" s="210"/>
      <c r="AG476" s="210"/>
      <c r="AH476" s="210"/>
      <c r="AI476" s="210"/>
      <c r="AJ476" s="210"/>
      <c r="AK476" s="210"/>
      <c r="AL476" s="210"/>
    </row>
    <row r="477" spans="1:38" ht="16" x14ac:dyDescent="0.2">
      <c r="A477" s="210"/>
      <c r="B477" s="210"/>
      <c r="C477" s="210"/>
      <c r="D477" s="210"/>
      <c r="E477" s="210"/>
      <c r="F477" s="210"/>
      <c r="G477" s="210"/>
      <c r="H477" s="210"/>
      <c r="I477" s="210"/>
      <c r="J477" s="210"/>
      <c r="K477" s="210"/>
      <c r="L477" s="210"/>
      <c r="M477" s="210"/>
      <c r="N477" s="210"/>
      <c r="O477" s="210"/>
      <c r="P477" s="210"/>
      <c r="Q477" s="210"/>
      <c r="R477" s="210"/>
      <c r="S477" s="210"/>
      <c r="T477" s="210"/>
      <c r="U477" s="210"/>
      <c r="V477" s="210"/>
      <c r="W477" s="210"/>
      <c r="X477" s="210"/>
      <c r="Y477" s="210"/>
      <c r="Z477" s="210"/>
      <c r="AA477" s="210"/>
      <c r="AB477" s="210"/>
      <c r="AC477" s="210"/>
      <c r="AD477" s="210"/>
      <c r="AE477" s="210"/>
      <c r="AF477" s="210"/>
      <c r="AG477" s="210"/>
      <c r="AH477" s="210"/>
      <c r="AI477" s="210"/>
      <c r="AJ477" s="210"/>
      <c r="AK477" s="210"/>
      <c r="AL477" s="210"/>
    </row>
    <row r="478" spans="1:38" ht="16" x14ac:dyDescent="0.2">
      <c r="A478" s="210"/>
      <c r="B478" s="210"/>
      <c r="C478" s="210"/>
      <c r="D478" s="210"/>
      <c r="E478" s="210"/>
      <c r="F478" s="210"/>
      <c r="G478" s="210"/>
      <c r="H478" s="210"/>
      <c r="I478" s="210"/>
      <c r="J478" s="210"/>
      <c r="K478" s="210"/>
      <c r="L478" s="210"/>
      <c r="M478" s="210"/>
      <c r="N478" s="210"/>
      <c r="O478" s="210"/>
      <c r="P478" s="210"/>
      <c r="Q478" s="210"/>
      <c r="R478" s="210"/>
      <c r="S478" s="210"/>
      <c r="T478" s="210"/>
      <c r="U478" s="210"/>
      <c r="V478" s="210"/>
      <c r="W478" s="210"/>
      <c r="X478" s="210"/>
      <c r="Y478" s="210"/>
      <c r="Z478" s="210"/>
      <c r="AA478" s="210"/>
      <c r="AB478" s="210"/>
      <c r="AC478" s="210"/>
      <c r="AD478" s="210"/>
      <c r="AE478" s="210"/>
      <c r="AF478" s="210"/>
      <c r="AG478" s="210"/>
      <c r="AH478" s="210"/>
      <c r="AI478" s="210"/>
      <c r="AJ478" s="210"/>
      <c r="AK478" s="210"/>
      <c r="AL478" s="210"/>
    </row>
    <row r="479" spans="1:38" ht="16" x14ac:dyDescent="0.2">
      <c r="A479" s="210"/>
      <c r="B479" s="210"/>
      <c r="C479" s="210"/>
      <c r="D479" s="210"/>
      <c r="E479" s="210"/>
      <c r="F479" s="210"/>
      <c r="G479" s="210"/>
      <c r="H479" s="210"/>
      <c r="I479" s="210"/>
      <c r="J479" s="210"/>
      <c r="K479" s="210"/>
      <c r="L479" s="210"/>
      <c r="M479" s="210"/>
      <c r="N479" s="210"/>
      <c r="O479" s="210"/>
      <c r="P479" s="210"/>
      <c r="Q479" s="210"/>
      <c r="R479" s="210"/>
      <c r="S479" s="210"/>
      <c r="T479" s="210"/>
      <c r="U479" s="210"/>
      <c r="V479" s="210"/>
      <c r="W479" s="210"/>
      <c r="X479" s="210"/>
      <c r="Y479" s="210"/>
      <c r="Z479" s="210"/>
      <c r="AA479" s="210"/>
      <c r="AB479" s="210"/>
      <c r="AC479" s="210"/>
      <c r="AD479" s="210"/>
      <c r="AE479" s="210"/>
      <c r="AF479" s="210"/>
      <c r="AG479" s="210"/>
      <c r="AH479" s="210"/>
      <c r="AI479" s="210"/>
      <c r="AJ479" s="210"/>
      <c r="AK479" s="210"/>
      <c r="AL479" s="210"/>
    </row>
    <row r="480" spans="1:38" ht="16" x14ac:dyDescent="0.2">
      <c r="A480" s="210"/>
      <c r="B480" s="210"/>
      <c r="C480" s="210"/>
      <c r="D480" s="210"/>
      <c r="E480" s="210"/>
      <c r="F480" s="210"/>
      <c r="G480" s="210"/>
      <c r="H480" s="210"/>
      <c r="I480" s="210"/>
      <c r="J480" s="210"/>
      <c r="K480" s="210"/>
      <c r="L480" s="210"/>
      <c r="M480" s="210"/>
      <c r="N480" s="210"/>
      <c r="O480" s="210"/>
      <c r="P480" s="210"/>
      <c r="Q480" s="210"/>
      <c r="R480" s="210"/>
      <c r="S480" s="210"/>
      <c r="T480" s="210"/>
      <c r="U480" s="210"/>
      <c r="V480" s="210"/>
      <c r="W480" s="210"/>
      <c r="X480" s="210"/>
      <c r="Y480" s="210"/>
      <c r="Z480" s="210"/>
      <c r="AA480" s="210"/>
      <c r="AB480" s="210"/>
      <c r="AC480" s="210"/>
      <c r="AD480" s="210"/>
      <c r="AE480" s="210"/>
      <c r="AF480" s="210"/>
      <c r="AG480" s="210"/>
      <c r="AH480" s="210"/>
      <c r="AI480" s="210"/>
      <c r="AJ480" s="210"/>
      <c r="AK480" s="210"/>
      <c r="AL480" s="210"/>
    </row>
    <row r="481" spans="1:38" ht="16" x14ac:dyDescent="0.2">
      <c r="A481" s="210"/>
      <c r="B481" s="210"/>
      <c r="C481" s="210"/>
      <c r="D481" s="210"/>
      <c r="E481" s="210"/>
      <c r="F481" s="210"/>
      <c r="G481" s="210"/>
      <c r="H481" s="210"/>
      <c r="I481" s="210"/>
      <c r="J481" s="210"/>
      <c r="K481" s="210"/>
      <c r="L481" s="210"/>
      <c r="M481" s="210"/>
      <c r="N481" s="210"/>
      <c r="O481" s="210"/>
      <c r="P481" s="210"/>
      <c r="Q481" s="210"/>
      <c r="R481" s="210"/>
      <c r="S481" s="210"/>
      <c r="T481" s="210"/>
      <c r="U481" s="210"/>
      <c r="V481" s="210"/>
      <c r="W481" s="210"/>
      <c r="X481" s="210"/>
      <c r="Y481" s="210"/>
      <c r="Z481" s="210"/>
      <c r="AA481" s="210"/>
      <c r="AB481" s="210"/>
      <c r="AC481" s="210"/>
      <c r="AD481" s="210"/>
      <c r="AE481" s="210"/>
      <c r="AF481" s="210"/>
      <c r="AG481" s="210"/>
      <c r="AH481" s="210"/>
      <c r="AI481" s="210"/>
      <c r="AJ481" s="210"/>
      <c r="AK481" s="210"/>
      <c r="AL481" s="210"/>
    </row>
    <row r="482" spans="1:38" ht="16" x14ac:dyDescent="0.2">
      <c r="A482" s="210"/>
      <c r="B482" s="210"/>
      <c r="C482" s="210"/>
      <c r="D482" s="210"/>
      <c r="E482" s="210"/>
      <c r="F482" s="210"/>
      <c r="G482" s="210"/>
      <c r="H482" s="210"/>
      <c r="I482" s="210"/>
      <c r="J482" s="210"/>
      <c r="K482" s="210"/>
      <c r="L482" s="210"/>
      <c r="M482" s="210"/>
      <c r="N482" s="210"/>
      <c r="O482" s="210"/>
      <c r="P482" s="210"/>
      <c r="Q482" s="210"/>
      <c r="R482" s="210"/>
      <c r="S482" s="210"/>
      <c r="T482" s="210"/>
      <c r="U482" s="210"/>
      <c r="V482" s="210"/>
      <c r="W482" s="210"/>
      <c r="X482" s="210"/>
      <c r="Y482" s="210"/>
      <c r="Z482" s="210"/>
      <c r="AA482" s="210"/>
      <c r="AB482" s="210"/>
      <c r="AC482" s="210"/>
      <c r="AD482" s="210"/>
      <c r="AE482" s="210"/>
      <c r="AF482" s="210"/>
      <c r="AG482" s="210"/>
      <c r="AH482" s="210"/>
      <c r="AI482" s="210"/>
      <c r="AJ482" s="210"/>
      <c r="AK482" s="210"/>
      <c r="AL482" s="210"/>
    </row>
    <row r="483" spans="1:38" ht="16" x14ac:dyDescent="0.2">
      <c r="A483" s="210"/>
      <c r="B483" s="210"/>
      <c r="C483" s="210"/>
      <c r="D483" s="210"/>
      <c r="E483" s="210"/>
      <c r="F483" s="210"/>
      <c r="G483" s="210"/>
      <c r="H483" s="210"/>
      <c r="I483" s="210"/>
      <c r="J483" s="210"/>
      <c r="K483" s="210"/>
      <c r="L483" s="210"/>
      <c r="M483" s="210"/>
      <c r="N483" s="210"/>
      <c r="O483" s="210"/>
      <c r="P483" s="210"/>
      <c r="Q483" s="210"/>
      <c r="R483" s="210"/>
      <c r="S483" s="210"/>
      <c r="T483" s="210"/>
      <c r="U483" s="210"/>
      <c r="V483" s="210"/>
      <c r="W483" s="210"/>
      <c r="X483" s="210"/>
      <c r="Y483" s="210"/>
      <c r="Z483" s="210"/>
      <c r="AA483" s="210"/>
      <c r="AB483" s="210"/>
      <c r="AC483" s="210"/>
      <c r="AD483" s="210"/>
      <c r="AE483" s="210"/>
      <c r="AF483" s="210"/>
      <c r="AG483" s="210"/>
      <c r="AH483" s="210"/>
      <c r="AI483" s="210"/>
      <c r="AJ483" s="210"/>
      <c r="AK483" s="210"/>
      <c r="AL483" s="210"/>
    </row>
    <row r="484" spans="1:38" ht="16" x14ac:dyDescent="0.2">
      <c r="A484" s="210"/>
      <c r="B484" s="210"/>
      <c r="C484" s="210"/>
      <c r="D484" s="210"/>
      <c r="E484" s="210"/>
      <c r="F484" s="210"/>
      <c r="G484" s="210"/>
      <c r="H484" s="210"/>
      <c r="I484" s="210"/>
      <c r="J484" s="210"/>
      <c r="K484" s="210"/>
      <c r="L484" s="210"/>
      <c r="M484" s="210"/>
      <c r="N484" s="210"/>
      <c r="O484" s="210"/>
      <c r="P484" s="210"/>
      <c r="Q484" s="210"/>
      <c r="R484" s="210"/>
      <c r="S484" s="210"/>
      <c r="T484" s="210"/>
      <c r="U484" s="210"/>
      <c r="V484" s="210"/>
      <c r="W484" s="210"/>
      <c r="X484" s="210"/>
      <c r="Y484" s="210"/>
      <c r="Z484" s="210"/>
      <c r="AA484" s="210"/>
      <c r="AB484" s="210"/>
      <c r="AC484" s="210"/>
      <c r="AD484" s="210"/>
      <c r="AE484" s="210"/>
      <c r="AF484" s="210"/>
      <c r="AG484" s="210"/>
      <c r="AH484" s="210"/>
      <c r="AI484" s="210"/>
      <c r="AJ484" s="210"/>
      <c r="AK484" s="210"/>
      <c r="AL484" s="210"/>
    </row>
    <row r="485" spans="1:38" ht="16" x14ac:dyDescent="0.2">
      <c r="A485" s="210"/>
      <c r="B485" s="210"/>
      <c r="C485" s="210"/>
      <c r="D485" s="210"/>
      <c r="E485" s="210"/>
      <c r="F485" s="210"/>
      <c r="G485" s="210"/>
      <c r="H485" s="210"/>
      <c r="I485" s="210"/>
      <c r="J485" s="210"/>
      <c r="K485" s="210"/>
      <c r="L485" s="210"/>
      <c r="M485" s="210"/>
      <c r="N485" s="210"/>
      <c r="O485" s="210"/>
      <c r="P485" s="210"/>
      <c r="Q485" s="210"/>
      <c r="R485" s="210"/>
      <c r="S485" s="210"/>
      <c r="T485" s="210"/>
      <c r="U485" s="210"/>
      <c r="V485" s="210"/>
      <c r="W485" s="210"/>
      <c r="X485" s="210"/>
      <c r="Y485" s="210"/>
      <c r="Z485" s="210"/>
      <c r="AA485" s="210"/>
      <c r="AB485" s="210"/>
      <c r="AC485" s="210"/>
      <c r="AD485" s="210"/>
      <c r="AE485" s="210"/>
      <c r="AF485" s="210"/>
      <c r="AG485" s="210"/>
      <c r="AH485" s="210"/>
      <c r="AI485" s="210"/>
      <c r="AJ485" s="210"/>
      <c r="AK485" s="210"/>
      <c r="AL485" s="210"/>
    </row>
    <row r="486" spans="1:38" ht="16" x14ac:dyDescent="0.2">
      <c r="A486" s="210"/>
      <c r="B486" s="210"/>
      <c r="C486" s="210"/>
      <c r="D486" s="210"/>
      <c r="E486" s="210"/>
      <c r="F486" s="210"/>
      <c r="G486" s="210"/>
      <c r="H486" s="210"/>
      <c r="I486" s="210"/>
      <c r="J486" s="210"/>
      <c r="K486" s="210"/>
      <c r="L486" s="210"/>
      <c r="M486" s="210"/>
      <c r="N486" s="210"/>
      <c r="O486" s="210"/>
      <c r="P486" s="210"/>
      <c r="Q486" s="210"/>
      <c r="R486" s="210"/>
      <c r="S486" s="210"/>
      <c r="T486" s="210"/>
      <c r="U486" s="210"/>
      <c r="V486" s="210"/>
      <c r="W486" s="210"/>
      <c r="X486" s="210"/>
      <c r="Y486" s="210"/>
      <c r="Z486" s="210"/>
      <c r="AA486" s="210"/>
      <c r="AB486" s="210"/>
      <c r="AC486" s="210"/>
      <c r="AD486" s="210"/>
      <c r="AE486" s="210"/>
      <c r="AF486" s="210"/>
      <c r="AG486" s="210"/>
      <c r="AH486" s="210"/>
      <c r="AI486" s="210"/>
      <c r="AJ486" s="210"/>
      <c r="AK486" s="210"/>
      <c r="AL486" s="210"/>
    </row>
    <row r="487" spans="1:38" ht="16" x14ac:dyDescent="0.2">
      <c r="A487" s="210"/>
      <c r="B487" s="210"/>
      <c r="C487" s="210"/>
      <c r="D487" s="210"/>
      <c r="E487" s="210"/>
      <c r="F487" s="210"/>
      <c r="G487" s="210"/>
      <c r="H487" s="210"/>
      <c r="I487" s="210"/>
      <c r="J487" s="210"/>
      <c r="K487" s="210"/>
      <c r="L487" s="210"/>
      <c r="M487" s="210"/>
      <c r="N487" s="210"/>
      <c r="O487" s="210"/>
      <c r="P487" s="210"/>
      <c r="Q487" s="210"/>
      <c r="R487" s="210"/>
      <c r="S487" s="210"/>
      <c r="T487" s="210"/>
      <c r="U487" s="210"/>
      <c r="V487" s="210"/>
      <c r="W487" s="210"/>
      <c r="X487" s="210"/>
      <c r="Y487" s="210"/>
      <c r="Z487" s="210"/>
      <c r="AA487" s="210"/>
      <c r="AB487" s="210"/>
      <c r="AC487" s="210"/>
      <c r="AD487" s="210"/>
      <c r="AE487" s="210"/>
      <c r="AF487" s="210"/>
      <c r="AG487" s="210"/>
      <c r="AH487" s="210"/>
      <c r="AI487" s="210"/>
      <c r="AJ487" s="210"/>
      <c r="AK487" s="210"/>
      <c r="AL487" s="210"/>
    </row>
    <row r="488" spans="1:38" ht="16" x14ac:dyDescent="0.2">
      <c r="A488" s="210"/>
      <c r="B488" s="210"/>
      <c r="C488" s="210"/>
      <c r="D488" s="210"/>
      <c r="E488" s="210"/>
      <c r="F488" s="210"/>
      <c r="G488" s="210"/>
      <c r="H488" s="210"/>
      <c r="I488" s="210"/>
      <c r="J488" s="210"/>
      <c r="K488" s="210"/>
      <c r="L488" s="210"/>
      <c r="M488" s="210"/>
      <c r="N488" s="210"/>
      <c r="O488" s="210"/>
      <c r="P488" s="210"/>
      <c r="Q488" s="210"/>
      <c r="R488" s="210"/>
      <c r="S488" s="210"/>
      <c r="T488" s="210"/>
      <c r="U488" s="210"/>
      <c r="V488" s="210"/>
      <c r="W488" s="210"/>
      <c r="X488" s="210"/>
      <c r="Y488" s="210"/>
      <c r="Z488" s="210"/>
      <c r="AA488" s="210"/>
      <c r="AB488" s="210"/>
      <c r="AC488" s="210"/>
      <c r="AD488" s="210"/>
      <c r="AE488" s="210"/>
      <c r="AF488" s="210"/>
      <c r="AG488" s="210"/>
      <c r="AH488" s="210"/>
      <c r="AI488" s="210"/>
      <c r="AJ488" s="210"/>
      <c r="AK488" s="210"/>
      <c r="AL488" s="210"/>
    </row>
    <row r="489" spans="1:38" ht="16" x14ac:dyDescent="0.2">
      <c r="A489" s="210"/>
      <c r="B489" s="210"/>
      <c r="C489" s="210"/>
      <c r="D489" s="210"/>
      <c r="E489" s="210"/>
      <c r="F489" s="210"/>
      <c r="G489" s="210"/>
      <c r="H489" s="210"/>
      <c r="I489" s="210"/>
      <c r="J489" s="210"/>
      <c r="K489" s="210"/>
      <c r="L489" s="210"/>
      <c r="M489" s="210"/>
      <c r="N489" s="210"/>
      <c r="O489" s="210"/>
      <c r="P489" s="210"/>
      <c r="Q489" s="210"/>
      <c r="R489" s="210"/>
      <c r="S489" s="210"/>
      <c r="T489" s="210"/>
      <c r="U489" s="210"/>
      <c r="V489" s="210"/>
      <c r="W489" s="210"/>
      <c r="X489" s="210"/>
      <c r="Y489" s="210"/>
      <c r="Z489" s="210"/>
      <c r="AA489" s="210"/>
      <c r="AB489" s="210"/>
      <c r="AC489" s="210"/>
      <c r="AD489" s="210"/>
      <c r="AE489" s="210"/>
      <c r="AF489" s="210"/>
      <c r="AG489" s="210"/>
      <c r="AH489" s="210"/>
      <c r="AI489" s="210"/>
      <c r="AJ489" s="210"/>
      <c r="AK489" s="210"/>
      <c r="AL489" s="210"/>
    </row>
    <row r="490" spans="1:38" ht="16" x14ac:dyDescent="0.2">
      <c r="A490" s="210"/>
      <c r="B490" s="210"/>
      <c r="C490" s="210"/>
      <c r="D490" s="210"/>
      <c r="E490" s="210"/>
      <c r="F490" s="210"/>
      <c r="G490" s="210"/>
      <c r="H490" s="210"/>
      <c r="I490" s="210"/>
      <c r="J490" s="210"/>
      <c r="K490" s="210"/>
      <c r="L490" s="210"/>
      <c r="M490" s="210"/>
      <c r="N490" s="210"/>
      <c r="O490" s="210"/>
      <c r="P490" s="210"/>
      <c r="Q490" s="210"/>
      <c r="R490" s="210"/>
      <c r="S490" s="210"/>
      <c r="T490" s="210"/>
      <c r="U490" s="210"/>
      <c r="V490" s="210"/>
      <c r="W490" s="210"/>
      <c r="X490" s="210"/>
      <c r="Y490" s="210"/>
      <c r="Z490" s="210"/>
      <c r="AA490" s="210"/>
      <c r="AB490" s="210"/>
      <c r="AC490" s="210"/>
      <c r="AD490" s="210"/>
      <c r="AE490" s="210"/>
      <c r="AF490" s="210"/>
      <c r="AG490" s="210"/>
      <c r="AH490" s="210"/>
      <c r="AI490" s="210"/>
      <c r="AJ490" s="210"/>
      <c r="AK490" s="210"/>
      <c r="AL490" s="210"/>
    </row>
    <row r="491" spans="1:38" ht="16" x14ac:dyDescent="0.2">
      <c r="A491" s="210"/>
      <c r="B491" s="210"/>
      <c r="C491" s="210"/>
      <c r="D491" s="210"/>
      <c r="E491" s="210"/>
      <c r="F491" s="210"/>
      <c r="G491" s="210"/>
      <c r="H491" s="210"/>
      <c r="I491" s="210"/>
      <c r="J491" s="210"/>
      <c r="K491" s="210"/>
      <c r="L491" s="210"/>
      <c r="M491" s="210"/>
      <c r="N491" s="210"/>
      <c r="O491" s="210"/>
      <c r="P491" s="210"/>
      <c r="Q491" s="210"/>
      <c r="R491" s="210"/>
      <c r="S491" s="210"/>
      <c r="T491" s="210"/>
      <c r="U491" s="210"/>
      <c r="V491" s="210"/>
      <c r="W491" s="210"/>
      <c r="X491" s="210"/>
      <c r="Y491" s="210"/>
      <c r="Z491" s="210"/>
      <c r="AA491" s="210"/>
      <c r="AB491" s="210"/>
      <c r="AC491" s="210"/>
      <c r="AD491" s="210"/>
      <c r="AE491" s="210"/>
      <c r="AF491" s="210"/>
      <c r="AG491" s="210"/>
      <c r="AH491" s="210"/>
      <c r="AI491" s="210"/>
      <c r="AJ491" s="210"/>
      <c r="AK491" s="210"/>
      <c r="AL491" s="210"/>
    </row>
    <row r="492" spans="1:38" ht="16" x14ac:dyDescent="0.2">
      <c r="A492" s="210"/>
      <c r="B492" s="210"/>
      <c r="C492" s="210"/>
      <c r="D492" s="210"/>
      <c r="E492" s="210"/>
      <c r="F492" s="210"/>
      <c r="G492" s="210"/>
      <c r="H492" s="210"/>
      <c r="I492" s="210"/>
      <c r="J492" s="210"/>
      <c r="K492" s="210"/>
      <c r="L492" s="210"/>
      <c r="M492" s="210"/>
      <c r="N492" s="210"/>
      <c r="O492" s="210"/>
      <c r="P492" s="210"/>
      <c r="Q492" s="210"/>
      <c r="R492" s="210"/>
      <c r="S492" s="210"/>
      <c r="T492" s="210"/>
      <c r="U492" s="210"/>
      <c r="V492" s="210"/>
      <c r="W492" s="210"/>
      <c r="X492" s="210"/>
      <c r="Y492" s="210"/>
      <c r="Z492" s="210"/>
      <c r="AA492" s="210"/>
      <c r="AB492" s="210"/>
      <c r="AC492" s="210"/>
      <c r="AD492" s="210"/>
      <c r="AE492" s="210"/>
      <c r="AF492" s="210"/>
      <c r="AG492" s="210"/>
      <c r="AH492" s="210"/>
      <c r="AI492" s="210"/>
      <c r="AJ492" s="210"/>
      <c r="AK492" s="210"/>
      <c r="AL492" s="210"/>
    </row>
    <row r="493" spans="1:38" ht="16" x14ac:dyDescent="0.2">
      <c r="A493" s="210"/>
      <c r="B493" s="210"/>
      <c r="C493" s="210"/>
      <c r="D493" s="210"/>
      <c r="E493" s="210"/>
      <c r="F493" s="210"/>
      <c r="G493" s="210"/>
      <c r="H493" s="210"/>
      <c r="I493" s="210"/>
      <c r="J493" s="210"/>
      <c r="K493" s="210"/>
      <c r="L493" s="210"/>
      <c r="M493" s="210"/>
      <c r="N493" s="210"/>
      <c r="O493" s="210"/>
      <c r="P493" s="210"/>
      <c r="Q493" s="210"/>
      <c r="R493" s="210"/>
      <c r="S493" s="210"/>
      <c r="T493" s="210"/>
      <c r="U493" s="210"/>
      <c r="V493" s="210"/>
      <c r="W493" s="210"/>
      <c r="X493" s="210"/>
      <c r="Y493" s="210"/>
      <c r="Z493" s="210"/>
      <c r="AA493" s="210"/>
      <c r="AB493" s="210"/>
      <c r="AC493" s="210"/>
      <c r="AD493" s="210"/>
      <c r="AE493" s="210"/>
      <c r="AF493" s="210"/>
      <c r="AG493" s="210"/>
      <c r="AH493" s="210"/>
      <c r="AI493" s="210"/>
      <c r="AJ493" s="210"/>
      <c r="AK493" s="210"/>
      <c r="AL493" s="210"/>
    </row>
    <row r="494" spans="1:38" ht="16" x14ac:dyDescent="0.2">
      <c r="A494" s="210"/>
      <c r="B494" s="210"/>
      <c r="C494" s="210"/>
      <c r="D494" s="210"/>
      <c r="E494" s="210"/>
      <c r="F494" s="210"/>
      <c r="G494" s="210"/>
      <c r="H494" s="210"/>
      <c r="I494" s="210"/>
      <c r="J494" s="210"/>
      <c r="K494" s="210"/>
      <c r="L494" s="210"/>
      <c r="M494" s="210"/>
      <c r="N494" s="210"/>
      <c r="O494" s="210"/>
      <c r="P494" s="210"/>
      <c r="Q494" s="210"/>
      <c r="R494" s="210"/>
      <c r="S494" s="210"/>
      <c r="T494" s="210"/>
      <c r="U494" s="210"/>
      <c r="V494" s="210"/>
      <c r="W494" s="210"/>
      <c r="X494" s="210"/>
      <c r="Y494" s="210"/>
      <c r="Z494" s="210"/>
      <c r="AA494" s="210"/>
      <c r="AB494" s="210"/>
      <c r="AC494" s="210"/>
      <c r="AD494" s="210"/>
      <c r="AE494" s="210"/>
      <c r="AF494" s="210"/>
      <c r="AG494" s="210"/>
      <c r="AH494" s="210"/>
      <c r="AI494" s="210"/>
      <c r="AJ494" s="210"/>
      <c r="AK494" s="210"/>
      <c r="AL494" s="210"/>
    </row>
    <row r="495" spans="1:38" ht="16" x14ac:dyDescent="0.2">
      <c r="A495" s="210"/>
      <c r="B495" s="210"/>
      <c r="C495" s="210"/>
      <c r="D495" s="210"/>
      <c r="E495" s="210"/>
      <c r="F495" s="210"/>
      <c r="G495" s="210"/>
      <c r="H495" s="210"/>
      <c r="I495" s="210"/>
      <c r="J495" s="210"/>
      <c r="K495" s="210"/>
      <c r="L495" s="210"/>
      <c r="M495" s="210"/>
      <c r="N495" s="210"/>
      <c r="O495" s="210"/>
      <c r="P495" s="210"/>
      <c r="Q495" s="210"/>
      <c r="R495" s="210"/>
      <c r="S495" s="210"/>
      <c r="T495" s="210"/>
      <c r="U495" s="210"/>
      <c r="V495" s="210"/>
      <c r="W495" s="210"/>
      <c r="X495" s="210"/>
      <c r="Y495" s="210"/>
      <c r="Z495" s="210"/>
      <c r="AA495" s="210"/>
      <c r="AB495" s="210"/>
      <c r="AC495" s="210"/>
      <c r="AD495" s="210"/>
      <c r="AE495" s="210"/>
      <c r="AF495" s="210"/>
      <c r="AG495" s="210"/>
      <c r="AH495" s="210"/>
      <c r="AI495" s="210"/>
      <c r="AJ495" s="210"/>
      <c r="AK495" s="210"/>
      <c r="AL495" s="210"/>
    </row>
    <row r="496" spans="1:38" ht="16" x14ac:dyDescent="0.2">
      <c r="A496" s="210"/>
      <c r="B496" s="210"/>
      <c r="C496" s="210"/>
      <c r="D496" s="210"/>
      <c r="E496" s="210"/>
      <c r="F496" s="210"/>
      <c r="G496" s="210"/>
      <c r="H496" s="210"/>
      <c r="I496" s="210"/>
      <c r="J496" s="210"/>
      <c r="K496" s="210"/>
      <c r="L496" s="210"/>
      <c r="M496" s="210"/>
      <c r="N496" s="210"/>
      <c r="O496" s="210"/>
      <c r="P496" s="210"/>
      <c r="Q496" s="210"/>
      <c r="R496" s="210"/>
      <c r="S496" s="210"/>
      <c r="T496" s="210"/>
      <c r="U496" s="210"/>
      <c r="V496" s="210"/>
      <c r="W496" s="210"/>
      <c r="X496" s="210"/>
      <c r="Y496" s="210"/>
      <c r="Z496" s="210"/>
      <c r="AA496" s="210"/>
      <c r="AB496" s="210"/>
      <c r="AC496" s="210"/>
      <c r="AD496" s="210"/>
      <c r="AE496" s="210"/>
      <c r="AF496" s="210"/>
      <c r="AG496" s="210"/>
      <c r="AH496" s="210"/>
      <c r="AI496" s="210"/>
      <c r="AJ496" s="210"/>
      <c r="AK496" s="210"/>
      <c r="AL496" s="210"/>
    </row>
    <row r="497" spans="1:38" ht="16" x14ac:dyDescent="0.2">
      <c r="A497" s="210"/>
      <c r="B497" s="210"/>
      <c r="C497" s="210"/>
      <c r="D497" s="210"/>
      <c r="E497" s="210"/>
      <c r="F497" s="210"/>
      <c r="G497" s="210"/>
      <c r="H497" s="210"/>
      <c r="I497" s="210"/>
      <c r="J497" s="210"/>
      <c r="K497" s="210"/>
      <c r="L497" s="210"/>
      <c r="M497" s="210"/>
      <c r="N497" s="210"/>
      <c r="O497" s="210"/>
      <c r="P497" s="210"/>
      <c r="Q497" s="210"/>
      <c r="R497" s="210"/>
      <c r="S497" s="210"/>
      <c r="T497" s="210"/>
      <c r="U497" s="210"/>
      <c r="V497" s="210"/>
      <c r="W497" s="210"/>
      <c r="X497" s="210"/>
      <c r="Y497" s="210"/>
      <c r="Z497" s="210"/>
      <c r="AA497" s="210"/>
      <c r="AB497" s="210"/>
      <c r="AC497" s="210"/>
      <c r="AD497" s="210"/>
      <c r="AE497" s="210"/>
      <c r="AF497" s="210"/>
      <c r="AG497" s="210"/>
      <c r="AH497" s="210"/>
      <c r="AI497" s="210"/>
      <c r="AJ497" s="210"/>
      <c r="AK497" s="210"/>
      <c r="AL497" s="210"/>
    </row>
    <row r="498" spans="1:38" ht="16" x14ac:dyDescent="0.2">
      <c r="A498" s="210"/>
      <c r="B498" s="210"/>
      <c r="C498" s="210"/>
      <c r="D498" s="210"/>
      <c r="E498" s="210"/>
      <c r="F498" s="210"/>
      <c r="G498" s="210"/>
      <c r="H498" s="210"/>
      <c r="I498" s="210"/>
      <c r="J498" s="210"/>
      <c r="K498" s="210"/>
      <c r="L498" s="210"/>
      <c r="M498" s="210"/>
      <c r="N498" s="210"/>
      <c r="O498" s="210"/>
      <c r="P498" s="210"/>
      <c r="Q498" s="210"/>
      <c r="R498" s="210"/>
      <c r="S498" s="210"/>
      <c r="T498" s="210"/>
      <c r="U498" s="210"/>
      <c r="V498" s="210"/>
      <c r="W498" s="210"/>
      <c r="X498" s="210"/>
      <c r="Y498" s="210"/>
      <c r="Z498" s="210"/>
      <c r="AA498" s="210"/>
      <c r="AB498" s="210"/>
      <c r="AC498" s="210"/>
      <c r="AD498" s="210"/>
      <c r="AE498" s="210"/>
      <c r="AF498" s="210"/>
      <c r="AG498" s="210"/>
      <c r="AH498" s="210"/>
      <c r="AI498" s="210"/>
      <c r="AJ498" s="210"/>
      <c r="AK498" s="210"/>
      <c r="AL498" s="210"/>
    </row>
    <row r="499" spans="1:38" ht="16" x14ac:dyDescent="0.2">
      <c r="A499" s="210"/>
      <c r="B499" s="210"/>
      <c r="C499" s="210"/>
      <c r="D499" s="210"/>
      <c r="E499" s="210"/>
      <c r="F499" s="210"/>
      <c r="G499" s="210"/>
      <c r="H499" s="210"/>
      <c r="I499" s="210"/>
      <c r="J499" s="210"/>
      <c r="K499" s="210"/>
      <c r="L499" s="210"/>
      <c r="M499" s="210"/>
      <c r="N499" s="210"/>
      <c r="O499" s="210"/>
      <c r="P499" s="210"/>
      <c r="Q499" s="210"/>
      <c r="R499" s="210"/>
      <c r="S499" s="210"/>
      <c r="T499" s="210"/>
      <c r="U499" s="210"/>
      <c r="V499" s="210"/>
      <c r="W499" s="210"/>
      <c r="X499" s="210"/>
      <c r="Y499" s="210"/>
      <c r="Z499" s="210"/>
      <c r="AA499" s="210"/>
      <c r="AB499" s="210"/>
      <c r="AC499" s="210"/>
      <c r="AD499" s="210"/>
      <c r="AE499" s="210"/>
      <c r="AF499" s="210"/>
      <c r="AG499" s="210"/>
      <c r="AH499" s="210"/>
      <c r="AI499" s="210"/>
      <c r="AJ499" s="210"/>
      <c r="AK499" s="210"/>
      <c r="AL499" s="210"/>
    </row>
    <row r="500" spans="1:38" ht="16" x14ac:dyDescent="0.2">
      <c r="A500" s="210"/>
      <c r="B500" s="210"/>
      <c r="C500" s="210"/>
      <c r="D500" s="210"/>
      <c r="E500" s="210"/>
      <c r="F500" s="210"/>
      <c r="G500" s="210"/>
      <c r="H500" s="210"/>
      <c r="I500" s="210"/>
      <c r="J500" s="210"/>
      <c r="K500" s="210"/>
      <c r="L500" s="210"/>
      <c r="M500" s="210"/>
      <c r="N500" s="210"/>
      <c r="O500" s="210"/>
      <c r="P500" s="210"/>
      <c r="Q500" s="210"/>
      <c r="R500" s="210"/>
      <c r="S500" s="210"/>
      <c r="T500" s="210"/>
      <c r="U500" s="210"/>
      <c r="V500" s="210"/>
      <c r="W500" s="210"/>
      <c r="X500" s="210"/>
      <c r="Y500" s="210"/>
      <c r="Z500" s="210"/>
      <c r="AA500" s="210"/>
      <c r="AB500" s="210"/>
      <c r="AC500" s="210"/>
      <c r="AD500" s="210"/>
      <c r="AE500" s="210"/>
      <c r="AF500" s="210"/>
      <c r="AG500" s="210"/>
      <c r="AH500" s="210"/>
      <c r="AI500" s="210"/>
      <c r="AJ500" s="210"/>
      <c r="AK500" s="210"/>
      <c r="AL500" s="210"/>
    </row>
    <row r="501" spans="1:38" ht="16" x14ac:dyDescent="0.2">
      <c r="A501" s="210"/>
      <c r="B501" s="210"/>
      <c r="C501" s="210"/>
      <c r="D501" s="210"/>
      <c r="E501" s="210"/>
      <c r="F501" s="210"/>
      <c r="G501" s="210"/>
      <c r="H501" s="210"/>
      <c r="I501" s="210"/>
      <c r="J501" s="210"/>
      <c r="K501" s="210"/>
      <c r="L501" s="210"/>
      <c r="M501" s="210"/>
      <c r="N501" s="210"/>
      <c r="O501" s="210"/>
      <c r="P501" s="210"/>
      <c r="Q501" s="210"/>
      <c r="R501" s="210"/>
      <c r="S501" s="210"/>
      <c r="T501" s="210"/>
      <c r="U501" s="210"/>
      <c r="V501" s="210"/>
      <c r="W501" s="210"/>
      <c r="X501" s="210"/>
      <c r="Y501" s="210"/>
      <c r="Z501" s="210"/>
      <c r="AA501" s="210"/>
      <c r="AB501" s="210"/>
      <c r="AC501" s="210"/>
      <c r="AD501" s="210"/>
      <c r="AE501" s="210"/>
      <c r="AF501" s="210"/>
      <c r="AG501" s="210"/>
      <c r="AH501" s="210"/>
      <c r="AI501" s="210"/>
      <c r="AJ501" s="210"/>
      <c r="AK501" s="210"/>
      <c r="AL501" s="210"/>
    </row>
    <row r="502" spans="1:38" ht="16" x14ac:dyDescent="0.2">
      <c r="A502" s="210"/>
      <c r="B502" s="210"/>
      <c r="C502" s="210"/>
      <c r="D502" s="210"/>
      <c r="E502" s="210"/>
      <c r="F502" s="210"/>
      <c r="G502" s="210"/>
      <c r="H502" s="210"/>
      <c r="I502" s="210"/>
      <c r="J502" s="210"/>
      <c r="K502" s="210"/>
      <c r="L502" s="210"/>
      <c r="M502" s="210"/>
      <c r="N502" s="210"/>
      <c r="O502" s="210"/>
      <c r="P502" s="210"/>
      <c r="Q502" s="210"/>
      <c r="R502" s="210"/>
      <c r="S502" s="210"/>
      <c r="T502" s="210"/>
      <c r="U502" s="210"/>
      <c r="V502" s="210"/>
      <c r="W502" s="210"/>
      <c r="X502" s="210"/>
      <c r="Y502" s="210"/>
      <c r="Z502" s="210"/>
      <c r="AA502" s="210"/>
      <c r="AB502" s="210"/>
      <c r="AC502" s="210"/>
      <c r="AD502" s="210"/>
      <c r="AE502" s="210"/>
      <c r="AF502" s="210"/>
      <c r="AG502" s="210"/>
      <c r="AH502" s="210"/>
      <c r="AI502" s="210"/>
      <c r="AJ502" s="210"/>
      <c r="AK502" s="210"/>
      <c r="AL502" s="210"/>
    </row>
    <row r="503" spans="1:38" ht="16" x14ac:dyDescent="0.2">
      <c r="A503" s="210"/>
      <c r="B503" s="210"/>
      <c r="C503" s="210"/>
      <c r="D503" s="210"/>
      <c r="E503" s="210"/>
      <c r="F503" s="210"/>
      <c r="G503" s="210"/>
      <c r="H503" s="210"/>
      <c r="I503" s="210"/>
      <c r="J503" s="210"/>
      <c r="K503" s="210"/>
      <c r="L503" s="210"/>
      <c r="M503" s="210"/>
      <c r="N503" s="210"/>
      <c r="O503" s="210"/>
      <c r="P503" s="210"/>
      <c r="Q503" s="210"/>
      <c r="R503" s="210"/>
      <c r="S503" s="210"/>
      <c r="T503" s="210"/>
      <c r="U503" s="210"/>
      <c r="V503" s="210"/>
      <c r="W503" s="210"/>
      <c r="X503" s="210"/>
      <c r="Y503" s="210"/>
      <c r="Z503" s="210"/>
      <c r="AA503" s="210"/>
      <c r="AB503" s="210"/>
      <c r="AC503" s="210"/>
      <c r="AD503" s="210"/>
      <c r="AE503" s="210"/>
      <c r="AF503" s="210"/>
      <c r="AG503" s="210"/>
      <c r="AH503" s="210"/>
      <c r="AI503" s="210"/>
      <c r="AJ503" s="210"/>
      <c r="AK503" s="210"/>
      <c r="AL503" s="210"/>
    </row>
    <row r="504" spans="1:38" ht="16" x14ac:dyDescent="0.2">
      <c r="A504" s="210"/>
      <c r="B504" s="210"/>
      <c r="C504" s="210"/>
      <c r="D504" s="210"/>
      <c r="E504" s="210"/>
      <c r="F504" s="210"/>
      <c r="G504" s="210"/>
      <c r="H504" s="210"/>
      <c r="I504" s="210"/>
      <c r="J504" s="210"/>
      <c r="K504" s="210"/>
      <c r="L504" s="210"/>
      <c r="M504" s="210"/>
      <c r="N504" s="210"/>
      <c r="O504" s="210"/>
      <c r="P504" s="210"/>
      <c r="Q504" s="210"/>
      <c r="R504" s="210"/>
      <c r="S504" s="210"/>
      <c r="T504" s="210"/>
      <c r="U504" s="210"/>
      <c r="V504" s="210"/>
      <c r="W504" s="210"/>
      <c r="X504" s="210"/>
      <c r="Y504" s="210"/>
      <c r="Z504" s="210"/>
      <c r="AA504" s="210"/>
      <c r="AB504" s="210"/>
      <c r="AC504" s="210"/>
      <c r="AD504" s="210"/>
      <c r="AE504" s="210"/>
      <c r="AF504" s="210"/>
      <c r="AG504" s="210"/>
      <c r="AH504" s="210"/>
      <c r="AI504" s="210"/>
      <c r="AJ504" s="210"/>
      <c r="AK504" s="210"/>
      <c r="AL504" s="210"/>
    </row>
    <row r="505" spans="1:38" ht="16" x14ac:dyDescent="0.2">
      <c r="A505" s="210"/>
      <c r="B505" s="210"/>
      <c r="C505" s="210"/>
      <c r="D505" s="210"/>
      <c r="E505" s="210"/>
      <c r="F505" s="210"/>
      <c r="G505" s="210"/>
      <c r="H505" s="210"/>
      <c r="I505" s="210"/>
      <c r="J505" s="210"/>
      <c r="K505" s="210"/>
      <c r="L505" s="210"/>
      <c r="M505" s="210"/>
      <c r="N505" s="210"/>
      <c r="O505" s="210"/>
      <c r="P505" s="210"/>
      <c r="Q505" s="210"/>
      <c r="R505" s="210"/>
      <c r="S505" s="210"/>
      <c r="T505" s="210"/>
      <c r="U505" s="210"/>
      <c r="V505" s="210"/>
      <c r="W505" s="210"/>
      <c r="X505" s="210"/>
      <c r="Y505" s="210"/>
      <c r="Z505" s="210"/>
      <c r="AA505" s="210"/>
      <c r="AB505" s="210"/>
      <c r="AC505" s="210"/>
      <c r="AD505" s="210"/>
      <c r="AE505" s="210"/>
      <c r="AF505" s="210"/>
      <c r="AG505" s="210"/>
      <c r="AH505" s="210"/>
      <c r="AI505" s="210"/>
      <c r="AJ505" s="210"/>
      <c r="AK505" s="210"/>
      <c r="AL505" s="210"/>
    </row>
    <row r="506" spans="1:38" ht="16" x14ac:dyDescent="0.2">
      <c r="A506" s="210"/>
      <c r="B506" s="210"/>
      <c r="C506" s="210"/>
      <c r="D506" s="210"/>
      <c r="E506" s="210"/>
      <c r="F506" s="210"/>
      <c r="G506" s="210"/>
      <c r="H506" s="210"/>
      <c r="I506" s="210"/>
      <c r="J506" s="210"/>
      <c r="K506" s="210"/>
      <c r="L506" s="210"/>
      <c r="M506" s="210"/>
      <c r="N506" s="210"/>
      <c r="O506" s="210"/>
      <c r="P506" s="210"/>
      <c r="Q506" s="210"/>
      <c r="R506" s="210"/>
      <c r="S506" s="210"/>
      <c r="T506" s="210"/>
      <c r="U506" s="210"/>
      <c r="V506" s="210"/>
      <c r="W506" s="210"/>
      <c r="X506" s="210"/>
      <c r="Y506" s="210"/>
      <c r="Z506" s="210"/>
      <c r="AA506" s="210"/>
      <c r="AB506" s="210"/>
      <c r="AC506" s="210"/>
      <c r="AD506" s="210"/>
      <c r="AE506" s="210"/>
      <c r="AF506" s="210"/>
      <c r="AG506" s="210"/>
      <c r="AH506" s="210"/>
      <c r="AI506" s="210"/>
      <c r="AJ506" s="210"/>
      <c r="AK506" s="210"/>
      <c r="AL506" s="210"/>
    </row>
    <row r="507" spans="1:38" ht="16" x14ac:dyDescent="0.2">
      <c r="A507" s="210"/>
      <c r="B507" s="210"/>
      <c r="C507" s="210"/>
      <c r="D507" s="210"/>
      <c r="E507" s="210"/>
      <c r="F507" s="210"/>
      <c r="G507" s="210"/>
      <c r="H507" s="210"/>
      <c r="I507" s="210"/>
      <c r="J507" s="210"/>
      <c r="K507" s="210"/>
      <c r="L507" s="210"/>
      <c r="M507" s="210"/>
      <c r="N507" s="210"/>
      <c r="O507" s="210"/>
      <c r="P507" s="210"/>
      <c r="Q507" s="210"/>
      <c r="R507" s="210"/>
      <c r="S507" s="210"/>
      <c r="T507" s="210"/>
      <c r="U507" s="210"/>
      <c r="V507" s="210"/>
      <c r="W507" s="210"/>
      <c r="X507" s="210"/>
      <c r="Y507" s="210"/>
      <c r="Z507" s="210"/>
      <c r="AA507" s="210"/>
      <c r="AB507" s="210"/>
      <c r="AC507" s="210"/>
      <c r="AD507" s="210"/>
      <c r="AE507" s="210"/>
      <c r="AF507" s="210"/>
      <c r="AG507" s="210"/>
      <c r="AH507" s="210"/>
      <c r="AI507" s="210"/>
      <c r="AJ507" s="210"/>
      <c r="AK507" s="210"/>
      <c r="AL507" s="210"/>
    </row>
    <row r="508" spans="1:38" ht="16" x14ac:dyDescent="0.2">
      <c r="A508" s="210"/>
      <c r="B508" s="210"/>
      <c r="C508" s="210"/>
      <c r="D508" s="210"/>
      <c r="E508" s="210"/>
      <c r="F508" s="210"/>
      <c r="G508" s="210"/>
      <c r="H508" s="210"/>
      <c r="I508" s="210"/>
      <c r="J508" s="210"/>
      <c r="K508" s="210"/>
      <c r="L508" s="210"/>
      <c r="M508" s="210"/>
      <c r="N508" s="210"/>
      <c r="O508" s="210"/>
      <c r="P508" s="210"/>
      <c r="Q508" s="210"/>
      <c r="R508" s="210"/>
      <c r="S508" s="210"/>
      <c r="T508" s="210"/>
      <c r="U508" s="210"/>
      <c r="V508" s="210"/>
      <c r="W508" s="210"/>
      <c r="X508" s="210"/>
      <c r="Y508" s="210"/>
      <c r="Z508" s="210"/>
      <c r="AA508" s="210"/>
      <c r="AB508" s="210"/>
      <c r="AC508" s="210"/>
      <c r="AD508" s="210"/>
      <c r="AE508" s="210"/>
      <c r="AF508" s="210"/>
      <c r="AG508" s="210"/>
      <c r="AH508" s="210"/>
      <c r="AI508" s="210"/>
      <c r="AJ508" s="210"/>
      <c r="AK508" s="210"/>
      <c r="AL508" s="210"/>
    </row>
    <row r="509" spans="1:38" ht="16" x14ac:dyDescent="0.2">
      <c r="A509" s="210"/>
      <c r="B509" s="210"/>
      <c r="C509" s="210"/>
      <c r="D509" s="210"/>
      <c r="E509" s="210"/>
      <c r="F509" s="210"/>
      <c r="G509" s="210"/>
      <c r="H509" s="210"/>
      <c r="I509" s="210"/>
      <c r="J509" s="210"/>
      <c r="K509" s="210"/>
      <c r="L509" s="210"/>
      <c r="M509" s="210"/>
      <c r="N509" s="210"/>
      <c r="O509" s="210"/>
      <c r="P509" s="210"/>
      <c r="Q509" s="210"/>
      <c r="R509" s="210"/>
      <c r="S509" s="210"/>
      <c r="T509" s="210"/>
      <c r="U509" s="210"/>
      <c r="V509" s="210"/>
      <c r="W509" s="210"/>
      <c r="X509" s="210"/>
      <c r="Y509" s="210"/>
      <c r="Z509" s="210"/>
      <c r="AA509" s="210"/>
      <c r="AB509" s="210"/>
      <c r="AC509" s="210"/>
      <c r="AD509" s="210"/>
      <c r="AE509" s="210"/>
      <c r="AF509" s="210"/>
      <c r="AG509" s="210"/>
      <c r="AH509" s="210"/>
      <c r="AI509" s="210"/>
      <c r="AJ509" s="210"/>
      <c r="AK509" s="210"/>
      <c r="AL509" s="210"/>
    </row>
    <row r="510" spans="1:38" ht="16" x14ac:dyDescent="0.2">
      <c r="A510" s="210"/>
      <c r="B510" s="210"/>
      <c r="C510" s="210"/>
      <c r="D510" s="210"/>
      <c r="E510" s="210"/>
      <c r="F510" s="210"/>
      <c r="G510" s="210"/>
      <c r="H510" s="210"/>
      <c r="I510" s="210"/>
      <c r="J510" s="210"/>
      <c r="K510" s="210"/>
      <c r="L510" s="210"/>
      <c r="M510" s="210"/>
      <c r="N510" s="210"/>
      <c r="O510" s="210"/>
      <c r="P510" s="210"/>
      <c r="Q510" s="210"/>
      <c r="R510" s="210"/>
      <c r="S510" s="210"/>
      <c r="T510" s="210"/>
      <c r="U510" s="210"/>
      <c r="V510" s="210"/>
      <c r="W510" s="210"/>
      <c r="X510" s="210"/>
      <c r="Y510" s="210"/>
      <c r="Z510" s="210"/>
      <c r="AA510" s="210"/>
      <c r="AB510" s="210"/>
      <c r="AC510" s="210"/>
      <c r="AD510" s="210"/>
      <c r="AE510" s="210"/>
      <c r="AF510" s="210"/>
      <c r="AG510" s="210"/>
      <c r="AH510" s="210"/>
      <c r="AI510" s="210"/>
      <c r="AJ510" s="210"/>
      <c r="AK510" s="210"/>
      <c r="AL510" s="210"/>
    </row>
    <row r="511" spans="1:38" ht="16" x14ac:dyDescent="0.2">
      <c r="A511" s="210"/>
      <c r="B511" s="210"/>
      <c r="C511" s="210"/>
      <c r="D511" s="210"/>
      <c r="E511" s="210"/>
      <c r="F511" s="210"/>
      <c r="G511" s="210"/>
      <c r="H511" s="210"/>
      <c r="I511" s="210"/>
      <c r="J511" s="210"/>
      <c r="K511" s="210"/>
      <c r="L511" s="210"/>
      <c r="M511" s="210"/>
      <c r="N511" s="210"/>
      <c r="O511" s="210"/>
      <c r="P511" s="210"/>
      <c r="Q511" s="210"/>
      <c r="R511" s="210"/>
      <c r="S511" s="210"/>
      <c r="T511" s="210"/>
      <c r="U511" s="210"/>
      <c r="V511" s="210"/>
      <c r="W511" s="210"/>
      <c r="X511" s="210"/>
      <c r="Y511" s="210"/>
      <c r="Z511" s="210"/>
      <c r="AA511" s="210"/>
      <c r="AB511" s="210"/>
      <c r="AC511" s="210"/>
      <c r="AD511" s="210"/>
      <c r="AE511" s="210"/>
      <c r="AF511" s="210"/>
      <c r="AG511" s="210"/>
      <c r="AH511" s="210"/>
      <c r="AI511" s="210"/>
      <c r="AJ511" s="210"/>
      <c r="AK511" s="210"/>
      <c r="AL511" s="210"/>
    </row>
    <row r="512" spans="1:38" ht="16" x14ac:dyDescent="0.2">
      <c r="A512" s="210"/>
      <c r="B512" s="210"/>
      <c r="C512" s="210"/>
      <c r="D512" s="210"/>
      <c r="E512" s="210"/>
      <c r="F512" s="210"/>
      <c r="G512" s="210"/>
      <c r="H512" s="210"/>
      <c r="I512" s="210"/>
      <c r="J512" s="210"/>
      <c r="K512" s="210"/>
      <c r="L512" s="210"/>
      <c r="M512" s="210"/>
      <c r="N512" s="210"/>
      <c r="O512" s="210"/>
      <c r="P512" s="210"/>
      <c r="Q512" s="210"/>
      <c r="R512" s="210"/>
      <c r="S512" s="210"/>
      <c r="T512" s="210"/>
      <c r="U512" s="210"/>
      <c r="V512" s="210"/>
      <c r="W512" s="210"/>
      <c r="X512" s="210"/>
      <c r="Y512" s="210"/>
      <c r="Z512" s="210"/>
      <c r="AA512" s="210"/>
      <c r="AB512" s="210"/>
      <c r="AC512" s="210"/>
      <c r="AD512" s="210"/>
      <c r="AE512" s="210"/>
      <c r="AF512" s="210"/>
      <c r="AG512" s="210"/>
      <c r="AH512" s="210"/>
      <c r="AI512" s="210"/>
      <c r="AJ512" s="210"/>
      <c r="AK512" s="210"/>
      <c r="AL512" s="210"/>
    </row>
    <row r="513" spans="1:38" ht="16" x14ac:dyDescent="0.2">
      <c r="A513" s="210"/>
      <c r="B513" s="210"/>
      <c r="C513" s="210"/>
      <c r="D513" s="210"/>
      <c r="E513" s="210"/>
      <c r="F513" s="210"/>
      <c r="G513" s="210"/>
      <c r="H513" s="210"/>
      <c r="I513" s="210"/>
      <c r="J513" s="210"/>
      <c r="K513" s="210"/>
      <c r="L513" s="210"/>
      <c r="M513" s="210"/>
      <c r="N513" s="210"/>
      <c r="O513" s="210"/>
      <c r="P513" s="210"/>
      <c r="Q513" s="210"/>
      <c r="R513" s="210"/>
      <c r="S513" s="210"/>
      <c r="T513" s="210"/>
      <c r="U513" s="210"/>
      <c r="V513" s="210"/>
      <c r="W513" s="210"/>
      <c r="X513" s="210"/>
      <c r="Y513" s="210"/>
      <c r="Z513" s="210"/>
      <c r="AA513" s="210"/>
      <c r="AB513" s="210"/>
      <c r="AC513" s="210"/>
      <c r="AD513" s="210"/>
      <c r="AE513" s="210"/>
      <c r="AF513" s="210"/>
      <c r="AG513" s="210"/>
      <c r="AH513" s="210"/>
      <c r="AI513" s="210"/>
      <c r="AJ513" s="210"/>
      <c r="AK513" s="210"/>
      <c r="AL513" s="210"/>
    </row>
    <row r="514" spans="1:38" ht="16" x14ac:dyDescent="0.2">
      <c r="A514" s="210"/>
      <c r="B514" s="210"/>
      <c r="C514" s="210"/>
      <c r="D514" s="210"/>
      <c r="E514" s="210"/>
      <c r="F514" s="210"/>
      <c r="G514" s="210"/>
      <c r="H514" s="210"/>
      <c r="I514" s="210"/>
      <c r="J514" s="210"/>
      <c r="K514" s="210"/>
      <c r="L514" s="210"/>
      <c r="M514" s="210"/>
      <c r="N514" s="210"/>
      <c r="O514" s="210"/>
      <c r="P514" s="210"/>
      <c r="Q514" s="210"/>
      <c r="R514" s="210"/>
      <c r="S514" s="210"/>
      <c r="T514" s="210"/>
      <c r="U514" s="210"/>
      <c r="V514" s="210"/>
      <c r="W514" s="210"/>
      <c r="X514" s="210"/>
      <c r="Y514" s="210"/>
      <c r="Z514" s="210"/>
      <c r="AA514" s="210"/>
      <c r="AB514" s="210"/>
      <c r="AC514" s="210"/>
      <c r="AD514" s="210"/>
      <c r="AE514" s="210"/>
      <c r="AF514" s="210"/>
      <c r="AG514" s="210"/>
      <c r="AH514" s="210"/>
      <c r="AI514" s="210"/>
      <c r="AJ514" s="210"/>
      <c r="AK514" s="210"/>
      <c r="AL514" s="210"/>
    </row>
    <row r="515" spans="1:38" ht="16" x14ac:dyDescent="0.2">
      <c r="A515" s="210"/>
      <c r="B515" s="210"/>
      <c r="C515" s="210"/>
      <c r="D515" s="210"/>
      <c r="E515" s="210"/>
      <c r="F515" s="210"/>
      <c r="G515" s="210"/>
      <c r="H515" s="210"/>
      <c r="I515" s="210"/>
      <c r="J515" s="210"/>
      <c r="K515" s="210"/>
      <c r="L515" s="210"/>
      <c r="M515" s="210"/>
      <c r="N515" s="210"/>
      <c r="O515" s="210"/>
      <c r="P515" s="210"/>
      <c r="Q515" s="210"/>
      <c r="R515" s="210"/>
      <c r="S515" s="210"/>
      <c r="T515" s="210"/>
      <c r="U515" s="210"/>
      <c r="V515" s="210"/>
      <c r="W515" s="210"/>
      <c r="X515" s="210"/>
      <c r="Y515" s="210"/>
      <c r="Z515" s="210"/>
      <c r="AA515" s="210"/>
      <c r="AB515" s="210"/>
      <c r="AC515" s="210"/>
      <c r="AD515" s="210"/>
      <c r="AE515" s="210"/>
      <c r="AF515" s="210"/>
      <c r="AG515" s="210"/>
      <c r="AH515" s="210"/>
      <c r="AI515" s="210"/>
      <c r="AJ515" s="210"/>
      <c r="AK515" s="210"/>
      <c r="AL515" s="210"/>
    </row>
    <row r="516" spans="1:38" ht="16" x14ac:dyDescent="0.2">
      <c r="A516" s="210"/>
      <c r="B516" s="210"/>
      <c r="C516" s="210"/>
      <c r="D516" s="210"/>
      <c r="E516" s="210"/>
      <c r="F516" s="210"/>
      <c r="G516" s="210"/>
      <c r="H516" s="210"/>
      <c r="I516" s="210"/>
      <c r="J516" s="210"/>
      <c r="K516" s="210"/>
      <c r="L516" s="210"/>
      <c r="M516" s="210"/>
      <c r="N516" s="210"/>
      <c r="O516" s="210"/>
      <c r="P516" s="210"/>
      <c r="Q516" s="210"/>
      <c r="R516" s="210"/>
      <c r="S516" s="210"/>
      <c r="T516" s="210"/>
      <c r="U516" s="210"/>
      <c r="V516" s="210"/>
      <c r="W516" s="210"/>
      <c r="X516" s="210"/>
      <c r="Y516" s="210"/>
      <c r="Z516" s="210"/>
      <c r="AA516" s="210"/>
      <c r="AB516" s="210"/>
      <c r="AC516" s="210"/>
      <c r="AD516" s="210"/>
      <c r="AE516" s="210"/>
      <c r="AF516" s="210"/>
      <c r="AG516" s="210"/>
      <c r="AH516" s="210"/>
      <c r="AI516" s="210"/>
      <c r="AJ516" s="210"/>
      <c r="AK516" s="210"/>
      <c r="AL516" s="210"/>
    </row>
    <row r="517" spans="1:38" ht="16" x14ac:dyDescent="0.2">
      <c r="A517" s="210"/>
      <c r="B517" s="210"/>
      <c r="C517" s="210"/>
      <c r="D517" s="210"/>
      <c r="E517" s="210"/>
      <c r="F517" s="210"/>
      <c r="G517" s="210"/>
      <c r="H517" s="210"/>
      <c r="I517" s="210"/>
      <c r="J517" s="210"/>
      <c r="K517" s="210"/>
      <c r="L517" s="210"/>
      <c r="M517" s="210"/>
      <c r="N517" s="210"/>
      <c r="O517" s="210"/>
      <c r="P517" s="210"/>
      <c r="Q517" s="210"/>
      <c r="R517" s="210"/>
      <c r="S517" s="210"/>
      <c r="T517" s="210"/>
      <c r="U517" s="210"/>
      <c r="V517" s="210"/>
      <c r="W517" s="210"/>
      <c r="X517" s="210"/>
      <c r="Y517" s="210"/>
      <c r="Z517" s="210"/>
      <c r="AA517" s="210"/>
      <c r="AB517" s="210"/>
      <c r="AC517" s="210"/>
      <c r="AD517" s="210"/>
      <c r="AE517" s="210"/>
      <c r="AF517" s="210"/>
      <c r="AG517" s="210"/>
      <c r="AH517" s="210"/>
      <c r="AI517" s="210"/>
      <c r="AJ517" s="210"/>
      <c r="AK517" s="210"/>
      <c r="AL517" s="210"/>
    </row>
    <row r="518" spans="1:38" ht="16" x14ac:dyDescent="0.2">
      <c r="A518" s="210"/>
      <c r="B518" s="210"/>
      <c r="C518" s="210"/>
      <c r="D518" s="210"/>
      <c r="E518" s="210"/>
      <c r="F518" s="210"/>
      <c r="G518" s="210"/>
      <c r="H518" s="210"/>
      <c r="I518" s="210"/>
      <c r="J518" s="210"/>
      <c r="K518" s="210"/>
      <c r="L518" s="210"/>
      <c r="M518" s="210"/>
      <c r="N518" s="210"/>
      <c r="O518" s="210"/>
      <c r="P518" s="210"/>
      <c r="Q518" s="210"/>
      <c r="R518" s="210"/>
      <c r="S518" s="210"/>
      <c r="T518" s="210"/>
      <c r="U518" s="210"/>
      <c r="V518" s="210"/>
      <c r="W518" s="210"/>
      <c r="X518" s="210"/>
      <c r="Y518" s="210"/>
      <c r="Z518" s="210"/>
      <c r="AA518" s="210"/>
      <c r="AB518" s="210"/>
      <c r="AC518" s="210"/>
      <c r="AD518" s="210"/>
      <c r="AE518" s="210"/>
      <c r="AF518" s="210"/>
      <c r="AG518" s="210"/>
      <c r="AH518" s="210"/>
      <c r="AI518" s="210"/>
      <c r="AJ518" s="210"/>
      <c r="AK518" s="210"/>
      <c r="AL518" s="210"/>
    </row>
    <row r="519" spans="1:38" ht="16" x14ac:dyDescent="0.2">
      <c r="A519" s="210"/>
      <c r="B519" s="210"/>
      <c r="C519" s="210"/>
      <c r="D519" s="210"/>
      <c r="E519" s="210"/>
      <c r="F519" s="210"/>
      <c r="G519" s="210"/>
      <c r="H519" s="210"/>
      <c r="I519" s="210"/>
      <c r="J519" s="210"/>
      <c r="K519" s="210"/>
      <c r="L519" s="210"/>
      <c r="M519" s="210"/>
      <c r="N519" s="210"/>
      <c r="O519" s="210"/>
      <c r="P519" s="210"/>
      <c r="Q519" s="210"/>
      <c r="R519" s="210"/>
      <c r="S519" s="210"/>
      <c r="T519" s="210"/>
      <c r="U519" s="210"/>
      <c r="V519" s="210"/>
      <c r="W519" s="210"/>
      <c r="X519" s="210"/>
      <c r="Y519" s="210"/>
      <c r="Z519" s="210"/>
      <c r="AA519" s="210"/>
      <c r="AB519" s="210"/>
      <c r="AC519" s="210"/>
      <c r="AD519" s="210"/>
      <c r="AE519" s="210"/>
      <c r="AF519" s="210"/>
      <c r="AG519" s="210"/>
      <c r="AH519" s="210"/>
      <c r="AI519" s="210"/>
      <c r="AJ519" s="210"/>
      <c r="AK519" s="210"/>
      <c r="AL519" s="210"/>
    </row>
    <row r="520" spans="1:38" ht="16" x14ac:dyDescent="0.2">
      <c r="A520" s="210"/>
      <c r="B520" s="210"/>
      <c r="C520" s="210"/>
      <c r="D520" s="210"/>
      <c r="E520" s="210"/>
      <c r="F520" s="210"/>
      <c r="G520" s="210"/>
      <c r="H520" s="210"/>
      <c r="I520" s="210"/>
      <c r="J520" s="210"/>
      <c r="K520" s="210"/>
      <c r="L520" s="210"/>
      <c r="M520" s="210"/>
      <c r="N520" s="210"/>
      <c r="O520" s="210"/>
      <c r="P520" s="210"/>
      <c r="Q520" s="210"/>
      <c r="R520" s="210"/>
      <c r="S520" s="210"/>
      <c r="T520" s="210"/>
      <c r="U520" s="210"/>
      <c r="V520" s="210"/>
      <c r="W520" s="210"/>
      <c r="X520" s="210"/>
      <c r="Y520" s="210"/>
      <c r="Z520" s="210"/>
      <c r="AA520" s="210"/>
      <c r="AB520" s="210"/>
      <c r="AC520" s="210"/>
      <c r="AD520" s="210"/>
      <c r="AE520" s="210"/>
      <c r="AF520" s="210"/>
      <c r="AG520" s="210"/>
      <c r="AH520" s="210"/>
      <c r="AI520" s="210"/>
      <c r="AJ520" s="210"/>
      <c r="AK520" s="210"/>
      <c r="AL520" s="210"/>
    </row>
    <row r="521" spans="1:38" ht="16" x14ac:dyDescent="0.2">
      <c r="A521" s="210"/>
      <c r="B521" s="210"/>
      <c r="C521" s="210"/>
      <c r="D521" s="210"/>
      <c r="E521" s="210"/>
      <c r="F521" s="210"/>
      <c r="G521" s="210"/>
      <c r="H521" s="210"/>
      <c r="I521" s="210"/>
      <c r="J521" s="210"/>
      <c r="K521" s="210"/>
      <c r="L521" s="210"/>
      <c r="M521" s="210"/>
      <c r="N521" s="210"/>
      <c r="O521" s="210"/>
      <c r="P521" s="210"/>
      <c r="Q521" s="210"/>
      <c r="R521" s="210"/>
      <c r="S521" s="210"/>
      <c r="T521" s="210"/>
      <c r="U521" s="210"/>
      <c r="V521" s="210"/>
      <c r="W521" s="210"/>
      <c r="X521" s="210"/>
      <c r="Y521" s="210"/>
      <c r="Z521" s="210"/>
      <c r="AA521" s="210"/>
      <c r="AB521" s="210"/>
      <c r="AC521" s="210"/>
      <c r="AD521" s="210"/>
      <c r="AE521" s="210"/>
      <c r="AF521" s="210"/>
      <c r="AG521" s="210"/>
      <c r="AH521" s="210"/>
      <c r="AI521" s="210"/>
      <c r="AJ521" s="210"/>
      <c r="AK521" s="210"/>
      <c r="AL521" s="210"/>
    </row>
    <row r="522" spans="1:38" ht="16" x14ac:dyDescent="0.2">
      <c r="A522" s="210"/>
      <c r="B522" s="210"/>
      <c r="C522" s="210"/>
      <c r="D522" s="210"/>
      <c r="E522" s="210"/>
      <c r="F522" s="210"/>
      <c r="G522" s="210"/>
      <c r="H522" s="210"/>
      <c r="I522" s="210"/>
      <c r="J522" s="210"/>
      <c r="K522" s="210"/>
      <c r="L522" s="210"/>
      <c r="M522" s="210"/>
      <c r="N522" s="210"/>
      <c r="O522" s="210"/>
      <c r="P522" s="210"/>
      <c r="Q522" s="210"/>
      <c r="R522" s="210"/>
      <c r="S522" s="210"/>
      <c r="T522" s="210"/>
      <c r="U522" s="210"/>
      <c r="V522" s="210"/>
      <c r="W522" s="210"/>
      <c r="X522" s="210"/>
      <c r="Y522" s="210"/>
      <c r="Z522" s="210"/>
      <c r="AA522" s="210"/>
      <c r="AB522" s="210"/>
      <c r="AC522" s="210"/>
      <c r="AD522" s="210"/>
      <c r="AE522" s="210"/>
      <c r="AF522" s="210"/>
      <c r="AG522" s="210"/>
      <c r="AH522" s="210"/>
      <c r="AI522" s="210"/>
      <c r="AJ522" s="210"/>
      <c r="AK522" s="210"/>
      <c r="AL522" s="210"/>
    </row>
    <row r="523" spans="1:38" ht="16" x14ac:dyDescent="0.2">
      <c r="A523" s="210"/>
      <c r="B523" s="210"/>
      <c r="C523" s="210"/>
      <c r="D523" s="210"/>
      <c r="E523" s="210"/>
      <c r="F523" s="210"/>
      <c r="G523" s="210"/>
      <c r="H523" s="210"/>
      <c r="I523" s="210"/>
      <c r="J523" s="210"/>
      <c r="K523" s="210"/>
      <c r="L523" s="210"/>
      <c r="M523" s="210"/>
      <c r="N523" s="210"/>
      <c r="O523" s="210"/>
      <c r="P523" s="210"/>
      <c r="Q523" s="210"/>
      <c r="R523" s="210"/>
      <c r="S523" s="210"/>
      <c r="T523" s="210"/>
      <c r="U523" s="210"/>
      <c r="V523" s="210"/>
      <c r="W523" s="210"/>
      <c r="X523" s="210"/>
      <c r="Y523" s="210"/>
      <c r="Z523" s="210"/>
      <c r="AA523" s="210"/>
      <c r="AB523" s="210"/>
      <c r="AC523" s="210"/>
      <c r="AD523" s="210"/>
      <c r="AE523" s="210"/>
      <c r="AF523" s="210"/>
      <c r="AG523" s="210"/>
      <c r="AH523" s="210"/>
      <c r="AI523" s="210"/>
      <c r="AJ523" s="210"/>
      <c r="AK523" s="210"/>
      <c r="AL523" s="210"/>
    </row>
    <row r="524" spans="1:38" ht="16" x14ac:dyDescent="0.2">
      <c r="A524" s="210"/>
      <c r="B524" s="210"/>
      <c r="C524" s="210"/>
      <c r="D524" s="210"/>
      <c r="E524" s="210"/>
      <c r="F524" s="210"/>
      <c r="G524" s="210"/>
      <c r="H524" s="210"/>
      <c r="I524" s="210"/>
      <c r="J524" s="210"/>
      <c r="K524" s="210"/>
      <c r="L524" s="210"/>
      <c r="M524" s="210"/>
      <c r="N524" s="210"/>
      <c r="O524" s="210"/>
      <c r="P524" s="210"/>
      <c r="Q524" s="210"/>
      <c r="R524" s="210"/>
      <c r="S524" s="210"/>
      <c r="T524" s="210"/>
      <c r="U524" s="210"/>
      <c r="V524" s="210"/>
      <c r="W524" s="210"/>
      <c r="X524" s="210"/>
      <c r="Y524" s="210"/>
      <c r="Z524" s="210"/>
      <c r="AA524" s="210"/>
      <c r="AB524" s="210"/>
      <c r="AC524" s="210"/>
      <c r="AD524" s="210"/>
      <c r="AE524" s="210"/>
      <c r="AF524" s="210"/>
      <c r="AG524" s="210"/>
      <c r="AH524" s="210"/>
      <c r="AI524" s="210"/>
      <c r="AJ524" s="210"/>
      <c r="AK524" s="210"/>
      <c r="AL524" s="210"/>
    </row>
    <row r="525" spans="1:38" ht="16" x14ac:dyDescent="0.2">
      <c r="A525" s="210"/>
      <c r="B525" s="210"/>
      <c r="C525" s="210"/>
      <c r="D525" s="210"/>
      <c r="E525" s="210"/>
      <c r="F525" s="210"/>
      <c r="G525" s="210"/>
      <c r="H525" s="210"/>
      <c r="I525" s="210"/>
      <c r="J525" s="210"/>
      <c r="K525" s="210"/>
      <c r="L525" s="210"/>
      <c r="M525" s="210"/>
      <c r="N525" s="210"/>
      <c r="O525" s="210"/>
      <c r="P525" s="210"/>
      <c r="Q525" s="210"/>
      <c r="R525" s="210"/>
      <c r="S525" s="210"/>
      <c r="T525" s="210"/>
      <c r="U525" s="210"/>
      <c r="V525" s="210"/>
      <c r="W525" s="210"/>
      <c r="X525" s="210"/>
      <c r="Y525" s="210"/>
      <c r="Z525" s="210"/>
      <c r="AA525" s="210"/>
      <c r="AB525" s="210"/>
      <c r="AC525" s="210"/>
      <c r="AD525" s="210"/>
      <c r="AE525" s="210"/>
      <c r="AF525" s="210"/>
      <c r="AG525" s="210"/>
      <c r="AH525" s="210"/>
      <c r="AI525" s="210"/>
      <c r="AJ525" s="210"/>
      <c r="AK525" s="210"/>
      <c r="AL525" s="210"/>
    </row>
    <row r="526" spans="1:38" ht="16" x14ac:dyDescent="0.2">
      <c r="A526" s="210"/>
      <c r="B526" s="210"/>
      <c r="C526" s="210"/>
      <c r="D526" s="210"/>
      <c r="E526" s="210"/>
      <c r="F526" s="210"/>
      <c r="G526" s="210"/>
      <c r="H526" s="210"/>
      <c r="I526" s="210"/>
      <c r="J526" s="210"/>
      <c r="K526" s="210"/>
      <c r="L526" s="210"/>
      <c r="M526" s="210"/>
      <c r="N526" s="210"/>
      <c r="O526" s="210"/>
      <c r="P526" s="210"/>
      <c r="Q526" s="210"/>
      <c r="R526" s="210"/>
      <c r="S526" s="210"/>
      <c r="T526" s="210"/>
      <c r="U526" s="210"/>
      <c r="V526" s="210"/>
      <c r="W526" s="210"/>
      <c r="X526" s="210"/>
      <c r="Y526" s="210"/>
      <c r="Z526" s="210"/>
      <c r="AA526" s="210"/>
      <c r="AB526" s="210"/>
      <c r="AC526" s="210"/>
      <c r="AD526" s="210"/>
      <c r="AE526" s="210"/>
      <c r="AF526" s="210"/>
      <c r="AG526" s="210"/>
      <c r="AH526" s="210"/>
      <c r="AI526" s="210"/>
      <c r="AJ526" s="210"/>
      <c r="AK526" s="210"/>
      <c r="AL526" s="210"/>
    </row>
    <row r="527" spans="1:38" ht="16" x14ac:dyDescent="0.2">
      <c r="A527" s="210"/>
      <c r="B527" s="210"/>
      <c r="C527" s="210"/>
      <c r="D527" s="210"/>
      <c r="E527" s="210"/>
      <c r="F527" s="210"/>
      <c r="G527" s="210"/>
      <c r="H527" s="210"/>
      <c r="I527" s="210"/>
      <c r="J527" s="210"/>
      <c r="K527" s="210"/>
      <c r="L527" s="210"/>
      <c r="M527" s="210"/>
      <c r="N527" s="210"/>
      <c r="O527" s="210"/>
      <c r="P527" s="210"/>
      <c r="Q527" s="210"/>
      <c r="R527" s="210"/>
      <c r="S527" s="210"/>
      <c r="T527" s="210"/>
      <c r="U527" s="210"/>
      <c r="V527" s="210"/>
      <c r="W527" s="210"/>
      <c r="X527" s="210"/>
      <c r="Y527" s="210"/>
      <c r="Z527" s="210"/>
      <c r="AA527" s="210"/>
      <c r="AB527" s="210"/>
      <c r="AC527" s="210"/>
      <c r="AD527" s="210"/>
      <c r="AE527" s="210"/>
      <c r="AF527" s="210"/>
      <c r="AG527" s="210"/>
      <c r="AH527" s="210"/>
      <c r="AI527" s="210"/>
      <c r="AJ527" s="210"/>
      <c r="AK527" s="210"/>
      <c r="AL527" s="210"/>
    </row>
    <row r="528" spans="1:38" ht="16" x14ac:dyDescent="0.2">
      <c r="A528" s="210"/>
      <c r="B528" s="210"/>
      <c r="C528" s="210"/>
      <c r="D528" s="210"/>
      <c r="E528" s="210"/>
      <c r="F528" s="210"/>
      <c r="G528" s="210"/>
      <c r="H528" s="210"/>
      <c r="I528" s="210"/>
      <c r="J528" s="210"/>
      <c r="K528" s="210"/>
      <c r="L528" s="210"/>
      <c r="M528" s="210"/>
      <c r="N528" s="210"/>
      <c r="O528" s="210"/>
      <c r="P528" s="210"/>
      <c r="Q528" s="210"/>
      <c r="R528" s="210"/>
      <c r="S528" s="210"/>
      <c r="T528" s="210"/>
      <c r="U528" s="210"/>
      <c r="V528" s="210"/>
      <c r="W528" s="210"/>
      <c r="X528" s="210"/>
      <c r="Y528" s="210"/>
      <c r="Z528" s="210"/>
      <c r="AA528" s="210"/>
      <c r="AB528" s="210"/>
      <c r="AC528" s="210"/>
      <c r="AD528" s="210"/>
      <c r="AE528" s="210"/>
      <c r="AF528" s="210"/>
      <c r="AG528" s="210"/>
      <c r="AH528" s="210"/>
      <c r="AI528" s="210"/>
      <c r="AJ528" s="210"/>
      <c r="AK528" s="210"/>
      <c r="AL528" s="210"/>
    </row>
    <row r="529" spans="1:38" ht="16" x14ac:dyDescent="0.2">
      <c r="A529" s="210"/>
      <c r="B529" s="210"/>
      <c r="C529" s="210"/>
      <c r="D529" s="210"/>
      <c r="E529" s="210"/>
      <c r="F529" s="210"/>
      <c r="G529" s="210"/>
      <c r="H529" s="210"/>
      <c r="I529" s="210"/>
      <c r="J529" s="210"/>
      <c r="K529" s="210"/>
      <c r="L529" s="210"/>
      <c r="M529" s="210"/>
      <c r="N529" s="210"/>
      <c r="O529" s="210"/>
      <c r="P529" s="210"/>
      <c r="Q529" s="210"/>
      <c r="R529" s="210"/>
      <c r="S529" s="210"/>
      <c r="T529" s="210"/>
      <c r="U529" s="210"/>
      <c r="V529" s="210"/>
      <c r="W529" s="210"/>
      <c r="X529" s="210"/>
      <c r="Y529" s="210"/>
      <c r="Z529" s="210"/>
      <c r="AA529" s="210"/>
      <c r="AB529" s="210"/>
      <c r="AC529" s="210"/>
      <c r="AD529" s="210"/>
      <c r="AE529" s="210"/>
      <c r="AF529" s="210"/>
      <c r="AG529" s="210"/>
      <c r="AH529" s="210"/>
      <c r="AI529" s="210"/>
      <c r="AJ529" s="210"/>
      <c r="AK529" s="210"/>
      <c r="AL529" s="210"/>
    </row>
    <row r="530" spans="1:38" ht="16" x14ac:dyDescent="0.2">
      <c r="A530" s="210"/>
      <c r="B530" s="210"/>
      <c r="C530" s="210"/>
      <c r="D530" s="210"/>
      <c r="E530" s="210"/>
      <c r="F530" s="210"/>
      <c r="G530" s="210"/>
      <c r="H530" s="210"/>
      <c r="I530" s="210"/>
      <c r="J530" s="210"/>
      <c r="K530" s="210"/>
      <c r="L530" s="210"/>
      <c r="M530" s="210"/>
      <c r="N530" s="210"/>
      <c r="O530" s="210"/>
      <c r="P530" s="210"/>
      <c r="Q530" s="210"/>
      <c r="R530" s="210"/>
      <c r="S530" s="210"/>
      <c r="T530" s="210"/>
      <c r="U530" s="210"/>
      <c r="V530" s="210"/>
      <c r="W530" s="210"/>
      <c r="X530" s="210"/>
      <c r="Y530" s="210"/>
      <c r="Z530" s="210"/>
      <c r="AA530" s="210"/>
      <c r="AB530" s="210"/>
      <c r="AC530" s="210"/>
      <c r="AD530" s="210"/>
      <c r="AE530" s="210"/>
      <c r="AF530" s="210"/>
      <c r="AG530" s="210"/>
      <c r="AH530" s="210"/>
      <c r="AI530" s="210"/>
      <c r="AJ530" s="210"/>
      <c r="AK530" s="210"/>
      <c r="AL530" s="210"/>
    </row>
    <row r="531" spans="1:38" ht="16" x14ac:dyDescent="0.2">
      <c r="A531" s="210"/>
      <c r="B531" s="210"/>
      <c r="C531" s="210"/>
      <c r="D531" s="210"/>
      <c r="E531" s="210"/>
      <c r="F531" s="210"/>
      <c r="G531" s="210"/>
      <c r="H531" s="210"/>
      <c r="I531" s="210"/>
      <c r="J531" s="210"/>
      <c r="K531" s="210"/>
      <c r="L531" s="210"/>
      <c r="M531" s="210"/>
      <c r="N531" s="210"/>
      <c r="O531" s="210"/>
      <c r="P531" s="210"/>
      <c r="Q531" s="210"/>
      <c r="R531" s="210"/>
      <c r="S531" s="210"/>
      <c r="T531" s="210"/>
      <c r="U531" s="210"/>
      <c r="V531" s="210"/>
      <c r="W531" s="210"/>
      <c r="X531" s="210"/>
      <c r="Y531" s="210"/>
      <c r="Z531" s="210"/>
      <c r="AA531" s="210"/>
      <c r="AB531" s="210"/>
      <c r="AC531" s="210"/>
      <c r="AD531" s="210"/>
      <c r="AE531" s="210"/>
      <c r="AF531" s="210"/>
      <c r="AG531" s="210"/>
      <c r="AH531" s="210"/>
      <c r="AI531" s="210"/>
      <c r="AJ531" s="210"/>
      <c r="AK531" s="210"/>
      <c r="AL531" s="210"/>
    </row>
    <row r="532" spans="1:38" ht="16" x14ac:dyDescent="0.2">
      <c r="A532" s="210"/>
      <c r="B532" s="210"/>
      <c r="C532" s="210"/>
      <c r="D532" s="210"/>
      <c r="E532" s="210"/>
      <c r="F532" s="210"/>
      <c r="G532" s="210"/>
      <c r="H532" s="210"/>
      <c r="I532" s="210"/>
      <c r="J532" s="210"/>
      <c r="K532" s="210"/>
      <c r="L532" s="210"/>
      <c r="M532" s="210"/>
      <c r="N532" s="210"/>
      <c r="O532" s="210"/>
      <c r="P532" s="210"/>
      <c r="Q532" s="210"/>
      <c r="R532" s="210"/>
      <c r="S532" s="210"/>
      <c r="T532" s="210"/>
      <c r="U532" s="210"/>
      <c r="V532" s="210"/>
      <c r="W532" s="210"/>
      <c r="X532" s="210"/>
      <c r="Y532" s="210"/>
      <c r="Z532" s="210"/>
      <c r="AA532" s="210"/>
      <c r="AB532" s="210"/>
      <c r="AC532" s="210"/>
      <c r="AD532" s="210"/>
      <c r="AE532" s="210"/>
      <c r="AF532" s="210"/>
      <c r="AG532" s="210"/>
      <c r="AH532" s="210"/>
      <c r="AI532" s="210"/>
      <c r="AJ532" s="210"/>
      <c r="AK532" s="210"/>
      <c r="AL532" s="210"/>
    </row>
    <row r="533" spans="1:38" ht="16" x14ac:dyDescent="0.2">
      <c r="A533" s="210"/>
      <c r="B533" s="210"/>
      <c r="C533" s="210"/>
      <c r="D533" s="210"/>
      <c r="E533" s="210"/>
      <c r="F533" s="210"/>
      <c r="G533" s="210"/>
      <c r="H533" s="210"/>
      <c r="I533" s="210"/>
      <c r="J533" s="210"/>
      <c r="K533" s="210"/>
      <c r="L533" s="210"/>
      <c r="M533" s="210"/>
      <c r="N533" s="210"/>
      <c r="O533" s="210"/>
      <c r="P533" s="210"/>
      <c r="Q533" s="210"/>
      <c r="R533" s="210"/>
      <c r="S533" s="210"/>
      <c r="T533" s="210"/>
      <c r="U533" s="210"/>
      <c r="V533" s="210"/>
      <c r="W533" s="210"/>
      <c r="X533" s="210"/>
      <c r="Y533" s="210"/>
      <c r="Z533" s="210"/>
      <c r="AA533" s="210"/>
      <c r="AB533" s="210"/>
      <c r="AC533" s="210"/>
      <c r="AD533" s="210"/>
      <c r="AE533" s="210"/>
      <c r="AF533" s="210"/>
      <c r="AG533" s="210"/>
      <c r="AH533" s="210"/>
      <c r="AI533" s="210"/>
      <c r="AJ533" s="210"/>
      <c r="AK533" s="210"/>
      <c r="AL533" s="210"/>
    </row>
    <row r="534" spans="1:38" ht="16" x14ac:dyDescent="0.2">
      <c r="A534" s="210"/>
      <c r="B534" s="210"/>
      <c r="C534" s="210"/>
      <c r="D534" s="210"/>
      <c r="E534" s="210"/>
      <c r="F534" s="210"/>
      <c r="G534" s="210"/>
      <c r="H534" s="210"/>
      <c r="I534" s="210"/>
      <c r="J534" s="210"/>
      <c r="K534" s="210"/>
      <c r="L534" s="210"/>
      <c r="M534" s="210"/>
      <c r="N534" s="210"/>
      <c r="O534" s="210"/>
      <c r="P534" s="210"/>
      <c r="Q534" s="210"/>
      <c r="R534" s="210"/>
      <c r="S534" s="210"/>
      <c r="T534" s="210"/>
      <c r="U534" s="210"/>
      <c r="V534" s="210"/>
      <c r="W534" s="210"/>
      <c r="X534" s="210"/>
      <c r="Y534" s="210"/>
      <c r="Z534" s="210"/>
      <c r="AA534" s="210"/>
      <c r="AB534" s="210"/>
      <c r="AC534" s="210"/>
      <c r="AD534" s="210"/>
      <c r="AE534" s="210"/>
      <c r="AF534" s="210"/>
      <c r="AG534" s="210"/>
      <c r="AH534" s="210"/>
      <c r="AI534" s="210"/>
      <c r="AJ534" s="210"/>
      <c r="AK534" s="210"/>
      <c r="AL534" s="210"/>
    </row>
    <row r="535" spans="1:38" ht="16" x14ac:dyDescent="0.2">
      <c r="A535" s="210"/>
      <c r="B535" s="210"/>
      <c r="C535" s="210"/>
      <c r="D535" s="210"/>
      <c r="E535" s="210"/>
      <c r="F535" s="210"/>
      <c r="G535" s="210"/>
      <c r="H535" s="210"/>
      <c r="I535" s="210"/>
      <c r="J535" s="210"/>
      <c r="K535" s="210"/>
      <c r="L535" s="210"/>
      <c r="M535" s="210"/>
      <c r="N535" s="210"/>
      <c r="O535" s="210"/>
      <c r="P535" s="210"/>
      <c r="Q535" s="210"/>
      <c r="R535" s="210"/>
      <c r="S535" s="210"/>
      <c r="T535" s="210"/>
      <c r="U535" s="210"/>
      <c r="V535" s="210"/>
      <c r="W535" s="210"/>
      <c r="X535" s="210"/>
      <c r="Y535" s="210"/>
      <c r="Z535" s="210"/>
      <c r="AA535" s="210"/>
      <c r="AB535" s="210"/>
      <c r="AC535" s="210"/>
      <c r="AD535" s="210"/>
      <c r="AE535" s="210"/>
      <c r="AF535" s="210"/>
      <c r="AG535" s="210"/>
      <c r="AH535" s="210"/>
      <c r="AI535" s="210"/>
      <c r="AJ535" s="210"/>
      <c r="AK535" s="210"/>
      <c r="AL535" s="210"/>
    </row>
    <row r="536" spans="1:38" ht="16" x14ac:dyDescent="0.2">
      <c r="A536" s="210"/>
      <c r="B536" s="210"/>
      <c r="C536" s="210"/>
      <c r="D536" s="210"/>
      <c r="E536" s="210"/>
      <c r="F536" s="210"/>
      <c r="G536" s="210"/>
      <c r="H536" s="210"/>
      <c r="I536" s="210"/>
      <c r="J536" s="210"/>
      <c r="K536" s="210"/>
      <c r="L536" s="210"/>
      <c r="M536" s="210"/>
      <c r="N536" s="210"/>
      <c r="O536" s="210"/>
      <c r="P536" s="210"/>
      <c r="Q536" s="210"/>
      <c r="R536" s="210"/>
      <c r="S536" s="210"/>
      <c r="T536" s="210"/>
      <c r="U536" s="210"/>
      <c r="V536" s="210"/>
      <c r="W536" s="210"/>
      <c r="X536" s="210"/>
      <c r="Y536" s="210"/>
      <c r="Z536" s="210"/>
      <c r="AA536" s="210"/>
      <c r="AB536" s="210"/>
      <c r="AC536" s="210"/>
      <c r="AD536" s="210"/>
      <c r="AE536" s="210"/>
      <c r="AF536" s="210"/>
      <c r="AG536" s="210"/>
      <c r="AH536" s="210"/>
      <c r="AI536" s="210"/>
      <c r="AJ536" s="210"/>
      <c r="AK536" s="210"/>
      <c r="AL536" s="210"/>
    </row>
    <row r="537" spans="1:38" ht="16" x14ac:dyDescent="0.2">
      <c r="A537" s="210"/>
      <c r="B537" s="210"/>
      <c r="C537" s="210"/>
      <c r="D537" s="210"/>
      <c r="E537" s="210"/>
      <c r="F537" s="210"/>
      <c r="G537" s="210"/>
      <c r="H537" s="210"/>
      <c r="I537" s="210"/>
      <c r="J537" s="210"/>
      <c r="K537" s="210"/>
      <c r="L537" s="210"/>
      <c r="M537" s="210"/>
      <c r="N537" s="210"/>
      <c r="O537" s="210"/>
      <c r="P537" s="210"/>
      <c r="Q537" s="210"/>
      <c r="R537" s="210"/>
      <c r="S537" s="210"/>
      <c r="T537" s="210"/>
      <c r="U537" s="210"/>
      <c r="V537" s="210"/>
      <c r="W537" s="210"/>
      <c r="X537" s="210"/>
      <c r="Y537" s="210"/>
      <c r="Z537" s="210"/>
      <c r="AA537" s="210"/>
      <c r="AB537" s="210"/>
      <c r="AC537" s="210"/>
      <c r="AD537" s="210"/>
      <c r="AE537" s="210"/>
      <c r="AF537" s="210"/>
      <c r="AG537" s="210"/>
      <c r="AH537" s="210"/>
      <c r="AI537" s="210"/>
      <c r="AJ537" s="210"/>
      <c r="AK537" s="210"/>
      <c r="AL537" s="210"/>
    </row>
    <row r="538" spans="1:38" ht="16" x14ac:dyDescent="0.2">
      <c r="A538" s="210"/>
      <c r="B538" s="210"/>
      <c r="C538" s="210"/>
      <c r="D538" s="210"/>
      <c r="E538" s="210"/>
      <c r="F538" s="210"/>
      <c r="G538" s="210"/>
      <c r="H538" s="210"/>
      <c r="I538" s="210"/>
      <c r="J538" s="210"/>
      <c r="K538" s="210"/>
      <c r="L538" s="210"/>
      <c r="M538" s="210"/>
      <c r="N538" s="210"/>
      <c r="O538" s="210"/>
      <c r="P538" s="210"/>
      <c r="Q538" s="210"/>
      <c r="R538" s="210"/>
      <c r="S538" s="210"/>
      <c r="T538" s="210"/>
      <c r="U538" s="210"/>
      <c r="V538" s="210"/>
      <c r="W538" s="210"/>
      <c r="X538" s="210"/>
      <c r="Y538" s="210"/>
      <c r="Z538" s="210"/>
      <c r="AA538" s="210"/>
      <c r="AB538" s="210"/>
      <c r="AC538" s="210"/>
      <c r="AD538" s="210"/>
      <c r="AE538" s="210"/>
      <c r="AF538" s="210"/>
      <c r="AG538" s="210"/>
      <c r="AH538" s="210"/>
      <c r="AI538" s="210"/>
      <c r="AJ538" s="210"/>
      <c r="AK538" s="210"/>
      <c r="AL538" s="210"/>
    </row>
    <row r="539" spans="1:38" ht="16" x14ac:dyDescent="0.2">
      <c r="A539" s="210"/>
      <c r="B539" s="210"/>
      <c r="C539" s="210"/>
      <c r="D539" s="210"/>
      <c r="E539" s="210"/>
      <c r="F539" s="210"/>
      <c r="G539" s="210"/>
      <c r="H539" s="210"/>
      <c r="I539" s="210"/>
      <c r="J539" s="210"/>
      <c r="K539" s="210"/>
      <c r="L539" s="210"/>
      <c r="M539" s="210"/>
      <c r="N539" s="210"/>
      <c r="O539" s="210"/>
      <c r="P539" s="210"/>
      <c r="Q539" s="210"/>
      <c r="R539" s="210"/>
      <c r="S539" s="210"/>
      <c r="T539" s="210"/>
      <c r="U539" s="210"/>
      <c r="V539" s="210"/>
      <c r="W539" s="210"/>
      <c r="X539" s="210"/>
      <c r="Y539" s="210"/>
      <c r="Z539" s="210"/>
      <c r="AA539" s="210"/>
      <c r="AB539" s="210"/>
      <c r="AC539" s="210"/>
      <c r="AD539" s="210"/>
      <c r="AE539" s="210"/>
      <c r="AF539" s="210"/>
      <c r="AG539" s="210"/>
      <c r="AH539" s="210"/>
      <c r="AI539" s="210"/>
      <c r="AJ539" s="210"/>
      <c r="AK539" s="210"/>
      <c r="AL539" s="210"/>
    </row>
    <row r="540" spans="1:38" ht="16" x14ac:dyDescent="0.2">
      <c r="A540" s="210"/>
      <c r="B540" s="210"/>
      <c r="C540" s="210"/>
      <c r="D540" s="210"/>
      <c r="E540" s="210"/>
      <c r="F540" s="210"/>
      <c r="G540" s="210"/>
      <c r="H540" s="210"/>
      <c r="I540" s="210"/>
      <c r="J540" s="210"/>
      <c r="K540" s="210"/>
      <c r="L540" s="210"/>
      <c r="M540" s="210"/>
      <c r="N540" s="210"/>
      <c r="O540" s="210"/>
      <c r="P540" s="210"/>
      <c r="Q540" s="210"/>
      <c r="R540" s="210"/>
      <c r="S540" s="210"/>
      <c r="T540" s="210"/>
      <c r="U540" s="210"/>
      <c r="V540" s="210"/>
      <c r="W540" s="210"/>
      <c r="X540" s="210"/>
      <c r="Y540" s="210"/>
      <c r="Z540" s="210"/>
      <c r="AA540" s="210"/>
      <c r="AB540" s="210"/>
      <c r="AC540" s="210"/>
      <c r="AD540" s="210"/>
      <c r="AE540" s="210"/>
      <c r="AF540" s="210"/>
      <c r="AG540" s="210"/>
      <c r="AH540" s="210"/>
      <c r="AI540" s="210"/>
      <c r="AJ540" s="210"/>
      <c r="AK540" s="210"/>
      <c r="AL540" s="210"/>
    </row>
    <row r="541" spans="1:38" ht="16" x14ac:dyDescent="0.2">
      <c r="A541" s="210"/>
      <c r="B541" s="210"/>
      <c r="C541" s="210"/>
      <c r="D541" s="210"/>
      <c r="E541" s="210"/>
      <c r="F541" s="210"/>
      <c r="G541" s="210"/>
      <c r="H541" s="210"/>
      <c r="I541" s="210"/>
      <c r="J541" s="210"/>
      <c r="K541" s="210"/>
      <c r="L541" s="210"/>
      <c r="M541" s="210"/>
      <c r="N541" s="210"/>
      <c r="O541" s="210"/>
      <c r="P541" s="210"/>
      <c r="Q541" s="210"/>
      <c r="R541" s="210"/>
      <c r="S541" s="210"/>
      <c r="T541" s="210"/>
      <c r="U541" s="210"/>
      <c r="V541" s="210"/>
      <c r="W541" s="210"/>
      <c r="X541" s="210"/>
      <c r="Y541" s="210"/>
      <c r="Z541" s="210"/>
      <c r="AA541" s="210"/>
      <c r="AB541" s="210"/>
      <c r="AC541" s="210"/>
      <c r="AD541" s="210"/>
      <c r="AE541" s="210"/>
      <c r="AF541" s="210"/>
      <c r="AG541" s="210"/>
      <c r="AH541" s="210"/>
      <c r="AI541" s="210"/>
      <c r="AJ541" s="210"/>
      <c r="AK541" s="210"/>
      <c r="AL541" s="210"/>
    </row>
    <row r="542" spans="1:38" ht="16" x14ac:dyDescent="0.2">
      <c r="A542" s="210"/>
      <c r="B542" s="210"/>
      <c r="C542" s="210"/>
      <c r="D542" s="210"/>
      <c r="E542" s="210"/>
      <c r="F542" s="210"/>
      <c r="G542" s="210"/>
      <c r="H542" s="210"/>
      <c r="I542" s="210"/>
      <c r="J542" s="210"/>
      <c r="K542" s="210"/>
      <c r="L542" s="210"/>
      <c r="M542" s="210"/>
      <c r="N542" s="210"/>
      <c r="O542" s="210"/>
      <c r="P542" s="210"/>
      <c r="Q542" s="210"/>
      <c r="R542" s="210"/>
      <c r="S542" s="210"/>
      <c r="T542" s="210"/>
      <c r="U542" s="210"/>
      <c r="V542" s="210"/>
      <c r="W542" s="210"/>
      <c r="X542" s="210"/>
      <c r="Y542" s="210"/>
      <c r="Z542" s="210"/>
      <c r="AA542" s="210"/>
      <c r="AB542" s="210"/>
      <c r="AC542" s="210"/>
      <c r="AD542" s="210"/>
      <c r="AE542" s="210"/>
      <c r="AF542" s="210"/>
      <c r="AG542" s="210"/>
      <c r="AH542" s="210"/>
      <c r="AI542" s="210"/>
      <c r="AJ542" s="210"/>
      <c r="AK542" s="210"/>
      <c r="AL542" s="210"/>
    </row>
    <row r="543" spans="1:38" ht="16" x14ac:dyDescent="0.2">
      <c r="A543" s="210"/>
      <c r="B543" s="210"/>
      <c r="C543" s="210"/>
      <c r="D543" s="210"/>
      <c r="E543" s="210"/>
      <c r="F543" s="210"/>
      <c r="G543" s="210"/>
      <c r="H543" s="210"/>
      <c r="I543" s="210"/>
      <c r="J543" s="210"/>
      <c r="K543" s="210"/>
      <c r="L543" s="210"/>
      <c r="M543" s="210"/>
      <c r="N543" s="210"/>
      <c r="O543" s="210"/>
      <c r="P543" s="210"/>
      <c r="Q543" s="210"/>
      <c r="R543" s="210"/>
      <c r="S543" s="210"/>
      <c r="T543" s="210"/>
      <c r="U543" s="210"/>
      <c r="V543" s="210"/>
      <c r="W543" s="210"/>
      <c r="X543" s="210"/>
      <c r="Y543" s="210"/>
      <c r="Z543" s="210"/>
      <c r="AA543" s="210"/>
      <c r="AB543" s="210"/>
      <c r="AC543" s="210"/>
      <c r="AD543" s="210"/>
      <c r="AE543" s="210"/>
      <c r="AF543" s="210"/>
      <c r="AG543" s="210"/>
      <c r="AH543" s="210"/>
      <c r="AI543" s="210"/>
      <c r="AJ543" s="210"/>
      <c r="AK543" s="210"/>
      <c r="AL543" s="210"/>
    </row>
    <row r="544" spans="1:38" ht="16" x14ac:dyDescent="0.2">
      <c r="A544" s="210"/>
      <c r="B544" s="210"/>
      <c r="C544" s="210"/>
      <c r="D544" s="210"/>
      <c r="E544" s="210"/>
      <c r="F544" s="210"/>
      <c r="G544" s="210"/>
      <c r="H544" s="210"/>
      <c r="I544" s="210"/>
      <c r="J544" s="210"/>
      <c r="K544" s="210"/>
      <c r="L544" s="210"/>
      <c r="M544" s="210"/>
      <c r="N544" s="210"/>
      <c r="O544" s="210"/>
      <c r="P544" s="210"/>
      <c r="Q544" s="210"/>
      <c r="R544" s="210"/>
      <c r="S544" s="210"/>
      <c r="T544" s="210"/>
      <c r="U544" s="210"/>
      <c r="V544" s="210"/>
      <c r="W544" s="210"/>
      <c r="X544" s="210"/>
      <c r="Y544" s="210"/>
      <c r="Z544" s="210"/>
      <c r="AA544" s="210"/>
      <c r="AB544" s="210"/>
      <c r="AC544" s="210"/>
      <c r="AD544" s="210"/>
      <c r="AE544" s="210"/>
      <c r="AF544" s="210"/>
      <c r="AG544" s="210"/>
      <c r="AH544" s="210"/>
      <c r="AI544" s="210"/>
      <c r="AJ544" s="210"/>
      <c r="AK544" s="210"/>
      <c r="AL544" s="210"/>
    </row>
    <row r="545" spans="1:38" ht="16" x14ac:dyDescent="0.2">
      <c r="A545" s="210"/>
      <c r="B545" s="210"/>
      <c r="C545" s="210"/>
      <c r="D545" s="210"/>
      <c r="E545" s="210"/>
      <c r="F545" s="210"/>
      <c r="G545" s="210"/>
      <c r="H545" s="210"/>
      <c r="I545" s="210"/>
      <c r="J545" s="210"/>
      <c r="K545" s="210"/>
      <c r="L545" s="210"/>
      <c r="M545" s="210"/>
      <c r="N545" s="210"/>
      <c r="O545" s="210"/>
      <c r="P545" s="210"/>
      <c r="Q545" s="210"/>
      <c r="R545" s="210"/>
      <c r="S545" s="210"/>
      <c r="T545" s="210"/>
      <c r="U545" s="210"/>
      <c r="V545" s="210"/>
      <c r="W545" s="210"/>
      <c r="X545" s="210"/>
      <c r="Y545" s="210"/>
      <c r="Z545" s="210"/>
      <c r="AA545" s="210"/>
      <c r="AB545" s="210"/>
      <c r="AC545" s="210"/>
      <c r="AD545" s="210"/>
      <c r="AE545" s="210"/>
      <c r="AF545" s="210"/>
      <c r="AG545" s="210"/>
      <c r="AH545" s="210"/>
      <c r="AI545" s="210"/>
      <c r="AJ545" s="210"/>
      <c r="AK545" s="210"/>
      <c r="AL545" s="210"/>
    </row>
    <row r="546" spans="1:38" ht="16" x14ac:dyDescent="0.2">
      <c r="A546" s="210"/>
      <c r="B546" s="210"/>
      <c r="C546" s="210"/>
      <c r="D546" s="210"/>
      <c r="E546" s="210"/>
      <c r="F546" s="210"/>
      <c r="G546" s="210"/>
      <c r="H546" s="210"/>
      <c r="I546" s="210"/>
      <c r="J546" s="210"/>
      <c r="K546" s="210"/>
      <c r="L546" s="210"/>
      <c r="M546" s="210"/>
      <c r="N546" s="210"/>
      <c r="O546" s="210"/>
      <c r="P546" s="210"/>
      <c r="Q546" s="210"/>
      <c r="R546" s="210"/>
      <c r="S546" s="210"/>
      <c r="T546" s="210"/>
      <c r="U546" s="210"/>
      <c r="V546" s="210"/>
      <c r="W546" s="210"/>
      <c r="X546" s="210"/>
      <c r="Y546" s="210"/>
      <c r="Z546" s="210"/>
      <c r="AA546" s="210"/>
      <c r="AB546" s="210"/>
      <c r="AC546" s="210"/>
      <c r="AD546" s="210"/>
      <c r="AE546" s="210"/>
      <c r="AF546" s="210"/>
      <c r="AG546" s="210"/>
      <c r="AH546" s="210"/>
      <c r="AI546" s="210"/>
      <c r="AJ546" s="210"/>
      <c r="AK546" s="210"/>
      <c r="AL546" s="210"/>
    </row>
    <row r="547" spans="1:38" ht="16" x14ac:dyDescent="0.2">
      <c r="A547" s="210"/>
      <c r="B547" s="210"/>
      <c r="C547" s="210"/>
      <c r="D547" s="210"/>
      <c r="E547" s="210"/>
      <c r="F547" s="210"/>
      <c r="G547" s="210"/>
      <c r="H547" s="210"/>
      <c r="I547" s="210"/>
      <c r="J547" s="210"/>
      <c r="K547" s="210"/>
      <c r="L547" s="210"/>
      <c r="M547" s="210"/>
      <c r="N547" s="210"/>
      <c r="O547" s="210"/>
      <c r="P547" s="210"/>
      <c r="Q547" s="210"/>
      <c r="R547" s="210"/>
      <c r="S547" s="210"/>
      <c r="T547" s="210"/>
      <c r="U547" s="210"/>
      <c r="V547" s="210"/>
      <c r="W547" s="210"/>
      <c r="X547" s="210"/>
      <c r="Y547" s="210"/>
      <c r="Z547" s="210"/>
      <c r="AA547" s="210"/>
      <c r="AB547" s="210"/>
      <c r="AC547" s="210"/>
      <c r="AD547" s="210"/>
      <c r="AE547" s="210"/>
      <c r="AF547" s="210"/>
      <c r="AG547" s="210"/>
      <c r="AH547" s="210"/>
      <c r="AI547" s="210"/>
      <c r="AJ547" s="210"/>
      <c r="AK547" s="210"/>
      <c r="AL547" s="210"/>
    </row>
    <row r="548" spans="1:38" ht="16" x14ac:dyDescent="0.2">
      <c r="A548" s="210"/>
      <c r="B548" s="210"/>
      <c r="C548" s="210"/>
      <c r="D548" s="210"/>
      <c r="E548" s="210"/>
      <c r="F548" s="210"/>
      <c r="G548" s="210"/>
      <c r="H548" s="210"/>
      <c r="I548" s="210"/>
      <c r="J548" s="210"/>
      <c r="K548" s="210"/>
      <c r="L548" s="210"/>
      <c r="M548" s="210"/>
      <c r="N548" s="210"/>
      <c r="O548" s="210"/>
      <c r="P548" s="210"/>
      <c r="Q548" s="210"/>
      <c r="R548" s="210"/>
      <c r="S548" s="210"/>
      <c r="T548" s="210"/>
      <c r="U548" s="210"/>
      <c r="V548" s="210"/>
      <c r="W548" s="210"/>
      <c r="X548" s="210"/>
      <c r="Y548" s="210"/>
      <c r="Z548" s="210"/>
      <c r="AA548" s="210"/>
      <c r="AB548" s="210"/>
      <c r="AC548" s="210"/>
      <c r="AD548" s="210"/>
      <c r="AE548" s="210"/>
      <c r="AF548" s="210"/>
      <c r="AG548" s="210"/>
      <c r="AH548" s="210"/>
      <c r="AI548" s="210"/>
      <c r="AJ548" s="210"/>
      <c r="AK548" s="210"/>
      <c r="AL548" s="210"/>
    </row>
    <row r="549" spans="1:38" ht="16" x14ac:dyDescent="0.2">
      <c r="A549" s="210"/>
      <c r="B549" s="210"/>
      <c r="C549" s="210"/>
      <c r="D549" s="210"/>
      <c r="E549" s="210"/>
      <c r="F549" s="210"/>
      <c r="G549" s="210"/>
      <c r="H549" s="210"/>
      <c r="I549" s="210"/>
      <c r="J549" s="210"/>
      <c r="K549" s="210"/>
      <c r="L549" s="210"/>
      <c r="M549" s="210"/>
      <c r="N549" s="210"/>
      <c r="O549" s="210"/>
      <c r="P549" s="210"/>
      <c r="Q549" s="210"/>
      <c r="R549" s="210"/>
      <c r="S549" s="210"/>
      <c r="T549" s="210"/>
      <c r="U549" s="210"/>
      <c r="V549" s="210"/>
      <c r="W549" s="210"/>
      <c r="X549" s="210"/>
      <c r="Y549" s="210"/>
      <c r="Z549" s="210"/>
      <c r="AA549" s="210"/>
      <c r="AB549" s="210"/>
      <c r="AC549" s="210"/>
      <c r="AD549" s="210"/>
      <c r="AE549" s="210"/>
      <c r="AF549" s="210"/>
      <c r="AG549" s="210"/>
      <c r="AH549" s="210"/>
      <c r="AI549" s="210"/>
      <c r="AJ549" s="210"/>
      <c r="AK549" s="210"/>
      <c r="AL549" s="210"/>
    </row>
    <row r="550" spans="1:38" ht="16" x14ac:dyDescent="0.2">
      <c r="A550" s="210"/>
      <c r="B550" s="210"/>
      <c r="C550" s="210"/>
      <c r="D550" s="210"/>
      <c r="E550" s="210"/>
      <c r="F550" s="210"/>
      <c r="G550" s="210"/>
      <c r="H550" s="210"/>
      <c r="I550" s="210"/>
      <c r="J550" s="210"/>
      <c r="K550" s="210"/>
      <c r="L550" s="210"/>
      <c r="M550" s="210"/>
      <c r="N550" s="210"/>
      <c r="O550" s="210"/>
      <c r="P550" s="210"/>
      <c r="Q550" s="210"/>
      <c r="R550" s="210"/>
      <c r="S550" s="210"/>
      <c r="T550" s="210"/>
      <c r="U550" s="210"/>
      <c r="V550" s="210"/>
      <c r="W550" s="210"/>
      <c r="X550" s="210"/>
      <c r="Y550" s="210"/>
      <c r="Z550" s="210"/>
      <c r="AA550" s="210"/>
      <c r="AB550" s="210"/>
      <c r="AC550" s="210"/>
      <c r="AD550" s="210"/>
      <c r="AE550" s="210"/>
      <c r="AF550" s="210"/>
      <c r="AG550" s="210"/>
      <c r="AH550" s="210"/>
      <c r="AI550" s="210"/>
      <c r="AJ550" s="210"/>
      <c r="AK550" s="210"/>
      <c r="AL550" s="210"/>
    </row>
    <row r="551" spans="1:38" ht="16" x14ac:dyDescent="0.2">
      <c r="A551" s="210"/>
      <c r="B551" s="210"/>
      <c r="C551" s="210"/>
      <c r="D551" s="210"/>
      <c r="E551" s="210"/>
      <c r="F551" s="210"/>
      <c r="G551" s="210"/>
      <c r="H551" s="210"/>
      <c r="I551" s="210"/>
      <c r="J551" s="210"/>
      <c r="K551" s="210"/>
      <c r="L551" s="210"/>
      <c r="M551" s="210"/>
      <c r="N551" s="210"/>
      <c r="O551" s="210"/>
      <c r="P551" s="210"/>
      <c r="Q551" s="210"/>
      <c r="R551" s="210"/>
      <c r="S551" s="210"/>
      <c r="T551" s="210"/>
      <c r="U551" s="210"/>
      <c r="V551" s="210"/>
      <c r="W551" s="210"/>
      <c r="X551" s="210"/>
      <c r="Y551" s="210"/>
      <c r="Z551" s="210"/>
      <c r="AA551" s="210"/>
      <c r="AB551" s="210"/>
      <c r="AC551" s="210"/>
      <c r="AD551" s="210"/>
      <c r="AE551" s="210"/>
      <c r="AF551" s="210"/>
      <c r="AG551" s="210"/>
      <c r="AH551" s="210"/>
      <c r="AI551" s="210"/>
      <c r="AJ551" s="210"/>
      <c r="AK551" s="210"/>
      <c r="AL551" s="210"/>
    </row>
    <row r="552" spans="1:38" ht="16" x14ac:dyDescent="0.2">
      <c r="A552" s="210"/>
      <c r="B552" s="210"/>
      <c r="C552" s="210"/>
      <c r="D552" s="210"/>
      <c r="E552" s="210"/>
      <c r="F552" s="210"/>
      <c r="G552" s="210"/>
      <c r="H552" s="210"/>
      <c r="I552" s="210"/>
      <c r="J552" s="210"/>
      <c r="K552" s="210"/>
      <c r="L552" s="210"/>
      <c r="M552" s="210"/>
      <c r="N552" s="210"/>
      <c r="O552" s="210"/>
      <c r="P552" s="210"/>
      <c r="Q552" s="210"/>
      <c r="R552" s="210"/>
      <c r="S552" s="210"/>
      <c r="T552" s="210"/>
      <c r="U552" s="210"/>
      <c r="V552" s="210"/>
      <c r="W552" s="210"/>
      <c r="X552" s="210"/>
      <c r="Y552" s="210"/>
      <c r="Z552" s="210"/>
      <c r="AA552" s="210"/>
      <c r="AB552" s="210"/>
      <c r="AC552" s="210"/>
      <c r="AD552" s="210"/>
      <c r="AE552" s="210"/>
      <c r="AF552" s="210"/>
      <c r="AG552" s="210"/>
      <c r="AH552" s="210"/>
      <c r="AI552" s="210"/>
      <c r="AJ552" s="210"/>
      <c r="AK552" s="210"/>
      <c r="AL552" s="210"/>
    </row>
    <row r="553" spans="1:38" ht="16" x14ac:dyDescent="0.2">
      <c r="A553" s="210"/>
      <c r="B553" s="210"/>
      <c r="C553" s="210"/>
      <c r="D553" s="210"/>
      <c r="E553" s="210"/>
      <c r="F553" s="210"/>
      <c r="G553" s="210"/>
      <c r="H553" s="210"/>
      <c r="I553" s="210"/>
      <c r="J553" s="210"/>
      <c r="K553" s="210"/>
      <c r="L553" s="210"/>
      <c r="M553" s="210"/>
      <c r="N553" s="210"/>
      <c r="O553" s="210"/>
      <c r="P553" s="210"/>
      <c r="Q553" s="210"/>
      <c r="R553" s="210"/>
      <c r="S553" s="210"/>
      <c r="T553" s="210"/>
      <c r="U553" s="210"/>
      <c r="V553" s="210"/>
      <c r="W553" s="210"/>
      <c r="X553" s="210"/>
      <c r="Y553" s="210"/>
      <c r="Z553" s="210"/>
      <c r="AA553" s="210"/>
      <c r="AB553" s="210"/>
      <c r="AC553" s="210"/>
      <c r="AD553" s="210"/>
      <c r="AE553" s="210"/>
      <c r="AF553" s="210"/>
      <c r="AG553" s="210"/>
      <c r="AH553" s="210"/>
      <c r="AI553" s="210"/>
      <c r="AJ553" s="210"/>
      <c r="AK553" s="210"/>
      <c r="AL553" s="210"/>
    </row>
    <row r="554" spans="1:38" ht="16" x14ac:dyDescent="0.2">
      <c r="A554" s="210"/>
      <c r="B554" s="210"/>
      <c r="C554" s="210"/>
      <c r="D554" s="210"/>
      <c r="E554" s="210"/>
      <c r="F554" s="210"/>
      <c r="G554" s="210"/>
      <c r="H554" s="210"/>
      <c r="I554" s="210"/>
      <c r="J554" s="210"/>
      <c r="K554" s="210"/>
      <c r="L554" s="210"/>
      <c r="M554" s="210"/>
      <c r="N554" s="210"/>
      <c r="O554" s="210"/>
      <c r="P554" s="210"/>
      <c r="Q554" s="210"/>
      <c r="R554" s="210"/>
      <c r="S554" s="210"/>
      <c r="T554" s="210"/>
      <c r="U554" s="210"/>
      <c r="V554" s="210"/>
      <c r="W554" s="210"/>
      <c r="X554" s="210"/>
      <c r="Y554" s="210"/>
      <c r="Z554" s="210"/>
      <c r="AA554" s="210"/>
      <c r="AB554" s="210"/>
      <c r="AC554" s="210"/>
      <c r="AD554" s="210"/>
      <c r="AE554" s="210"/>
      <c r="AF554" s="210"/>
      <c r="AG554" s="210"/>
      <c r="AH554" s="210"/>
      <c r="AI554" s="210"/>
      <c r="AJ554" s="210"/>
      <c r="AK554" s="210"/>
      <c r="AL554" s="210"/>
    </row>
    <row r="555" spans="1:38" ht="16" x14ac:dyDescent="0.2">
      <c r="A555" s="210"/>
      <c r="B555" s="210"/>
      <c r="C555" s="210"/>
      <c r="D555" s="210"/>
      <c r="E555" s="210"/>
      <c r="F555" s="210"/>
      <c r="G555" s="210"/>
      <c r="H555" s="210"/>
      <c r="I555" s="210"/>
      <c r="J555" s="210"/>
      <c r="K555" s="210"/>
      <c r="L555" s="210"/>
      <c r="M555" s="210"/>
      <c r="N555" s="210"/>
      <c r="O555" s="210"/>
      <c r="P555" s="210"/>
      <c r="Q555" s="210"/>
      <c r="R555" s="210"/>
      <c r="S555" s="210"/>
      <c r="T555" s="210"/>
      <c r="U555" s="210"/>
      <c r="V555" s="210"/>
      <c r="W555" s="210"/>
      <c r="X555" s="210"/>
      <c r="Y555" s="210"/>
      <c r="Z555" s="210"/>
      <c r="AA555" s="210"/>
      <c r="AB555" s="210"/>
      <c r="AC555" s="210"/>
      <c r="AD555" s="210"/>
      <c r="AE555" s="210"/>
      <c r="AF555" s="210"/>
      <c r="AG555" s="210"/>
      <c r="AH555" s="210"/>
      <c r="AI555" s="210"/>
      <c r="AJ555" s="210"/>
      <c r="AK555" s="210"/>
      <c r="AL555" s="210"/>
    </row>
    <row r="556" spans="1:38" ht="16" x14ac:dyDescent="0.2">
      <c r="A556" s="210"/>
      <c r="B556" s="210"/>
      <c r="C556" s="210"/>
      <c r="D556" s="210"/>
      <c r="E556" s="210"/>
      <c r="F556" s="210"/>
      <c r="G556" s="210"/>
      <c r="H556" s="210"/>
      <c r="I556" s="210"/>
      <c r="J556" s="210"/>
      <c r="K556" s="210"/>
      <c r="L556" s="210"/>
      <c r="M556" s="210"/>
      <c r="N556" s="210"/>
      <c r="O556" s="210"/>
      <c r="P556" s="210"/>
      <c r="Q556" s="210"/>
      <c r="R556" s="210"/>
      <c r="S556" s="210"/>
      <c r="T556" s="210"/>
      <c r="U556" s="210"/>
      <c r="V556" s="210"/>
      <c r="W556" s="210"/>
      <c r="X556" s="210"/>
      <c r="Y556" s="210"/>
      <c r="Z556" s="210"/>
      <c r="AA556" s="210"/>
      <c r="AB556" s="210"/>
      <c r="AC556" s="210"/>
      <c r="AD556" s="210"/>
      <c r="AE556" s="210"/>
      <c r="AF556" s="210"/>
      <c r="AG556" s="210"/>
      <c r="AH556" s="210"/>
      <c r="AI556" s="210"/>
      <c r="AJ556" s="210"/>
      <c r="AK556" s="210"/>
      <c r="AL556" s="210"/>
    </row>
    <row r="557" spans="1:38" ht="16" x14ac:dyDescent="0.2">
      <c r="A557" s="210"/>
      <c r="B557" s="210"/>
      <c r="C557" s="210"/>
      <c r="D557" s="210"/>
      <c r="E557" s="210"/>
      <c r="F557" s="210"/>
      <c r="G557" s="210"/>
      <c r="H557" s="210"/>
      <c r="I557" s="210"/>
      <c r="J557" s="210"/>
      <c r="K557" s="210"/>
      <c r="L557" s="210"/>
      <c r="M557" s="210"/>
      <c r="N557" s="210"/>
      <c r="O557" s="210"/>
      <c r="P557" s="210"/>
      <c r="Q557" s="210"/>
      <c r="R557" s="210"/>
      <c r="S557" s="210"/>
      <c r="T557" s="210"/>
      <c r="U557" s="210"/>
      <c r="V557" s="210"/>
      <c r="W557" s="210"/>
      <c r="X557" s="210"/>
      <c r="Y557" s="210"/>
      <c r="Z557" s="210"/>
      <c r="AA557" s="210"/>
      <c r="AB557" s="210"/>
      <c r="AC557" s="210"/>
      <c r="AD557" s="210"/>
      <c r="AE557" s="210"/>
      <c r="AF557" s="210"/>
      <c r="AG557" s="210"/>
      <c r="AH557" s="210"/>
      <c r="AI557" s="210"/>
      <c r="AJ557" s="210"/>
      <c r="AK557" s="210"/>
      <c r="AL557" s="210"/>
    </row>
    <row r="558" spans="1:38" ht="16" x14ac:dyDescent="0.2">
      <c r="A558" s="210"/>
      <c r="B558" s="210"/>
      <c r="C558" s="210"/>
      <c r="D558" s="210"/>
      <c r="E558" s="210"/>
      <c r="F558" s="210"/>
      <c r="G558" s="210"/>
      <c r="H558" s="210"/>
      <c r="I558" s="210"/>
      <c r="J558" s="210"/>
      <c r="K558" s="210"/>
      <c r="L558" s="210"/>
      <c r="M558" s="210"/>
      <c r="N558" s="210"/>
      <c r="O558" s="210"/>
      <c r="P558" s="210"/>
      <c r="Q558" s="210"/>
      <c r="R558" s="210"/>
      <c r="S558" s="210"/>
      <c r="T558" s="210"/>
      <c r="U558" s="210"/>
      <c r="V558" s="210"/>
      <c r="W558" s="210"/>
      <c r="X558" s="210"/>
      <c r="Y558" s="210"/>
      <c r="Z558" s="210"/>
      <c r="AA558" s="210"/>
      <c r="AB558" s="210"/>
      <c r="AC558" s="210"/>
      <c r="AD558" s="210"/>
      <c r="AE558" s="210"/>
      <c r="AF558" s="210"/>
      <c r="AG558" s="210"/>
      <c r="AH558" s="210"/>
      <c r="AI558" s="210"/>
      <c r="AJ558" s="210"/>
      <c r="AK558" s="210"/>
      <c r="AL558" s="210"/>
    </row>
    <row r="559" spans="1:38" ht="16" x14ac:dyDescent="0.2">
      <c r="A559" s="210"/>
      <c r="B559" s="210"/>
      <c r="C559" s="210"/>
      <c r="D559" s="210"/>
      <c r="E559" s="210"/>
      <c r="F559" s="210"/>
      <c r="G559" s="210"/>
      <c r="H559" s="210"/>
      <c r="I559" s="210"/>
      <c r="J559" s="210"/>
      <c r="K559" s="210"/>
      <c r="L559" s="210"/>
      <c r="M559" s="210"/>
      <c r="N559" s="210"/>
      <c r="O559" s="210"/>
      <c r="P559" s="210"/>
      <c r="Q559" s="210"/>
      <c r="R559" s="210"/>
      <c r="S559" s="210"/>
      <c r="T559" s="210"/>
      <c r="U559" s="210"/>
      <c r="V559" s="210"/>
      <c r="W559" s="210"/>
      <c r="X559" s="210"/>
      <c r="Y559" s="210"/>
      <c r="Z559" s="210"/>
      <c r="AA559" s="210"/>
      <c r="AB559" s="210"/>
      <c r="AC559" s="210"/>
      <c r="AD559" s="210"/>
      <c r="AE559" s="210"/>
      <c r="AF559" s="210"/>
      <c r="AG559" s="210"/>
      <c r="AH559" s="210"/>
      <c r="AI559" s="210"/>
      <c r="AJ559" s="210"/>
      <c r="AK559" s="210"/>
      <c r="AL559" s="210"/>
    </row>
    <row r="560" spans="1:38" ht="16" x14ac:dyDescent="0.2">
      <c r="A560" s="210"/>
      <c r="B560" s="210"/>
      <c r="C560" s="210"/>
      <c r="D560" s="210"/>
      <c r="E560" s="210"/>
      <c r="F560" s="210"/>
      <c r="G560" s="210"/>
      <c r="H560" s="210"/>
      <c r="I560" s="210"/>
      <c r="J560" s="210"/>
      <c r="K560" s="210"/>
      <c r="L560" s="210"/>
      <c r="M560" s="210"/>
      <c r="N560" s="210"/>
      <c r="O560" s="210"/>
      <c r="P560" s="210"/>
      <c r="Q560" s="210"/>
      <c r="R560" s="210"/>
      <c r="S560" s="210"/>
      <c r="T560" s="210"/>
      <c r="U560" s="210"/>
      <c r="V560" s="210"/>
      <c r="W560" s="210"/>
      <c r="X560" s="210"/>
      <c r="Y560" s="210"/>
      <c r="Z560" s="210"/>
      <c r="AA560" s="210"/>
      <c r="AB560" s="210"/>
      <c r="AC560" s="210"/>
      <c r="AD560" s="210"/>
      <c r="AE560" s="210"/>
      <c r="AF560" s="210"/>
      <c r="AG560" s="210"/>
      <c r="AH560" s="210"/>
      <c r="AI560" s="210"/>
      <c r="AJ560" s="210"/>
      <c r="AK560" s="210"/>
      <c r="AL560" s="210"/>
    </row>
    <row r="561" spans="1:38" ht="16" x14ac:dyDescent="0.2">
      <c r="A561" s="210"/>
      <c r="B561" s="210"/>
      <c r="C561" s="210"/>
      <c r="D561" s="210"/>
      <c r="E561" s="210"/>
      <c r="F561" s="210"/>
      <c r="G561" s="210"/>
      <c r="H561" s="210"/>
      <c r="I561" s="210"/>
      <c r="J561" s="210"/>
      <c r="K561" s="210"/>
      <c r="L561" s="210"/>
      <c r="M561" s="210"/>
      <c r="N561" s="210"/>
      <c r="O561" s="210"/>
      <c r="P561" s="210"/>
      <c r="Q561" s="210"/>
      <c r="R561" s="210"/>
      <c r="S561" s="210"/>
      <c r="T561" s="210"/>
      <c r="U561" s="210"/>
      <c r="V561" s="210"/>
      <c r="W561" s="210"/>
      <c r="X561" s="210"/>
      <c r="Y561" s="210"/>
      <c r="Z561" s="210"/>
      <c r="AA561" s="210"/>
      <c r="AB561" s="210"/>
      <c r="AC561" s="210"/>
      <c r="AD561" s="210"/>
      <c r="AE561" s="210"/>
      <c r="AF561" s="210"/>
      <c r="AG561" s="210"/>
      <c r="AH561" s="210"/>
      <c r="AI561" s="210"/>
      <c r="AJ561" s="210"/>
      <c r="AK561" s="210"/>
      <c r="AL561" s="210"/>
    </row>
    <row r="562" spans="1:38" ht="16" x14ac:dyDescent="0.2">
      <c r="A562" s="210"/>
      <c r="B562" s="210"/>
      <c r="C562" s="210"/>
      <c r="D562" s="210"/>
      <c r="E562" s="210"/>
      <c r="F562" s="210"/>
      <c r="G562" s="210"/>
      <c r="H562" s="210"/>
      <c r="I562" s="210"/>
      <c r="J562" s="210"/>
      <c r="K562" s="210"/>
      <c r="L562" s="210"/>
      <c r="M562" s="210"/>
      <c r="N562" s="210"/>
      <c r="O562" s="210"/>
      <c r="P562" s="210"/>
      <c r="Q562" s="210"/>
      <c r="R562" s="210"/>
      <c r="S562" s="210"/>
      <c r="T562" s="210"/>
      <c r="U562" s="210"/>
      <c r="V562" s="210"/>
      <c r="W562" s="210"/>
      <c r="X562" s="210"/>
      <c r="Y562" s="210"/>
      <c r="Z562" s="210"/>
      <c r="AA562" s="210"/>
      <c r="AB562" s="210"/>
      <c r="AC562" s="210"/>
      <c r="AD562" s="210"/>
      <c r="AE562" s="210"/>
      <c r="AF562" s="210"/>
      <c r="AG562" s="210"/>
      <c r="AH562" s="210"/>
      <c r="AI562" s="210"/>
      <c r="AJ562" s="210"/>
      <c r="AK562" s="210"/>
      <c r="AL562" s="210"/>
    </row>
    <row r="563" spans="1:38" ht="16" x14ac:dyDescent="0.2">
      <c r="A563" s="210"/>
      <c r="B563" s="210"/>
      <c r="C563" s="210"/>
      <c r="D563" s="210"/>
      <c r="E563" s="210"/>
      <c r="F563" s="210"/>
      <c r="G563" s="210"/>
      <c r="H563" s="210"/>
      <c r="I563" s="210"/>
      <c r="J563" s="210"/>
      <c r="K563" s="210"/>
      <c r="L563" s="210"/>
      <c r="M563" s="210"/>
      <c r="N563" s="210"/>
      <c r="O563" s="210"/>
      <c r="P563" s="210"/>
      <c r="Q563" s="210"/>
      <c r="R563" s="210"/>
      <c r="S563" s="210"/>
      <c r="T563" s="210"/>
      <c r="U563" s="210"/>
      <c r="V563" s="210"/>
      <c r="W563" s="210"/>
      <c r="X563" s="210"/>
      <c r="Y563" s="210"/>
      <c r="Z563" s="210"/>
      <c r="AA563" s="210"/>
      <c r="AB563" s="210"/>
      <c r="AC563" s="210"/>
      <c r="AD563" s="210"/>
      <c r="AE563" s="210"/>
      <c r="AF563" s="210"/>
      <c r="AG563" s="210"/>
      <c r="AH563" s="210"/>
      <c r="AI563" s="210"/>
      <c r="AJ563" s="210"/>
      <c r="AK563" s="210"/>
      <c r="AL563" s="210"/>
    </row>
    <row r="564" spans="1:38" ht="16" x14ac:dyDescent="0.2">
      <c r="A564" s="210"/>
      <c r="B564" s="210"/>
      <c r="C564" s="210"/>
      <c r="D564" s="210"/>
      <c r="E564" s="210"/>
      <c r="F564" s="210"/>
      <c r="G564" s="210"/>
      <c r="H564" s="210"/>
      <c r="I564" s="210"/>
      <c r="J564" s="210"/>
      <c r="K564" s="210"/>
      <c r="L564" s="210"/>
      <c r="M564" s="210"/>
      <c r="N564" s="210"/>
      <c r="O564" s="210"/>
      <c r="P564" s="210"/>
      <c r="Q564" s="210"/>
      <c r="R564" s="210"/>
      <c r="S564" s="210"/>
      <c r="T564" s="210"/>
      <c r="U564" s="210"/>
      <c r="V564" s="210"/>
      <c r="W564" s="210"/>
      <c r="X564" s="210"/>
      <c r="Y564" s="210"/>
      <c r="Z564" s="210"/>
      <c r="AA564" s="210"/>
      <c r="AB564" s="210"/>
      <c r="AC564" s="210"/>
      <c r="AD564" s="210"/>
      <c r="AE564" s="210"/>
      <c r="AF564" s="210"/>
      <c r="AG564" s="210"/>
      <c r="AH564" s="210"/>
      <c r="AI564" s="210"/>
      <c r="AJ564" s="210"/>
      <c r="AK564" s="210"/>
      <c r="AL564" s="210"/>
    </row>
    <row r="565" spans="1:38" ht="16" x14ac:dyDescent="0.2">
      <c r="A565" s="210"/>
      <c r="B565" s="210"/>
      <c r="C565" s="210"/>
      <c r="D565" s="210"/>
      <c r="E565" s="210"/>
      <c r="F565" s="210"/>
      <c r="G565" s="210"/>
      <c r="H565" s="210"/>
      <c r="I565" s="210"/>
      <c r="J565" s="210"/>
      <c r="K565" s="210"/>
      <c r="L565" s="210"/>
      <c r="M565" s="210"/>
      <c r="N565" s="210"/>
      <c r="O565" s="210"/>
      <c r="P565" s="210"/>
      <c r="Q565" s="210"/>
      <c r="R565" s="210"/>
      <c r="S565" s="210"/>
      <c r="T565" s="210"/>
      <c r="U565" s="210"/>
      <c r="V565" s="210"/>
      <c r="W565" s="210"/>
      <c r="X565" s="210"/>
      <c r="Y565" s="210"/>
      <c r="Z565" s="210"/>
      <c r="AA565" s="210"/>
      <c r="AB565" s="210"/>
      <c r="AC565" s="210"/>
      <c r="AD565" s="210"/>
      <c r="AE565" s="210"/>
      <c r="AF565" s="210"/>
      <c r="AG565" s="210"/>
      <c r="AH565" s="210"/>
      <c r="AI565" s="210"/>
      <c r="AJ565" s="210"/>
      <c r="AK565" s="210"/>
      <c r="AL565" s="210"/>
    </row>
    <row r="566" spans="1:38" ht="16" x14ac:dyDescent="0.2">
      <c r="A566" s="210"/>
      <c r="B566" s="210"/>
      <c r="C566" s="210"/>
      <c r="D566" s="210"/>
      <c r="E566" s="210"/>
      <c r="F566" s="210"/>
      <c r="G566" s="210"/>
      <c r="H566" s="210"/>
      <c r="I566" s="210"/>
      <c r="J566" s="210"/>
      <c r="K566" s="210"/>
      <c r="L566" s="210"/>
      <c r="M566" s="210"/>
      <c r="N566" s="210"/>
      <c r="O566" s="210"/>
      <c r="P566" s="210"/>
      <c r="Q566" s="210"/>
      <c r="R566" s="210"/>
      <c r="S566" s="210"/>
      <c r="T566" s="210"/>
      <c r="U566" s="210"/>
      <c r="V566" s="210"/>
      <c r="W566" s="210"/>
      <c r="X566" s="210"/>
      <c r="Y566" s="210"/>
      <c r="Z566" s="210"/>
      <c r="AA566" s="210"/>
      <c r="AB566" s="210"/>
      <c r="AC566" s="210"/>
      <c r="AD566" s="210"/>
      <c r="AE566" s="210"/>
      <c r="AF566" s="210"/>
      <c r="AG566" s="210"/>
      <c r="AH566" s="210"/>
      <c r="AI566" s="210"/>
      <c r="AJ566" s="210"/>
      <c r="AK566" s="210"/>
      <c r="AL566" s="210"/>
    </row>
    <row r="567" spans="1:38" ht="16" x14ac:dyDescent="0.2">
      <c r="A567" s="210"/>
      <c r="B567" s="210"/>
      <c r="C567" s="210"/>
      <c r="D567" s="210"/>
      <c r="E567" s="210"/>
      <c r="F567" s="210"/>
      <c r="G567" s="210"/>
      <c r="H567" s="210"/>
      <c r="I567" s="210"/>
      <c r="J567" s="210"/>
      <c r="K567" s="210"/>
      <c r="L567" s="210"/>
      <c r="M567" s="210"/>
      <c r="N567" s="210"/>
      <c r="O567" s="210"/>
      <c r="P567" s="210"/>
      <c r="Q567" s="210"/>
      <c r="R567" s="210"/>
      <c r="S567" s="210"/>
      <c r="T567" s="210"/>
      <c r="U567" s="210"/>
      <c r="V567" s="210"/>
      <c r="W567" s="210"/>
      <c r="X567" s="210"/>
      <c r="Y567" s="210"/>
      <c r="Z567" s="210"/>
      <c r="AA567" s="210"/>
      <c r="AB567" s="210"/>
      <c r="AC567" s="210"/>
      <c r="AD567" s="210"/>
      <c r="AE567" s="210"/>
      <c r="AF567" s="210"/>
      <c r="AG567" s="210"/>
      <c r="AH567" s="210"/>
      <c r="AI567" s="210"/>
      <c r="AJ567" s="210"/>
      <c r="AK567" s="210"/>
      <c r="AL567" s="210"/>
    </row>
    <row r="568" spans="1:38" ht="16" x14ac:dyDescent="0.2">
      <c r="A568" s="210"/>
      <c r="B568" s="210"/>
      <c r="C568" s="210"/>
      <c r="D568" s="210"/>
      <c r="E568" s="210"/>
      <c r="F568" s="210"/>
      <c r="G568" s="210"/>
      <c r="H568" s="210"/>
      <c r="I568" s="210"/>
      <c r="J568" s="210"/>
      <c r="K568" s="210"/>
      <c r="L568" s="210"/>
      <c r="M568" s="210"/>
      <c r="N568" s="210"/>
      <c r="O568" s="210"/>
      <c r="P568" s="210"/>
      <c r="Q568" s="210"/>
      <c r="R568" s="210"/>
      <c r="S568" s="210"/>
      <c r="T568" s="210"/>
      <c r="U568" s="210"/>
      <c r="V568" s="210"/>
      <c r="W568" s="210"/>
      <c r="X568" s="210"/>
      <c r="Y568" s="210"/>
      <c r="Z568" s="210"/>
      <c r="AA568" s="210"/>
      <c r="AB568" s="210"/>
      <c r="AC568" s="210"/>
      <c r="AD568" s="210"/>
      <c r="AE568" s="210"/>
      <c r="AF568" s="210"/>
      <c r="AG568" s="210"/>
      <c r="AH568" s="210"/>
      <c r="AI568" s="210"/>
      <c r="AJ568" s="210"/>
      <c r="AK568" s="210"/>
      <c r="AL568" s="210"/>
    </row>
    <row r="569" spans="1:38" ht="16" x14ac:dyDescent="0.2">
      <c r="A569" s="210"/>
      <c r="B569" s="210"/>
      <c r="C569" s="210"/>
      <c r="D569" s="210"/>
      <c r="E569" s="210"/>
      <c r="F569" s="210"/>
      <c r="G569" s="210"/>
      <c r="H569" s="210"/>
      <c r="I569" s="210"/>
      <c r="J569" s="210"/>
      <c r="K569" s="210"/>
      <c r="L569" s="210"/>
      <c r="M569" s="210"/>
      <c r="N569" s="210"/>
      <c r="O569" s="210"/>
      <c r="P569" s="210"/>
      <c r="Q569" s="210"/>
      <c r="R569" s="210"/>
      <c r="S569" s="210"/>
      <c r="T569" s="210"/>
      <c r="U569" s="210"/>
      <c r="V569" s="210"/>
      <c r="W569" s="210"/>
      <c r="X569" s="210"/>
      <c r="Y569" s="210"/>
      <c r="Z569" s="210"/>
      <c r="AA569" s="210"/>
      <c r="AB569" s="210"/>
      <c r="AC569" s="210"/>
      <c r="AD569" s="210"/>
      <c r="AE569" s="210"/>
      <c r="AF569" s="210"/>
      <c r="AG569" s="210"/>
      <c r="AH569" s="210"/>
      <c r="AI569" s="210"/>
      <c r="AJ569" s="210"/>
      <c r="AK569" s="210"/>
      <c r="AL569" s="210"/>
    </row>
    <row r="570" spans="1:38" ht="16" x14ac:dyDescent="0.2">
      <c r="A570" s="210"/>
      <c r="B570" s="210"/>
      <c r="C570" s="210"/>
      <c r="D570" s="210"/>
      <c r="E570" s="210"/>
      <c r="F570" s="210"/>
      <c r="G570" s="210"/>
      <c r="H570" s="210"/>
      <c r="I570" s="210"/>
      <c r="J570" s="210"/>
      <c r="K570" s="210"/>
      <c r="L570" s="210"/>
      <c r="M570" s="210"/>
      <c r="N570" s="210"/>
      <c r="O570" s="210"/>
      <c r="P570" s="210"/>
      <c r="Q570" s="210"/>
      <c r="R570" s="210"/>
      <c r="S570" s="210"/>
      <c r="T570" s="210"/>
      <c r="U570" s="210"/>
      <c r="V570" s="210"/>
      <c r="W570" s="210"/>
      <c r="X570" s="210"/>
      <c r="Y570" s="210"/>
      <c r="Z570" s="210"/>
      <c r="AA570" s="210"/>
      <c r="AB570" s="210"/>
      <c r="AC570" s="210"/>
      <c r="AD570" s="210"/>
      <c r="AE570" s="210"/>
      <c r="AF570" s="210"/>
      <c r="AG570" s="210"/>
      <c r="AH570" s="210"/>
      <c r="AI570" s="210"/>
      <c r="AJ570" s="210"/>
      <c r="AK570" s="210"/>
      <c r="AL570" s="210"/>
    </row>
    <row r="571" spans="1:38" ht="16" x14ac:dyDescent="0.2">
      <c r="A571" s="210"/>
      <c r="B571" s="210"/>
      <c r="C571" s="210"/>
      <c r="D571" s="210"/>
      <c r="E571" s="210"/>
      <c r="F571" s="210"/>
      <c r="G571" s="210"/>
      <c r="H571" s="210"/>
      <c r="I571" s="210"/>
      <c r="J571" s="210"/>
      <c r="K571" s="210"/>
      <c r="L571" s="210"/>
      <c r="M571" s="210"/>
      <c r="N571" s="210"/>
      <c r="O571" s="210"/>
      <c r="P571" s="210"/>
      <c r="Q571" s="210"/>
      <c r="R571" s="210"/>
      <c r="S571" s="210"/>
      <c r="T571" s="210"/>
      <c r="U571" s="210"/>
      <c r="V571" s="210"/>
      <c r="W571" s="210"/>
      <c r="X571" s="210"/>
      <c r="Y571" s="210"/>
      <c r="Z571" s="210"/>
      <c r="AA571" s="210"/>
      <c r="AB571" s="210"/>
      <c r="AC571" s="210"/>
      <c r="AD571" s="210"/>
      <c r="AE571" s="210"/>
      <c r="AF571" s="210"/>
      <c r="AG571" s="210"/>
      <c r="AH571" s="210"/>
      <c r="AI571" s="210"/>
      <c r="AJ571" s="210"/>
      <c r="AK571" s="210"/>
      <c r="AL571" s="210"/>
    </row>
    <row r="572" spans="1:38" ht="16" x14ac:dyDescent="0.2">
      <c r="A572" s="210"/>
      <c r="B572" s="210"/>
      <c r="C572" s="210"/>
      <c r="D572" s="210"/>
      <c r="E572" s="210"/>
      <c r="F572" s="210"/>
      <c r="G572" s="210"/>
      <c r="H572" s="210"/>
      <c r="I572" s="210"/>
      <c r="J572" s="210"/>
      <c r="K572" s="210"/>
      <c r="L572" s="210"/>
      <c r="M572" s="210"/>
      <c r="N572" s="210"/>
      <c r="O572" s="210"/>
      <c r="P572" s="210"/>
      <c r="Q572" s="210"/>
      <c r="R572" s="210"/>
      <c r="S572" s="210"/>
      <c r="T572" s="210"/>
      <c r="U572" s="210"/>
      <c r="V572" s="210"/>
      <c r="W572" s="210"/>
      <c r="X572" s="210"/>
      <c r="Y572" s="210"/>
      <c r="Z572" s="210"/>
      <c r="AA572" s="210"/>
      <c r="AB572" s="210"/>
      <c r="AC572" s="210"/>
      <c r="AD572" s="210"/>
      <c r="AE572" s="210"/>
      <c r="AF572" s="210"/>
      <c r="AG572" s="210"/>
      <c r="AH572" s="210"/>
      <c r="AI572" s="210"/>
      <c r="AJ572" s="210"/>
      <c r="AK572" s="210"/>
      <c r="AL572" s="210"/>
    </row>
    <row r="573" spans="1:38" ht="16" x14ac:dyDescent="0.2">
      <c r="A573" s="210"/>
      <c r="B573" s="210"/>
      <c r="C573" s="210"/>
      <c r="D573" s="210"/>
      <c r="E573" s="210"/>
      <c r="F573" s="210"/>
      <c r="G573" s="210"/>
      <c r="H573" s="210"/>
      <c r="I573" s="210"/>
      <c r="J573" s="210"/>
      <c r="K573" s="210"/>
      <c r="L573" s="210"/>
      <c r="M573" s="210"/>
      <c r="N573" s="210"/>
      <c r="O573" s="210"/>
      <c r="P573" s="210"/>
      <c r="Q573" s="210"/>
      <c r="R573" s="210"/>
      <c r="S573" s="210"/>
      <c r="T573" s="210"/>
      <c r="U573" s="210"/>
      <c r="V573" s="210"/>
      <c r="W573" s="210"/>
      <c r="X573" s="210"/>
      <c r="Y573" s="210"/>
      <c r="Z573" s="210"/>
      <c r="AA573" s="210"/>
      <c r="AB573" s="210"/>
      <c r="AC573" s="210"/>
      <c r="AD573" s="210"/>
      <c r="AE573" s="210"/>
      <c r="AF573" s="210"/>
      <c r="AG573" s="210"/>
      <c r="AH573" s="210"/>
      <c r="AI573" s="210"/>
      <c r="AJ573" s="210"/>
      <c r="AK573" s="210"/>
      <c r="AL573" s="210"/>
    </row>
    <row r="574" spans="1:38" ht="16" x14ac:dyDescent="0.2">
      <c r="A574" s="210"/>
      <c r="B574" s="210"/>
      <c r="C574" s="210"/>
      <c r="D574" s="210"/>
      <c r="E574" s="210"/>
      <c r="F574" s="210"/>
      <c r="G574" s="210"/>
      <c r="H574" s="210"/>
      <c r="I574" s="210"/>
      <c r="J574" s="210"/>
      <c r="K574" s="210"/>
      <c r="L574" s="210"/>
      <c r="M574" s="210"/>
      <c r="N574" s="210"/>
      <c r="O574" s="210"/>
      <c r="P574" s="210"/>
      <c r="Q574" s="210"/>
      <c r="R574" s="210"/>
      <c r="S574" s="210"/>
      <c r="T574" s="210"/>
      <c r="U574" s="210"/>
      <c r="V574" s="210"/>
      <c r="W574" s="210"/>
      <c r="X574" s="210"/>
      <c r="Y574" s="210"/>
      <c r="Z574" s="210"/>
      <c r="AA574" s="210"/>
      <c r="AB574" s="210"/>
      <c r="AC574" s="210"/>
      <c r="AD574" s="210"/>
      <c r="AE574" s="210"/>
      <c r="AF574" s="210"/>
      <c r="AG574" s="210"/>
      <c r="AH574" s="210"/>
      <c r="AI574" s="210"/>
      <c r="AJ574" s="210"/>
      <c r="AK574" s="210"/>
      <c r="AL574" s="210"/>
    </row>
    <row r="575" spans="1:38" ht="16" x14ac:dyDescent="0.2">
      <c r="A575" s="210"/>
      <c r="B575" s="210"/>
      <c r="C575" s="210"/>
      <c r="D575" s="210"/>
      <c r="E575" s="210"/>
      <c r="F575" s="210"/>
      <c r="G575" s="210"/>
      <c r="H575" s="210"/>
      <c r="I575" s="210"/>
      <c r="J575" s="210"/>
      <c r="K575" s="210"/>
      <c r="L575" s="210"/>
      <c r="M575" s="210"/>
      <c r="N575" s="210"/>
      <c r="O575" s="210"/>
      <c r="P575" s="210"/>
      <c r="Q575" s="210"/>
      <c r="R575" s="210"/>
      <c r="S575" s="210"/>
      <c r="T575" s="210"/>
      <c r="U575" s="210"/>
      <c r="V575" s="210"/>
      <c r="W575" s="210"/>
      <c r="X575" s="210"/>
      <c r="Y575" s="210"/>
      <c r="Z575" s="210"/>
      <c r="AA575" s="210"/>
      <c r="AB575" s="210"/>
      <c r="AC575" s="210"/>
      <c r="AD575" s="210"/>
      <c r="AE575" s="210"/>
      <c r="AF575" s="210"/>
      <c r="AG575" s="210"/>
      <c r="AH575" s="210"/>
      <c r="AI575" s="210"/>
      <c r="AJ575" s="210"/>
      <c r="AK575" s="210"/>
      <c r="AL575" s="210"/>
    </row>
    <row r="576" spans="1:38" ht="16" x14ac:dyDescent="0.2">
      <c r="A576" s="210"/>
      <c r="B576" s="210"/>
      <c r="C576" s="210"/>
      <c r="D576" s="210"/>
      <c r="E576" s="210"/>
      <c r="F576" s="210"/>
      <c r="G576" s="210"/>
      <c r="H576" s="210"/>
      <c r="I576" s="210"/>
      <c r="J576" s="210"/>
      <c r="K576" s="210"/>
      <c r="L576" s="210"/>
      <c r="M576" s="210"/>
      <c r="N576" s="210"/>
      <c r="O576" s="210"/>
      <c r="P576" s="210"/>
      <c r="Q576" s="210"/>
      <c r="R576" s="210"/>
      <c r="S576" s="210"/>
      <c r="T576" s="210"/>
      <c r="U576" s="210"/>
      <c r="V576" s="210"/>
      <c r="W576" s="210"/>
      <c r="X576" s="210"/>
      <c r="Y576" s="210"/>
      <c r="Z576" s="210"/>
      <c r="AA576" s="210"/>
      <c r="AB576" s="210"/>
      <c r="AC576" s="210"/>
      <c r="AD576" s="210"/>
      <c r="AE576" s="210"/>
      <c r="AF576" s="210"/>
      <c r="AG576" s="210"/>
      <c r="AH576" s="210"/>
      <c r="AI576" s="210"/>
      <c r="AJ576" s="210"/>
      <c r="AK576" s="210"/>
      <c r="AL576" s="210"/>
    </row>
    <row r="577" spans="1:38" ht="16" x14ac:dyDescent="0.2">
      <c r="A577" s="210"/>
      <c r="B577" s="210"/>
      <c r="C577" s="210"/>
      <c r="D577" s="210"/>
      <c r="E577" s="210"/>
      <c r="F577" s="210"/>
      <c r="G577" s="210"/>
      <c r="H577" s="210"/>
      <c r="I577" s="210"/>
      <c r="J577" s="210"/>
      <c r="K577" s="210"/>
      <c r="L577" s="210"/>
      <c r="M577" s="210"/>
      <c r="N577" s="210"/>
      <c r="O577" s="210"/>
      <c r="P577" s="210"/>
      <c r="Q577" s="210"/>
      <c r="R577" s="210"/>
      <c r="S577" s="210"/>
      <c r="T577" s="210"/>
      <c r="U577" s="210"/>
      <c r="V577" s="210"/>
      <c r="W577" s="210"/>
      <c r="X577" s="210"/>
      <c r="Y577" s="210"/>
      <c r="Z577" s="210"/>
      <c r="AA577" s="210"/>
      <c r="AB577" s="210"/>
      <c r="AC577" s="210"/>
      <c r="AD577" s="210"/>
      <c r="AE577" s="210"/>
      <c r="AF577" s="210"/>
      <c r="AG577" s="210"/>
      <c r="AH577" s="210"/>
      <c r="AI577" s="210"/>
      <c r="AJ577" s="210"/>
      <c r="AK577" s="210"/>
      <c r="AL577" s="210"/>
    </row>
    <row r="578" spans="1:38" ht="16" x14ac:dyDescent="0.2">
      <c r="A578" s="210"/>
      <c r="B578" s="210"/>
      <c r="C578" s="210"/>
      <c r="D578" s="210"/>
      <c r="E578" s="210"/>
      <c r="F578" s="210"/>
      <c r="G578" s="210"/>
      <c r="H578" s="210"/>
      <c r="I578" s="210"/>
      <c r="J578" s="210"/>
      <c r="K578" s="210"/>
      <c r="L578" s="210"/>
      <c r="M578" s="210"/>
      <c r="N578" s="210"/>
      <c r="O578" s="210"/>
      <c r="P578" s="210"/>
      <c r="Q578" s="210"/>
      <c r="R578" s="210"/>
      <c r="S578" s="210"/>
      <c r="T578" s="210"/>
      <c r="U578" s="210"/>
      <c r="V578" s="210"/>
      <c r="W578" s="210"/>
      <c r="X578" s="210"/>
      <c r="Y578" s="210"/>
      <c r="Z578" s="210"/>
      <c r="AA578" s="210"/>
      <c r="AB578" s="210"/>
      <c r="AC578" s="210"/>
      <c r="AD578" s="210"/>
      <c r="AE578" s="210"/>
      <c r="AF578" s="210"/>
      <c r="AG578" s="210"/>
      <c r="AH578" s="210"/>
      <c r="AI578" s="210"/>
      <c r="AJ578" s="210"/>
      <c r="AK578" s="210"/>
      <c r="AL578" s="210"/>
    </row>
    <row r="579" spans="1:38" ht="16" x14ac:dyDescent="0.2">
      <c r="A579" s="210"/>
      <c r="B579" s="210"/>
      <c r="C579" s="210"/>
      <c r="D579" s="210"/>
      <c r="E579" s="210"/>
      <c r="F579" s="210"/>
      <c r="G579" s="210"/>
      <c r="H579" s="210"/>
      <c r="I579" s="210"/>
      <c r="J579" s="210"/>
      <c r="K579" s="210"/>
      <c r="L579" s="210"/>
      <c r="M579" s="210"/>
      <c r="N579" s="210"/>
      <c r="O579" s="210"/>
      <c r="P579" s="210"/>
      <c r="Q579" s="210"/>
      <c r="R579" s="210"/>
      <c r="S579" s="210"/>
      <c r="T579" s="210"/>
      <c r="U579" s="210"/>
      <c r="V579" s="210"/>
      <c r="W579" s="210"/>
      <c r="X579" s="210"/>
      <c r="Y579" s="210"/>
      <c r="Z579" s="210"/>
      <c r="AA579" s="210"/>
      <c r="AB579" s="210"/>
      <c r="AC579" s="210"/>
      <c r="AD579" s="210"/>
      <c r="AE579" s="210"/>
      <c r="AF579" s="210"/>
      <c r="AG579" s="210"/>
      <c r="AH579" s="210"/>
      <c r="AI579" s="210"/>
      <c r="AJ579" s="210"/>
      <c r="AK579" s="210"/>
      <c r="AL579" s="210"/>
    </row>
    <row r="580" spans="1:38" ht="16" x14ac:dyDescent="0.2">
      <c r="A580" s="210"/>
      <c r="B580" s="210"/>
      <c r="C580" s="210"/>
      <c r="D580" s="210"/>
      <c r="E580" s="210"/>
      <c r="F580" s="210"/>
      <c r="G580" s="210"/>
      <c r="H580" s="210"/>
      <c r="I580" s="210"/>
      <c r="J580" s="210"/>
      <c r="K580" s="210"/>
      <c r="L580" s="210"/>
      <c r="M580" s="210"/>
      <c r="N580" s="210"/>
      <c r="O580" s="210"/>
      <c r="P580" s="210"/>
      <c r="Q580" s="210"/>
      <c r="R580" s="210"/>
      <c r="S580" s="210"/>
      <c r="T580" s="210"/>
      <c r="U580" s="210"/>
      <c r="V580" s="210"/>
      <c r="W580" s="210"/>
      <c r="X580" s="210"/>
      <c r="Y580" s="210"/>
      <c r="Z580" s="210"/>
      <c r="AA580" s="210"/>
      <c r="AB580" s="210"/>
      <c r="AC580" s="210"/>
      <c r="AD580" s="210"/>
      <c r="AE580" s="210"/>
      <c r="AF580" s="210"/>
      <c r="AG580" s="210"/>
      <c r="AH580" s="210"/>
      <c r="AI580" s="210"/>
      <c r="AJ580" s="210"/>
      <c r="AK580" s="210"/>
      <c r="AL580" s="210"/>
    </row>
    <row r="581" spans="1:38" ht="16" x14ac:dyDescent="0.2">
      <c r="A581" s="210"/>
      <c r="B581" s="210"/>
      <c r="C581" s="210"/>
      <c r="D581" s="210"/>
      <c r="E581" s="210"/>
      <c r="F581" s="210"/>
      <c r="G581" s="210"/>
      <c r="H581" s="210"/>
      <c r="I581" s="210"/>
      <c r="J581" s="210"/>
      <c r="K581" s="210"/>
      <c r="L581" s="210"/>
      <c r="M581" s="210"/>
      <c r="N581" s="210"/>
      <c r="O581" s="210"/>
      <c r="P581" s="210"/>
      <c r="Q581" s="210"/>
      <c r="R581" s="210"/>
      <c r="S581" s="210"/>
      <c r="T581" s="210"/>
      <c r="U581" s="210"/>
      <c r="V581" s="210"/>
      <c r="W581" s="210"/>
      <c r="X581" s="210"/>
      <c r="Y581" s="210"/>
      <c r="Z581" s="210"/>
      <c r="AA581" s="210"/>
      <c r="AB581" s="210"/>
      <c r="AC581" s="210"/>
      <c r="AD581" s="210"/>
      <c r="AE581" s="210"/>
      <c r="AF581" s="210"/>
      <c r="AG581" s="210"/>
      <c r="AH581" s="210"/>
      <c r="AI581" s="210"/>
      <c r="AJ581" s="210"/>
      <c r="AK581" s="210"/>
      <c r="AL581" s="210"/>
    </row>
    <row r="582" spans="1:38" ht="16" x14ac:dyDescent="0.2">
      <c r="A582" s="210"/>
      <c r="B582" s="210"/>
      <c r="C582" s="210"/>
      <c r="D582" s="210"/>
      <c r="E582" s="210"/>
      <c r="F582" s="210"/>
      <c r="G582" s="210"/>
      <c r="H582" s="210"/>
      <c r="I582" s="210"/>
      <c r="J582" s="210"/>
      <c r="K582" s="210"/>
      <c r="L582" s="210"/>
      <c r="M582" s="210"/>
      <c r="N582" s="210"/>
      <c r="O582" s="210"/>
      <c r="P582" s="210"/>
      <c r="Q582" s="210"/>
      <c r="R582" s="210"/>
      <c r="S582" s="210"/>
      <c r="T582" s="210"/>
      <c r="U582" s="210"/>
      <c r="V582" s="210"/>
      <c r="W582" s="210"/>
      <c r="X582" s="210"/>
      <c r="Y582" s="210"/>
      <c r="Z582" s="210"/>
      <c r="AA582" s="210"/>
      <c r="AB582" s="210"/>
      <c r="AC582" s="210"/>
      <c r="AD582" s="210"/>
      <c r="AE582" s="210"/>
      <c r="AF582" s="210"/>
      <c r="AG582" s="210"/>
      <c r="AH582" s="210"/>
      <c r="AI582" s="210"/>
      <c r="AJ582" s="210"/>
      <c r="AK582" s="210"/>
      <c r="AL582" s="210"/>
    </row>
    <row r="583" spans="1:38" ht="16" x14ac:dyDescent="0.2">
      <c r="A583" s="210"/>
      <c r="B583" s="210"/>
      <c r="C583" s="210"/>
      <c r="D583" s="210"/>
      <c r="E583" s="210"/>
      <c r="F583" s="210"/>
      <c r="G583" s="210"/>
      <c r="H583" s="210"/>
      <c r="I583" s="210"/>
      <c r="J583" s="210"/>
      <c r="K583" s="210"/>
      <c r="L583" s="210"/>
      <c r="M583" s="210"/>
      <c r="N583" s="210"/>
      <c r="O583" s="210"/>
      <c r="P583" s="210"/>
      <c r="Q583" s="210"/>
      <c r="R583" s="210"/>
      <c r="S583" s="210"/>
      <c r="T583" s="210"/>
      <c r="U583" s="210"/>
      <c r="V583" s="210"/>
      <c r="W583" s="210"/>
      <c r="X583" s="210"/>
      <c r="Y583" s="210"/>
      <c r="Z583" s="210"/>
      <c r="AA583" s="210"/>
      <c r="AB583" s="210"/>
      <c r="AC583" s="210"/>
      <c r="AD583" s="210"/>
      <c r="AE583" s="210"/>
      <c r="AF583" s="210"/>
      <c r="AG583" s="210"/>
      <c r="AH583" s="210"/>
      <c r="AI583" s="210"/>
      <c r="AJ583" s="210"/>
      <c r="AK583" s="210"/>
      <c r="AL583" s="210"/>
    </row>
    <row r="584" spans="1:38" ht="16" x14ac:dyDescent="0.2">
      <c r="A584" s="210"/>
      <c r="B584" s="210"/>
      <c r="C584" s="210"/>
      <c r="D584" s="210"/>
      <c r="E584" s="210"/>
      <c r="F584" s="210"/>
      <c r="G584" s="210"/>
      <c r="H584" s="210"/>
      <c r="I584" s="210"/>
      <c r="J584" s="210"/>
      <c r="K584" s="210"/>
      <c r="L584" s="210"/>
      <c r="M584" s="210"/>
      <c r="N584" s="210"/>
      <c r="O584" s="210"/>
      <c r="P584" s="210"/>
      <c r="Q584" s="210"/>
      <c r="R584" s="210"/>
      <c r="S584" s="210"/>
      <c r="T584" s="210"/>
      <c r="U584" s="210"/>
      <c r="V584" s="210"/>
      <c r="W584" s="210"/>
      <c r="X584" s="210"/>
      <c r="Y584" s="210"/>
      <c r="Z584" s="210"/>
      <c r="AA584" s="210"/>
      <c r="AB584" s="210"/>
      <c r="AC584" s="210"/>
      <c r="AD584" s="210"/>
      <c r="AE584" s="210"/>
      <c r="AF584" s="210"/>
      <c r="AG584" s="210"/>
      <c r="AH584" s="210"/>
      <c r="AI584" s="210"/>
      <c r="AJ584" s="210"/>
      <c r="AK584" s="210"/>
      <c r="AL584" s="210"/>
    </row>
    <row r="585" spans="1:38" ht="16" x14ac:dyDescent="0.2">
      <c r="A585" s="210"/>
      <c r="B585" s="210"/>
      <c r="C585" s="210"/>
      <c r="D585" s="210"/>
      <c r="E585" s="210"/>
      <c r="F585" s="210"/>
      <c r="G585" s="210"/>
      <c r="H585" s="210"/>
      <c r="I585" s="210"/>
      <c r="J585" s="210"/>
      <c r="K585" s="210"/>
      <c r="L585" s="210"/>
      <c r="M585" s="210"/>
      <c r="N585" s="210"/>
      <c r="O585" s="210"/>
      <c r="P585" s="210"/>
      <c r="Q585" s="210"/>
      <c r="R585" s="210"/>
      <c r="S585" s="210"/>
      <c r="T585" s="210"/>
      <c r="U585" s="210"/>
      <c r="V585" s="210"/>
      <c r="W585" s="210"/>
      <c r="X585" s="210"/>
      <c r="Y585" s="210"/>
      <c r="Z585" s="210"/>
      <c r="AA585" s="210"/>
      <c r="AB585" s="210"/>
      <c r="AC585" s="210"/>
      <c r="AD585" s="210"/>
      <c r="AE585" s="210"/>
      <c r="AF585" s="210"/>
      <c r="AG585" s="210"/>
      <c r="AH585" s="210"/>
      <c r="AI585" s="210"/>
      <c r="AJ585" s="210"/>
      <c r="AK585" s="210"/>
      <c r="AL585" s="210"/>
    </row>
    <row r="586" spans="1:38" ht="16" x14ac:dyDescent="0.2">
      <c r="A586" s="210"/>
      <c r="B586" s="210"/>
      <c r="C586" s="210"/>
      <c r="D586" s="210"/>
      <c r="E586" s="210"/>
      <c r="F586" s="210"/>
      <c r="G586" s="210"/>
      <c r="H586" s="210"/>
      <c r="I586" s="210"/>
      <c r="J586" s="210"/>
      <c r="K586" s="210"/>
      <c r="L586" s="210"/>
      <c r="M586" s="210"/>
      <c r="N586" s="210"/>
      <c r="O586" s="210"/>
      <c r="P586" s="210"/>
      <c r="Q586" s="210"/>
      <c r="R586" s="210"/>
      <c r="S586" s="210"/>
      <c r="T586" s="210"/>
      <c r="U586" s="210"/>
      <c r="V586" s="210"/>
      <c r="W586" s="210"/>
      <c r="X586" s="210"/>
      <c r="Y586" s="210"/>
      <c r="Z586" s="210"/>
      <c r="AA586" s="210"/>
      <c r="AB586" s="210"/>
      <c r="AC586" s="210"/>
      <c r="AD586" s="210"/>
      <c r="AE586" s="210"/>
      <c r="AF586" s="210"/>
      <c r="AG586" s="210"/>
      <c r="AH586" s="210"/>
      <c r="AI586" s="210"/>
      <c r="AJ586" s="210"/>
      <c r="AK586" s="210"/>
      <c r="AL586" s="210"/>
    </row>
    <row r="587" spans="1:38" ht="16" x14ac:dyDescent="0.2">
      <c r="A587" s="210"/>
      <c r="B587" s="210"/>
      <c r="C587" s="210"/>
      <c r="D587" s="210"/>
      <c r="E587" s="210"/>
      <c r="F587" s="210"/>
      <c r="G587" s="210"/>
      <c r="H587" s="210"/>
      <c r="I587" s="210"/>
      <c r="J587" s="210"/>
      <c r="K587" s="210"/>
      <c r="L587" s="210"/>
      <c r="M587" s="210"/>
      <c r="N587" s="210"/>
      <c r="O587" s="210"/>
      <c r="P587" s="210"/>
      <c r="Q587" s="210"/>
      <c r="R587" s="210"/>
      <c r="S587" s="210"/>
      <c r="T587" s="210"/>
      <c r="U587" s="210"/>
      <c r="V587" s="210"/>
      <c r="W587" s="210"/>
      <c r="X587" s="210"/>
      <c r="Y587" s="210"/>
      <c r="Z587" s="210"/>
      <c r="AA587" s="210"/>
      <c r="AB587" s="210"/>
      <c r="AC587" s="210"/>
      <c r="AD587" s="210"/>
      <c r="AE587" s="210"/>
      <c r="AF587" s="210"/>
      <c r="AG587" s="210"/>
      <c r="AH587" s="210"/>
      <c r="AI587" s="210"/>
      <c r="AJ587" s="210"/>
      <c r="AK587" s="210"/>
      <c r="AL587" s="210"/>
    </row>
    <row r="588" spans="1:38" ht="16" x14ac:dyDescent="0.2">
      <c r="A588" s="210"/>
      <c r="B588" s="210"/>
      <c r="C588" s="210"/>
      <c r="D588" s="210"/>
      <c r="E588" s="210"/>
      <c r="F588" s="210"/>
      <c r="G588" s="210"/>
      <c r="H588" s="210"/>
      <c r="I588" s="210"/>
      <c r="J588" s="210"/>
      <c r="K588" s="210"/>
      <c r="L588" s="210"/>
      <c r="M588" s="210"/>
      <c r="N588" s="210"/>
      <c r="O588" s="210"/>
      <c r="P588" s="210"/>
      <c r="Q588" s="210"/>
      <c r="R588" s="210"/>
      <c r="S588" s="210"/>
      <c r="T588" s="210"/>
      <c r="U588" s="210"/>
      <c r="V588" s="210"/>
      <c r="W588" s="210"/>
      <c r="X588" s="210"/>
      <c r="Y588" s="210"/>
      <c r="Z588" s="210"/>
      <c r="AA588" s="210"/>
      <c r="AB588" s="210"/>
      <c r="AC588" s="210"/>
      <c r="AD588" s="210"/>
      <c r="AE588" s="210"/>
      <c r="AF588" s="210"/>
      <c r="AG588" s="210"/>
      <c r="AH588" s="210"/>
      <c r="AI588" s="210"/>
      <c r="AJ588" s="210"/>
      <c r="AK588" s="210"/>
      <c r="AL588" s="210"/>
    </row>
    <row r="589" spans="1:38" ht="16" x14ac:dyDescent="0.2">
      <c r="A589" s="210"/>
      <c r="B589" s="210"/>
      <c r="C589" s="210"/>
      <c r="D589" s="210"/>
      <c r="E589" s="210"/>
      <c r="F589" s="210"/>
      <c r="G589" s="210"/>
      <c r="H589" s="210"/>
      <c r="I589" s="210"/>
      <c r="J589" s="210"/>
      <c r="K589" s="210"/>
      <c r="L589" s="210"/>
      <c r="M589" s="210"/>
      <c r="N589" s="210"/>
      <c r="O589" s="210"/>
      <c r="P589" s="210"/>
      <c r="Q589" s="210"/>
      <c r="R589" s="210"/>
      <c r="S589" s="210"/>
      <c r="T589" s="210"/>
      <c r="U589" s="210"/>
      <c r="V589" s="210"/>
      <c r="W589" s="210"/>
      <c r="X589" s="210"/>
      <c r="Y589" s="210"/>
      <c r="Z589" s="210"/>
      <c r="AA589" s="210"/>
      <c r="AB589" s="210"/>
      <c r="AC589" s="210"/>
      <c r="AD589" s="210"/>
      <c r="AE589" s="210"/>
      <c r="AF589" s="210"/>
      <c r="AG589" s="210"/>
      <c r="AH589" s="210"/>
      <c r="AI589" s="210"/>
      <c r="AJ589" s="210"/>
      <c r="AK589" s="210"/>
      <c r="AL589" s="210"/>
    </row>
    <row r="590" spans="1:38" ht="16" x14ac:dyDescent="0.2">
      <c r="A590" s="210"/>
      <c r="B590" s="210"/>
      <c r="C590" s="210"/>
      <c r="D590" s="210"/>
      <c r="E590" s="210"/>
      <c r="F590" s="210"/>
      <c r="G590" s="210"/>
      <c r="H590" s="210"/>
      <c r="I590" s="210"/>
      <c r="J590" s="210"/>
      <c r="K590" s="210"/>
      <c r="L590" s="210"/>
      <c r="M590" s="210"/>
      <c r="N590" s="210"/>
      <c r="O590" s="210"/>
      <c r="P590" s="210"/>
      <c r="Q590" s="210"/>
      <c r="R590" s="210"/>
      <c r="S590" s="210"/>
      <c r="T590" s="210"/>
      <c r="U590" s="210"/>
      <c r="V590" s="210"/>
      <c r="W590" s="210"/>
      <c r="X590" s="210"/>
      <c r="Y590" s="210"/>
      <c r="Z590" s="210"/>
      <c r="AA590" s="210"/>
      <c r="AB590" s="210"/>
      <c r="AC590" s="210"/>
      <c r="AD590" s="210"/>
      <c r="AE590" s="210"/>
      <c r="AF590" s="210"/>
      <c r="AG590" s="210"/>
      <c r="AH590" s="210"/>
      <c r="AI590" s="210"/>
      <c r="AJ590" s="210"/>
      <c r="AK590" s="210"/>
      <c r="AL590" s="210"/>
    </row>
    <row r="591" spans="1:38" ht="16" x14ac:dyDescent="0.2">
      <c r="A591" s="210"/>
      <c r="B591" s="210"/>
      <c r="C591" s="210"/>
      <c r="D591" s="210"/>
      <c r="E591" s="210"/>
      <c r="F591" s="210"/>
      <c r="G591" s="210"/>
      <c r="H591" s="210"/>
      <c r="I591" s="210"/>
      <c r="J591" s="210"/>
      <c r="K591" s="210"/>
      <c r="L591" s="210"/>
      <c r="M591" s="210"/>
      <c r="N591" s="210"/>
      <c r="O591" s="210"/>
      <c r="P591" s="210"/>
      <c r="Q591" s="210"/>
      <c r="R591" s="210"/>
      <c r="S591" s="210"/>
      <c r="T591" s="210"/>
      <c r="U591" s="210"/>
      <c r="V591" s="210"/>
      <c r="W591" s="210"/>
      <c r="X591" s="210"/>
      <c r="Y591" s="210"/>
      <c r="Z591" s="210"/>
      <c r="AA591" s="210"/>
      <c r="AB591" s="210"/>
      <c r="AC591" s="210"/>
      <c r="AD591" s="210"/>
      <c r="AE591" s="210"/>
      <c r="AF591" s="210"/>
      <c r="AG591" s="210"/>
      <c r="AH591" s="210"/>
      <c r="AI591" s="210"/>
      <c r="AJ591" s="210"/>
      <c r="AK591" s="210"/>
      <c r="AL591" s="210"/>
    </row>
    <row r="592" spans="1:38" ht="16" x14ac:dyDescent="0.2">
      <c r="A592" s="210"/>
      <c r="B592" s="210"/>
      <c r="C592" s="210"/>
      <c r="D592" s="210"/>
      <c r="E592" s="210"/>
      <c r="F592" s="210"/>
      <c r="G592" s="210"/>
      <c r="H592" s="210"/>
      <c r="I592" s="210"/>
      <c r="J592" s="210"/>
      <c r="K592" s="210"/>
      <c r="L592" s="210"/>
      <c r="M592" s="210"/>
      <c r="N592" s="210"/>
      <c r="O592" s="210"/>
      <c r="P592" s="210"/>
      <c r="Q592" s="210"/>
      <c r="R592" s="210"/>
      <c r="S592" s="210"/>
      <c r="T592" s="210"/>
      <c r="U592" s="210"/>
      <c r="V592" s="210"/>
      <c r="W592" s="210"/>
      <c r="X592" s="210"/>
      <c r="Y592" s="210"/>
      <c r="Z592" s="210"/>
      <c r="AA592" s="210"/>
      <c r="AB592" s="210"/>
      <c r="AC592" s="210"/>
      <c r="AD592" s="210"/>
      <c r="AE592" s="210"/>
      <c r="AF592" s="210"/>
      <c r="AG592" s="210"/>
      <c r="AH592" s="210"/>
      <c r="AI592" s="210"/>
      <c r="AJ592" s="210"/>
      <c r="AK592" s="210"/>
      <c r="AL592" s="210"/>
    </row>
    <row r="593" spans="1:38" ht="16" x14ac:dyDescent="0.2">
      <c r="A593" s="210"/>
      <c r="B593" s="210"/>
      <c r="C593" s="210"/>
      <c r="D593" s="210"/>
      <c r="E593" s="210"/>
      <c r="F593" s="210"/>
      <c r="G593" s="210"/>
      <c r="H593" s="210"/>
      <c r="I593" s="210"/>
      <c r="J593" s="210"/>
      <c r="K593" s="210"/>
      <c r="L593" s="210"/>
      <c r="M593" s="210"/>
      <c r="N593" s="210"/>
      <c r="O593" s="210"/>
      <c r="P593" s="210"/>
      <c r="Q593" s="210"/>
      <c r="R593" s="210"/>
      <c r="S593" s="210"/>
      <c r="T593" s="210"/>
      <c r="U593" s="210"/>
      <c r="V593" s="210"/>
      <c r="W593" s="210"/>
      <c r="X593" s="210"/>
      <c r="Y593" s="210"/>
      <c r="Z593" s="210"/>
      <c r="AA593" s="210"/>
      <c r="AB593" s="210"/>
      <c r="AC593" s="210"/>
      <c r="AD593" s="210"/>
      <c r="AE593" s="210"/>
      <c r="AF593" s="210"/>
      <c r="AG593" s="210"/>
      <c r="AH593" s="210"/>
      <c r="AI593" s="210"/>
      <c r="AJ593" s="210"/>
      <c r="AK593" s="210"/>
      <c r="AL593" s="210"/>
    </row>
    <row r="594" spans="1:38" ht="16" x14ac:dyDescent="0.2">
      <c r="A594" s="210"/>
      <c r="B594" s="210"/>
      <c r="C594" s="210"/>
      <c r="D594" s="210"/>
      <c r="E594" s="210"/>
      <c r="F594" s="210"/>
      <c r="G594" s="210"/>
      <c r="H594" s="210"/>
      <c r="I594" s="210"/>
      <c r="J594" s="210"/>
      <c r="K594" s="210"/>
      <c r="L594" s="210"/>
      <c r="M594" s="210"/>
      <c r="N594" s="210"/>
      <c r="O594" s="210"/>
      <c r="P594" s="210"/>
      <c r="Q594" s="210"/>
      <c r="R594" s="210"/>
      <c r="S594" s="210"/>
      <c r="T594" s="210"/>
      <c r="U594" s="210"/>
      <c r="V594" s="210"/>
      <c r="W594" s="210"/>
      <c r="X594" s="210"/>
      <c r="Y594" s="210"/>
      <c r="Z594" s="210"/>
      <c r="AA594" s="210"/>
      <c r="AB594" s="210"/>
      <c r="AC594" s="210"/>
      <c r="AD594" s="210"/>
      <c r="AE594" s="210"/>
      <c r="AF594" s="210"/>
      <c r="AG594" s="210"/>
      <c r="AH594" s="210"/>
      <c r="AI594" s="210"/>
      <c r="AJ594" s="210"/>
      <c r="AK594" s="210"/>
      <c r="AL594" s="210"/>
    </row>
    <row r="595" spans="1:38" ht="16" x14ac:dyDescent="0.2">
      <c r="A595" s="210"/>
      <c r="B595" s="210"/>
      <c r="C595" s="210"/>
      <c r="D595" s="210"/>
      <c r="E595" s="210"/>
      <c r="F595" s="210"/>
      <c r="G595" s="210"/>
      <c r="H595" s="210"/>
      <c r="I595" s="210"/>
      <c r="J595" s="210"/>
      <c r="K595" s="210"/>
      <c r="L595" s="210"/>
      <c r="M595" s="210"/>
      <c r="N595" s="210"/>
      <c r="O595" s="210"/>
      <c r="P595" s="210"/>
      <c r="Q595" s="210"/>
      <c r="R595" s="210"/>
      <c r="S595" s="210"/>
      <c r="T595" s="210"/>
      <c r="U595" s="210"/>
      <c r="V595" s="210"/>
      <c r="W595" s="210"/>
      <c r="X595" s="210"/>
      <c r="Y595" s="210"/>
      <c r="Z595" s="210"/>
      <c r="AA595" s="210"/>
      <c r="AB595" s="210"/>
      <c r="AC595" s="210"/>
      <c r="AD595" s="210"/>
      <c r="AE595" s="210"/>
      <c r="AF595" s="210"/>
      <c r="AG595" s="210"/>
      <c r="AH595" s="210"/>
      <c r="AI595" s="210"/>
      <c r="AJ595" s="210"/>
      <c r="AK595" s="210"/>
      <c r="AL595" s="210"/>
    </row>
    <row r="596" spans="1:38" ht="16" x14ac:dyDescent="0.2">
      <c r="A596" s="210"/>
      <c r="B596" s="210"/>
      <c r="C596" s="210"/>
      <c r="D596" s="210"/>
      <c r="E596" s="210"/>
      <c r="F596" s="210"/>
      <c r="G596" s="210"/>
      <c r="H596" s="210"/>
      <c r="I596" s="210"/>
      <c r="J596" s="210"/>
      <c r="K596" s="210"/>
      <c r="L596" s="210"/>
      <c r="M596" s="210"/>
      <c r="N596" s="210"/>
      <c r="O596" s="210"/>
      <c r="P596" s="210"/>
      <c r="Q596" s="210"/>
      <c r="R596" s="210"/>
      <c r="S596" s="210"/>
      <c r="T596" s="210"/>
      <c r="U596" s="210"/>
      <c r="V596" s="210"/>
      <c r="W596" s="210"/>
      <c r="X596" s="210"/>
      <c r="Y596" s="210"/>
      <c r="Z596" s="210"/>
      <c r="AA596" s="210"/>
      <c r="AB596" s="210"/>
      <c r="AC596" s="210"/>
      <c r="AD596" s="210"/>
      <c r="AE596" s="210"/>
      <c r="AF596" s="210"/>
      <c r="AG596" s="210"/>
      <c r="AH596" s="210"/>
      <c r="AI596" s="210"/>
      <c r="AJ596" s="210"/>
      <c r="AK596" s="210"/>
      <c r="AL596" s="210"/>
    </row>
    <row r="597" spans="1:38" ht="16" x14ac:dyDescent="0.2">
      <c r="A597" s="210"/>
      <c r="B597" s="210"/>
      <c r="C597" s="210"/>
      <c r="D597" s="210"/>
      <c r="E597" s="210"/>
      <c r="F597" s="210"/>
      <c r="G597" s="210"/>
      <c r="H597" s="210"/>
      <c r="I597" s="210"/>
      <c r="J597" s="210"/>
      <c r="K597" s="210"/>
      <c r="L597" s="210"/>
      <c r="M597" s="210"/>
      <c r="N597" s="210"/>
      <c r="O597" s="210"/>
      <c r="P597" s="210"/>
      <c r="Q597" s="210"/>
      <c r="R597" s="210"/>
      <c r="S597" s="210"/>
      <c r="T597" s="210"/>
      <c r="U597" s="210"/>
      <c r="V597" s="210"/>
      <c r="W597" s="210"/>
      <c r="X597" s="210"/>
      <c r="Y597" s="210"/>
      <c r="Z597" s="210"/>
      <c r="AA597" s="210"/>
      <c r="AB597" s="210"/>
      <c r="AC597" s="210"/>
      <c r="AD597" s="210"/>
      <c r="AE597" s="210"/>
      <c r="AF597" s="210"/>
      <c r="AG597" s="210"/>
      <c r="AH597" s="210"/>
      <c r="AI597" s="210"/>
      <c r="AJ597" s="210"/>
      <c r="AK597" s="210"/>
      <c r="AL597" s="210"/>
    </row>
    <row r="598" spans="1:38" ht="16" x14ac:dyDescent="0.2">
      <c r="A598" s="210"/>
      <c r="B598" s="210"/>
      <c r="C598" s="210"/>
      <c r="D598" s="210"/>
      <c r="E598" s="210"/>
      <c r="F598" s="210"/>
      <c r="G598" s="210"/>
      <c r="H598" s="210"/>
      <c r="I598" s="210"/>
      <c r="J598" s="210"/>
      <c r="K598" s="210"/>
      <c r="L598" s="210"/>
      <c r="M598" s="210"/>
      <c r="N598" s="210"/>
      <c r="O598" s="210"/>
      <c r="P598" s="210"/>
      <c r="Q598" s="210"/>
      <c r="R598" s="210"/>
      <c r="S598" s="210"/>
      <c r="T598" s="210"/>
      <c r="U598" s="210"/>
      <c r="V598" s="210"/>
      <c r="W598" s="210"/>
      <c r="X598" s="210"/>
      <c r="Y598" s="210"/>
      <c r="Z598" s="210"/>
      <c r="AA598" s="210"/>
      <c r="AB598" s="210"/>
      <c r="AC598" s="210"/>
      <c r="AD598" s="210"/>
      <c r="AE598" s="210"/>
      <c r="AF598" s="210"/>
      <c r="AG598" s="210"/>
      <c r="AH598" s="210"/>
      <c r="AI598" s="210"/>
      <c r="AJ598" s="210"/>
      <c r="AK598" s="210"/>
      <c r="AL598" s="210"/>
    </row>
    <row r="599" spans="1:38" ht="16" x14ac:dyDescent="0.2">
      <c r="A599" s="210"/>
      <c r="B599" s="210"/>
      <c r="C599" s="210"/>
      <c r="D599" s="210"/>
      <c r="E599" s="210"/>
      <c r="F599" s="210"/>
      <c r="G599" s="210"/>
      <c r="H599" s="210"/>
      <c r="I599" s="210"/>
      <c r="J599" s="210"/>
      <c r="K599" s="210"/>
      <c r="L599" s="210"/>
      <c r="M599" s="210"/>
      <c r="N599" s="210"/>
      <c r="O599" s="210"/>
      <c r="P599" s="210"/>
      <c r="Q599" s="210"/>
      <c r="R599" s="210"/>
      <c r="S599" s="210"/>
      <c r="T599" s="210"/>
      <c r="U599" s="210"/>
      <c r="V599" s="210"/>
      <c r="W599" s="210"/>
      <c r="X599" s="210"/>
      <c r="Y599" s="210"/>
      <c r="Z599" s="210"/>
      <c r="AA599" s="210"/>
      <c r="AB599" s="210"/>
      <c r="AC599" s="210"/>
      <c r="AD599" s="210"/>
      <c r="AE599" s="210"/>
      <c r="AF599" s="210"/>
      <c r="AG599" s="210"/>
      <c r="AH599" s="210"/>
      <c r="AI599" s="210"/>
      <c r="AJ599" s="210"/>
      <c r="AK599" s="210"/>
      <c r="AL599" s="210"/>
    </row>
    <row r="600" spans="1:38" ht="16" x14ac:dyDescent="0.2">
      <c r="A600" s="210"/>
      <c r="B600" s="210"/>
      <c r="C600" s="210"/>
      <c r="D600" s="210"/>
      <c r="E600" s="210"/>
      <c r="F600" s="210"/>
      <c r="G600" s="210"/>
      <c r="H600" s="210"/>
      <c r="I600" s="210"/>
      <c r="J600" s="210"/>
      <c r="K600" s="210"/>
      <c r="L600" s="210"/>
      <c r="M600" s="210"/>
      <c r="N600" s="210"/>
      <c r="O600" s="210"/>
      <c r="P600" s="210"/>
      <c r="Q600" s="210"/>
      <c r="R600" s="210"/>
      <c r="S600" s="210"/>
      <c r="T600" s="210"/>
      <c r="U600" s="210"/>
      <c r="V600" s="210"/>
      <c r="W600" s="210"/>
      <c r="X600" s="210"/>
      <c r="Y600" s="210"/>
      <c r="Z600" s="210"/>
      <c r="AA600" s="210"/>
      <c r="AB600" s="210"/>
      <c r="AC600" s="210"/>
      <c r="AD600" s="210"/>
      <c r="AE600" s="210"/>
      <c r="AF600" s="210"/>
      <c r="AG600" s="210"/>
      <c r="AH600" s="210"/>
      <c r="AI600" s="210"/>
      <c r="AJ600" s="210"/>
      <c r="AK600" s="210"/>
      <c r="AL600" s="210"/>
    </row>
    <row r="601" spans="1:38" ht="16" x14ac:dyDescent="0.2">
      <c r="A601" s="210"/>
      <c r="B601" s="210"/>
      <c r="C601" s="210"/>
      <c r="D601" s="210"/>
      <c r="E601" s="210"/>
      <c r="F601" s="210"/>
      <c r="G601" s="210"/>
      <c r="H601" s="210"/>
      <c r="I601" s="210"/>
      <c r="J601" s="210"/>
      <c r="K601" s="210"/>
      <c r="L601" s="210"/>
      <c r="M601" s="210"/>
      <c r="N601" s="210"/>
      <c r="O601" s="210"/>
      <c r="P601" s="210"/>
      <c r="Q601" s="210"/>
      <c r="R601" s="210"/>
      <c r="S601" s="210"/>
      <c r="T601" s="210"/>
      <c r="U601" s="210"/>
      <c r="V601" s="210"/>
      <c r="W601" s="210"/>
      <c r="X601" s="210"/>
      <c r="Y601" s="210"/>
      <c r="Z601" s="210"/>
      <c r="AA601" s="210"/>
      <c r="AB601" s="210"/>
      <c r="AC601" s="210"/>
      <c r="AD601" s="210"/>
      <c r="AE601" s="210"/>
      <c r="AF601" s="210"/>
      <c r="AG601" s="210"/>
      <c r="AH601" s="210"/>
      <c r="AI601" s="210"/>
      <c r="AJ601" s="210"/>
      <c r="AK601" s="210"/>
      <c r="AL601" s="210"/>
    </row>
    <row r="602" spans="1:38" ht="16" x14ac:dyDescent="0.2">
      <c r="A602" s="210"/>
      <c r="B602" s="210"/>
      <c r="C602" s="210"/>
      <c r="D602" s="210"/>
      <c r="E602" s="210"/>
      <c r="F602" s="210"/>
      <c r="G602" s="210"/>
      <c r="H602" s="210"/>
      <c r="I602" s="210"/>
      <c r="J602" s="210"/>
      <c r="K602" s="210"/>
      <c r="L602" s="210"/>
      <c r="M602" s="210"/>
      <c r="N602" s="210"/>
      <c r="O602" s="210"/>
      <c r="P602" s="210"/>
      <c r="Q602" s="210"/>
      <c r="R602" s="210"/>
      <c r="S602" s="210"/>
      <c r="T602" s="210"/>
      <c r="U602" s="210"/>
      <c r="V602" s="210"/>
      <c r="W602" s="210"/>
      <c r="X602" s="210"/>
      <c r="Y602" s="210"/>
      <c r="Z602" s="210"/>
      <c r="AA602" s="210"/>
      <c r="AB602" s="210"/>
      <c r="AC602" s="210"/>
      <c r="AD602" s="210"/>
      <c r="AE602" s="210"/>
      <c r="AF602" s="210"/>
      <c r="AG602" s="210"/>
      <c r="AH602" s="210"/>
      <c r="AI602" s="210"/>
      <c r="AJ602" s="210"/>
      <c r="AK602" s="210"/>
      <c r="AL602" s="210"/>
    </row>
    <row r="603" spans="1:38" ht="16" x14ac:dyDescent="0.2">
      <c r="A603" s="210"/>
      <c r="B603" s="210"/>
      <c r="C603" s="210"/>
      <c r="D603" s="210"/>
      <c r="E603" s="210"/>
      <c r="F603" s="210"/>
      <c r="G603" s="210"/>
      <c r="H603" s="210"/>
      <c r="I603" s="210"/>
      <c r="J603" s="210"/>
      <c r="K603" s="210"/>
      <c r="L603" s="210"/>
      <c r="M603" s="210"/>
      <c r="N603" s="210"/>
      <c r="O603" s="210"/>
      <c r="P603" s="210"/>
      <c r="Q603" s="210"/>
      <c r="R603" s="210"/>
      <c r="S603" s="210"/>
      <c r="T603" s="210"/>
      <c r="U603" s="210"/>
      <c r="V603" s="210"/>
      <c r="W603" s="210"/>
      <c r="X603" s="210"/>
      <c r="Y603" s="210"/>
      <c r="Z603" s="210"/>
      <c r="AA603" s="210"/>
      <c r="AB603" s="210"/>
      <c r="AC603" s="210"/>
      <c r="AD603" s="210"/>
      <c r="AE603" s="210"/>
      <c r="AF603" s="210"/>
      <c r="AG603" s="210"/>
      <c r="AH603" s="210"/>
      <c r="AI603" s="210"/>
      <c r="AJ603" s="210"/>
      <c r="AK603" s="210"/>
      <c r="AL603" s="210"/>
    </row>
    <row r="604" spans="1:38" ht="16" x14ac:dyDescent="0.2">
      <c r="A604" s="210"/>
      <c r="B604" s="210"/>
      <c r="C604" s="210"/>
      <c r="D604" s="210"/>
      <c r="E604" s="210"/>
      <c r="F604" s="210"/>
      <c r="G604" s="210"/>
      <c r="H604" s="210"/>
      <c r="I604" s="210"/>
      <c r="J604" s="210"/>
      <c r="K604" s="210"/>
      <c r="L604" s="210"/>
      <c r="M604" s="210"/>
      <c r="N604" s="210"/>
      <c r="O604" s="210"/>
      <c r="P604" s="210"/>
      <c r="Q604" s="210"/>
      <c r="R604" s="210"/>
      <c r="S604" s="210"/>
      <c r="T604" s="210"/>
      <c r="U604" s="210"/>
      <c r="V604" s="210"/>
      <c r="W604" s="210"/>
      <c r="X604" s="210"/>
      <c r="Y604" s="210"/>
      <c r="Z604" s="210"/>
      <c r="AA604" s="210"/>
      <c r="AB604" s="210"/>
      <c r="AC604" s="210"/>
      <c r="AD604" s="210"/>
      <c r="AE604" s="210"/>
      <c r="AF604" s="210"/>
      <c r="AG604" s="210"/>
      <c r="AH604" s="210"/>
      <c r="AI604" s="210"/>
      <c r="AJ604" s="210"/>
      <c r="AK604" s="210"/>
      <c r="AL604" s="210"/>
    </row>
    <row r="605" spans="1:38" ht="16" x14ac:dyDescent="0.2">
      <c r="A605" s="210"/>
      <c r="B605" s="210"/>
      <c r="C605" s="210"/>
      <c r="D605" s="210"/>
      <c r="E605" s="210"/>
      <c r="F605" s="210"/>
      <c r="G605" s="210"/>
      <c r="H605" s="210"/>
      <c r="I605" s="210"/>
      <c r="J605" s="210"/>
      <c r="K605" s="210"/>
      <c r="L605" s="210"/>
      <c r="M605" s="210"/>
      <c r="N605" s="210"/>
      <c r="O605" s="210"/>
      <c r="P605" s="210"/>
      <c r="Q605" s="210"/>
      <c r="R605" s="210"/>
      <c r="S605" s="210"/>
      <c r="T605" s="210"/>
      <c r="U605" s="210"/>
      <c r="V605" s="210"/>
      <c r="W605" s="210"/>
      <c r="X605" s="210"/>
      <c r="Y605" s="210"/>
      <c r="Z605" s="210"/>
      <c r="AA605" s="210"/>
      <c r="AB605" s="210"/>
      <c r="AC605" s="210"/>
      <c r="AD605" s="210"/>
      <c r="AE605" s="210"/>
      <c r="AF605" s="210"/>
      <c r="AG605" s="210"/>
      <c r="AH605" s="210"/>
      <c r="AI605" s="210"/>
      <c r="AJ605" s="210"/>
      <c r="AK605" s="210"/>
      <c r="AL605" s="210"/>
    </row>
    <row r="606" spans="1:38" ht="16" x14ac:dyDescent="0.2">
      <c r="A606" s="210"/>
      <c r="B606" s="210"/>
      <c r="C606" s="210"/>
      <c r="D606" s="210"/>
      <c r="E606" s="210"/>
      <c r="F606" s="210"/>
      <c r="G606" s="210"/>
      <c r="H606" s="210"/>
      <c r="I606" s="210"/>
      <c r="J606" s="210"/>
      <c r="K606" s="210"/>
      <c r="L606" s="210"/>
      <c r="M606" s="210"/>
      <c r="N606" s="210"/>
      <c r="O606" s="210"/>
      <c r="P606" s="210"/>
      <c r="Q606" s="210"/>
      <c r="R606" s="210"/>
      <c r="S606" s="210"/>
      <c r="T606" s="210"/>
      <c r="U606" s="210"/>
      <c r="V606" s="210"/>
      <c r="W606" s="210"/>
      <c r="X606" s="210"/>
      <c r="Y606" s="210"/>
      <c r="Z606" s="210"/>
      <c r="AA606" s="210"/>
      <c r="AB606" s="210"/>
      <c r="AC606" s="210"/>
      <c r="AD606" s="210"/>
      <c r="AE606" s="210"/>
      <c r="AF606" s="210"/>
      <c r="AG606" s="210"/>
      <c r="AH606" s="210"/>
      <c r="AI606" s="210"/>
      <c r="AJ606" s="210"/>
      <c r="AK606" s="210"/>
      <c r="AL606" s="210"/>
    </row>
    <row r="607" spans="1:38" ht="16" x14ac:dyDescent="0.2">
      <c r="A607" s="210"/>
      <c r="B607" s="210"/>
      <c r="C607" s="210"/>
      <c r="D607" s="210"/>
      <c r="E607" s="210"/>
      <c r="F607" s="210"/>
      <c r="G607" s="210"/>
      <c r="H607" s="210"/>
      <c r="I607" s="210"/>
      <c r="J607" s="210"/>
      <c r="K607" s="210"/>
      <c r="L607" s="210"/>
      <c r="M607" s="210"/>
      <c r="N607" s="210"/>
      <c r="O607" s="210"/>
      <c r="P607" s="210"/>
      <c r="Q607" s="210"/>
      <c r="R607" s="210"/>
      <c r="S607" s="210"/>
      <c r="T607" s="210"/>
      <c r="U607" s="210"/>
      <c r="V607" s="210"/>
      <c r="W607" s="210"/>
      <c r="X607" s="210"/>
      <c r="Y607" s="210"/>
      <c r="Z607" s="210"/>
      <c r="AA607" s="210"/>
      <c r="AB607" s="210"/>
      <c r="AC607" s="210"/>
      <c r="AD607" s="210"/>
      <c r="AE607" s="210"/>
      <c r="AF607" s="210"/>
      <c r="AG607" s="210"/>
      <c r="AH607" s="210"/>
      <c r="AI607" s="210"/>
      <c r="AJ607" s="210"/>
      <c r="AK607" s="210"/>
      <c r="AL607" s="210"/>
    </row>
    <row r="608" spans="1:38" ht="16" x14ac:dyDescent="0.2">
      <c r="A608" s="210"/>
      <c r="B608" s="210"/>
      <c r="C608" s="210"/>
      <c r="D608" s="210"/>
      <c r="E608" s="210"/>
      <c r="F608" s="210"/>
      <c r="G608" s="210"/>
      <c r="H608" s="210"/>
      <c r="I608" s="210"/>
      <c r="J608" s="210"/>
      <c r="K608" s="210"/>
      <c r="L608" s="210"/>
      <c r="M608" s="210"/>
      <c r="N608" s="210"/>
      <c r="O608" s="210"/>
      <c r="P608" s="210"/>
      <c r="Q608" s="210"/>
      <c r="R608" s="210"/>
      <c r="S608" s="210"/>
      <c r="T608" s="210"/>
      <c r="U608" s="210"/>
      <c r="V608" s="210"/>
      <c r="W608" s="210"/>
      <c r="X608" s="210"/>
      <c r="Y608" s="210"/>
      <c r="Z608" s="210"/>
      <c r="AA608" s="210"/>
      <c r="AB608" s="210"/>
      <c r="AC608" s="210"/>
      <c r="AD608" s="210"/>
      <c r="AE608" s="210"/>
      <c r="AF608" s="210"/>
      <c r="AG608" s="210"/>
      <c r="AH608" s="210"/>
      <c r="AI608" s="210"/>
      <c r="AJ608" s="210"/>
      <c r="AK608" s="210"/>
      <c r="AL608" s="210"/>
    </row>
    <row r="609" spans="1:38" ht="16" x14ac:dyDescent="0.2">
      <c r="A609" s="210"/>
      <c r="B609" s="210"/>
      <c r="C609" s="210"/>
      <c r="D609" s="210"/>
      <c r="E609" s="210"/>
      <c r="F609" s="210"/>
      <c r="G609" s="210"/>
      <c r="H609" s="210"/>
      <c r="I609" s="210"/>
      <c r="J609" s="210"/>
      <c r="K609" s="210"/>
      <c r="L609" s="210"/>
      <c r="M609" s="210"/>
      <c r="N609" s="210"/>
      <c r="O609" s="210"/>
      <c r="P609" s="210"/>
      <c r="Q609" s="210"/>
      <c r="R609" s="210"/>
      <c r="S609" s="210"/>
      <c r="T609" s="210"/>
      <c r="U609" s="210"/>
      <c r="V609" s="210"/>
      <c r="W609" s="210"/>
      <c r="X609" s="210"/>
      <c r="Y609" s="210"/>
      <c r="Z609" s="210"/>
      <c r="AA609" s="210"/>
      <c r="AB609" s="210"/>
      <c r="AC609" s="210"/>
      <c r="AD609" s="210"/>
      <c r="AE609" s="210"/>
      <c r="AF609" s="210"/>
      <c r="AG609" s="210"/>
      <c r="AH609" s="210"/>
      <c r="AI609" s="210"/>
      <c r="AJ609" s="210"/>
      <c r="AK609" s="210"/>
      <c r="AL609" s="210"/>
    </row>
    <row r="610" spans="1:38" ht="16" x14ac:dyDescent="0.2">
      <c r="A610" s="210"/>
      <c r="B610" s="210"/>
      <c r="C610" s="210"/>
      <c r="D610" s="210"/>
      <c r="E610" s="210"/>
      <c r="F610" s="210"/>
      <c r="G610" s="210"/>
      <c r="H610" s="210"/>
      <c r="I610" s="210"/>
      <c r="J610" s="210"/>
      <c r="K610" s="210"/>
      <c r="L610" s="210"/>
      <c r="M610" s="210"/>
      <c r="N610" s="210"/>
      <c r="O610" s="210"/>
      <c r="P610" s="210"/>
      <c r="Q610" s="210"/>
      <c r="R610" s="210"/>
      <c r="S610" s="210"/>
      <c r="T610" s="210"/>
      <c r="U610" s="210"/>
      <c r="V610" s="210"/>
      <c r="W610" s="210"/>
      <c r="X610" s="210"/>
      <c r="Y610" s="210"/>
      <c r="Z610" s="210"/>
      <c r="AA610" s="210"/>
      <c r="AB610" s="210"/>
      <c r="AC610" s="210"/>
      <c r="AD610" s="210"/>
      <c r="AE610" s="210"/>
      <c r="AF610" s="210"/>
      <c r="AG610" s="210"/>
      <c r="AH610" s="210"/>
      <c r="AI610" s="210"/>
      <c r="AJ610" s="210"/>
      <c r="AK610" s="210"/>
      <c r="AL610" s="210"/>
    </row>
    <row r="611" spans="1:38" ht="16" x14ac:dyDescent="0.2">
      <c r="A611" s="210"/>
      <c r="B611" s="210"/>
      <c r="C611" s="210"/>
      <c r="D611" s="210"/>
      <c r="E611" s="210"/>
      <c r="F611" s="210"/>
      <c r="G611" s="210"/>
      <c r="H611" s="210"/>
      <c r="I611" s="210"/>
      <c r="J611" s="210"/>
      <c r="K611" s="210"/>
      <c r="L611" s="210"/>
      <c r="M611" s="210"/>
      <c r="N611" s="210"/>
      <c r="O611" s="210"/>
      <c r="P611" s="210"/>
      <c r="Q611" s="210"/>
      <c r="R611" s="210"/>
      <c r="S611" s="210"/>
      <c r="T611" s="210"/>
      <c r="U611" s="210"/>
      <c r="V611" s="210"/>
      <c r="W611" s="210"/>
      <c r="X611" s="210"/>
      <c r="Y611" s="210"/>
      <c r="Z611" s="210"/>
      <c r="AA611" s="210"/>
      <c r="AB611" s="210"/>
      <c r="AC611" s="210"/>
      <c r="AD611" s="210"/>
      <c r="AE611" s="210"/>
      <c r="AF611" s="210"/>
      <c r="AG611" s="210"/>
      <c r="AH611" s="210"/>
      <c r="AI611" s="210"/>
      <c r="AJ611" s="210"/>
      <c r="AK611" s="210"/>
      <c r="AL611" s="210"/>
    </row>
    <row r="612" spans="1:38" ht="16" x14ac:dyDescent="0.2">
      <c r="A612" s="210"/>
      <c r="B612" s="210"/>
      <c r="C612" s="210"/>
      <c r="D612" s="210"/>
      <c r="E612" s="210"/>
      <c r="F612" s="210"/>
      <c r="G612" s="210"/>
      <c r="H612" s="210"/>
      <c r="I612" s="210"/>
      <c r="J612" s="210"/>
      <c r="K612" s="210"/>
      <c r="L612" s="210"/>
      <c r="M612" s="210"/>
      <c r="N612" s="210"/>
      <c r="O612" s="210"/>
      <c r="P612" s="210"/>
      <c r="Q612" s="210"/>
      <c r="R612" s="210"/>
      <c r="S612" s="210"/>
      <c r="T612" s="210"/>
      <c r="U612" s="210"/>
      <c r="V612" s="210"/>
      <c r="W612" s="210"/>
      <c r="X612" s="210"/>
      <c r="Y612" s="210"/>
      <c r="Z612" s="210"/>
      <c r="AA612" s="210"/>
      <c r="AB612" s="210"/>
      <c r="AC612" s="210"/>
      <c r="AD612" s="210"/>
      <c r="AE612" s="210"/>
      <c r="AF612" s="210"/>
      <c r="AG612" s="210"/>
      <c r="AH612" s="210"/>
      <c r="AI612" s="210"/>
      <c r="AJ612" s="210"/>
      <c r="AK612" s="210"/>
      <c r="AL612" s="210"/>
    </row>
    <row r="613" spans="1:38" ht="16" x14ac:dyDescent="0.2">
      <c r="A613" s="210"/>
      <c r="B613" s="210"/>
      <c r="C613" s="210"/>
      <c r="D613" s="210"/>
      <c r="E613" s="210"/>
      <c r="F613" s="210"/>
      <c r="G613" s="210"/>
      <c r="H613" s="210"/>
      <c r="I613" s="210"/>
      <c r="J613" s="210"/>
      <c r="K613" s="210"/>
      <c r="L613" s="210"/>
      <c r="M613" s="210"/>
      <c r="N613" s="210"/>
      <c r="O613" s="210"/>
      <c r="P613" s="210"/>
      <c r="Q613" s="210"/>
      <c r="R613" s="210"/>
      <c r="S613" s="210"/>
      <c r="T613" s="210"/>
      <c r="U613" s="210"/>
      <c r="V613" s="210"/>
      <c r="W613" s="210"/>
      <c r="X613" s="210"/>
      <c r="Y613" s="210"/>
      <c r="Z613" s="210"/>
      <c r="AA613" s="210"/>
      <c r="AB613" s="210"/>
      <c r="AC613" s="210"/>
      <c r="AD613" s="210"/>
      <c r="AE613" s="210"/>
      <c r="AF613" s="210"/>
      <c r="AG613" s="210"/>
      <c r="AH613" s="210"/>
      <c r="AI613" s="210"/>
      <c r="AJ613" s="210"/>
      <c r="AK613" s="210"/>
      <c r="AL613" s="210"/>
    </row>
    <row r="614" spans="1:38" ht="16" x14ac:dyDescent="0.2">
      <c r="A614" s="210"/>
      <c r="B614" s="210"/>
      <c r="C614" s="210"/>
      <c r="D614" s="210"/>
      <c r="E614" s="210"/>
      <c r="F614" s="210"/>
      <c r="G614" s="210"/>
      <c r="H614" s="210"/>
      <c r="I614" s="210"/>
      <c r="J614" s="210"/>
      <c r="K614" s="210"/>
      <c r="L614" s="210"/>
      <c r="M614" s="210"/>
      <c r="N614" s="210"/>
      <c r="O614" s="210"/>
      <c r="P614" s="210"/>
      <c r="Q614" s="210"/>
      <c r="R614" s="210"/>
      <c r="S614" s="210"/>
      <c r="T614" s="210"/>
      <c r="U614" s="210"/>
      <c r="V614" s="210"/>
      <c r="W614" s="210"/>
      <c r="X614" s="210"/>
      <c r="Y614" s="210"/>
      <c r="Z614" s="210"/>
      <c r="AA614" s="210"/>
      <c r="AB614" s="210"/>
      <c r="AC614" s="210"/>
      <c r="AD614" s="210"/>
      <c r="AE614" s="210"/>
      <c r="AF614" s="210"/>
      <c r="AG614" s="210"/>
      <c r="AH614" s="210"/>
      <c r="AI614" s="210"/>
      <c r="AJ614" s="210"/>
      <c r="AK614" s="210"/>
      <c r="AL614" s="210"/>
    </row>
    <row r="615" spans="1:38" ht="16" x14ac:dyDescent="0.2">
      <c r="A615" s="210"/>
      <c r="B615" s="210"/>
      <c r="C615" s="210"/>
      <c r="D615" s="210"/>
      <c r="E615" s="210"/>
      <c r="F615" s="210"/>
      <c r="G615" s="210"/>
      <c r="H615" s="210"/>
      <c r="I615" s="210"/>
      <c r="J615" s="210"/>
      <c r="K615" s="210"/>
      <c r="L615" s="210"/>
      <c r="M615" s="210"/>
      <c r="N615" s="210"/>
      <c r="O615" s="210"/>
      <c r="P615" s="210"/>
      <c r="Q615" s="210"/>
      <c r="R615" s="210"/>
      <c r="S615" s="210"/>
      <c r="T615" s="210"/>
      <c r="U615" s="210"/>
      <c r="V615" s="210"/>
      <c r="W615" s="210"/>
      <c r="X615" s="210"/>
      <c r="Y615" s="210"/>
      <c r="Z615" s="210"/>
      <c r="AA615" s="210"/>
      <c r="AB615" s="210"/>
      <c r="AC615" s="210"/>
      <c r="AD615" s="210"/>
      <c r="AE615" s="210"/>
      <c r="AF615" s="210"/>
      <c r="AG615" s="210"/>
      <c r="AH615" s="210"/>
      <c r="AI615" s="210"/>
      <c r="AJ615" s="210"/>
      <c r="AK615" s="210"/>
      <c r="AL615" s="210"/>
    </row>
    <row r="616" spans="1:38" ht="16" x14ac:dyDescent="0.2">
      <c r="A616" s="210"/>
      <c r="B616" s="210"/>
      <c r="C616" s="210"/>
      <c r="D616" s="210"/>
      <c r="E616" s="210"/>
      <c r="F616" s="210"/>
      <c r="G616" s="210"/>
      <c r="H616" s="210"/>
      <c r="I616" s="210"/>
      <c r="J616" s="210"/>
      <c r="K616" s="210"/>
      <c r="L616" s="210"/>
      <c r="M616" s="210"/>
      <c r="N616" s="210"/>
      <c r="O616" s="210"/>
      <c r="P616" s="210"/>
      <c r="Q616" s="210"/>
      <c r="R616" s="210"/>
      <c r="S616" s="210"/>
      <c r="T616" s="210"/>
      <c r="U616" s="210"/>
      <c r="V616" s="210"/>
      <c r="W616" s="210"/>
      <c r="X616" s="210"/>
      <c r="Y616" s="210"/>
      <c r="Z616" s="210"/>
      <c r="AA616" s="210"/>
      <c r="AB616" s="210"/>
      <c r="AC616" s="210"/>
      <c r="AD616" s="210"/>
      <c r="AE616" s="210"/>
      <c r="AF616" s="210"/>
      <c r="AG616" s="210"/>
      <c r="AH616" s="210"/>
      <c r="AI616" s="210"/>
      <c r="AJ616" s="210"/>
      <c r="AK616" s="210"/>
      <c r="AL616" s="210"/>
    </row>
    <row r="617" spans="1:38" ht="16" x14ac:dyDescent="0.2">
      <c r="A617" s="210"/>
      <c r="B617" s="210"/>
      <c r="C617" s="210"/>
      <c r="D617" s="210"/>
      <c r="E617" s="210"/>
      <c r="F617" s="210"/>
      <c r="G617" s="210"/>
      <c r="H617" s="210"/>
      <c r="I617" s="210"/>
      <c r="J617" s="210"/>
      <c r="K617" s="210"/>
      <c r="L617" s="210"/>
      <c r="M617" s="210"/>
      <c r="N617" s="210"/>
      <c r="O617" s="210"/>
      <c r="P617" s="210"/>
      <c r="Q617" s="210"/>
      <c r="R617" s="210"/>
      <c r="S617" s="210"/>
      <c r="T617" s="210"/>
      <c r="U617" s="210"/>
      <c r="V617" s="210"/>
      <c r="W617" s="210"/>
      <c r="X617" s="210"/>
      <c r="Y617" s="210"/>
      <c r="Z617" s="210"/>
      <c r="AA617" s="210"/>
      <c r="AB617" s="210"/>
      <c r="AC617" s="210"/>
      <c r="AD617" s="210"/>
      <c r="AE617" s="210"/>
      <c r="AF617" s="210"/>
      <c r="AG617" s="210"/>
      <c r="AH617" s="210"/>
      <c r="AI617" s="210"/>
      <c r="AJ617" s="210"/>
      <c r="AK617" s="210"/>
      <c r="AL617" s="210"/>
    </row>
    <row r="618" spans="1:38" ht="16" x14ac:dyDescent="0.2">
      <c r="A618" s="210"/>
      <c r="B618" s="210"/>
      <c r="C618" s="210"/>
      <c r="D618" s="210"/>
      <c r="E618" s="210"/>
      <c r="F618" s="210"/>
      <c r="G618" s="210"/>
      <c r="H618" s="210"/>
      <c r="I618" s="210"/>
      <c r="J618" s="210"/>
      <c r="K618" s="210"/>
      <c r="L618" s="210"/>
      <c r="M618" s="210"/>
      <c r="N618" s="210"/>
      <c r="O618" s="210"/>
      <c r="P618" s="210"/>
      <c r="Q618" s="210"/>
      <c r="R618" s="210"/>
      <c r="S618" s="210"/>
      <c r="T618" s="210"/>
      <c r="U618" s="210"/>
      <c r="V618" s="210"/>
      <c r="W618" s="210"/>
      <c r="X618" s="210"/>
      <c r="Y618" s="210"/>
      <c r="Z618" s="210"/>
      <c r="AA618" s="210"/>
      <c r="AB618" s="210"/>
      <c r="AC618" s="210"/>
      <c r="AD618" s="210"/>
      <c r="AE618" s="210"/>
      <c r="AF618" s="210"/>
      <c r="AG618" s="210"/>
      <c r="AH618" s="210"/>
      <c r="AI618" s="210"/>
      <c r="AJ618" s="210"/>
      <c r="AK618" s="210"/>
      <c r="AL618" s="210"/>
    </row>
    <row r="619" spans="1:38" ht="16" x14ac:dyDescent="0.2">
      <c r="A619" s="210"/>
      <c r="B619" s="210"/>
      <c r="C619" s="210"/>
      <c r="D619" s="210"/>
      <c r="E619" s="210"/>
      <c r="F619" s="210"/>
      <c r="G619" s="210"/>
      <c r="H619" s="210"/>
      <c r="I619" s="210"/>
      <c r="J619" s="210"/>
      <c r="K619" s="210"/>
      <c r="L619" s="210"/>
      <c r="M619" s="210"/>
      <c r="N619" s="210"/>
      <c r="O619" s="210"/>
      <c r="P619" s="210"/>
      <c r="Q619" s="210"/>
      <c r="R619" s="210"/>
      <c r="S619" s="210"/>
      <c r="T619" s="210"/>
      <c r="U619" s="210"/>
      <c r="V619" s="210"/>
      <c r="W619" s="210"/>
      <c r="X619" s="210"/>
      <c r="Y619" s="210"/>
      <c r="Z619" s="210"/>
      <c r="AA619" s="210"/>
      <c r="AB619" s="210"/>
      <c r="AC619" s="210"/>
      <c r="AD619" s="210"/>
      <c r="AE619" s="210"/>
      <c r="AF619" s="210"/>
      <c r="AG619" s="210"/>
      <c r="AH619" s="210"/>
      <c r="AI619" s="210"/>
      <c r="AJ619" s="210"/>
      <c r="AK619" s="210"/>
      <c r="AL619" s="210"/>
    </row>
    <row r="620" spans="1:38" ht="16" x14ac:dyDescent="0.2">
      <c r="A620" s="210"/>
      <c r="B620" s="210"/>
      <c r="C620" s="210"/>
      <c r="D620" s="210"/>
      <c r="E620" s="210"/>
      <c r="F620" s="210"/>
      <c r="G620" s="210"/>
      <c r="H620" s="210"/>
      <c r="I620" s="210"/>
      <c r="J620" s="210"/>
      <c r="K620" s="210"/>
      <c r="L620" s="210"/>
      <c r="M620" s="210"/>
      <c r="N620" s="210"/>
      <c r="O620" s="210"/>
      <c r="P620" s="210"/>
      <c r="Q620" s="210"/>
      <c r="R620" s="210"/>
      <c r="S620" s="210"/>
      <c r="T620" s="210"/>
      <c r="U620" s="210"/>
      <c r="V620" s="210"/>
      <c r="W620" s="210"/>
      <c r="X620" s="210"/>
      <c r="Y620" s="210"/>
      <c r="Z620" s="210"/>
      <c r="AA620" s="210"/>
      <c r="AB620" s="210"/>
      <c r="AC620" s="210"/>
      <c r="AD620" s="210"/>
      <c r="AE620" s="210"/>
      <c r="AF620" s="210"/>
      <c r="AG620" s="210"/>
      <c r="AH620" s="210"/>
      <c r="AI620" s="210"/>
      <c r="AJ620" s="210"/>
      <c r="AK620" s="210"/>
      <c r="AL620" s="210"/>
    </row>
    <row r="621" spans="1:38" ht="16" x14ac:dyDescent="0.2">
      <c r="A621" s="210"/>
      <c r="B621" s="210"/>
      <c r="C621" s="210"/>
      <c r="D621" s="210"/>
      <c r="E621" s="210"/>
      <c r="F621" s="210"/>
      <c r="G621" s="210"/>
      <c r="H621" s="210"/>
      <c r="I621" s="210"/>
      <c r="J621" s="210"/>
      <c r="K621" s="210"/>
      <c r="L621" s="210"/>
      <c r="M621" s="210"/>
      <c r="N621" s="210"/>
      <c r="O621" s="210"/>
      <c r="P621" s="210"/>
      <c r="Q621" s="210"/>
      <c r="R621" s="210"/>
      <c r="S621" s="210"/>
      <c r="T621" s="210"/>
      <c r="U621" s="210"/>
      <c r="V621" s="210"/>
      <c r="W621" s="210"/>
      <c r="X621" s="210"/>
      <c r="Y621" s="210"/>
      <c r="Z621" s="210"/>
      <c r="AA621" s="210"/>
      <c r="AB621" s="210"/>
      <c r="AC621" s="210"/>
      <c r="AD621" s="210"/>
      <c r="AE621" s="210"/>
      <c r="AF621" s="210"/>
      <c r="AG621" s="210"/>
      <c r="AH621" s="210"/>
      <c r="AI621" s="210"/>
      <c r="AJ621" s="210"/>
      <c r="AK621" s="210"/>
      <c r="AL621" s="210"/>
    </row>
    <row r="622" spans="1:38" ht="16" x14ac:dyDescent="0.2">
      <c r="A622" s="210"/>
      <c r="B622" s="210"/>
      <c r="C622" s="210"/>
      <c r="D622" s="210"/>
      <c r="E622" s="210"/>
      <c r="F622" s="210"/>
      <c r="G622" s="210"/>
      <c r="H622" s="210"/>
      <c r="I622" s="210"/>
      <c r="J622" s="210"/>
      <c r="K622" s="210"/>
      <c r="L622" s="210"/>
      <c r="M622" s="210"/>
      <c r="N622" s="210"/>
      <c r="O622" s="210"/>
      <c r="P622" s="210"/>
      <c r="Q622" s="210"/>
      <c r="R622" s="210"/>
      <c r="S622" s="210"/>
      <c r="T622" s="210"/>
      <c r="U622" s="210"/>
      <c r="V622" s="210"/>
      <c r="W622" s="210"/>
      <c r="X622" s="210"/>
      <c r="Y622" s="210"/>
      <c r="Z622" s="210"/>
      <c r="AA622" s="210"/>
      <c r="AB622" s="210"/>
      <c r="AC622" s="210"/>
      <c r="AD622" s="210"/>
      <c r="AE622" s="210"/>
      <c r="AF622" s="210"/>
      <c r="AG622" s="210"/>
      <c r="AH622" s="210"/>
      <c r="AI622" s="210"/>
      <c r="AJ622" s="210"/>
      <c r="AK622" s="210"/>
      <c r="AL622" s="210"/>
    </row>
    <row r="623" spans="1:38" ht="16" x14ac:dyDescent="0.2">
      <c r="A623" s="210"/>
      <c r="B623" s="210"/>
      <c r="C623" s="210"/>
      <c r="D623" s="210"/>
      <c r="E623" s="210"/>
      <c r="F623" s="210"/>
      <c r="G623" s="210"/>
      <c r="H623" s="210"/>
      <c r="I623" s="210"/>
      <c r="J623" s="210"/>
      <c r="K623" s="210"/>
      <c r="L623" s="210"/>
      <c r="M623" s="210"/>
      <c r="N623" s="210"/>
      <c r="O623" s="210"/>
      <c r="P623" s="210"/>
      <c r="Q623" s="210"/>
      <c r="R623" s="210"/>
      <c r="S623" s="210"/>
      <c r="T623" s="210"/>
      <c r="U623" s="210"/>
      <c r="V623" s="210"/>
      <c r="W623" s="210"/>
      <c r="X623" s="210"/>
      <c r="Y623" s="210"/>
      <c r="Z623" s="210"/>
      <c r="AA623" s="210"/>
      <c r="AB623" s="210"/>
      <c r="AC623" s="210"/>
      <c r="AD623" s="210"/>
      <c r="AE623" s="210"/>
      <c r="AF623" s="210"/>
      <c r="AG623" s="210"/>
      <c r="AH623" s="210"/>
      <c r="AI623" s="210"/>
      <c r="AJ623" s="210"/>
      <c r="AK623" s="210"/>
      <c r="AL623" s="210"/>
    </row>
    <row r="624" spans="1:38" ht="16" x14ac:dyDescent="0.2">
      <c r="A624" s="210"/>
      <c r="B624" s="210"/>
      <c r="C624" s="210"/>
      <c r="D624" s="210"/>
      <c r="E624" s="210"/>
      <c r="F624" s="210"/>
      <c r="G624" s="210"/>
      <c r="H624" s="210"/>
      <c r="I624" s="210"/>
      <c r="J624" s="210"/>
      <c r="K624" s="210"/>
      <c r="L624" s="210"/>
      <c r="M624" s="210"/>
      <c r="N624" s="210"/>
      <c r="O624" s="210"/>
      <c r="P624" s="210"/>
      <c r="Q624" s="210"/>
      <c r="R624" s="210"/>
      <c r="S624" s="210"/>
      <c r="T624" s="210"/>
      <c r="U624" s="210"/>
      <c r="V624" s="210"/>
      <c r="W624" s="210"/>
      <c r="X624" s="210"/>
      <c r="Y624" s="210"/>
      <c r="Z624" s="210"/>
      <c r="AA624" s="210"/>
      <c r="AB624" s="210"/>
      <c r="AC624" s="210"/>
      <c r="AD624" s="210"/>
      <c r="AE624" s="210"/>
      <c r="AF624" s="210"/>
      <c r="AG624" s="210"/>
      <c r="AH624" s="210"/>
      <c r="AI624" s="210"/>
      <c r="AJ624" s="210"/>
      <c r="AK624" s="210"/>
      <c r="AL624" s="210"/>
    </row>
    <row r="625" spans="1:38" ht="16" x14ac:dyDescent="0.2">
      <c r="A625" s="210"/>
      <c r="B625" s="210"/>
      <c r="C625" s="210"/>
      <c r="D625" s="210"/>
      <c r="E625" s="210"/>
      <c r="F625" s="210"/>
      <c r="G625" s="210"/>
      <c r="H625" s="210"/>
      <c r="I625" s="210"/>
      <c r="J625" s="210"/>
      <c r="K625" s="210"/>
      <c r="L625" s="210"/>
      <c r="M625" s="210"/>
      <c r="N625" s="210"/>
      <c r="O625" s="210"/>
      <c r="P625" s="210"/>
      <c r="Q625" s="210"/>
      <c r="R625" s="210"/>
      <c r="S625" s="210"/>
      <c r="T625" s="210"/>
      <c r="U625" s="210"/>
      <c r="V625" s="210"/>
      <c r="W625" s="210"/>
      <c r="X625" s="210"/>
      <c r="Y625" s="210"/>
      <c r="Z625" s="210"/>
      <c r="AA625" s="210"/>
      <c r="AB625" s="210"/>
      <c r="AC625" s="210"/>
      <c r="AD625" s="210"/>
      <c r="AE625" s="210"/>
      <c r="AF625" s="210"/>
      <c r="AG625" s="210"/>
      <c r="AH625" s="210"/>
      <c r="AI625" s="210"/>
      <c r="AJ625" s="210"/>
      <c r="AK625" s="210"/>
      <c r="AL625" s="210"/>
    </row>
    <row r="626" spans="1:38" ht="16" x14ac:dyDescent="0.2">
      <c r="A626" s="210"/>
      <c r="B626" s="210"/>
      <c r="C626" s="210"/>
      <c r="D626" s="210"/>
      <c r="E626" s="210"/>
      <c r="F626" s="210"/>
      <c r="G626" s="210"/>
      <c r="H626" s="210"/>
      <c r="I626" s="210"/>
      <c r="J626" s="210"/>
      <c r="K626" s="210"/>
      <c r="L626" s="210"/>
      <c r="M626" s="210"/>
      <c r="N626" s="210"/>
      <c r="O626" s="210"/>
      <c r="P626" s="210"/>
      <c r="Q626" s="210"/>
      <c r="R626" s="210"/>
      <c r="S626" s="210"/>
      <c r="T626" s="210"/>
      <c r="U626" s="210"/>
      <c r="V626" s="210"/>
      <c r="W626" s="210"/>
      <c r="X626" s="210"/>
      <c r="Y626" s="210"/>
      <c r="Z626" s="210"/>
      <c r="AA626" s="210"/>
      <c r="AB626" s="210"/>
      <c r="AC626" s="210"/>
      <c r="AD626" s="210"/>
      <c r="AE626" s="210"/>
      <c r="AF626" s="210"/>
      <c r="AG626" s="210"/>
      <c r="AH626" s="210"/>
      <c r="AI626" s="210"/>
      <c r="AJ626" s="210"/>
      <c r="AK626" s="210"/>
      <c r="AL626" s="210"/>
    </row>
    <row r="627" spans="1:38" ht="16" x14ac:dyDescent="0.2">
      <c r="A627" s="210"/>
      <c r="B627" s="210"/>
      <c r="C627" s="210"/>
      <c r="D627" s="210"/>
      <c r="E627" s="210"/>
      <c r="F627" s="210"/>
      <c r="G627" s="210"/>
      <c r="H627" s="210"/>
      <c r="I627" s="210"/>
      <c r="J627" s="210"/>
      <c r="K627" s="210"/>
      <c r="L627" s="210"/>
      <c r="M627" s="210"/>
      <c r="N627" s="210"/>
      <c r="O627" s="210"/>
      <c r="P627" s="210"/>
      <c r="Q627" s="210"/>
      <c r="R627" s="210"/>
      <c r="S627" s="210"/>
      <c r="T627" s="210"/>
      <c r="U627" s="210"/>
      <c r="V627" s="210"/>
      <c r="W627" s="210"/>
      <c r="X627" s="210"/>
      <c r="Y627" s="210"/>
      <c r="Z627" s="210"/>
      <c r="AA627" s="210"/>
      <c r="AB627" s="210"/>
      <c r="AC627" s="210"/>
      <c r="AD627" s="210"/>
      <c r="AE627" s="210"/>
      <c r="AF627" s="210"/>
      <c r="AG627" s="210"/>
      <c r="AH627" s="210"/>
      <c r="AI627" s="210"/>
      <c r="AJ627" s="210"/>
      <c r="AK627" s="210"/>
      <c r="AL627" s="210"/>
    </row>
    <row r="628" spans="1:38" ht="16" x14ac:dyDescent="0.2">
      <c r="A628" s="210"/>
      <c r="B628" s="210"/>
      <c r="C628" s="210"/>
      <c r="D628" s="210"/>
      <c r="E628" s="210"/>
      <c r="F628" s="210"/>
      <c r="G628" s="210"/>
      <c r="H628" s="210"/>
      <c r="I628" s="210"/>
      <c r="J628" s="210"/>
      <c r="K628" s="210"/>
      <c r="L628" s="210"/>
      <c r="M628" s="210"/>
      <c r="N628" s="210"/>
      <c r="O628" s="210"/>
      <c r="P628" s="210"/>
      <c r="Q628" s="210"/>
      <c r="R628" s="210"/>
      <c r="S628" s="210"/>
      <c r="T628" s="210"/>
      <c r="U628" s="210"/>
      <c r="V628" s="210"/>
      <c r="W628" s="210"/>
      <c r="X628" s="210"/>
      <c r="Y628" s="210"/>
      <c r="Z628" s="210"/>
      <c r="AA628" s="210"/>
      <c r="AB628" s="210"/>
      <c r="AC628" s="210"/>
      <c r="AD628" s="210"/>
      <c r="AE628" s="210"/>
      <c r="AF628" s="210"/>
      <c r="AG628" s="210"/>
      <c r="AH628" s="210"/>
      <c r="AI628" s="210"/>
      <c r="AJ628" s="210"/>
      <c r="AK628" s="210"/>
      <c r="AL628" s="210"/>
    </row>
    <row r="629" spans="1:38" ht="16" x14ac:dyDescent="0.2">
      <c r="A629" s="210"/>
      <c r="B629" s="210"/>
      <c r="C629" s="210"/>
      <c r="D629" s="210"/>
      <c r="E629" s="210"/>
      <c r="F629" s="210"/>
      <c r="G629" s="210"/>
      <c r="H629" s="210"/>
      <c r="I629" s="210"/>
      <c r="J629" s="210"/>
      <c r="K629" s="210"/>
      <c r="L629" s="210"/>
      <c r="M629" s="210"/>
      <c r="N629" s="210"/>
      <c r="O629" s="210"/>
      <c r="P629" s="210"/>
      <c r="Q629" s="210"/>
      <c r="R629" s="210"/>
      <c r="S629" s="210"/>
      <c r="T629" s="210"/>
      <c r="U629" s="210"/>
      <c r="V629" s="210"/>
      <c r="W629" s="210"/>
      <c r="X629" s="210"/>
      <c r="Y629" s="210"/>
      <c r="Z629" s="210"/>
      <c r="AA629" s="210"/>
      <c r="AB629" s="210"/>
      <c r="AC629" s="210"/>
      <c r="AD629" s="210"/>
      <c r="AE629" s="210"/>
      <c r="AF629" s="210"/>
      <c r="AG629" s="210"/>
      <c r="AH629" s="210"/>
      <c r="AI629" s="210"/>
      <c r="AJ629" s="210"/>
      <c r="AK629" s="210"/>
      <c r="AL629" s="210"/>
    </row>
    <row r="630" spans="1:38" ht="16" x14ac:dyDescent="0.2">
      <c r="A630" s="210"/>
      <c r="B630" s="210"/>
      <c r="C630" s="210"/>
      <c r="D630" s="210"/>
      <c r="E630" s="210"/>
      <c r="F630" s="210"/>
      <c r="G630" s="210"/>
      <c r="H630" s="210"/>
      <c r="I630" s="210"/>
      <c r="J630" s="210"/>
      <c r="K630" s="210"/>
      <c r="L630" s="210"/>
      <c r="M630" s="210"/>
      <c r="N630" s="210"/>
      <c r="O630" s="210"/>
      <c r="P630" s="210"/>
      <c r="Q630" s="210"/>
      <c r="R630" s="210"/>
      <c r="S630" s="210"/>
      <c r="T630" s="210"/>
      <c r="U630" s="210"/>
      <c r="V630" s="210"/>
      <c r="W630" s="210"/>
      <c r="X630" s="210"/>
      <c r="Y630" s="210"/>
      <c r="Z630" s="210"/>
      <c r="AA630" s="210"/>
      <c r="AB630" s="210"/>
      <c r="AC630" s="210"/>
      <c r="AD630" s="210"/>
      <c r="AE630" s="210"/>
      <c r="AF630" s="210"/>
      <c r="AG630" s="210"/>
      <c r="AH630" s="210"/>
      <c r="AI630" s="210"/>
      <c r="AJ630" s="210"/>
      <c r="AK630" s="210"/>
      <c r="AL630" s="210"/>
    </row>
    <row r="631" spans="1:38" ht="16" x14ac:dyDescent="0.2">
      <c r="A631" s="210"/>
      <c r="B631" s="210"/>
      <c r="C631" s="210"/>
      <c r="D631" s="210"/>
      <c r="E631" s="210"/>
      <c r="F631" s="210"/>
      <c r="G631" s="210"/>
      <c r="H631" s="210"/>
      <c r="I631" s="210"/>
      <c r="J631" s="210"/>
      <c r="K631" s="210"/>
      <c r="L631" s="210"/>
      <c r="M631" s="210"/>
      <c r="N631" s="210"/>
      <c r="O631" s="210"/>
      <c r="P631" s="210"/>
      <c r="Q631" s="210"/>
      <c r="R631" s="210"/>
      <c r="S631" s="210"/>
      <c r="T631" s="210"/>
      <c r="U631" s="210"/>
      <c r="V631" s="210"/>
      <c r="W631" s="210"/>
      <c r="X631" s="210"/>
      <c r="Y631" s="210"/>
      <c r="Z631" s="210"/>
      <c r="AA631" s="210"/>
      <c r="AB631" s="210"/>
      <c r="AC631" s="210"/>
      <c r="AD631" s="210"/>
      <c r="AE631" s="210"/>
      <c r="AF631" s="210"/>
      <c r="AG631" s="210"/>
      <c r="AH631" s="210"/>
      <c r="AI631" s="210"/>
      <c r="AJ631" s="210"/>
      <c r="AK631" s="210"/>
      <c r="AL631" s="210"/>
    </row>
    <row r="632" spans="1:38" ht="16" x14ac:dyDescent="0.2">
      <c r="A632" s="210"/>
      <c r="B632" s="210"/>
      <c r="C632" s="210"/>
      <c r="D632" s="210"/>
      <c r="E632" s="210"/>
      <c r="F632" s="210"/>
      <c r="G632" s="210"/>
      <c r="H632" s="210"/>
      <c r="I632" s="210"/>
      <c r="J632" s="210"/>
      <c r="K632" s="210"/>
      <c r="L632" s="210"/>
      <c r="M632" s="210"/>
      <c r="N632" s="210"/>
      <c r="O632" s="210"/>
      <c r="P632" s="210"/>
      <c r="Q632" s="210"/>
      <c r="R632" s="210"/>
      <c r="S632" s="210"/>
      <c r="T632" s="210"/>
      <c r="U632" s="210"/>
      <c r="V632" s="210"/>
      <c r="W632" s="210"/>
      <c r="X632" s="210"/>
      <c r="Y632" s="210"/>
      <c r="Z632" s="210"/>
      <c r="AA632" s="210"/>
      <c r="AB632" s="210"/>
      <c r="AC632" s="210"/>
      <c r="AD632" s="210"/>
      <c r="AE632" s="210"/>
      <c r="AF632" s="210"/>
      <c r="AG632" s="210"/>
      <c r="AH632" s="210"/>
      <c r="AI632" s="210"/>
      <c r="AJ632" s="210"/>
      <c r="AK632" s="210"/>
      <c r="AL632" s="210"/>
    </row>
    <row r="633" spans="1:38" ht="16" x14ac:dyDescent="0.2">
      <c r="A633" s="210"/>
      <c r="B633" s="210"/>
      <c r="C633" s="210"/>
      <c r="D633" s="210"/>
      <c r="E633" s="210"/>
      <c r="F633" s="210"/>
      <c r="G633" s="210"/>
      <c r="H633" s="210"/>
      <c r="I633" s="210"/>
      <c r="J633" s="210"/>
      <c r="K633" s="210"/>
      <c r="L633" s="210"/>
      <c r="M633" s="210"/>
      <c r="N633" s="210"/>
      <c r="O633" s="210"/>
      <c r="P633" s="210"/>
      <c r="Q633" s="210"/>
      <c r="R633" s="210"/>
      <c r="S633" s="210"/>
      <c r="T633" s="210"/>
      <c r="U633" s="210"/>
      <c r="V633" s="210"/>
      <c r="W633" s="210"/>
      <c r="X633" s="210"/>
      <c r="Y633" s="210"/>
      <c r="Z633" s="210"/>
      <c r="AA633" s="210"/>
      <c r="AB633" s="210"/>
      <c r="AC633" s="210"/>
      <c r="AD633" s="210"/>
      <c r="AE633" s="210"/>
      <c r="AF633" s="210"/>
      <c r="AG633" s="210"/>
      <c r="AH633" s="210"/>
      <c r="AI633" s="210"/>
      <c r="AJ633" s="210"/>
      <c r="AK633" s="210"/>
      <c r="AL633" s="210"/>
    </row>
    <row r="634" spans="1:38" ht="16" x14ac:dyDescent="0.2">
      <c r="A634" s="210"/>
      <c r="B634" s="210"/>
      <c r="C634" s="210"/>
      <c r="D634" s="210"/>
      <c r="E634" s="210"/>
      <c r="F634" s="210"/>
      <c r="G634" s="210"/>
      <c r="H634" s="210"/>
      <c r="I634" s="210"/>
      <c r="J634" s="210"/>
      <c r="K634" s="210"/>
      <c r="L634" s="210"/>
      <c r="M634" s="210"/>
      <c r="N634" s="210"/>
      <c r="O634" s="210"/>
      <c r="P634" s="210"/>
      <c r="Q634" s="210"/>
      <c r="R634" s="210"/>
      <c r="S634" s="210"/>
      <c r="T634" s="210"/>
      <c r="U634" s="210"/>
      <c r="V634" s="210"/>
      <c r="W634" s="210"/>
      <c r="X634" s="210"/>
      <c r="Y634" s="210"/>
      <c r="Z634" s="210"/>
      <c r="AA634" s="210"/>
      <c r="AB634" s="210"/>
      <c r="AC634" s="210"/>
      <c r="AD634" s="210"/>
      <c r="AE634" s="210"/>
      <c r="AF634" s="210"/>
      <c r="AG634" s="210"/>
      <c r="AH634" s="210"/>
      <c r="AI634" s="210"/>
      <c r="AJ634" s="210"/>
      <c r="AK634" s="210"/>
      <c r="AL634" s="210"/>
    </row>
    <row r="635" spans="1:38" ht="16" x14ac:dyDescent="0.2">
      <c r="A635" s="210"/>
      <c r="B635" s="210"/>
      <c r="C635" s="210"/>
      <c r="D635" s="210"/>
      <c r="E635" s="210"/>
      <c r="F635" s="210"/>
      <c r="G635" s="210"/>
      <c r="H635" s="210"/>
      <c r="I635" s="210"/>
      <c r="J635" s="210"/>
      <c r="K635" s="210"/>
      <c r="L635" s="210"/>
      <c r="M635" s="210"/>
      <c r="N635" s="210"/>
      <c r="O635" s="210"/>
      <c r="P635" s="210"/>
      <c r="Q635" s="210"/>
      <c r="R635" s="210"/>
      <c r="S635" s="210"/>
      <c r="T635" s="210"/>
      <c r="U635" s="210"/>
      <c r="V635" s="210"/>
      <c r="W635" s="210"/>
      <c r="X635" s="210"/>
      <c r="Y635" s="210"/>
      <c r="Z635" s="210"/>
      <c r="AA635" s="210"/>
      <c r="AB635" s="210"/>
      <c r="AC635" s="210"/>
      <c r="AD635" s="210"/>
      <c r="AE635" s="210"/>
      <c r="AF635" s="210"/>
      <c r="AG635" s="210"/>
      <c r="AH635" s="210"/>
      <c r="AI635" s="210"/>
      <c r="AJ635" s="210"/>
      <c r="AK635" s="210"/>
      <c r="AL635" s="210"/>
    </row>
    <row r="636" spans="1:38" ht="16" x14ac:dyDescent="0.2">
      <c r="A636" s="210"/>
      <c r="B636" s="210"/>
      <c r="C636" s="210"/>
      <c r="D636" s="210"/>
      <c r="E636" s="210"/>
      <c r="F636" s="210"/>
      <c r="G636" s="210"/>
      <c r="H636" s="210"/>
      <c r="I636" s="210"/>
      <c r="J636" s="210"/>
      <c r="K636" s="210"/>
      <c r="L636" s="210"/>
      <c r="M636" s="210"/>
      <c r="N636" s="210"/>
      <c r="O636" s="210"/>
      <c r="P636" s="210"/>
      <c r="Q636" s="210"/>
      <c r="R636" s="210"/>
      <c r="S636" s="210"/>
      <c r="T636" s="210"/>
      <c r="U636" s="210"/>
      <c r="V636" s="210"/>
      <c r="W636" s="210"/>
      <c r="X636" s="210"/>
      <c r="Y636" s="210"/>
      <c r="Z636" s="210"/>
      <c r="AA636" s="210"/>
      <c r="AB636" s="210"/>
      <c r="AC636" s="210"/>
      <c r="AD636" s="210"/>
      <c r="AE636" s="210"/>
      <c r="AF636" s="210"/>
      <c r="AG636" s="210"/>
      <c r="AH636" s="210"/>
      <c r="AI636" s="210"/>
      <c r="AJ636" s="210"/>
      <c r="AK636" s="210"/>
      <c r="AL636" s="210"/>
    </row>
    <row r="637" spans="1:38" ht="16" x14ac:dyDescent="0.2">
      <c r="A637" s="210"/>
      <c r="B637" s="210"/>
      <c r="C637" s="210"/>
      <c r="D637" s="210"/>
      <c r="E637" s="210"/>
      <c r="F637" s="210"/>
      <c r="G637" s="210"/>
      <c r="H637" s="210"/>
      <c r="I637" s="210"/>
      <c r="J637" s="210"/>
      <c r="K637" s="210"/>
      <c r="L637" s="210"/>
      <c r="M637" s="210"/>
      <c r="N637" s="210"/>
      <c r="O637" s="210"/>
      <c r="P637" s="210"/>
      <c r="Q637" s="210"/>
      <c r="R637" s="210"/>
      <c r="S637" s="210"/>
      <c r="T637" s="210"/>
      <c r="U637" s="210"/>
      <c r="V637" s="210"/>
      <c r="W637" s="210"/>
      <c r="X637" s="210"/>
      <c r="Y637" s="210"/>
      <c r="Z637" s="210"/>
      <c r="AA637" s="210"/>
      <c r="AB637" s="210"/>
      <c r="AC637" s="210"/>
      <c r="AD637" s="210"/>
      <c r="AE637" s="210"/>
      <c r="AF637" s="210"/>
      <c r="AG637" s="210"/>
      <c r="AH637" s="210"/>
      <c r="AI637" s="210"/>
      <c r="AJ637" s="210"/>
      <c r="AK637" s="210"/>
      <c r="AL637" s="210"/>
    </row>
    <row r="638" spans="1:38" ht="16" x14ac:dyDescent="0.2">
      <c r="A638" s="210"/>
      <c r="B638" s="210"/>
      <c r="C638" s="210"/>
      <c r="D638" s="210"/>
      <c r="E638" s="210"/>
      <c r="F638" s="210"/>
      <c r="G638" s="210"/>
      <c r="H638" s="210"/>
      <c r="I638" s="210"/>
      <c r="J638" s="210"/>
      <c r="K638" s="210"/>
      <c r="L638" s="210"/>
      <c r="M638" s="210"/>
      <c r="N638" s="210"/>
      <c r="O638" s="210"/>
      <c r="P638" s="210"/>
      <c r="Q638" s="210"/>
      <c r="R638" s="210"/>
      <c r="S638" s="210"/>
      <c r="T638" s="210"/>
      <c r="U638" s="210"/>
      <c r="V638" s="210"/>
      <c r="W638" s="210"/>
      <c r="X638" s="210"/>
      <c r="Y638" s="210"/>
      <c r="Z638" s="210"/>
      <c r="AA638" s="210"/>
      <c r="AB638" s="210"/>
      <c r="AC638" s="210"/>
      <c r="AD638" s="210"/>
      <c r="AE638" s="210"/>
      <c r="AF638" s="210"/>
      <c r="AG638" s="210"/>
      <c r="AH638" s="210"/>
      <c r="AI638" s="210"/>
      <c r="AJ638" s="210"/>
      <c r="AK638" s="210"/>
      <c r="AL638" s="210"/>
    </row>
    <row r="639" spans="1:38" ht="16" x14ac:dyDescent="0.2">
      <c r="A639" s="210"/>
      <c r="B639" s="210"/>
      <c r="C639" s="210"/>
      <c r="D639" s="210"/>
      <c r="E639" s="210"/>
      <c r="F639" s="210"/>
      <c r="G639" s="210"/>
      <c r="H639" s="210"/>
      <c r="I639" s="210"/>
      <c r="J639" s="210"/>
      <c r="K639" s="210"/>
      <c r="L639" s="210"/>
      <c r="M639" s="210"/>
      <c r="N639" s="210"/>
      <c r="O639" s="210"/>
      <c r="P639" s="210"/>
      <c r="Q639" s="210"/>
      <c r="R639" s="210"/>
      <c r="S639" s="210"/>
      <c r="T639" s="210"/>
      <c r="U639" s="210"/>
      <c r="V639" s="210"/>
      <c r="W639" s="210"/>
      <c r="X639" s="210"/>
      <c r="Y639" s="210"/>
      <c r="Z639" s="210"/>
      <c r="AA639" s="210"/>
      <c r="AB639" s="210"/>
      <c r="AC639" s="210"/>
      <c r="AD639" s="210"/>
      <c r="AE639" s="210"/>
      <c r="AF639" s="210"/>
      <c r="AG639" s="210"/>
      <c r="AH639" s="210"/>
      <c r="AI639" s="210"/>
      <c r="AJ639" s="210"/>
      <c r="AK639" s="210"/>
      <c r="AL639" s="210"/>
    </row>
    <row r="640" spans="1:38" ht="16" x14ac:dyDescent="0.2">
      <c r="A640" s="210"/>
      <c r="B640" s="210"/>
      <c r="C640" s="210"/>
      <c r="D640" s="210"/>
      <c r="E640" s="210"/>
      <c r="F640" s="210"/>
      <c r="G640" s="210"/>
      <c r="H640" s="210"/>
      <c r="I640" s="210"/>
      <c r="J640" s="210"/>
      <c r="K640" s="210"/>
      <c r="L640" s="210"/>
      <c r="M640" s="210"/>
      <c r="N640" s="210"/>
      <c r="O640" s="210"/>
      <c r="P640" s="210"/>
      <c r="Q640" s="210"/>
      <c r="R640" s="210"/>
      <c r="S640" s="210"/>
      <c r="T640" s="210"/>
      <c r="U640" s="210"/>
      <c r="V640" s="210"/>
      <c r="W640" s="210"/>
      <c r="X640" s="210"/>
      <c r="Y640" s="210"/>
      <c r="Z640" s="210"/>
      <c r="AA640" s="210"/>
      <c r="AB640" s="210"/>
      <c r="AC640" s="210"/>
      <c r="AD640" s="210"/>
      <c r="AE640" s="210"/>
      <c r="AF640" s="210"/>
      <c r="AG640" s="210"/>
      <c r="AH640" s="210"/>
      <c r="AI640" s="210"/>
      <c r="AJ640" s="210"/>
      <c r="AK640" s="210"/>
      <c r="AL640" s="210"/>
    </row>
    <row r="641" spans="1:38" ht="16" x14ac:dyDescent="0.2">
      <c r="A641" s="210"/>
      <c r="B641" s="210"/>
      <c r="C641" s="210"/>
      <c r="D641" s="210"/>
      <c r="E641" s="210"/>
      <c r="F641" s="210"/>
      <c r="G641" s="210"/>
      <c r="H641" s="210"/>
      <c r="I641" s="210"/>
      <c r="J641" s="210"/>
      <c r="K641" s="210"/>
      <c r="L641" s="210"/>
      <c r="M641" s="210"/>
      <c r="N641" s="210"/>
      <c r="O641" s="210"/>
      <c r="P641" s="210"/>
      <c r="Q641" s="210"/>
      <c r="R641" s="210"/>
      <c r="S641" s="210"/>
      <c r="T641" s="210"/>
      <c r="U641" s="210"/>
      <c r="V641" s="210"/>
      <c r="W641" s="210"/>
      <c r="X641" s="210"/>
      <c r="Y641" s="210"/>
      <c r="Z641" s="210"/>
      <c r="AA641" s="210"/>
      <c r="AB641" s="210"/>
      <c r="AC641" s="210"/>
      <c r="AD641" s="210"/>
      <c r="AE641" s="210"/>
      <c r="AF641" s="210"/>
      <c r="AG641" s="210"/>
      <c r="AH641" s="210"/>
      <c r="AI641" s="210"/>
      <c r="AJ641" s="210"/>
      <c r="AK641" s="210"/>
      <c r="AL641" s="210"/>
    </row>
    <row r="642" spans="1:38" ht="16" x14ac:dyDescent="0.2">
      <c r="A642" s="210"/>
      <c r="B642" s="210"/>
      <c r="C642" s="210"/>
      <c r="D642" s="210"/>
      <c r="E642" s="210"/>
      <c r="F642" s="210"/>
      <c r="G642" s="210"/>
      <c r="H642" s="210"/>
      <c r="I642" s="210"/>
      <c r="J642" s="210"/>
      <c r="K642" s="210"/>
      <c r="L642" s="210"/>
      <c r="M642" s="210"/>
      <c r="N642" s="210"/>
      <c r="O642" s="210"/>
      <c r="P642" s="210"/>
      <c r="Q642" s="210"/>
      <c r="R642" s="210"/>
      <c r="S642" s="210"/>
      <c r="T642" s="210"/>
      <c r="U642" s="210"/>
      <c r="V642" s="210"/>
      <c r="W642" s="210"/>
      <c r="X642" s="210"/>
      <c r="Y642" s="210"/>
      <c r="Z642" s="210"/>
      <c r="AA642" s="210"/>
      <c r="AB642" s="210"/>
      <c r="AC642" s="210"/>
      <c r="AD642" s="210"/>
      <c r="AE642" s="210"/>
      <c r="AF642" s="210"/>
      <c r="AG642" s="210"/>
      <c r="AH642" s="210"/>
      <c r="AI642" s="210"/>
      <c r="AJ642" s="210"/>
      <c r="AK642" s="210"/>
      <c r="AL642" s="210"/>
    </row>
    <row r="643" spans="1:38" ht="16" x14ac:dyDescent="0.2">
      <c r="A643" s="210"/>
      <c r="B643" s="210"/>
      <c r="C643" s="210"/>
      <c r="D643" s="210"/>
      <c r="E643" s="210"/>
      <c r="F643" s="210"/>
      <c r="G643" s="210"/>
      <c r="H643" s="210"/>
      <c r="I643" s="210"/>
      <c r="J643" s="210"/>
      <c r="K643" s="210"/>
      <c r="L643" s="210"/>
      <c r="M643" s="210"/>
      <c r="N643" s="210"/>
      <c r="O643" s="210"/>
      <c r="P643" s="210"/>
      <c r="Q643" s="210"/>
      <c r="R643" s="210"/>
      <c r="S643" s="210"/>
      <c r="T643" s="210"/>
      <c r="U643" s="210"/>
      <c r="V643" s="210"/>
      <c r="W643" s="210"/>
      <c r="X643" s="210"/>
      <c r="Y643" s="210"/>
      <c r="Z643" s="210"/>
      <c r="AA643" s="210"/>
      <c r="AB643" s="210"/>
      <c r="AC643" s="210"/>
      <c r="AD643" s="210"/>
      <c r="AE643" s="210"/>
      <c r="AF643" s="210"/>
      <c r="AG643" s="210"/>
      <c r="AH643" s="210"/>
      <c r="AI643" s="210"/>
      <c r="AJ643" s="210"/>
      <c r="AK643" s="210"/>
      <c r="AL643" s="210"/>
    </row>
    <row r="644" spans="1:38" ht="16" x14ac:dyDescent="0.2">
      <c r="A644" s="210"/>
      <c r="B644" s="210"/>
      <c r="C644" s="210"/>
      <c r="D644" s="210"/>
      <c r="E644" s="210"/>
      <c r="F644" s="210"/>
      <c r="G644" s="210"/>
      <c r="H644" s="210"/>
      <c r="I644" s="210"/>
      <c r="J644" s="210"/>
      <c r="K644" s="210"/>
      <c r="L644" s="210"/>
      <c r="M644" s="210"/>
      <c r="N644" s="210"/>
      <c r="O644" s="210"/>
      <c r="P644" s="210"/>
      <c r="Q644" s="210"/>
      <c r="R644" s="210"/>
      <c r="S644" s="210"/>
      <c r="T644" s="210"/>
      <c r="U644" s="210"/>
      <c r="V644" s="210"/>
      <c r="W644" s="210"/>
      <c r="X644" s="210"/>
      <c r="Y644" s="210"/>
      <c r="Z644" s="210"/>
      <c r="AA644" s="210"/>
      <c r="AB644" s="210"/>
      <c r="AC644" s="210"/>
      <c r="AD644" s="210"/>
      <c r="AE644" s="210"/>
      <c r="AF644" s="210"/>
      <c r="AG644" s="210"/>
      <c r="AH644" s="210"/>
      <c r="AI644" s="210"/>
      <c r="AJ644" s="210"/>
      <c r="AK644" s="210"/>
      <c r="AL644" s="210"/>
    </row>
    <row r="645" spans="1:38" ht="16" x14ac:dyDescent="0.2">
      <c r="A645" s="210"/>
      <c r="B645" s="210"/>
      <c r="C645" s="210"/>
      <c r="D645" s="210"/>
      <c r="E645" s="210"/>
      <c r="F645" s="210"/>
      <c r="G645" s="210"/>
      <c r="H645" s="210"/>
      <c r="I645" s="210"/>
      <c r="J645" s="210"/>
      <c r="K645" s="210"/>
      <c r="L645" s="210"/>
      <c r="M645" s="210"/>
      <c r="N645" s="210"/>
      <c r="O645" s="210"/>
      <c r="P645" s="210"/>
      <c r="Q645" s="210"/>
      <c r="R645" s="210"/>
      <c r="S645" s="210"/>
      <c r="T645" s="210"/>
      <c r="U645" s="210"/>
      <c r="V645" s="210"/>
      <c r="W645" s="210"/>
      <c r="X645" s="210"/>
      <c r="Y645" s="210"/>
      <c r="Z645" s="210"/>
      <c r="AA645" s="210"/>
      <c r="AB645" s="210"/>
      <c r="AC645" s="210"/>
      <c r="AD645" s="210"/>
      <c r="AE645" s="210"/>
      <c r="AF645" s="210"/>
      <c r="AG645" s="210"/>
      <c r="AH645" s="210"/>
      <c r="AI645" s="210"/>
      <c r="AJ645" s="210"/>
      <c r="AK645" s="210"/>
      <c r="AL645" s="210"/>
    </row>
    <row r="646" spans="1:38" ht="16" x14ac:dyDescent="0.2">
      <c r="A646" s="210"/>
      <c r="B646" s="210"/>
      <c r="C646" s="210"/>
      <c r="D646" s="210"/>
      <c r="E646" s="210"/>
      <c r="F646" s="210"/>
      <c r="G646" s="210"/>
      <c r="H646" s="210"/>
      <c r="I646" s="210"/>
      <c r="J646" s="210"/>
      <c r="K646" s="210"/>
      <c r="L646" s="210"/>
      <c r="M646" s="210"/>
      <c r="N646" s="210"/>
      <c r="O646" s="210"/>
      <c r="P646" s="210"/>
      <c r="Q646" s="210"/>
      <c r="R646" s="210"/>
      <c r="S646" s="210"/>
      <c r="T646" s="210"/>
      <c r="U646" s="210"/>
      <c r="V646" s="210"/>
      <c r="W646" s="210"/>
      <c r="X646" s="210"/>
      <c r="Y646" s="210"/>
      <c r="Z646" s="210"/>
      <c r="AA646" s="210"/>
      <c r="AB646" s="210"/>
      <c r="AC646" s="210"/>
      <c r="AD646" s="210"/>
      <c r="AE646" s="210"/>
      <c r="AF646" s="210"/>
      <c r="AG646" s="210"/>
      <c r="AH646" s="210"/>
      <c r="AI646" s="210"/>
      <c r="AJ646" s="210"/>
      <c r="AK646" s="210"/>
      <c r="AL646" s="210"/>
    </row>
    <row r="647" spans="1:38" ht="16" x14ac:dyDescent="0.2">
      <c r="A647" s="210"/>
      <c r="B647" s="210"/>
      <c r="C647" s="210"/>
      <c r="D647" s="210"/>
      <c r="E647" s="210"/>
      <c r="F647" s="210"/>
      <c r="G647" s="210"/>
      <c r="H647" s="210"/>
      <c r="I647" s="210"/>
      <c r="J647" s="210"/>
      <c r="K647" s="210"/>
      <c r="L647" s="210"/>
      <c r="M647" s="210"/>
      <c r="N647" s="210"/>
      <c r="O647" s="210"/>
      <c r="P647" s="210"/>
      <c r="Q647" s="210"/>
      <c r="R647" s="210"/>
      <c r="S647" s="210"/>
      <c r="T647" s="210"/>
      <c r="U647" s="210"/>
      <c r="V647" s="210"/>
      <c r="W647" s="210"/>
      <c r="X647" s="210"/>
      <c r="Y647" s="210"/>
      <c r="Z647" s="210"/>
      <c r="AA647" s="210"/>
      <c r="AB647" s="210"/>
      <c r="AC647" s="210"/>
      <c r="AD647" s="210"/>
      <c r="AE647" s="210"/>
      <c r="AF647" s="210"/>
      <c r="AG647" s="210"/>
      <c r="AH647" s="210"/>
      <c r="AI647" s="210"/>
      <c r="AJ647" s="210"/>
      <c r="AK647" s="210"/>
      <c r="AL647" s="210"/>
    </row>
    <row r="648" spans="1:38" ht="16" x14ac:dyDescent="0.2">
      <c r="A648" s="210"/>
      <c r="B648" s="210"/>
      <c r="C648" s="210"/>
      <c r="D648" s="210"/>
      <c r="E648" s="210"/>
      <c r="F648" s="210"/>
      <c r="G648" s="210"/>
      <c r="H648" s="210"/>
      <c r="I648" s="210"/>
      <c r="J648" s="210"/>
      <c r="K648" s="210"/>
      <c r="L648" s="210"/>
      <c r="M648" s="210"/>
      <c r="N648" s="210"/>
      <c r="O648" s="210"/>
      <c r="P648" s="210"/>
      <c r="Q648" s="210"/>
      <c r="R648" s="210"/>
      <c r="S648" s="210"/>
      <c r="T648" s="210"/>
      <c r="U648" s="210"/>
      <c r="V648" s="210"/>
      <c r="W648" s="210"/>
      <c r="X648" s="210"/>
      <c r="Y648" s="210"/>
      <c r="Z648" s="210"/>
      <c r="AA648" s="210"/>
      <c r="AB648" s="210"/>
      <c r="AC648" s="210"/>
      <c r="AD648" s="210"/>
      <c r="AE648" s="210"/>
      <c r="AF648" s="210"/>
      <c r="AG648" s="210"/>
      <c r="AH648" s="210"/>
      <c r="AI648" s="210"/>
      <c r="AJ648" s="210"/>
      <c r="AK648" s="210"/>
      <c r="AL648" s="210"/>
    </row>
    <row r="649" spans="1:38" ht="16" x14ac:dyDescent="0.2">
      <c r="A649" s="210"/>
      <c r="B649" s="210"/>
      <c r="C649" s="210"/>
      <c r="D649" s="210"/>
      <c r="E649" s="210"/>
      <c r="F649" s="210"/>
      <c r="G649" s="210"/>
      <c r="H649" s="210"/>
      <c r="I649" s="210"/>
      <c r="J649" s="210"/>
      <c r="K649" s="210"/>
      <c r="L649" s="210"/>
      <c r="M649" s="210"/>
      <c r="N649" s="210"/>
      <c r="O649" s="210"/>
      <c r="P649" s="210"/>
      <c r="Q649" s="210"/>
      <c r="R649" s="210"/>
      <c r="S649" s="210"/>
      <c r="T649" s="210"/>
      <c r="U649" s="210"/>
      <c r="V649" s="210"/>
      <c r="W649" s="210"/>
      <c r="X649" s="210"/>
      <c r="Y649" s="210"/>
      <c r="Z649" s="210"/>
      <c r="AA649" s="210"/>
      <c r="AB649" s="210"/>
      <c r="AC649" s="210"/>
      <c r="AD649" s="210"/>
      <c r="AE649" s="210"/>
      <c r="AF649" s="210"/>
      <c r="AG649" s="210"/>
      <c r="AH649" s="210"/>
      <c r="AI649" s="210"/>
      <c r="AJ649" s="210"/>
      <c r="AK649" s="210"/>
      <c r="AL649" s="210"/>
    </row>
    <row r="650" spans="1:38" ht="16" x14ac:dyDescent="0.2">
      <c r="A650" s="210"/>
      <c r="B650" s="210"/>
      <c r="C650" s="210"/>
      <c r="D650" s="210"/>
      <c r="E650" s="210"/>
      <c r="F650" s="210"/>
      <c r="G650" s="210"/>
      <c r="H650" s="210"/>
      <c r="I650" s="210"/>
      <c r="J650" s="210"/>
      <c r="K650" s="210"/>
      <c r="L650" s="210"/>
      <c r="M650" s="210"/>
      <c r="N650" s="210"/>
      <c r="O650" s="210"/>
      <c r="P650" s="210"/>
      <c r="Q650" s="210"/>
      <c r="R650" s="210"/>
      <c r="S650" s="210"/>
      <c r="T650" s="210"/>
      <c r="U650" s="210"/>
      <c r="V650" s="210"/>
      <c r="W650" s="210"/>
      <c r="X650" s="210"/>
      <c r="Y650" s="210"/>
      <c r="Z650" s="210"/>
      <c r="AA650" s="210"/>
      <c r="AB650" s="210"/>
      <c r="AC650" s="210"/>
      <c r="AD650" s="210"/>
      <c r="AE650" s="210"/>
      <c r="AF650" s="210"/>
      <c r="AG650" s="210"/>
      <c r="AH650" s="210"/>
      <c r="AI650" s="210"/>
      <c r="AJ650" s="210"/>
      <c r="AK650" s="210"/>
      <c r="AL650" s="210"/>
    </row>
    <row r="651" spans="1:38" ht="16" x14ac:dyDescent="0.2">
      <c r="A651" s="210"/>
      <c r="B651" s="210"/>
      <c r="C651" s="210"/>
      <c r="D651" s="210"/>
      <c r="E651" s="210"/>
      <c r="F651" s="210"/>
      <c r="G651" s="210"/>
      <c r="H651" s="210"/>
      <c r="I651" s="210"/>
      <c r="J651" s="210"/>
      <c r="K651" s="210"/>
      <c r="L651" s="210"/>
      <c r="M651" s="210"/>
      <c r="N651" s="210"/>
      <c r="O651" s="210"/>
      <c r="P651" s="210"/>
      <c r="Q651" s="210"/>
      <c r="R651" s="210"/>
      <c r="S651" s="210"/>
      <c r="T651" s="210"/>
      <c r="U651" s="210"/>
      <c r="V651" s="210"/>
      <c r="W651" s="210"/>
      <c r="X651" s="210"/>
      <c r="Y651" s="210"/>
      <c r="Z651" s="210"/>
      <c r="AA651" s="210"/>
      <c r="AB651" s="210"/>
      <c r="AC651" s="210"/>
      <c r="AD651" s="210"/>
      <c r="AE651" s="210"/>
      <c r="AF651" s="210"/>
      <c r="AG651" s="210"/>
      <c r="AH651" s="210"/>
      <c r="AI651" s="210"/>
      <c r="AJ651" s="210"/>
      <c r="AK651" s="210"/>
      <c r="AL651" s="210"/>
    </row>
    <row r="652" spans="1:38" ht="16" x14ac:dyDescent="0.2">
      <c r="A652" s="210"/>
      <c r="B652" s="210"/>
      <c r="C652" s="210"/>
      <c r="D652" s="210"/>
      <c r="E652" s="210"/>
      <c r="F652" s="210"/>
      <c r="G652" s="210"/>
      <c r="H652" s="210"/>
      <c r="I652" s="210"/>
      <c r="J652" s="210"/>
      <c r="K652" s="210"/>
      <c r="L652" s="210"/>
      <c r="M652" s="210"/>
      <c r="N652" s="210"/>
      <c r="O652" s="210"/>
      <c r="P652" s="210"/>
      <c r="Q652" s="210"/>
      <c r="R652" s="210"/>
      <c r="S652" s="210"/>
      <c r="T652" s="210"/>
      <c r="U652" s="210"/>
      <c r="V652" s="210"/>
      <c r="W652" s="210"/>
      <c r="X652" s="210"/>
      <c r="Y652" s="210"/>
      <c r="Z652" s="210"/>
      <c r="AA652" s="210"/>
      <c r="AB652" s="210"/>
      <c r="AC652" s="210"/>
      <c r="AD652" s="210"/>
      <c r="AE652" s="210"/>
      <c r="AF652" s="210"/>
      <c r="AG652" s="210"/>
      <c r="AH652" s="210"/>
      <c r="AI652" s="210"/>
      <c r="AJ652" s="210"/>
      <c r="AK652" s="210"/>
      <c r="AL652" s="210"/>
    </row>
    <row r="653" spans="1:38" ht="16" x14ac:dyDescent="0.2">
      <c r="A653" s="210"/>
      <c r="B653" s="210"/>
      <c r="C653" s="210"/>
      <c r="D653" s="210"/>
      <c r="E653" s="210"/>
      <c r="F653" s="210"/>
      <c r="G653" s="210"/>
      <c r="H653" s="210"/>
      <c r="I653" s="210"/>
      <c r="J653" s="210"/>
      <c r="K653" s="210"/>
      <c r="L653" s="210"/>
      <c r="M653" s="210"/>
      <c r="N653" s="210"/>
      <c r="O653" s="210"/>
      <c r="P653" s="210"/>
      <c r="Q653" s="210"/>
      <c r="R653" s="210"/>
      <c r="S653" s="210"/>
      <c r="T653" s="210"/>
      <c r="U653" s="210"/>
      <c r="V653" s="210"/>
      <c r="W653" s="210"/>
      <c r="X653" s="210"/>
      <c r="Y653" s="210"/>
      <c r="Z653" s="210"/>
      <c r="AA653" s="210"/>
      <c r="AB653" s="210"/>
      <c r="AC653" s="210"/>
      <c r="AD653" s="210"/>
      <c r="AE653" s="210"/>
      <c r="AF653" s="210"/>
      <c r="AG653" s="210"/>
      <c r="AH653" s="210"/>
      <c r="AI653" s="210"/>
      <c r="AJ653" s="210"/>
      <c r="AK653" s="210"/>
      <c r="AL653" s="210"/>
    </row>
    <row r="654" spans="1:38" ht="16" x14ac:dyDescent="0.2">
      <c r="A654" s="210"/>
      <c r="B654" s="210"/>
      <c r="C654" s="210"/>
      <c r="D654" s="210"/>
      <c r="E654" s="210"/>
      <c r="F654" s="210"/>
      <c r="G654" s="210"/>
      <c r="H654" s="210"/>
      <c r="I654" s="210"/>
      <c r="J654" s="210"/>
      <c r="K654" s="210"/>
      <c r="L654" s="210"/>
      <c r="M654" s="210"/>
      <c r="N654" s="210"/>
      <c r="O654" s="210"/>
      <c r="P654" s="210"/>
      <c r="Q654" s="210"/>
      <c r="R654" s="210"/>
      <c r="S654" s="210"/>
      <c r="T654" s="210"/>
      <c r="U654" s="210"/>
      <c r="V654" s="210"/>
      <c r="W654" s="210"/>
      <c r="X654" s="210"/>
      <c r="Y654" s="210"/>
      <c r="Z654" s="210"/>
      <c r="AA654" s="210"/>
      <c r="AB654" s="210"/>
      <c r="AC654" s="210"/>
      <c r="AD654" s="210"/>
      <c r="AE654" s="210"/>
      <c r="AF654" s="210"/>
      <c r="AG654" s="210"/>
      <c r="AH654" s="210"/>
      <c r="AI654" s="210"/>
      <c r="AJ654" s="210"/>
      <c r="AK654" s="210"/>
      <c r="AL654" s="210"/>
    </row>
    <row r="655" spans="1:38" ht="16" x14ac:dyDescent="0.2">
      <c r="A655" s="210"/>
      <c r="B655" s="210"/>
      <c r="C655" s="210"/>
      <c r="D655" s="210"/>
      <c r="E655" s="210"/>
      <c r="F655" s="210"/>
      <c r="G655" s="210"/>
      <c r="H655" s="210"/>
      <c r="I655" s="210"/>
      <c r="J655" s="210"/>
      <c r="K655" s="210"/>
      <c r="L655" s="210"/>
      <c r="M655" s="210"/>
      <c r="N655" s="210"/>
      <c r="O655" s="210"/>
      <c r="P655" s="210"/>
      <c r="Q655" s="210"/>
      <c r="R655" s="210"/>
      <c r="S655" s="210"/>
      <c r="T655" s="210"/>
      <c r="U655" s="210"/>
      <c r="V655" s="210"/>
      <c r="W655" s="210"/>
      <c r="X655" s="210"/>
      <c r="Y655" s="210"/>
      <c r="Z655" s="210"/>
      <c r="AA655" s="210"/>
      <c r="AB655" s="210"/>
      <c r="AC655" s="210"/>
      <c r="AD655" s="210"/>
      <c r="AE655" s="210"/>
      <c r="AF655" s="210"/>
      <c r="AG655" s="210"/>
      <c r="AH655" s="210"/>
      <c r="AI655" s="210"/>
      <c r="AJ655" s="210"/>
      <c r="AK655" s="210"/>
      <c r="AL655" s="210"/>
    </row>
    <row r="656" spans="1:38" ht="16" x14ac:dyDescent="0.2">
      <c r="A656" s="210"/>
      <c r="B656" s="210"/>
      <c r="C656" s="210"/>
      <c r="D656" s="210"/>
      <c r="E656" s="210"/>
      <c r="F656" s="210"/>
      <c r="G656" s="210"/>
      <c r="H656" s="210"/>
      <c r="I656" s="210"/>
      <c r="J656" s="210"/>
      <c r="K656" s="210"/>
      <c r="L656" s="210"/>
      <c r="M656" s="210"/>
      <c r="N656" s="210"/>
      <c r="O656" s="210"/>
      <c r="P656" s="210"/>
      <c r="Q656" s="210"/>
      <c r="R656" s="210"/>
      <c r="S656" s="210"/>
      <c r="T656" s="210"/>
      <c r="U656" s="210"/>
      <c r="V656" s="210"/>
      <c r="W656" s="210"/>
      <c r="X656" s="210"/>
      <c r="Y656" s="210"/>
      <c r="Z656" s="210"/>
      <c r="AA656" s="210"/>
      <c r="AB656" s="210"/>
      <c r="AC656" s="210"/>
      <c r="AD656" s="210"/>
      <c r="AE656" s="210"/>
      <c r="AF656" s="210"/>
      <c r="AG656" s="210"/>
      <c r="AH656" s="210"/>
      <c r="AI656" s="210"/>
      <c r="AJ656" s="210"/>
      <c r="AK656" s="210"/>
      <c r="AL656" s="210"/>
    </row>
    <row r="657" spans="1:38" ht="16" x14ac:dyDescent="0.2">
      <c r="A657" s="210"/>
      <c r="B657" s="210"/>
      <c r="C657" s="210"/>
      <c r="D657" s="210"/>
      <c r="E657" s="210"/>
      <c r="F657" s="210"/>
      <c r="G657" s="210"/>
      <c r="H657" s="210"/>
      <c r="I657" s="210"/>
      <c r="J657" s="210"/>
      <c r="K657" s="210"/>
      <c r="L657" s="210"/>
      <c r="M657" s="210"/>
      <c r="N657" s="210"/>
      <c r="O657" s="210"/>
      <c r="P657" s="210"/>
      <c r="Q657" s="210"/>
      <c r="R657" s="210"/>
      <c r="S657" s="210"/>
      <c r="T657" s="210"/>
      <c r="U657" s="210"/>
      <c r="V657" s="210"/>
      <c r="W657" s="210"/>
      <c r="X657" s="210"/>
      <c r="Y657" s="210"/>
      <c r="Z657" s="210"/>
      <c r="AA657" s="210"/>
      <c r="AB657" s="210"/>
      <c r="AC657" s="210"/>
      <c r="AD657" s="210"/>
      <c r="AE657" s="210"/>
      <c r="AF657" s="210"/>
      <c r="AG657" s="210"/>
      <c r="AH657" s="210"/>
      <c r="AI657" s="210"/>
      <c r="AJ657" s="210"/>
      <c r="AK657" s="210"/>
      <c r="AL657" s="210"/>
    </row>
    <row r="658" spans="1:38" ht="16" x14ac:dyDescent="0.2">
      <c r="A658" s="210"/>
      <c r="B658" s="210"/>
      <c r="C658" s="210"/>
      <c r="D658" s="210"/>
      <c r="E658" s="210"/>
      <c r="F658" s="210"/>
      <c r="G658" s="210"/>
      <c r="H658" s="210"/>
      <c r="I658" s="210"/>
      <c r="J658" s="210"/>
      <c r="K658" s="210"/>
      <c r="L658" s="210"/>
      <c r="M658" s="210"/>
      <c r="N658" s="210"/>
      <c r="O658" s="210"/>
      <c r="P658" s="210"/>
      <c r="Q658" s="210"/>
      <c r="R658" s="210"/>
      <c r="S658" s="210"/>
      <c r="T658" s="210"/>
      <c r="U658" s="210"/>
      <c r="V658" s="210"/>
      <c r="W658" s="210"/>
      <c r="X658" s="210"/>
      <c r="Y658" s="210"/>
      <c r="Z658" s="210"/>
      <c r="AA658" s="210"/>
      <c r="AB658" s="210"/>
      <c r="AC658" s="210"/>
      <c r="AD658" s="210"/>
      <c r="AE658" s="210"/>
      <c r="AF658" s="210"/>
      <c r="AG658" s="210"/>
      <c r="AH658" s="210"/>
      <c r="AI658" s="210"/>
      <c r="AJ658" s="210"/>
      <c r="AK658" s="210"/>
      <c r="AL658" s="210"/>
    </row>
    <row r="659" spans="1:38" ht="16" x14ac:dyDescent="0.2">
      <c r="A659" s="210"/>
      <c r="B659" s="210"/>
      <c r="C659" s="210"/>
      <c r="D659" s="210"/>
      <c r="E659" s="210"/>
      <c r="F659" s="210"/>
      <c r="G659" s="210"/>
      <c r="H659" s="210"/>
      <c r="I659" s="210"/>
      <c r="J659" s="210"/>
      <c r="K659" s="210"/>
      <c r="L659" s="210"/>
      <c r="M659" s="210"/>
      <c r="N659" s="210"/>
      <c r="O659" s="210"/>
      <c r="P659" s="210"/>
      <c r="Q659" s="210"/>
      <c r="R659" s="210"/>
      <c r="S659" s="210"/>
      <c r="T659" s="210"/>
      <c r="U659" s="210"/>
      <c r="V659" s="210"/>
      <c r="W659" s="210"/>
      <c r="X659" s="210"/>
      <c r="Y659" s="210"/>
      <c r="Z659" s="210"/>
      <c r="AA659" s="210"/>
      <c r="AB659" s="210"/>
      <c r="AC659" s="210"/>
      <c r="AD659" s="210"/>
      <c r="AE659" s="210"/>
      <c r="AF659" s="210"/>
      <c r="AG659" s="210"/>
      <c r="AH659" s="210"/>
      <c r="AI659" s="210"/>
      <c r="AJ659" s="210"/>
      <c r="AK659" s="210"/>
      <c r="AL659" s="210"/>
    </row>
    <row r="660" spans="1:38" ht="16" x14ac:dyDescent="0.2">
      <c r="A660" s="210"/>
      <c r="B660" s="210"/>
      <c r="C660" s="210"/>
      <c r="D660" s="210"/>
      <c r="E660" s="210"/>
      <c r="F660" s="210"/>
      <c r="G660" s="210"/>
      <c r="H660" s="210"/>
      <c r="I660" s="210"/>
      <c r="J660" s="210"/>
      <c r="K660" s="210"/>
      <c r="L660" s="210"/>
      <c r="M660" s="210"/>
      <c r="N660" s="210"/>
      <c r="O660" s="210"/>
      <c r="P660" s="210"/>
      <c r="Q660" s="210"/>
      <c r="R660" s="210"/>
      <c r="S660" s="210"/>
      <c r="T660" s="210"/>
      <c r="U660" s="210"/>
      <c r="V660" s="210"/>
      <c r="W660" s="210"/>
      <c r="X660" s="210"/>
      <c r="Y660" s="210"/>
      <c r="Z660" s="210"/>
      <c r="AA660" s="210"/>
      <c r="AB660" s="210"/>
      <c r="AC660" s="210"/>
      <c r="AD660" s="210"/>
      <c r="AE660" s="210"/>
      <c r="AF660" s="210"/>
      <c r="AG660" s="210"/>
      <c r="AH660" s="210"/>
      <c r="AI660" s="210"/>
      <c r="AJ660" s="210"/>
      <c r="AK660" s="210"/>
      <c r="AL660" s="210"/>
    </row>
    <row r="661" spans="1:38" ht="16" x14ac:dyDescent="0.2">
      <c r="A661" s="210"/>
      <c r="B661" s="210"/>
      <c r="C661" s="210"/>
      <c r="D661" s="210"/>
      <c r="E661" s="210"/>
      <c r="F661" s="210"/>
      <c r="G661" s="210"/>
      <c r="H661" s="210"/>
      <c r="I661" s="210"/>
      <c r="J661" s="210"/>
      <c r="K661" s="210"/>
      <c r="L661" s="210"/>
      <c r="M661" s="210"/>
      <c r="N661" s="210"/>
      <c r="O661" s="210"/>
      <c r="P661" s="210"/>
      <c r="Q661" s="210"/>
      <c r="R661" s="210"/>
      <c r="S661" s="210"/>
      <c r="T661" s="210"/>
      <c r="U661" s="210"/>
      <c r="V661" s="210"/>
      <c r="W661" s="210"/>
      <c r="X661" s="210"/>
      <c r="Y661" s="210"/>
      <c r="Z661" s="210"/>
      <c r="AA661" s="210"/>
      <c r="AB661" s="210"/>
      <c r="AC661" s="210"/>
      <c r="AD661" s="210"/>
      <c r="AE661" s="210"/>
      <c r="AF661" s="210"/>
      <c r="AG661" s="210"/>
      <c r="AH661" s="210"/>
      <c r="AI661" s="210"/>
      <c r="AJ661" s="210"/>
      <c r="AK661" s="210"/>
      <c r="AL661" s="210"/>
    </row>
    <row r="662" spans="1:38" ht="16" x14ac:dyDescent="0.2">
      <c r="A662" s="210"/>
      <c r="B662" s="210"/>
      <c r="C662" s="210"/>
      <c r="D662" s="210"/>
      <c r="E662" s="210"/>
      <c r="F662" s="210"/>
      <c r="G662" s="210"/>
      <c r="H662" s="210"/>
      <c r="I662" s="210"/>
      <c r="J662" s="210"/>
      <c r="K662" s="210"/>
      <c r="L662" s="210"/>
      <c r="M662" s="210"/>
      <c r="N662" s="210"/>
      <c r="O662" s="210"/>
      <c r="P662" s="210"/>
      <c r="Q662" s="210"/>
      <c r="R662" s="210"/>
      <c r="S662" s="210"/>
      <c r="T662" s="210"/>
      <c r="U662" s="210"/>
      <c r="V662" s="210"/>
      <c r="W662" s="210"/>
      <c r="X662" s="210"/>
      <c r="Y662" s="210"/>
      <c r="Z662" s="210"/>
      <c r="AA662" s="210"/>
      <c r="AB662" s="210"/>
      <c r="AC662" s="210"/>
      <c r="AD662" s="210"/>
      <c r="AE662" s="210"/>
      <c r="AF662" s="210"/>
      <c r="AG662" s="210"/>
      <c r="AH662" s="210"/>
      <c r="AI662" s="210"/>
      <c r="AJ662" s="210"/>
      <c r="AK662" s="210"/>
      <c r="AL662" s="210"/>
    </row>
    <row r="663" spans="1:38" ht="16" x14ac:dyDescent="0.2">
      <c r="A663" s="210"/>
      <c r="B663" s="210"/>
      <c r="C663" s="210"/>
      <c r="D663" s="210"/>
      <c r="E663" s="210"/>
      <c r="F663" s="210"/>
      <c r="G663" s="210"/>
      <c r="H663" s="210"/>
      <c r="I663" s="210"/>
      <c r="J663" s="210"/>
      <c r="K663" s="210"/>
      <c r="L663" s="210"/>
      <c r="M663" s="210"/>
      <c r="N663" s="210"/>
      <c r="O663" s="210"/>
      <c r="P663" s="210"/>
      <c r="Q663" s="210"/>
      <c r="R663" s="210"/>
      <c r="S663" s="210"/>
      <c r="T663" s="210"/>
      <c r="U663" s="210"/>
      <c r="V663" s="210"/>
      <c r="W663" s="210"/>
      <c r="X663" s="210"/>
      <c r="Y663" s="210"/>
      <c r="Z663" s="210"/>
      <c r="AA663" s="210"/>
      <c r="AB663" s="210"/>
      <c r="AC663" s="210"/>
      <c r="AD663" s="210"/>
      <c r="AE663" s="210"/>
      <c r="AF663" s="210"/>
      <c r="AG663" s="210"/>
      <c r="AH663" s="210"/>
      <c r="AI663" s="210"/>
      <c r="AJ663" s="210"/>
      <c r="AK663" s="210"/>
      <c r="AL663" s="210"/>
    </row>
    <row r="664" spans="1:38" ht="16" x14ac:dyDescent="0.2">
      <c r="A664" s="210"/>
      <c r="B664" s="210"/>
      <c r="C664" s="210"/>
      <c r="D664" s="210"/>
      <c r="E664" s="210"/>
      <c r="F664" s="210"/>
      <c r="G664" s="210"/>
      <c r="H664" s="210"/>
      <c r="I664" s="210"/>
      <c r="J664" s="210"/>
      <c r="K664" s="210"/>
      <c r="L664" s="210"/>
      <c r="M664" s="210"/>
      <c r="N664" s="210"/>
      <c r="O664" s="210"/>
      <c r="P664" s="210"/>
      <c r="Q664" s="210"/>
      <c r="R664" s="210"/>
      <c r="S664" s="210"/>
      <c r="T664" s="210"/>
      <c r="U664" s="210"/>
      <c r="V664" s="210"/>
      <c r="W664" s="210"/>
      <c r="X664" s="210"/>
      <c r="Y664" s="210"/>
      <c r="Z664" s="210"/>
      <c r="AA664" s="210"/>
      <c r="AB664" s="210"/>
      <c r="AC664" s="210"/>
      <c r="AD664" s="210"/>
      <c r="AE664" s="210"/>
      <c r="AF664" s="210"/>
      <c r="AG664" s="210"/>
      <c r="AH664" s="210"/>
      <c r="AI664" s="210"/>
      <c r="AJ664" s="210"/>
      <c r="AK664" s="210"/>
      <c r="AL664" s="210"/>
    </row>
    <row r="665" spans="1:38" ht="16" x14ac:dyDescent="0.2">
      <c r="A665" s="210"/>
      <c r="B665" s="210"/>
      <c r="C665" s="210"/>
      <c r="D665" s="210"/>
      <c r="E665" s="210"/>
      <c r="F665" s="210"/>
      <c r="G665" s="210"/>
      <c r="H665" s="210"/>
      <c r="I665" s="210"/>
      <c r="J665" s="210"/>
      <c r="K665" s="210"/>
      <c r="L665" s="210"/>
      <c r="M665" s="210"/>
      <c r="N665" s="210"/>
      <c r="O665" s="210"/>
      <c r="P665" s="210"/>
      <c r="Q665" s="210"/>
      <c r="R665" s="210"/>
      <c r="S665" s="210"/>
      <c r="T665" s="210"/>
      <c r="U665" s="210"/>
      <c r="V665" s="210"/>
      <c r="W665" s="210"/>
      <c r="X665" s="210"/>
      <c r="Y665" s="210"/>
      <c r="Z665" s="210"/>
      <c r="AA665" s="210"/>
      <c r="AB665" s="210"/>
      <c r="AC665" s="210"/>
      <c r="AD665" s="210"/>
      <c r="AE665" s="210"/>
      <c r="AF665" s="210"/>
      <c r="AG665" s="210"/>
      <c r="AH665" s="210"/>
      <c r="AI665" s="210"/>
      <c r="AJ665" s="210"/>
      <c r="AK665" s="210"/>
      <c r="AL665" s="210"/>
    </row>
    <row r="666" spans="1:38" ht="16" x14ac:dyDescent="0.2">
      <c r="A666" s="210"/>
      <c r="B666" s="210"/>
      <c r="C666" s="210"/>
      <c r="D666" s="210"/>
      <c r="E666" s="210"/>
      <c r="F666" s="210"/>
      <c r="G666" s="210"/>
      <c r="H666" s="210"/>
      <c r="I666" s="210"/>
      <c r="J666" s="210"/>
      <c r="K666" s="210"/>
      <c r="L666" s="210"/>
      <c r="M666" s="210"/>
      <c r="N666" s="210"/>
      <c r="O666" s="210"/>
      <c r="P666" s="210"/>
      <c r="Q666" s="210"/>
      <c r="R666" s="210"/>
      <c r="S666" s="210"/>
      <c r="T666" s="210"/>
      <c r="U666" s="210"/>
      <c r="V666" s="210"/>
      <c r="W666" s="210"/>
      <c r="X666" s="210"/>
      <c r="Y666" s="210"/>
      <c r="Z666" s="210"/>
      <c r="AA666" s="210"/>
      <c r="AB666" s="210"/>
      <c r="AC666" s="210"/>
      <c r="AD666" s="210"/>
      <c r="AE666" s="210"/>
      <c r="AF666" s="210"/>
      <c r="AG666" s="210"/>
      <c r="AH666" s="210"/>
      <c r="AI666" s="210"/>
      <c r="AJ666" s="210"/>
      <c r="AK666" s="210"/>
      <c r="AL666" s="210"/>
    </row>
    <row r="667" spans="1:38" ht="16" x14ac:dyDescent="0.2">
      <c r="A667" s="210"/>
      <c r="B667" s="210"/>
      <c r="C667" s="210"/>
      <c r="D667" s="210"/>
      <c r="E667" s="210"/>
      <c r="F667" s="210"/>
      <c r="G667" s="210"/>
      <c r="H667" s="210"/>
      <c r="I667" s="210"/>
      <c r="J667" s="210"/>
      <c r="K667" s="210"/>
      <c r="L667" s="210"/>
      <c r="M667" s="210"/>
      <c r="N667" s="210"/>
      <c r="O667" s="210"/>
      <c r="P667" s="210"/>
      <c r="Q667" s="210"/>
      <c r="R667" s="210"/>
      <c r="S667" s="210"/>
      <c r="T667" s="210"/>
      <c r="U667" s="210"/>
      <c r="V667" s="210"/>
      <c r="W667" s="210"/>
      <c r="X667" s="210"/>
      <c r="Y667" s="210"/>
      <c r="Z667" s="210"/>
      <c r="AA667" s="210"/>
      <c r="AB667" s="210"/>
      <c r="AC667" s="210"/>
      <c r="AD667" s="210"/>
      <c r="AE667" s="210"/>
      <c r="AF667" s="210"/>
      <c r="AG667" s="210"/>
      <c r="AH667" s="210"/>
      <c r="AI667" s="210"/>
      <c r="AJ667" s="210"/>
      <c r="AK667" s="210"/>
      <c r="AL667" s="210"/>
    </row>
    <row r="668" spans="1:38" ht="16" x14ac:dyDescent="0.2">
      <c r="A668" s="210"/>
      <c r="B668" s="210"/>
      <c r="C668" s="210"/>
      <c r="D668" s="210"/>
      <c r="E668" s="210"/>
      <c r="F668" s="210"/>
      <c r="G668" s="210"/>
      <c r="H668" s="210"/>
      <c r="I668" s="210"/>
      <c r="J668" s="210"/>
      <c r="K668" s="210"/>
      <c r="L668" s="210"/>
      <c r="M668" s="210"/>
      <c r="N668" s="210"/>
      <c r="O668" s="210"/>
      <c r="P668" s="210"/>
      <c r="Q668" s="210"/>
      <c r="R668" s="210"/>
      <c r="S668" s="210"/>
      <c r="T668" s="210"/>
      <c r="U668" s="210"/>
      <c r="V668" s="210"/>
      <c r="W668" s="210"/>
      <c r="X668" s="210"/>
      <c r="Y668" s="210"/>
      <c r="Z668" s="210"/>
      <c r="AA668" s="210"/>
      <c r="AB668" s="210"/>
      <c r="AC668" s="210"/>
      <c r="AD668" s="210"/>
      <c r="AE668" s="210"/>
      <c r="AF668" s="210"/>
      <c r="AG668" s="210"/>
      <c r="AH668" s="210"/>
      <c r="AI668" s="210"/>
      <c r="AJ668" s="210"/>
      <c r="AK668" s="210"/>
      <c r="AL668" s="210"/>
    </row>
    <row r="669" spans="1:38" ht="16" x14ac:dyDescent="0.2">
      <c r="A669" s="210"/>
      <c r="B669" s="210"/>
      <c r="C669" s="210"/>
      <c r="D669" s="210"/>
      <c r="E669" s="210"/>
      <c r="F669" s="210"/>
      <c r="G669" s="210"/>
      <c r="H669" s="210"/>
      <c r="I669" s="210"/>
      <c r="J669" s="210"/>
      <c r="K669" s="210"/>
      <c r="L669" s="210"/>
      <c r="M669" s="210"/>
      <c r="N669" s="210"/>
      <c r="O669" s="210"/>
      <c r="P669" s="210"/>
      <c r="Q669" s="210"/>
      <c r="R669" s="210"/>
      <c r="S669" s="210"/>
      <c r="T669" s="210"/>
      <c r="U669" s="210"/>
      <c r="V669" s="210"/>
      <c r="W669" s="210"/>
      <c r="X669" s="210"/>
      <c r="Y669" s="210"/>
      <c r="Z669" s="210"/>
      <c r="AA669" s="210"/>
      <c r="AB669" s="210"/>
      <c r="AC669" s="210"/>
      <c r="AD669" s="210"/>
      <c r="AE669" s="210"/>
      <c r="AF669" s="210"/>
      <c r="AG669" s="210"/>
      <c r="AH669" s="210"/>
      <c r="AI669" s="210"/>
      <c r="AJ669" s="210"/>
      <c r="AK669" s="210"/>
      <c r="AL669" s="210"/>
    </row>
    <row r="670" spans="1:38" ht="16" x14ac:dyDescent="0.2">
      <c r="A670" s="210"/>
      <c r="B670" s="210"/>
      <c r="C670" s="210"/>
      <c r="D670" s="210"/>
      <c r="E670" s="210"/>
      <c r="F670" s="210"/>
      <c r="G670" s="210"/>
      <c r="H670" s="210"/>
      <c r="I670" s="210"/>
      <c r="J670" s="210"/>
      <c r="K670" s="210"/>
      <c r="L670" s="210"/>
      <c r="M670" s="210"/>
      <c r="N670" s="210"/>
      <c r="O670" s="210"/>
      <c r="P670" s="210"/>
      <c r="Q670" s="210"/>
      <c r="R670" s="210"/>
      <c r="S670" s="210"/>
      <c r="T670" s="210"/>
      <c r="U670" s="210"/>
      <c r="V670" s="210"/>
      <c r="W670" s="210"/>
      <c r="X670" s="210"/>
      <c r="Y670" s="210"/>
      <c r="Z670" s="210"/>
      <c r="AA670" s="210"/>
      <c r="AB670" s="210"/>
      <c r="AC670" s="210"/>
      <c r="AD670" s="210"/>
      <c r="AE670" s="210"/>
      <c r="AF670" s="210"/>
      <c r="AG670" s="210"/>
      <c r="AH670" s="210"/>
      <c r="AI670" s="210"/>
      <c r="AJ670" s="210"/>
      <c r="AK670" s="210"/>
      <c r="AL670" s="210"/>
    </row>
    <row r="671" spans="1:38" ht="16" x14ac:dyDescent="0.2">
      <c r="A671" s="210"/>
      <c r="B671" s="210"/>
      <c r="C671" s="210"/>
      <c r="D671" s="210"/>
      <c r="E671" s="210"/>
      <c r="F671" s="210"/>
      <c r="G671" s="210"/>
      <c r="H671" s="210"/>
      <c r="I671" s="210"/>
      <c r="J671" s="210"/>
      <c r="K671" s="210"/>
      <c r="L671" s="210"/>
      <c r="M671" s="210"/>
      <c r="N671" s="210"/>
      <c r="O671" s="210"/>
      <c r="P671" s="210"/>
      <c r="Q671" s="210"/>
      <c r="R671" s="210"/>
      <c r="S671" s="210"/>
      <c r="T671" s="210"/>
      <c r="U671" s="210"/>
      <c r="V671" s="210"/>
      <c r="W671" s="210"/>
      <c r="X671" s="210"/>
      <c r="Y671" s="210"/>
      <c r="Z671" s="210"/>
      <c r="AA671" s="210"/>
      <c r="AB671" s="210"/>
      <c r="AC671" s="210"/>
      <c r="AD671" s="210"/>
      <c r="AE671" s="210"/>
      <c r="AF671" s="210"/>
      <c r="AG671" s="210"/>
      <c r="AH671" s="210"/>
      <c r="AI671" s="210"/>
      <c r="AJ671" s="210"/>
      <c r="AK671" s="210"/>
      <c r="AL671" s="210"/>
    </row>
    <row r="672" spans="1:38" ht="16" x14ac:dyDescent="0.2">
      <c r="A672" s="210"/>
      <c r="B672" s="210"/>
      <c r="C672" s="210"/>
      <c r="D672" s="210"/>
      <c r="E672" s="210"/>
      <c r="F672" s="210"/>
      <c r="G672" s="210"/>
      <c r="H672" s="210"/>
      <c r="I672" s="210"/>
      <c r="J672" s="210"/>
      <c r="K672" s="210"/>
      <c r="L672" s="210"/>
      <c r="M672" s="210"/>
      <c r="N672" s="210"/>
      <c r="O672" s="210"/>
      <c r="P672" s="210"/>
      <c r="Q672" s="210"/>
      <c r="R672" s="210"/>
      <c r="S672" s="210"/>
      <c r="T672" s="210"/>
      <c r="U672" s="210"/>
      <c r="V672" s="210"/>
      <c r="W672" s="210"/>
      <c r="X672" s="210"/>
      <c r="Y672" s="210"/>
      <c r="Z672" s="210"/>
      <c r="AA672" s="210"/>
      <c r="AB672" s="210"/>
      <c r="AC672" s="210"/>
      <c r="AD672" s="210"/>
      <c r="AE672" s="210"/>
      <c r="AF672" s="210"/>
      <c r="AG672" s="210"/>
      <c r="AH672" s="210"/>
      <c r="AI672" s="210"/>
      <c r="AJ672" s="210"/>
      <c r="AK672" s="210"/>
      <c r="AL672" s="210"/>
    </row>
    <row r="673" spans="1:38" ht="16" x14ac:dyDescent="0.2">
      <c r="A673" s="210"/>
      <c r="B673" s="210"/>
      <c r="C673" s="210"/>
      <c r="D673" s="210"/>
      <c r="E673" s="210"/>
      <c r="F673" s="210"/>
      <c r="G673" s="210"/>
      <c r="H673" s="210"/>
      <c r="I673" s="210"/>
      <c r="J673" s="210"/>
      <c r="K673" s="210"/>
      <c r="L673" s="210"/>
      <c r="M673" s="210"/>
      <c r="N673" s="210"/>
      <c r="O673" s="210"/>
      <c r="P673" s="210"/>
      <c r="Q673" s="210"/>
      <c r="R673" s="210"/>
      <c r="S673" s="210"/>
      <c r="T673" s="210"/>
      <c r="U673" s="210"/>
      <c r="V673" s="210"/>
      <c r="W673" s="210"/>
      <c r="X673" s="210"/>
      <c r="Y673" s="210"/>
      <c r="Z673" s="210"/>
      <c r="AA673" s="210"/>
      <c r="AB673" s="210"/>
      <c r="AC673" s="210"/>
      <c r="AD673" s="210"/>
      <c r="AE673" s="210"/>
      <c r="AF673" s="210"/>
      <c r="AG673" s="210"/>
      <c r="AH673" s="210"/>
      <c r="AI673" s="210"/>
      <c r="AJ673" s="210"/>
      <c r="AK673" s="210"/>
      <c r="AL673" s="210"/>
    </row>
    <row r="674" spans="1:38" ht="16" x14ac:dyDescent="0.2">
      <c r="A674" s="210"/>
      <c r="B674" s="210"/>
      <c r="C674" s="210"/>
      <c r="D674" s="210"/>
      <c r="E674" s="210"/>
      <c r="F674" s="210"/>
      <c r="G674" s="210"/>
      <c r="H674" s="210"/>
      <c r="I674" s="210"/>
      <c r="J674" s="210"/>
      <c r="K674" s="210"/>
      <c r="L674" s="210"/>
      <c r="M674" s="210"/>
      <c r="N674" s="210"/>
      <c r="O674" s="210"/>
      <c r="P674" s="210"/>
      <c r="Q674" s="210"/>
      <c r="R674" s="210"/>
      <c r="S674" s="210"/>
      <c r="T674" s="210"/>
      <c r="U674" s="210"/>
      <c r="V674" s="210"/>
      <c r="W674" s="210"/>
      <c r="X674" s="210"/>
      <c r="Y674" s="210"/>
      <c r="Z674" s="210"/>
      <c r="AA674" s="210"/>
      <c r="AB674" s="210"/>
      <c r="AC674" s="210"/>
      <c r="AD674" s="210"/>
      <c r="AE674" s="210"/>
      <c r="AF674" s="210"/>
      <c r="AG674" s="210"/>
      <c r="AH674" s="210"/>
      <c r="AI674" s="210"/>
      <c r="AJ674" s="210"/>
      <c r="AK674" s="210"/>
      <c r="AL674" s="210"/>
    </row>
    <row r="675" spans="1:38" ht="16" x14ac:dyDescent="0.2">
      <c r="A675" s="210"/>
      <c r="B675" s="210"/>
      <c r="C675" s="210"/>
      <c r="D675" s="210"/>
      <c r="E675" s="210"/>
      <c r="F675" s="210"/>
      <c r="G675" s="210"/>
      <c r="H675" s="210"/>
      <c r="I675" s="210"/>
      <c r="J675" s="210"/>
      <c r="K675" s="210"/>
      <c r="L675" s="210"/>
      <c r="M675" s="210"/>
      <c r="N675" s="210"/>
      <c r="O675" s="210"/>
      <c r="P675" s="210"/>
      <c r="Q675" s="210"/>
      <c r="R675" s="210"/>
      <c r="S675" s="210"/>
      <c r="T675" s="210"/>
      <c r="U675" s="210"/>
      <c r="V675" s="210"/>
      <c r="W675" s="210"/>
      <c r="X675" s="210"/>
      <c r="Y675" s="210"/>
      <c r="Z675" s="210"/>
      <c r="AA675" s="210"/>
      <c r="AB675" s="210"/>
      <c r="AC675" s="210"/>
      <c r="AD675" s="210"/>
      <c r="AE675" s="210"/>
      <c r="AF675" s="210"/>
      <c r="AG675" s="210"/>
      <c r="AH675" s="210"/>
      <c r="AI675" s="210"/>
      <c r="AJ675" s="210"/>
      <c r="AK675" s="210"/>
      <c r="AL675" s="210"/>
    </row>
    <row r="676" spans="1:38" ht="16" x14ac:dyDescent="0.2">
      <c r="A676" s="210"/>
      <c r="B676" s="210"/>
      <c r="C676" s="210"/>
      <c r="D676" s="210"/>
      <c r="E676" s="210"/>
      <c r="F676" s="210"/>
      <c r="G676" s="210"/>
      <c r="H676" s="210"/>
      <c r="I676" s="210"/>
      <c r="J676" s="210"/>
      <c r="K676" s="210"/>
      <c r="L676" s="210"/>
      <c r="M676" s="210"/>
      <c r="N676" s="210"/>
      <c r="O676" s="210"/>
      <c r="P676" s="210"/>
      <c r="Q676" s="210"/>
      <c r="R676" s="210"/>
      <c r="S676" s="210"/>
      <c r="T676" s="210"/>
      <c r="U676" s="210"/>
      <c r="V676" s="210"/>
      <c r="W676" s="210"/>
      <c r="X676" s="210"/>
      <c r="Y676" s="210"/>
      <c r="Z676" s="210"/>
      <c r="AA676" s="210"/>
      <c r="AB676" s="210"/>
      <c r="AC676" s="210"/>
      <c r="AD676" s="210"/>
      <c r="AE676" s="210"/>
      <c r="AF676" s="210"/>
      <c r="AG676" s="210"/>
      <c r="AH676" s="210"/>
      <c r="AI676" s="210"/>
      <c r="AJ676" s="210"/>
      <c r="AK676" s="210"/>
      <c r="AL676" s="210"/>
    </row>
    <row r="677" spans="1:38" ht="16" x14ac:dyDescent="0.2">
      <c r="A677" s="210"/>
      <c r="B677" s="210"/>
      <c r="C677" s="210"/>
      <c r="D677" s="210"/>
      <c r="E677" s="210"/>
      <c r="F677" s="210"/>
      <c r="G677" s="210"/>
      <c r="H677" s="210"/>
      <c r="I677" s="210"/>
      <c r="J677" s="210"/>
      <c r="K677" s="210"/>
      <c r="L677" s="210"/>
      <c r="M677" s="210"/>
      <c r="N677" s="210"/>
      <c r="O677" s="210"/>
      <c r="P677" s="210"/>
      <c r="Q677" s="210"/>
      <c r="R677" s="210"/>
      <c r="S677" s="210"/>
      <c r="T677" s="210"/>
      <c r="U677" s="210"/>
      <c r="V677" s="210"/>
      <c r="W677" s="210"/>
      <c r="X677" s="210"/>
      <c r="Y677" s="210"/>
      <c r="Z677" s="210"/>
      <c r="AA677" s="210"/>
      <c r="AB677" s="210"/>
      <c r="AC677" s="210"/>
      <c r="AD677" s="210"/>
      <c r="AE677" s="210"/>
      <c r="AF677" s="210"/>
      <c r="AG677" s="210"/>
      <c r="AH677" s="210"/>
      <c r="AI677" s="210"/>
      <c r="AJ677" s="210"/>
      <c r="AK677" s="210"/>
      <c r="AL677" s="210"/>
    </row>
    <row r="678" spans="1:38" ht="16" x14ac:dyDescent="0.2">
      <c r="A678" s="210"/>
      <c r="B678" s="210"/>
      <c r="C678" s="210"/>
      <c r="D678" s="210"/>
      <c r="E678" s="210"/>
      <c r="F678" s="210"/>
      <c r="G678" s="210"/>
      <c r="H678" s="210"/>
      <c r="I678" s="210"/>
      <c r="J678" s="210"/>
      <c r="K678" s="210"/>
      <c r="L678" s="210"/>
      <c r="M678" s="210"/>
      <c r="N678" s="210"/>
      <c r="O678" s="210"/>
      <c r="P678" s="210"/>
      <c r="Q678" s="210"/>
      <c r="R678" s="210"/>
      <c r="S678" s="210"/>
      <c r="T678" s="210"/>
      <c r="U678" s="210"/>
      <c r="V678" s="210"/>
      <c r="W678" s="210"/>
      <c r="X678" s="210"/>
      <c r="Y678" s="210"/>
      <c r="Z678" s="210"/>
      <c r="AA678" s="210"/>
      <c r="AB678" s="210"/>
      <c r="AC678" s="210"/>
      <c r="AD678" s="210"/>
      <c r="AE678" s="210"/>
      <c r="AF678" s="210"/>
      <c r="AG678" s="210"/>
      <c r="AH678" s="210"/>
      <c r="AI678" s="210"/>
      <c r="AJ678" s="210"/>
      <c r="AK678" s="210"/>
      <c r="AL678" s="210"/>
    </row>
    <row r="679" spans="1:38" ht="16" x14ac:dyDescent="0.2">
      <c r="A679" s="210"/>
      <c r="B679" s="210"/>
      <c r="C679" s="210"/>
      <c r="D679" s="210"/>
      <c r="E679" s="210"/>
      <c r="F679" s="210"/>
      <c r="G679" s="210"/>
      <c r="H679" s="210"/>
      <c r="I679" s="210"/>
      <c r="J679" s="210"/>
      <c r="K679" s="210"/>
      <c r="L679" s="210"/>
      <c r="M679" s="210"/>
      <c r="N679" s="210"/>
      <c r="O679" s="210"/>
      <c r="P679" s="210"/>
      <c r="Q679" s="210"/>
      <c r="R679" s="210"/>
      <c r="S679" s="210"/>
      <c r="T679" s="210"/>
      <c r="U679" s="210"/>
      <c r="V679" s="210"/>
      <c r="W679" s="210"/>
      <c r="X679" s="210"/>
      <c r="Y679" s="210"/>
      <c r="Z679" s="210"/>
      <c r="AA679" s="210"/>
      <c r="AB679" s="210"/>
      <c r="AC679" s="210"/>
      <c r="AD679" s="210"/>
      <c r="AE679" s="210"/>
      <c r="AF679" s="210"/>
      <c r="AG679" s="210"/>
      <c r="AH679" s="210"/>
      <c r="AI679" s="210"/>
      <c r="AJ679" s="210"/>
      <c r="AK679" s="210"/>
      <c r="AL679" s="210"/>
    </row>
    <row r="680" spans="1:38" ht="16" x14ac:dyDescent="0.2">
      <c r="A680" s="210"/>
      <c r="B680" s="210"/>
      <c r="C680" s="210"/>
      <c r="D680" s="210"/>
      <c r="E680" s="210"/>
      <c r="F680" s="210"/>
      <c r="G680" s="210"/>
      <c r="H680" s="210"/>
      <c r="I680" s="210"/>
      <c r="J680" s="210"/>
      <c r="K680" s="210"/>
      <c r="L680" s="210"/>
      <c r="M680" s="210"/>
      <c r="N680" s="210"/>
      <c r="O680" s="210"/>
      <c r="P680" s="210"/>
      <c r="Q680" s="210"/>
      <c r="R680" s="210"/>
      <c r="S680" s="210"/>
      <c r="T680" s="210"/>
      <c r="U680" s="210"/>
      <c r="V680" s="210"/>
      <c r="W680" s="210"/>
      <c r="X680" s="210"/>
      <c r="Y680" s="210"/>
      <c r="Z680" s="210"/>
      <c r="AA680" s="210"/>
      <c r="AB680" s="210"/>
      <c r="AC680" s="210"/>
      <c r="AD680" s="210"/>
      <c r="AE680" s="210"/>
      <c r="AF680" s="210"/>
      <c r="AG680" s="210"/>
      <c r="AH680" s="210"/>
      <c r="AI680" s="210"/>
      <c r="AJ680" s="210"/>
      <c r="AK680" s="210"/>
      <c r="AL680" s="210"/>
    </row>
    <row r="681" spans="1:38" ht="16" x14ac:dyDescent="0.2">
      <c r="A681" s="210"/>
      <c r="B681" s="210"/>
      <c r="C681" s="210"/>
      <c r="D681" s="210"/>
      <c r="E681" s="210"/>
      <c r="F681" s="210"/>
      <c r="G681" s="210"/>
      <c r="H681" s="210"/>
      <c r="I681" s="210"/>
      <c r="J681" s="210"/>
      <c r="K681" s="210"/>
      <c r="L681" s="210"/>
      <c r="M681" s="210"/>
      <c r="N681" s="210"/>
      <c r="O681" s="210"/>
      <c r="P681" s="210"/>
      <c r="Q681" s="210"/>
      <c r="R681" s="210"/>
      <c r="S681" s="210"/>
      <c r="T681" s="210"/>
      <c r="U681" s="210"/>
      <c r="V681" s="210"/>
      <c r="W681" s="210"/>
      <c r="X681" s="210"/>
      <c r="Y681" s="210"/>
      <c r="Z681" s="210"/>
      <c r="AA681" s="210"/>
      <c r="AB681" s="210"/>
      <c r="AC681" s="210"/>
      <c r="AD681" s="210"/>
      <c r="AE681" s="210"/>
      <c r="AF681" s="210"/>
      <c r="AG681" s="210"/>
      <c r="AH681" s="210"/>
      <c r="AI681" s="210"/>
      <c r="AJ681" s="210"/>
      <c r="AK681" s="210"/>
      <c r="AL681" s="210"/>
    </row>
    <row r="682" spans="1:38" ht="16" x14ac:dyDescent="0.2">
      <c r="A682" s="210"/>
      <c r="B682" s="210"/>
      <c r="C682" s="210"/>
      <c r="D682" s="210"/>
      <c r="E682" s="210"/>
      <c r="F682" s="210"/>
      <c r="G682" s="210"/>
      <c r="H682" s="210"/>
      <c r="I682" s="210"/>
      <c r="J682" s="210"/>
      <c r="K682" s="210"/>
      <c r="L682" s="210"/>
      <c r="M682" s="210"/>
      <c r="N682" s="210"/>
      <c r="O682" s="210"/>
      <c r="P682" s="210"/>
      <c r="Q682" s="210"/>
      <c r="R682" s="210"/>
      <c r="S682" s="210"/>
      <c r="T682" s="210"/>
      <c r="U682" s="210"/>
      <c r="V682" s="210"/>
      <c r="W682" s="210"/>
      <c r="X682" s="210"/>
      <c r="Y682" s="210"/>
      <c r="Z682" s="210"/>
      <c r="AA682" s="210"/>
      <c r="AB682" s="210"/>
      <c r="AC682" s="210"/>
      <c r="AD682" s="210"/>
      <c r="AE682" s="210"/>
      <c r="AF682" s="210"/>
      <c r="AG682" s="210"/>
      <c r="AH682" s="210"/>
      <c r="AI682" s="210"/>
      <c r="AJ682" s="210"/>
      <c r="AK682" s="210"/>
      <c r="AL682" s="210"/>
    </row>
    <row r="683" spans="1:38" ht="16" x14ac:dyDescent="0.2">
      <c r="A683" s="210"/>
      <c r="B683" s="210"/>
      <c r="C683" s="210"/>
      <c r="D683" s="210"/>
      <c r="E683" s="210"/>
      <c r="F683" s="210"/>
      <c r="G683" s="210"/>
      <c r="H683" s="210"/>
      <c r="I683" s="210"/>
      <c r="J683" s="210"/>
      <c r="K683" s="210"/>
      <c r="L683" s="210"/>
      <c r="M683" s="210"/>
      <c r="N683" s="210"/>
      <c r="O683" s="210"/>
      <c r="P683" s="210"/>
      <c r="Q683" s="210"/>
      <c r="R683" s="210"/>
      <c r="S683" s="210"/>
      <c r="T683" s="210"/>
      <c r="U683" s="210"/>
      <c r="V683" s="210"/>
      <c r="W683" s="210"/>
      <c r="X683" s="210"/>
      <c r="Y683" s="210"/>
      <c r="Z683" s="210"/>
      <c r="AA683" s="210"/>
      <c r="AB683" s="210"/>
      <c r="AC683" s="210"/>
      <c r="AD683" s="210"/>
      <c r="AE683" s="210"/>
      <c r="AF683" s="210"/>
      <c r="AG683" s="210"/>
      <c r="AH683" s="210"/>
      <c r="AI683" s="210"/>
      <c r="AJ683" s="210"/>
      <c r="AK683" s="210"/>
      <c r="AL683" s="210"/>
    </row>
    <row r="684" spans="1:38" ht="16" x14ac:dyDescent="0.2">
      <c r="A684" s="210"/>
      <c r="B684" s="210"/>
      <c r="C684" s="210"/>
      <c r="D684" s="210"/>
      <c r="E684" s="210"/>
      <c r="F684" s="210"/>
      <c r="G684" s="210"/>
      <c r="H684" s="210"/>
      <c r="I684" s="210"/>
      <c r="J684" s="210"/>
      <c r="K684" s="210"/>
      <c r="L684" s="210"/>
      <c r="M684" s="210"/>
      <c r="N684" s="210"/>
      <c r="O684" s="210"/>
      <c r="P684" s="210"/>
      <c r="Q684" s="210"/>
      <c r="R684" s="210"/>
      <c r="S684" s="210"/>
      <c r="T684" s="210"/>
      <c r="U684" s="210"/>
      <c r="V684" s="210"/>
      <c r="W684" s="210"/>
      <c r="X684" s="210"/>
      <c r="Y684" s="210"/>
      <c r="Z684" s="210"/>
      <c r="AA684" s="210"/>
      <c r="AB684" s="210"/>
      <c r="AC684" s="210"/>
      <c r="AD684" s="210"/>
      <c r="AE684" s="210"/>
      <c r="AF684" s="210"/>
      <c r="AG684" s="210"/>
      <c r="AH684" s="210"/>
      <c r="AI684" s="210"/>
      <c r="AJ684" s="210"/>
      <c r="AK684" s="210"/>
      <c r="AL684" s="210"/>
    </row>
    <row r="685" spans="1:38" ht="16" x14ac:dyDescent="0.2">
      <c r="A685" s="210"/>
      <c r="B685" s="210"/>
      <c r="C685" s="210"/>
      <c r="D685" s="210"/>
      <c r="E685" s="210"/>
      <c r="F685" s="210"/>
      <c r="G685" s="210"/>
      <c r="H685" s="210"/>
      <c r="I685" s="210"/>
      <c r="J685" s="210"/>
      <c r="K685" s="210"/>
      <c r="L685" s="210"/>
      <c r="M685" s="210"/>
      <c r="N685" s="210"/>
      <c r="O685" s="210"/>
      <c r="P685" s="210"/>
      <c r="Q685" s="210"/>
      <c r="R685" s="210"/>
      <c r="S685" s="210"/>
      <c r="T685" s="210"/>
      <c r="U685" s="210"/>
      <c r="V685" s="210"/>
      <c r="W685" s="210"/>
      <c r="X685" s="210"/>
      <c r="Y685" s="210"/>
      <c r="Z685" s="210"/>
      <c r="AA685" s="210"/>
      <c r="AB685" s="210"/>
      <c r="AC685" s="210"/>
      <c r="AD685" s="210"/>
      <c r="AE685" s="210"/>
      <c r="AF685" s="210"/>
      <c r="AG685" s="210"/>
      <c r="AH685" s="210"/>
      <c r="AI685" s="210"/>
      <c r="AJ685" s="210"/>
      <c r="AK685" s="210"/>
      <c r="AL685" s="210"/>
    </row>
    <row r="686" spans="1:38" ht="16" x14ac:dyDescent="0.2">
      <c r="A686" s="210"/>
      <c r="B686" s="210"/>
      <c r="C686" s="210"/>
      <c r="D686" s="210"/>
      <c r="E686" s="210"/>
      <c r="F686" s="210"/>
      <c r="G686" s="210"/>
      <c r="H686" s="210"/>
      <c r="I686" s="210"/>
      <c r="J686" s="210"/>
      <c r="K686" s="210"/>
      <c r="L686" s="210"/>
      <c r="M686" s="210"/>
      <c r="N686" s="210"/>
      <c r="O686" s="210"/>
      <c r="P686" s="210"/>
      <c r="Q686" s="210"/>
      <c r="R686" s="210"/>
      <c r="S686" s="210"/>
      <c r="T686" s="210"/>
      <c r="U686" s="210"/>
      <c r="V686" s="210"/>
      <c r="W686" s="210"/>
      <c r="X686" s="210"/>
      <c r="Y686" s="210"/>
      <c r="Z686" s="210"/>
      <c r="AA686" s="210"/>
      <c r="AB686" s="210"/>
      <c r="AC686" s="210"/>
      <c r="AD686" s="210"/>
      <c r="AE686" s="210"/>
      <c r="AF686" s="210"/>
      <c r="AG686" s="210"/>
      <c r="AH686" s="210"/>
      <c r="AI686" s="210"/>
      <c r="AJ686" s="210"/>
      <c r="AK686" s="210"/>
      <c r="AL686" s="210"/>
    </row>
    <row r="687" spans="1:38" ht="16" x14ac:dyDescent="0.2">
      <c r="A687" s="210"/>
      <c r="B687" s="210"/>
      <c r="C687" s="210"/>
      <c r="D687" s="210"/>
      <c r="E687" s="210"/>
      <c r="F687" s="210"/>
      <c r="G687" s="210"/>
      <c r="H687" s="210"/>
      <c r="I687" s="210"/>
      <c r="J687" s="210"/>
      <c r="K687" s="210"/>
      <c r="L687" s="210"/>
      <c r="M687" s="210"/>
      <c r="N687" s="210"/>
      <c r="O687" s="210"/>
      <c r="P687" s="210"/>
      <c r="Q687" s="210"/>
      <c r="R687" s="210"/>
      <c r="S687" s="210"/>
      <c r="T687" s="210"/>
      <c r="U687" s="210"/>
      <c r="V687" s="210"/>
      <c r="W687" s="210"/>
      <c r="X687" s="210"/>
      <c r="Y687" s="210"/>
      <c r="Z687" s="210"/>
      <c r="AA687" s="210"/>
      <c r="AB687" s="210"/>
      <c r="AC687" s="210"/>
      <c r="AD687" s="210"/>
      <c r="AE687" s="210"/>
      <c r="AF687" s="210"/>
      <c r="AG687" s="210"/>
      <c r="AH687" s="210"/>
      <c r="AI687" s="210"/>
      <c r="AJ687" s="210"/>
      <c r="AK687" s="210"/>
      <c r="AL687" s="210"/>
    </row>
    <row r="688" spans="1:38" ht="16" x14ac:dyDescent="0.2">
      <c r="A688" s="210"/>
      <c r="B688" s="210"/>
      <c r="C688" s="210"/>
      <c r="D688" s="210"/>
      <c r="E688" s="210"/>
      <c r="F688" s="210"/>
      <c r="G688" s="210"/>
      <c r="H688" s="210"/>
      <c r="I688" s="210"/>
      <c r="J688" s="210"/>
      <c r="K688" s="210"/>
      <c r="L688" s="210"/>
      <c r="M688" s="210"/>
      <c r="N688" s="210"/>
      <c r="O688" s="210"/>
      <c r="P688" s="210"/>
      <c r="Q688" s="210"/>
      <c r="R688" s="210"/>
      <c r="S688" s="210"/>
      <c r="T688" s="210"/>
      <c r="U688" s="210"/>
      <c r="V688" s="210"/>
      <c r="W688" s="210"/>
      <c r="X688" s="210"/>
      <c r="Y688" s="210"/>
      <c r="Z688" s="210"/>
      <c r="AA688" s="210"/>
      <c r="AB688" s="210"/>
      <c r="AC688" s="210"/>
      <c r="AD688" s="210"/>
      <c r="AE688" s="210"/>
      <c r="AF688" s="210"/>
      <c r="AG688" s="210"/>
      <c r="AH688" s="210"/>
      <c r="AI688" s="210"/>
      <c r="AJ688" s="210"/>
      <c r="AK688" s="210"/>
      <c r="AL688" s="210"/>
    </row>
    <row r="689" spans="1:38" ht="16" x14ac:dyDescent="0.2">
      <c r="A689" s="210"/>
      <c r="B689" s="210"/>
      <c r="C689" s="210"/>
      <c r="D689" s="210"/>
      <c r="E689" s="210"/>
      <c r="F689" s="210"/>
      <c r="G689" s="210"/>
      <c r="H689" s="210"/>
      <c r="I689" s="210"/>
      <c r="J689" s="210"/>
      <c r="K689" s="210"/>
      <c r="L689" s="210"/>
      <c r="M689" s="210"/>
      <c r="N689" s="210"/>
      <c r="O689" s="210"/>
      <c r="P689" s="210"/>
      <c r="Q689" s="210"/>
      <c r="R689" s="210"/>
      <c r="S689" s="210"/>
      <c r="T689" s="210"/>
      <c r="U689" s="210"/>
      <c r="V689" s="210"/>
      <c r="W689" s="210"/>
      <c r="X689" s="210"/>
      <c r="Y689" s="210"/>
      <c r="Z689" s="210"/>
      <c r="AA689" s="210"/>
      <c r="AB689" s="210"/>
      <c r="AC689" s="210"/>
      <c r="AD689" s="210"/>
      <c r="AE689" s="210"/>
      <c r="AF689" s="210"/>
      <c r="AG689" s="210"/>
      <c r="AH689" s="210"/>
      <c r="AI689" s="210"/>
      <c r="AJ689" s="210"/>
      <c r="AK689" s="210"/>
      <c r="AL689" s="210"/>
    </row>
    <row r="690" spans="1:38" ht="16" x14ac:dyDescent="0.2">
      <c r="A690" s="210"/>
      <c r="B690" s="210"/>
      <c r="C690" s="210"/>
      <c r="D690" s="210"/>
      <c r="E690" s="210"/>
      <c r="F690" s="210"/>
      <c r="G690" s="210"/>
      <c r="H690" s="210"/>
      <c r="I690" s="210"/>
      <c r="J690" s="210"/>
      <c r="K690" s="210"/>
      <c r="L690" s="210"/>
      <c r="M690" s="210"/>
      <c r="N690" s="210"/>
      <c r="O690" s="210"/>
      <c r="P690" s="210"/>
      <c r="Q690" s="210"/>
      <c r="R690" s="210"/>
      <c r="S690" s="210"/>
      <c r="T690" s="210"/>
      <c r="U690" s="210"/>
      <c r="V690" s="210"/>
      <c r="W690" s="210"/>
      <c r="X690" s="210"/>
      <c r="Y690" s="210"/>
      <c r="Z690" s="210"/>
      <c r="AA690" s="210"/>
      <c r="AB690" s="210"/>
      <c r="AC690" s="210"/>
      <c r="AD690" s="210"/>
      <c r="AE690" s="210"/>
      <c r="AF690" s="210"/>
      <c r="AG690" s="210"/>
      <c r="AH690" s="210"/>
      <c r="AI690" s="210"/>
      <c r="AJ690" s="210"/>
      <c r="AK690" s="210"/>
      <c r="AL690" s="210"/>
    </row>
    <row r="691" spans="1:38" ht="16" x14ac:dyDescent="0.2">
      <c r="A691" s="210"/>
      <c r="B691" s="210"/>
      <c r="C691" s="210"/>
      <c r="D691" s="210"/>
      <c r="E691" s="210"/>
      <c r="F691" s="210"/>
      <c r="G691" s="210"/>
      <c r="H691" s="210"/>
      <c r="I691" s="210"/>
      <c r="J691" s="210"/>
      <c r="K691" s="210"/>
      <c r="L691" s="210"/>
      <c r="M691" s="210"/>
      <c r="N691" s="210"/>
      <c r="O691" s="210"/>
      <c r="P691" s="210"/>
      <c r="Q691" s="210"/>
      <c r="R691" s="210"/>
      <c r="S691" s="210"/>
      <c r="T691" s="210"/>
      <c r="U691" s="210"/>
      <c r="V691" s="210"/>
      <c r="W691" s="210"/>
      <c r="X691" s="210"/>
      <c r="Y691" s="210"/>
      <c r="Z691" s="210"/>
      <c r="AA691" s="210"/>
      <c r="AB691" s="210"/>
      <c r="AC691" s="210"/>
      <c r="AD691" s="210"/>
      <c r="AE691" s="210"/>
      <c r="AF691" s="210"/>
      <c r="AG691" s="210"/>
      <c r="AH691" s="210"/>
      <c r="AI691" s="210"/>
      <c r="AJ691" s="210"/>
      <c r="AK691" s="210"/>
      <c r="AL691" s="210"/>
    </row>
    <row r="692" spans="1:38" ht="16" x14ac:dyDescent="0.2">
      <c r="A692" s="210"/>
      <c r="B692" s="210"/>
      <c r="C692" s="210"/>
      <c r="D692" s="210"/>
      <c r="E692" s="210"/>
      <c r="F692" s="210"/>
      <c r="G692" s="210"/>
      <c r="H692" s="210"/>
      <c r="I692" s="210"/>
      <c r="J692" s="210"/>
      <c r="K692" s="210"/>
      <c r="L692" s="210"/>
      <c r="M692" s="210"/>
      <c r="N692" s="210"/>
      <c r="O692" s="210"/>
      <c r="P692" s="210"/>
      <c r="Q692" s="210"/>
      <c r="R692" s="210"/>
      <c r="S692" s="210"/>
      <c r="T692" s="210"/>
      <c r="U692" s="210"/>
      <c r="V692" s="210"/>
      <c r="W692" s="210"/>
      <c r="X692" s="210"/>
      <c r="Y692" s="210"/>
      <c r="Z692" s="210"/>
      <c r="AA692" s="210"/>
      <c r="AB692" s="210"/>
      <c r="AC692" s="210"/>
      <c r="AD692" s="210"/>
      <c r="AE692" s="210"/>
      <c r="AF692" s="210"/>
      <c r="AG692" s="210"/>
      <c r="AH692" s="210"/>
      <c r="AI692" s="210"/>
      <c r="AJ692" s="210"/>
      <c r="AK692" s="210"/>
      <c r="AL692" s="210"/>
    </row>
    <row r="693" spans="1:38" ht="16" x14ac:dyDescent="0.2">
      <c r="A693" s="210"/>
      <c r="B693" s="210"/>
      <c r="C693" s="210"/>
      <c r="D693" s="210"/>
      <c r="E693" s="210"/>
      <c r="F693" s="210"/>
      <c r="G693" s="210"/>
      <c r="H693" s="210"/>
      <c r="I693" s="210"/>
      <c r="J693" s="210"/>
      <c r="K693" s="210"/>
      <c r="L693" s="210"/>
      <c r="M693" s="210"/>
      <c r="N693" s="210"/>
      <c r="O693" s="210"/>
      <c r="P693" s="210"/>
      <c r="Q693" s="210"/>
      <c r="R693" s="210"/>
      <c r="S693" s="210"/>
      <c r="T693" s="210"/>
      <c r="U693" s="210"/>
      <c r="V693" s="210"/>
      <c r="W693" s="210"/>
      <c r="X693" s="210"/>
      <c r="Y693" s="210"/>
      <c r="Z693" s="210"/>
      <c r="AA693" s="210"/>
      <c r="AB693" s="210"/>
      <c r="AC693" s="210"/>
      <c r="AD693" s="210"/>
      <c r="AE693" s="210"/>
      <c r="AF693" s="210"/>
      <c r="AG693" s="210"/>
      <c r="AH693" s="210"/>
      <c r="AI693" s="210"/>
      <c r="AJ693" s="210"/>
      <c r="AK693" s="210"/>
      <c r="AL693" s="210"/>
    </row>
    <row r="694" spans="1:38" ht="16" x14ac:dyDescent="0.2">
      <c r="A694" s="210"/>
      <c r="B694" s="210"/>
      <c r="C694" s="210"/>
      <c r="D694" s="210"/>
      <c r="E694" s="210"/>
      <c r="F694" s="210"/>
      <c r="G694" s="210"/>
      <c r="H694" s="210"/>
      <c r="I694" s="210"/>
      <c r="J694" s="210"/>
      <c r="K694" s="210"/>
      <c r="L694" s="210"/>
      <c r="M694" s="210"/>
      <c r="N694" s="210"/>
      <c r="O694" s="210"/>
      <c r="P694" s="210"/>
      <c r="Q694" s="210"/>
      <c r="R694" s="210"/>
      <c r="S694" s="210"/>
      <c r="T694" s="210"/>
      <c r="U694" s="210"/>
      <c r="V694" s="210"/>
      <c r="W694" s="210"/>
      <c r="X694" s="210"/>
      <c r="Y694" s="210"/>
      <c r="Z694" s="210"/>
      <c r="AA694" s="210"/>
      <c r="AB694" s="210"/>
      <c r="AC694" s="210"/>
      <c r="AD694" s="210"/>
      <c r="AE694" s="210"/>
      <c r="AF694" s="210"/>
      <c r="AG694" s="210"/>
      <c r="AH694" s="210"/>
      <c r="AI694" s="210"/>
      <c r="AJ694" s="210"/>
      <c r="AK694" s="210"/>
      <c r="AL694" s="210"/>
    </row>
    <row r="695" spans="1:38" ht="16" x14ac:dyDescent="0.2">
      <c r="A695" s="210"/>
      <c r="B695" s="210"/>
      <c r="C695" s="210"/>
      <c r="D695" s="210"/>
      <c r="E695" s="210"/>
      <c r="F695" s="210"/>
      <c r="G695" s="210"/>
      <c r="H695" s="210"/>
      <c r="I695" s="210"/>
      <c r="J695" s="210"/>
      <c r="K695" s="210"/>
      <c r="L695" s="210"/>
      <c r="M695" s="210"/>
      <c r="N695" s="210"/>
      <c r="O695" s="210"/>
      <c r="P695" s="210"/>
      <c r="Q695" s="210"/>
      <c r="R695" s="210"/>
      <c r="S695" s="210"/>
      <c r="T695" s="210"/>
      <c r="U695" s="210"/>
      <c r="V695" s="210"/>
      <c r="W695" s="210"/>
      <c r="X695" s="210"/>
      <c r="Y695" s="210"/>
      <c r="Z695" s="210"/>
      <c r="AA695" s="210"/>
      <c r="AB695" s="210"/>
      <c r="AC695" s="210"/>
      <c r="AD695" s="210"/>
      <c r="AE695" s="210"/>
      <c r="AF695" s="210"/>
      <c r="AG695" s="210"/>
      <c r="AH695" s="210"/>
      <c r="AI695" s="210"/>
      <c r="AJ695" s="210"/>
      <c r="AK695" s="210"/>
      <c r="AL695" s="210"/>
    </row>
    <row r="696" spans="1:38" ht="16" x14ac:dyDescent="0.2">
      <c r="A696" s="210"/>
      <c r="B696" s="210"/>
      <c r="C696" s="210"/>
      <c r="D696" s="210"/>
      <c r="E696" s="210"/>
      <c r="F696" s="210"/>
      <c r="G696" s="210"/>
      <c r="H696" s="210"/>
      <c r="I696" s="210"/>
      <c r="J696" s="210"/>
      <c r="K696" s="210"/>
      <c r="L696" s="210"/>
      <c r="M696" s="210"/>
      <c r="N696" s="210"/>
      <c r="O696" s="210"/>
      <c r="P696" s="210"/>
      <c r="Q696" s="210"/>
      <c r="R696" s="210"/>
      <c r="S696" s="210"/>
      <c r="T696" s="210"/>
      <c r="U696" s="210"/>
      <c r="V696" s="210"/>
      <c r="W696" s="210"/>
      <c r="X696" s="210"/>
      <c r="Y696" s="210"/>
      <c r="Z696" s="210"/>
      <c r="AA696" s="210"/>
      <c r="AB696" s="210"/>
      <c r="AC696" s="210"/>
      <c r="AD696" s="210"/>
      <c r="AE696" s="210"/>
      <c r="AF696" s="210"/>
      <c r="AG696" s="210"/>
      <c r="AH696" s="210"/>
      <c r="AI696" s="210"/>
      <c r="AJ696" s="210"/>
      <c r="AK696" s="210"/>
      <c r="AL696" s="210"/>
    </row>
    <row r="697" spans="1:38" ht="16" x14ac:dyDescent="0.2">
      <c r="A697" s="210"/>
      <c r="B697" s="210"/>
      <c r="C697" s="210"/>
      <c r="D697" s="210"/>
      <c r="E697" s="210"/>
      <c r="F697" s="210"/>
      <c r="G697" s="210"/>
      <c r="H697" s="210"/>
      <c r="I697" s="210"/>
      <c r="J697" s="210"/>
      <c r="K697" s="210"/>
      <c r="L697" s="210"/>
      <c r="M697" s="210"/>
      <c r="N697" s="210"/>
      <c r="O697" s="210"/>
      <c r="P697" s="210"/>
      <c r="Q697" s="210"/>
      <c r="R697" s="210"/>
      <c r="S697" s="210"/>
      <c r="T697" s="210"/>
      <c r="U697" s="210"/>
      <c r="V697" s="210"/>
      <c r="W697" s="210"/>
      <c r="X697" s="210"/>
      <c r="Y697" s="210"/>
      <c r="Z697" s="210"/>
      <c r="AA697" s="210"/>
      <c r="AB697" s="210"/>
      <c r="AC697" s="210"/>
      <c r="AD697" s="210"/>
      <c r="AE697" s="210"/>
      <c r="AF697" s="210"/>
      <c r="AG697" s="210"/>
      <c r="AH697" s="210"/>
      <c r="AI697" s="210"/>
      <c r="AJ697" s="210"/>
      <c r="AK697" s="210"/>
      <c r="AL697" s="210"/>
    </row>
    <row r="698" spans="1:38" ht="16" x14ac:dyDescent="0.2">
      <c r="A698" s="210"/>
      <c r="B698" s="210"/>
      <c r="C698" s="210"/>
      <c r="D698" s="210"/>
      <c r="E698" s="210"/>
      <c r="F698" s="210"/>
      <c r="G698" s="210"/>
      <c r="H698" s="210"/>
      <c r="I698" s="210"/>
      <c r="J698" s="210"/>
      <c r="K698" s="210"/>
      <c r="L698" s="210"/>
      <c r="M698" s="210"/>
      <c r="N698" s="210"/>
      <c r="O698" s="210"/>
      <c r="P698" s="210"/>
      <c r="Q698" s="210"/>
      <c r="R698" s="210"/>
      <c r="S698" s="210"/>
      <c r="T698" s="210"/>
      <c r="U698" s="210"/>
      <c r="V698" s="210"/>
      <c r="W698" s="210"/>
      <c r="X698" s="210"/>
      <c r="Y698" s="210"/>
      <c r="Z698" s="210"/>
      <c r="AA698" s="210"/>
      <c r="AB698" s="210"/>
      <c r="AC698" s="210"/>
      <c r="AD698" s="210"/>
      <c r="AE698" s="210"/>
      <c r="AF698" s="210"/>
      <c r="AG698" s="210"/>
      <c r="AH698" s="210"/>
      <c r="AI698" s="210"/>
      <c r="AJ698" s="210"/>
      <c r="AK698" s="210"/>
      <c r="AL698" s="210"/>
    </row>
    <row r="699" spans="1:38" ht="16" x14ac:dyDescent="0.2">
      <c r="A699" s="210"/>
      <c r="B699" s="210"/>
      <c r="C699" s="210"/>
      <c r="D699" s="210"/>
      <c r="E699" s="210"/>
      <c r="F699" s="210"/>
      <c r="G699" s="210"/>
      <c r="H699" s="210"/>
      <c r="I699" s="210"/>
      <c r="J699" s="210"/>
      <c r="K699" s="210"/>
      <c r="L699" s="210"/>
      <c r="M699" s="210"/>
      <c r="N699" s="210"/>
      <c r="O699" s="210"/>
      <c r="P699" s="210"/>
      <c r="Q699" s="210"/>
      <c r="R699" s="210"/>
      <c r="S699" s="210"/>
      <c r="T699" s="210"/>
      <c r="U699" s="210"/>
      <c r="V699" s="210"/>
      <c r="W699" s="210"/>
      <c r="X699" s="210"/>
      <c r="Y699" s="210"/>
      <c r="Z699" s="210"/>
      <c r="AA699" s="210"/>
      <c r="AB699" s="210"/>
      <c r="AC699" s="210"/>
      <c r="AD699" s="210"/>
      <c r="AE699" s="210"/>
      <c r="AF699" s="210"/>
      <c r="AG699" s="210"/>
      <c r="AH699" s="210"/>
      <c r="AI699" s="210"/>
      <c r="AJ699" s="210"/>
      <c r="AK699" s="210"/>
      <c r="AL699" s="210"/>
    </row>
    <row r="700" spans="1:38" ht="16" x14ac:dyDescent="0.2">
      <c r="A700" s="210"/>
      <c r="B700" s="210"/>
      <c r="C700" s="210"/>
      <c r="D700" s="210"/>
      <c r="E700" s="210"/>
      <c r="F700" s="210"/>
      <c r="G700" s="210"/>
      <c r="H700" s="210"/>
      <c r="I700" s="210"/>
      <c r="J700" s="210"/>
      <c r="K700" s="210"/>
      <c r="L700" s="210"/>
      <c r="M700" s="210"/>
      <c r="N700" s="210"/>
      <c r="O700" s="210"/>
      <c r="P700" s="210"/>
      <c r="Q700" s="210"/>
      <c r="R700" s="210"/>
      <c r="S700" s="210"/>
      <c r="T700" s="210"/>
      <c r="U700" s="210"/>
      <c r="V700" s="210"/>
      <c r="W700" s="210"/>
      <c r="X700" s="210"/>
      <c r="Y700" s="210"/>
      <c r="Z700" s="210"/>
      <c r="AA700" s="210"/>
      <c r="AB700" s="210"/>
      <c r="AC700" s="210"/>
      <c r="AD700" s="210"/>
      <c r="AE700" s="210"/>
      <c r="AF700" s="210"/>
      <c r="AG700" s="210"/>
      <c r="AH700" s="210"/>
      <c r="AI700" s="210"/>
      <c r="AJ700" s="210"/>
      <c r="AK700" s="210"/>
      <c r="AL700" s="210"/>
    </row>
    <row r="701" spans="1:38" ht="16" x14ac:dyDescent="0.2">
      <c r="A701" s="210"/>
      <c r="B701" s="210"/>
      <c r="C701" s="210"/>
      <c r="D701" s="210"/>
      <c r="E701" s="210"/>
      <c r="F701" s="210"/>
      <c r="G701" s="210"/>
      <c r="H701" s="210"/>
      <c r="I701" s="210"/>
      <c r="J701" s="210"/>
      <c r="K701" s="210"/>
      <c r="L701" s="210"/>
      <c r="M701" s="210"/>
      <c r="N701" s="210"/>
      <c r="O701" s="210"/>
      <c r="P701" s="210"/>
      <c r="Q701" s="210"/>
      <c r="R701" s="210"/>
      <c r="S701" s="210"/>
      <c r="T701" s="210"/>
      <c r="U701" s="210"/>
      <c r="V701" s="210"/>
      <c r="W701" s="210"/>
      <c r="X701" s="210"/>
      <c r="Y701" s="210"/>
      <c r="Z701" s="210"/>
      <c r="AA701" s="210"/>
      <c r="AB701" s="210"/>
      <c r="AC701" s="210"/>
      <c r="AD701" s="210"/>
      <c r="AE701" s="210"/>
      <c r="AF701" s="210"/>
      <c r="AG701" s="210"/>
      <c r="AH701" s="210"/>
      <c r="AI701" s="210"/>
      <c r="AJ701" s="210"/>
      <c r="AK701" s="210"/>
      <c r="AL701" s="210"/>
    </row>
    <row r="702" spans="1:38" ht="16" x14ac:dyDescent="0.2">
      <c r="A702" s="210"/>
      <c r="B702" s="210"/>
      <c r="C702" s="210"/>
      <c r="D702" s="210"/>
      <c r="E702" s="210"/>
      <c r="F702" s="210"/>
      <c r="G702" s="210"/>
      <c r="H702" s="210"/>
      <c r="I702" s="210"/>
      <c r="J702" s="210"/>
      <c r="K702" s="210"/>
      <c r="L702" s="210"/>
      <c r="M702" s="210"/>
      <c r="N702" s="210"/>
      <c r="O702" s="210"/>
      <c r="P702" s="210"/>
      <c r="Q702" s="210"/>
      <c r="R702" s="210"/>
      <c r="S702" s="210"/>
      <c r="T702" s="210"/>
      <c r="U702" s="210"/>
      <c r="V702" s="210"/>
      <c r="W702" s="210"/>
      <c r="X702" s="210"/>
      <c r="Y702" s="210"/>
      <c r="Z702" s="210"/>
      <c r="AA702" s="210"/>
      <c r="AB702" s="210"/>
      <c r="AC702" s="210"/>
      <c r="AD702" s="210"/>
      <c r="AE702" s="210"/>
      <c r="AF702" s="210"/>
      <c r="AG702" s="210"/>
      <c r="AH702" s="210"/>
      <c r="AI702" s="210"/>
      <c r="AJ702" s="210"/>
      <c r="AK702" s="210"/>
      <c r="AL702" s="210"/>
    </row>
    <row r="703" spans="1:38" ht="16" x14ac:dyDescent="0.2">
      <c r="A703" s="210"/>
      <c r="B703" s="210"/>
      <c r="C703" s="210"/>
      <c r="D703" s="210"/>
      <c r="E703" s="210"/>
      <c r="F703" s="210"/>
      <c r="G703" s="210"/>
      <c r="H703" s="210"/>
      <c r="I703" s="210"/>
      <c r="J703" s="210"/>
      <c r="K703" s="210"/>
      <c r="L703" s="210"/>
      <c r="M703" s="210"/>
      <c r="N703" s="210"/>
      <c r="O703" s="210"/>
      <c r="P703" s="210"/>
      <c r="Q703" s="210"/>
      <c r="R703" s="210"/>
      <c r="S703" s="210"/>
      <c r="T703" s="210"/>
      <c r="U703" s="210"/>
      <c r="V703" s="210"/>
      <c r="W703" s="210"/>
      <c r="X703" s="210"/>
      <c r="Y703" s="210"/>
      <c r="Z703" s="210"/>
      <c r="AA703" s="210"/>
      <c r="AB703" s="210"/>
      <c r="AC703" s="210"/>
      <c r="AD703" s="210"/>
      <c r="AE703" s="210"/>
      <c r="AF703" s="210"/>
      <c r="AG703" s="210"/>
      <c r="AH703" s="210"/>
      <c r="AI703" s="210"/>
      <c r="AJ703" s="210"/>
      <c r="AK703" s="210"/>
      <c r="AL703" s="210"/>
    </row>
    <row r="704" spans="1:38" ht="16" x14ac:dyDescent="0.2">
      <c r="A704" s="210"/>
      <c r="B704" s="210"/>
      <c r="C704" s="210"/>
      <c r="D704" s="210"/>
      <c r="E704" s="210"/>
      <c r="F704" s="210"/>
      <c r="G704" s="210"/>
      <c r="H704" s="210"/>
      <c r="I704" s="210"/>
      <c r="J704" s="210"/>
      <c r="K704" s="210"/>
      <c r="L704" s="210"/>
      <c r="M704" s="210"/>
      <c r="N704" s="210"/>
      <c r="O704" s="210"/>
      <c r="P704" s="210"/>
      <c r="Q704" s="210"/>
      <c r="R704" s="210"/>
      <c r="S704" s="210"/>
      <c r="T704" s="210"/>
      <c r="U704" s="210"/>
      <c r="V704" s="210"/>
      <c r="W704" s="210"/>
      <c r="X704" s="210"/>
      <c r="Y704" s="210"/>
      <c r="Z704" s="210"/>
      <c r="AA704" s="210"/>
      <c r="AB704" s="210"/>
      <c r="AC704" s="210"/>
      <c r="AD704" s="210"/>
      <c r="AE704" s="210"/>
      <c r="AF704" s="210"/>
      <c r="AG704" s="210"/>
      <c r="AH704" s="210"/>
      <c r="AI704" s="210"/>
      <c r="AJ704" s="210"/>
      <c r="AK704" s="210"/>
      <c r="AL704" s="210"/>
    </row>
    <row r="705" spans="1:38" ht="16" x14ac:dyDescent="0.2">
      <c r="A705" s="210"/>
      <c r="B705" s="210"/>
      <c r="C705" s="210"/>
      <c r="D705" s="210"/>
      <c r="E705" s="210"/>
      <c r="F705" s="210"/>
      <c r="G705" s="210"/>
      <c r="H705" s="210"/>
      <c r="I705" s="210"/>
      <c r="J705" s="210"/>
      <c r="K705" s="210"/>
      <c r="L705" s="210"/>
      <c r="M705" s="210"/>
      <c r="N705" s="210"/>
      <c r="O705" s="210"/>
      <c r="P705" s="210"/>
      <c r="Q705" s="210"/>
      <c r="R705" s="210"/>
      <c r="S705" s="210"/>
      <c r="T705" s="210"/>
      <c r="U705" s="210"/>
      <c r="V705" s="210"/>
      <c r="W705" s="210"/>
      <c r="X705" s="210"/>
      <c r="Y705" s="210"/>
      <c r="Z705" s="210"/>
      <c r="AA705" s="210"/>
      <c r="AB705" s="210"/>
      <c r="AC705" s="210"/>
      <c r="AD705" s="210"/>
      <c r="AE705" s="210"/>
      <c r="AF705" s="210"/>
      <c r="AG705" s="210"/>
      <c r="AH705" s="210"/>
      <c r="AI705" s="210"/>
      <c r="AJ705" s="210"/>
      <c r="AK705" s="210"/>
      <c r="AL705" s="210"/>
    </row>
    <row r="706" spans="1:38" ht="16" x14ac:dyDescent="0.2">
      <c r="A706" s="210"/>
      <c r="B706" s="210"/>
      <c r="C706" s="210"/>
      <c r="D706" s="210"/>
      <c r="E706" s="210"/>
      <c r="F706" s="210"/>
      <c r="G706" s="210"/>
      <c r="H706" s="210"/>
      <c r="I706" s="210"/>
      <c r="J706" s="210"/>
      <c r="K706" s="210"/>
      <c r="L706" s="210"/>
      <c r="M706" s="210"/>
      <c r="N706" s="210"/>
      <c r="O706" s="210"/>
      <c r="P706" s="210"/>
      <c r="Q706" s="210"/>
      <c r="R706" s="210"/>
      <c r="S706" s="210"/>
      <c r="T706" s="210"/>
      <c r="U706" s="210"/>
      <c r="V706" s="210"/>
      <c r="W706" s="210"/>
      <c r="X706" s="210"/>
      <c r="Y706" s="210"/>
      <c r="Z706" s="210"/>
      <c r="AA706" s="210"/>
      <c r="AB706" s="210"/>
      <c r="AC706" s="210"/>
      <c r="AD706" s="210"/>
      <c r="AE706" s="210"/>
      <c r="AF706" s="210"/>
      <c r="AG706" s="210"/>
      <c r="AH706" s="210"/>
      <c r="AI706" s="210"/>
      <c r="AJ706" s="210"/>
      <c r="AK706" s="210"/>
      <c r="AL706" s="210"/>
    </row>
    <row r="707" spans="1:38" ht="16" x14ac:dyDescent="0.2">
      <c r="A707" s="210"/>
      <c r="B707" s="210"/>
      <c r="C707" s="210"/>
      <c r="D707" s="210"/>
      <c r="E707" s="210"/>
      <c r="F707" s="210"/>
      <c r="G707" s="210"/>
      <c r="H707" s="210"/>
      <c r="I707" s="210"/>
      <c r="J707" s="210"/>
      <c r="K707" s="210"/>
      <c r="L707" s="210"/>
      <c r="M707" s="210"/>
      <c r="N707" s="210"/>
      <c r="O707" s="210"/>
      <c r="P707" s="210"/>
      <c r="Q707" s="210"/>
      <c r="R707" s="210"/>
      <c r="S707" s="210"/>
      <c r="T707" s="210"/>
      <c r="U707" s="210"/>
      <c r="V707" s="210"/>
      <c r="W707" s="210"/>
      <c r="X707" s="210"/>
      <c r="Y707" s="210"/>
      <c r="Z707" s="210"/>
      <c r="AA707" s="210"/>
      <c r="AB707" s="210"/>
      <c r="AC707" s="210"/>
      <c r="AD707" s="210"/>
      <c r="AE707" s="210"/>
      <c r="AF707" s="210"/>
      <c r="AG707" s="210"/>
      <c r="AH707" s="210"/>
      <c r="AI707" s="210"/>
      <c r="AJ707" s="210"/>
      <c r="AK707" s="210"/>
      <c r="AL707" s="210"/>
    </row>
    <row r="708" spans="1:38" ht="16" x14ac:dyDescent="0.2">
      <c r="A708" s="210"/>
      <c r="B708" s="210"/>
      <c r="C708" s="210"/>
      <c r="D708" s="210"/>
      <c r="E708" s="210"/>
      <c r="F708" s="210"/>
      <c r="G708" s="210"/>
      <c r="H708" s="210"/>
      <c r="I708" s="210"/>
      <c r="J708" s="210"/>
      <c r="K708" s="210"/>
      <c r="L708" s="210"/>
      <c r="M708" s="210"/>
      <c r="N708" s="210"/>
      <c r="O708" s="210"/>
      <c r="P708" s="210"/>
      <c r="Q708" s="210"/>
      <c r="R708" s="210"/>
      <c r="S708" s="210"/>
      <c r="T708" s="210"/>
      <c r="U708" s="210"/>
      <c r="V708" s="210"/>
      <c r="W708" s="210"/>
      <c r="X708" s="210"/>
      <c r="Y708" s="210"/>
      <c r="Z708" s="210"/>
      <c r="AA708" s="210"/>
      <c r="AB708" s="210"/>
      <c r="AC708" s="210"/>
      <c r="AD708" s="210"/>
      <c r="AE708" s="210"/>
      <c r="AF708" s="210"/>
      <c r="AG708" s="210"/>
      <c r="AH708" s="210"/>
      <c r="AI708" s="210"/>
      <c r="AJ708" s="210"/>
      <c r="AK708" s="210"/>
      <c r="AL708" s="210"/>
    </row>
    <row r="709" spans="1:38" ht="16" x14ac:dyDescent="0.2">
      <c r="A709" s="210"/>
      <c r="B709" s="210"/>
      <c r="C709" s="210"/>
      <c r="D709" s="210"/>
      <c r="E709" s="210"/>
      <c r="F709" s="210"/>
      <c r="G709" s="210"/>
      <c r="H709" s="210"/>
      <c r="I709" s="210"/>
      <c r="J709" s="210"/>
      <c r="K709" s="210"/>
      <c r="L709" s="210"/>
      <c r="M709" s="210"/>
      <c r="N709" s="210"/>
      <c r="O709" s="210"/>
      <c r="P709" s="210"/>
      <c r="Q709" s="210"/>
      <c r="R709" s="210"/>
      <c r="S709" s="210"/>
      <c r="T709" s="210"/>
      <c r="U709" s="210"/>
      <c r="V709" s="210"/>
      <c r="W709" s="210"/>
      <c r="X709" s="210"/>
      <c r="Y709" s="210"/>
      <c r="Z709" s="210"/>
      <c r="AA709" s="210"/>
      <c r="AB709" s="210"/>
      <c r="AC709" s="210"/>
      <c r="AD709" s="210"/>
      <c r="AE709" s="210"/>
      <c r="AF709" s="210"/>
      <c r="AG709" s="210"/>
      <c r="AH709" s="210"/>
      <c r="AI709" s="210"/>
      <c r="AJ709" s="210"/>
      <c r="AK709" s="210"/>
      <c r="AL709" s="210"/>
    </row>
    <row r="710" spans="1:38" ht="16" x14ac:dyDescent="0.2">
      <c r="A710" s="210"/>
      <c r="B710" s="210"/>
      <c r="C710" s="210"/>
      <c r="D710" s="210"/>
      <c r="E710" s="210"/>
      <c r="F710" s="210"/>
      <c r="G710" s="210"/>
      <c r="H710" s="210"/>
      <c r="I710" s="210"/>
      <c r="J710" s="210"/>
      <c r="K710" s="210"/>
      <c r="L710" s="210"/>
      <c r="M710" s="210"/>
      <c r="N710" s="210"/>
      <c r="O710" s="210"/>
      <c r="P710" s="210"/>
      <c r="Q710" s="210"/>
      <c r="R710" s="210"/>
      <c r="S710" s="210"/>
      <c r="T710" s="210"/>
      <c r="U710" s="210"/>
      <c r="V710" s="210"/>
      <c r="W710" s="210"/>
      <c r="X710" s="210"/>
      <c r="Y710" s="210"/>
      <c r="Z710" s="210"/>
      <c r="AA710" s="210"/>
      <c r="AB710" s="210"/>
      <c r="AC710" s="210"/>
      <c r="AD710" s="210"/>
      <c r="AE710" s="210"/>
      <c r="AF710" s="210"/>
      <c r="AG710" s="210"/>
      <c r="AH710" s="210"/>
      <c r="AI710" s="210"/>
      <c r="AJ710" s="210"/>
      <c r="AK710" s="210"/>
      <c r="AL710" s="210"/>
    </row>
    <row r="711" spans="1:38" ht="16" x14ac:dyDescent="0.2">
      <c r="A711" s="210"/>
      <c r="B711" s="210"/>
      <c r="C711" s="210"/>
      <c r="D711" s="210"/>
      <c r="E711" s="210"/>
      <c r="F711" s="210"/>
      <c r="G711" s="210"/>
      <c r="H711" s="210"/>
      <c r="I711" s="210"/>
      <c r="J711" s="210"/>
      <c r="K711" s="210"/>
      <c r="L711" s="210"/>
      <c r="M711" s="210"/>
      <c r="N711" s="210"/>
      <c r="O711" s="210"/>
      <c r="P711" s="210"/>
      <c r="Q711" s="210"/>
      <c r="R711" s="210"/>
      <c r="S711" s="210"/>
      <c r="T711" s="210"/>
      <c r="U711" s="210"/>
      <c r="V711" s="210"/>
      <c r="W711" s="210"/>
      <c r="X711" s="210"/>
      <c r="Y711" s="210"/>
      <c r="Z711" s="210"/>
      <c r="AA711" s="210"/>
      <c r="AB711" s="210"/>
      <c r="AC711" s="210"/>
      <c r="AD711" s="210"/>
      <c r="AE711" s="210"/>
      <c r="AF711" s="210"/>
      <c r="AG711" s="210"/>
      <c r="AH711" s="210"/>
      <c r="AI711" s="210"/>
      <c r="AJ711" s="210"/>
      <c r="AK711" s="210"/>
      <c r="AL711" s="210"/>
    </row>
    <row r="712" spans="1:38" ht="16" x14ac:dyDescent="0.2">
      <c r="A712" s="210"/>
      <c r="B712" s="210"/>
      <c r="C712" s="210"/>
      <c r="D712" s="210"/>
      <c r="E712" s="210"/>
      <c r="F712" s="210"/>
      <c r="G712" s="210"/>
      <c r="H712" s="210"/>
      <c r="I712" s="210"/>
      <c r="J712" s="210"/>
      <c r="K712" s="210"/>
      <c r="L712" s="210"/>
      <c r="M712" s="210"/>
      <c r="N712" s="210"/>
      <c r="O712" s="210"/>
      <c r="P712" s="210"/>
      <c r="Q712" s="210"/>
      <c r="R712" s="210"/>
      <c r="S712" s="210"/>
      <c r="T712" s="210"/>
      <c r="U712" s="210"/>
      <c r="V712" s="210"/>
      <c r="W712" s="210"/>
      <c r="X712" s="210"/>
      <c r="Y712" s="210"/>
      <c r="Z712" s="210"/>
      <c r="AA712" s="210"/>
      <c r="AB712" s="210"/>
      <c r="AC712" s="210"/>
      <c r="AD712" s="210"/>
      <c r="AE712" s="210"/>
      <c r="AF712" s="210"/>
      <c r="AG712" s="210"/>
      <c r="AH712" s="210"/>
      <c r="AI712" s="210"/>
      <c r="AJ712" s="210"/>
      <c r="AK712" s="210"/>
      <c r="AL712" s="210"/>
    </row>
    <row r="713" spans="1:38" ht="16" x14ac:dyDescent="0.2">
      <c r="A713" s="210"/>
      <c r="B713" s="210"/>
      <c r="C713" s="210"/>
      <c r="D713" s="210"/>
      <c r="E713" s="210"/>
      <c r="F713" s="210"/>
      <c r="G713" s="210"/>
      <c r="H713" s="210"/>
      <c r="I713" s="210"/>
      <c r="J713" s="210"/>
      <c r="K713" s="210"/>
      <c r="L713" s="210"/>
      <c r="M713" s="210"/>
      <c r="N713" s="210"/>
      <c r="O713" s="210"/>
      <c r="P713" s="210"/>
      <c r="Q713" s="210"/>
      <c r="R713" s="210"/>
      <c r="S713" s="210"/>
      <c r="T713" s="210"/>
      <c r="U713" s="210"/>
      <c r="V713" s="210"/>
      <c r="W713" s="210"/>
      <c r="X713" s="210"/>
      <c r="Y713" s="210"/>
      <c r="Z713" s="210"/>
      <c r="AA713" s="210"/>
      <c r="AB713" s="210"/>
      <c r="AC713" s="210"/>
      <c r="AD713" s="210"/>
      <c r="AE713" s="210"/>
      <c r="AF713" s="210"/>
      <c r="AG713" s="210"/>
      <c r="AH713" s="210"/>
      <c r="AI713" s="210"/>
      <c r="AJ713" s="210"/>
      <c r="AK713" s="210"/>
      <c r="AL713" s="210"/>
    </row>
    <row r="714" spans="1:38" ht="16" x14ac:dyDescent="0.2">
      <c r="A714" s="210"/>
      <c r="B714" s="210"/>
      <c r="C714" s="210"/>
      <c r="D714" s="210"/>
      <c r="E714" s="210"/>
      <c r="F714" s="210"/>
      <c r="G714" s="210"/>
      <c r="H714" s="210"/>
      <c r="I714" s="210"/>
      <c r="J714" s="210"/>
      <c r="K714" s="210"/>
      <c r="L714" s="210"/>
      <c r="M714" s="210"/>
      <c r="N714" s="210"/>
      <c r="O714" s="210"/>
      <c r="P714" s="210"/>
      <c r="Q714" s="210"/>
      <c r="R714" s="210"/>
      <c r="S714" s="210"/>
      <c r="T714" s="210"/>
      <c r="U714" s="210"/>
      <c r="V714" s="210"/>
      <c r="W714" s="210"/>
      <c r="X714" s="210"/>
      <c r="Y714" s="210"/>
      <c r="Z714" s="210"/>
      <c r="AA714" s="210"/>
      <c r="AB714" s="210"/>
      <c r="AC714" s="210"/>
      <c r="AD714" s="210"/>
      <c r="AE714" s="210"/>
      <c r="AF714" s="210"/>
      <c r="AG714" s="210"/>
      <c r="AH714" s="210"/>
      <c r="AI714" s="210"/>
      <c r="AJ714" s="210"/>
      <c r="AK714" s="210"/>
      <c r="AL714" s="210"/>
    </row>
    <row r="715" spans="1:38" ht="16" x14ac:dyDescent="0.2">
      <c r="A715" s="210"/>
      <c r="B715" s="210"/>
      <c r="C715" s="210"/>
      <c r="D715" s="210"/>
      <c r="E715" s="210"/>
      <c r="F715" s="210"/>
      <c r="G715" s="210"/>
      <c r="H715" s="210"/>
      <c r="I715" s="210"/>
      <c r="J715" s="210"/>
      <c r="K715" s="210"/>
      <c r="L715" s="210"/>
      <c r="M715" s="210"/>
      <c r="N715" s="210"/>
      <c r="O715" s="210"/>
      <c r="P715" s="210"/>
      <c r="Q715" s="210"/>
      <c r="R715" s="210"/>
      <c r="S715" s="210"/>
      <c r="T715" s="210"/>
      <c r="U715" s="210"/>
      <c r="V715" s="210"/>
      <c r="W715" s="210"/>
      <c r="X715" s="210"/>
      <c r="Y715" s="210"/>
      <c r="Z715" s="210"/>
      <c r="AA715" s="210"/>
      <c r="AB715" s="210"/>
      <c r="AC715" s="210"/>
      <c r="AD715" s="210"/>
      <c r="AE715" s="210"/>
      <c r="AF715" s="210"/>
      <c r="AG715" s="210"/>
      <c r="AH715" s="210"/>
      <c r="AI715" s="210"/>
      <c r="AJ715" s="210"/>
      <c r="AK715" s="210"/>
      <c r="AL715" s="210"/>
    </row>
    <row r="716" spans="1:38" ht="16" x14ac:dyDescent="0.2">
      <c r="A716" s="210"/>
      <c r="B716" s="210"/>
      <c r="C716" s="210"/>
      <c r="D716" s="210"/>
      <c r="E716" s="210"/>
      <c r="F716" s="210"/>
      <c r="G716" s="210"/>
      <c r="H716" s="210"/>
      <c r="I716" s="210"/>
      <c r="J716" s="210"/>
      <c r="K716" s="210"/>
      <c r="L716" s="210"/>
      <c r="M716" s="210"/>
      <c r="N716" s="210"/>
      <c r="O716" s="210"/>
      <c r="P716" s="210"/>
      <c r="Q716" s="210"/>
      <c r="R716" s="210"/>
      <c r="S716" s="210"/>
      <c r="T716" s="210"/>
      <c r="U716" s="210"/>
      <c r="V716" s="210"/>
      <c r="W716" s="210"/>
      <c r="X716" s="210"/>
      <c r="Y716" s="210"/>
      <c r="Z716" s="210"/>
      <c r="AA716" s="210"/>
      <c r="AB716" s="210"/>
      <c r="AC716" s="210"/>
      <c r="AD716" s="210"/>
      <c r="AE716" s="210"/>
      <c r="AF716" s="210"/>
      <c r="AG716" s="210"/>
      <c r="AH716" s="210"/>
      <c r="AI716" s="210"/>
      <c r="AJ716" s="210"/>
      <c r="AK716" s="210"/>
      <c r="AL716" s="210"/>
    </row>
    <row r="717" spans="1:38" ht="16" x14ac:dyDescent="0.2">
      <c r="A717" s="210"/>
      <c r="B717" s="210"/>
      <c r="C717" s="210"/>
      <c r="D717" s="210"/>
      <c r="E717" s="210"/>
      <c r="F717" s="210"/>
      <c r="G717" s="210"/>
      <c r="H717" s="210"/>
      <c r="I717" s="210"/>
      <c r="J717" s="210"/>
      <c r="K717" s="210"/>
      <c r="L717" s="210"/>
      <c r="M717" s="210"/>
      <c r="N717" s="210"/>
      <c r="O717" s="210"/>
      <c r="P717" s="210"/>
      <c r="Q717" s="210"/>
      <c r="R717" s="210"/>
      <c r="S717" s="210"/>
      <c r="T717" s="210"/>
      <c r="U717" s="210"/>
      <c r="V717" s="210"/>
      <c r="W717" s="210"/>
      <c r="X717" s="210"/>
      <c r="Y717" s="210"/>
      <c r="Z717" s="210"/>
      <c r="AA717" s="210"/>
      <c r="AB717" s="210"/>
      <c r="AC717" s="210"/>
      <c r="AD717" s="210"/>
      <c r="AE717" s="210"/>
      <c r="AF717" s="210"/>
      <c r="AG717" s="210"/>
      <c r="AH717" s="210"/>
      <c r="AI717" s="210"/>
      <c r="AJ717" s="210"/>
      <c r="AK717" s="210"/>
      <c r="AL717" s="210"/>
    </row>
    <row r="718" spans="1:38" ht="16" x14ac:dyDescent="0.2">
      <c r="A718" s="210"/>
      <c r="B718" s="210"/>
      <c r="C718" s="210"/>
      <c r="D718" s="210"/>
      <c r="E718" s="210"/>
      <c r="F718" s="210"/>
      <c r="G718" s="210"/>
      <c r="H718" s="210"/>
      <c r="I718" s="210"/>
      <c r="J718" s="210"/>
      <c r="K718" s="210"/>
      <c r="L718" s="210"/>
      <c r="M718" s="210"/>
      <c r="N718" s="210"/>
      <c r="O718" s="210"/>
      <c r="P718" s="210"/>
      <c r="Q718" s="210"/>
      <c r="R718" s="210"/>
      <c r="S718" s="210"/>
      <c r="T718" s="210"/>
      <c r="U718" s="210"/>
      <c r="V718" s="210"/>
      <c r="W718" s="210"/>
      <c r="X718" s="210"/>
      <c r="Y718" s="210"/>
      <c r="Z718" s="210"/>
      <c r="AA718" s="210"/>
      <c r="AB718" s="210"/>
      <c r="AC718" s="210"/>
      <c r="AD718" s="210"/>
      <c r="AE718" s="210"/>
      <c r="AF718" s="210"/>
      <c r="AG718" s="210"/>
      <c r="AH718" s="210"/>
      <c r="AI718" s="210"/>
      <c r="AJ718" s="210"/>
      <c r="AK718" s="210"/>
      <c r="AL718" s="210"/>
    </row>
    <row r="719" spans="1:38" ht="16" x14ac:dyDescent="0.2">
      <c r="A719" s="210"/>
      <c r="B719" s="210"/>
      <c r="C719" s="210"/>
      <c r="D719" s="210"/>
      <c r="E719" s="210"/>
      <c r="F719" s="210"/>
      <c r="G719" s="210"/>
      <c r="H719" s="210"/>
      <c r="I719" s="210"/>
      <c r="J719" s="210"/>
      <c r="K719" s="210"/>
      <c r="L719" s="210"/>
      <c r="M719" s="210"/>
      <c r="N719" s="210"/>
      <c r="O719" s="210"/>
      <c r="P719" s="210"/>
      <c r="Q719" s="210"/>
      <c r="R719" s="210"/>
      <c r="S719" s="210"/>
      <c r="T719" s="210"/>
      <c r="U719" s="210"/>
      <c r="V719" s="210"/>
      <c r="W719" s="210"/>
      <c r="X719" s="210"/>
      <c r="Y719" s="210"/>
      <c r="Z719" s="210"/>
      <c r="AA719" s="210"/>
      <c r="AB719" s="210"/>
      <c r="AC719" s="210"/>
      <c r="AD719" s="210"/>
      <c r="AE719" s="210"/>
      <c r="AF719" s="210"/>
      <c r="AG719" s="210"/>
      <c r="AH719" s="210"/>
      <c r="AI719" s="210"/>
      <c r="AJ719" s="210"/>
      <c r="AK719" s="210"/>
      <c r="AL719" s="210"/>
    </row>
    <row r="720" spans="1:38" ht="16" x14ac:dyDescent="0.2">
      <c r="A720" s="210"/>
      <c r="B720" s="210"/>
      <c r="C720" s="210"/>
      <c r="D720" s="210"/>
      <c r="E720" s="210"/>
      <c r="F720" s="210"/>
      <c r="G720" s="210"/>
      <c r="H720" s="210"/>
      <c r="I720" s="210"/>
      <c r="J720" s="210"/>
      <c r="K720" s="210"/>
      <c r="L720" s="210"/>
      <c r="M720" s="210"/>
      <c r="N720" s="210"/>
      <c r="O720" s="210"/>
      <c r="P720" s="210"/>
      <c r="Q720" s="210"/>
      <c r="R720" s="210"/>
      <c r="S720" s="210"/>
      <c r="T720" s="210"/>
      <c r="U720" s="210"/>
      <c r="V720" s="210"/>
      <c r="W720" s="210"/>
      <c r="X720" s="210"/>
      <c r="Y720" s="210"/>
      <c r="Z720" s="210"/>
      <c r="AA720" s="210"/>
      <c r="AB720" s="210"/>
      <c r="AC720" s="210"/>
      <c r="AD720" s="210"/>
      <c r="AE720" s="210"/>
      <c r="AF720" s="210"/>
      <c r="AG720" s="210"/>
      <c r="AH720" s="210"/>
      <c r="AI720" s="210"/>
      <c r="AJ720" s="210"/>
      <c r="AK720" s="210"/>
      <c r="AL720" s="210"/>
    </row>
    <row r="721" spans="1:38" ht="16" x14ac:dyDescent="0.2">
      <c r="A721" s="210"/>
      <c r="B721" s="210"/>
      <c r="C721" s="210"/>
      <c r="D721" s="210"/>
      <c r="E721" s="210"/>
      <c r="F721" s="210"/>
      <c r="G721" s="210"/>
      <c r="H721" s="210"/>
      <c r="I721" s="210"/>
      <c r="J721" s="210"/>
      <c r="K721" s="210"/>
      <c r="L721" s="210"/>
      <c r="M721" s="210"/>
      <c r="N721" s="210"/>
      <c r="O721" s="210"/>
      <c r="P721" s="210"/>
      <c r="Q721" s="210"/>
      <c r="R721" s="210"/>
      <c r="S721" s="210"/>
      <c r="T721" s="210"/>
      <c r="U721" s="210"/>
      <c r="V721" s="210"/>
      <c r="W721" s="210"/>
      <c r="X721" s="210"/>
      <c r="Y721" s="210"/>
      <c r="Z721" s="210"/>
      <c r="AA721" s="210"/>
      <c r="AB721" s="210"/>
      <c r="AC721" s="210"/>
      <c r="AD721" s="210"/>
      <c r="AE721" s="210"/>
      <c r="AF721" s="210"/>
      <c r="AG721" s="210"/>
      <c r="AH721" s="210"/>
      <c r="AI721" s="210"/>
      <c r="AJ721" s="210"/>
      <c r="AK721" s="210"/>
      <c r="AL721" s="210"/>
    </row>
    <row r="722" spans="1:38" ht="16" x14ac:dyDescent="0.2">
      <c r="A722" s="210"/>
      <c r="B722" s="210"/>
      <c r="C722" s="210"/>
      <c r="D722" s="210"/>
      <c r="E722" s="210"/>
      <c r="F722" s="210"/>
      <c r="G722" s="210"/>
      <c r="H722" s="210"/>
      <c r="I722" s="210"/>
      <c r="J722" s="210"/>
      <c r="K722" s="210"/>
      <c r="L722" s="210"/>
      <c r="M722" s="210"/>
      <c r="N722" s="210"/>
      <c r="O722" s="210"/>
      <c r="P722" s="210"/>
      <c r="Q722" s="210"/>
      <c r="R722" s="210"/>
      <c r="S722" s="210"/>
      <c r="T722" s="210"/>
      <c r="U722" s="210"/>
      <c r="V722" s="210"/>
      <c r="W722" s="210"/>
      <c r="X722" s="210"/>
      <c r="Y722" s="210"/>
      <c r="Z722" s="210"/>
      <c r="AA722" s="210"/>
      <c r="AB722" s="210"/>
      <c r="AC722" s="210"/>
      <c r="AD722" s="210"/>
      <c r="AE722" s="210"/>
      <c r="AF722" s="210"/>
      <c r="AG722" s="210"/>
      <c r="AH722" s="210"/>
      <c r="AI722" s="210"/>
      <c r="AJ722" s="210"/>
      <c r="AK722" s="210"/>
      <c r="AL722" s="210"/>
    </row>
    <row r="723" spans="1:38" ht="16" x14ac:dyDescent="0.2">
      <c r="A723" s="210"/>
      <c r="B723" s="210"/>
      <c r="C723" s="210"/>
      <c r="D723" s="210"/>
      <c r="E723" s="210"/>
      <c r="F723" s="210"/>
      <c r="G723" s="210"/>
      <c r="H723" s="210"/>
      <c r="I723" s="210"/>
      <c r="J723" s="210"/>
      <c r="K723" s="210"/>
      <c r="L723" s="210"/>
      <c r="M723" s="210"/>
      <c r="N723" s="210"/>
      <c r="O723" s="210"/>
      <c r="P723" s="210"/>
      <c r="Q723" s="210"/>
      <c r="R723" s="210"/>
      <c r="S723" s="210"/>
      <c r="T723" s="210"/>
      <c r="U723" s="210"/>
      <c r="V723" s="210"/>
      <c r="W723" s="210"/>
      <c r="X723" s="210"/>
      <c r="Y723" s="210"/>
      <c r="Z723" s="210"/>
      <c r="AA723" s="210"/>
      <c r="AB723" s="210"/>
      <c r="AC723" s="210"/>
      <c r="AD723" s="210"/>
      <c r="AE723" s="210"/>
      <c r="AF723" s="210"/>
      <c r="AG723" s="210"/>
      <c r="AH723" s="210"/>
      <c r="AI723" s="210"/>
      <c r="AJ723" s="210"/>
      <c r="AK723" s="210"/>
      <c r="AL723" s="210"/>
    </row>
    <row r="724" spans="1:38" ht="16" x14ac:dyDescent="0.2">
      <c r="A724" s="210"/>
      <c r="B724" s="210"/>
      <c r="C724" s="210"/>
      <c r="D724" s="210"/>
      <c r="E724" s="210"/>
      <c r="F724" s="210"/>
      <c r="G724" s="210"/>
      <c r="H724" s="210"/>
      <c r="I724" s="210"/>
      <c r="J724" s="210"/>
      <c r="K724" s="210"/>
      <c r="L724" s="210"/>
      <c r="M724" s="210"/>
      <c r="N724" s="210"/>
      <c r="O724" s="210"/>
      <c r="P724" s="210"/>
      <c r="Q724" s="210"/>
      <c r="R724" s="210"/>
      <c r="S724" s="210"/>
      <c r="T724" s="210"/>
      <c r="U724" s="210"/>
      <c r="V724" s="210"/>
      <c r="W724" s="210"/>
      <c r="X724" s="210"/>
      <c r="Y724" s="210"/>
      <c r="Z724" s="210"/>
      <c r="AA724" s="210"/>
      <c r="AB724" s="210"/>
      <c r="AC724" s="210"/>
      <c r="AD724" s="210"/>
      <c r="AE724" s="210"/>
      <c r="AF724" s="210"/>
      <c r="AG724" s="210"/>
      <c r="AH724" s="210"/>
      <c r="AI724" s="210"/>
      <c r="AJ724" s="210"/>
      <c r="AK724" s="210"/>
      <c r="AL724" s="210"/>
    </row>
    <row r="725" spans="1:38" ht="16" x14ac:dyDescent="0.2">
      <c r="A725" s="210"/>
      <c r="B725" s="210"/>
      <c r="C725" s="210"/>
      <c r="D725" s="210"/>
      <c r="E725" s="210"/>
      <c r="F725" s="210"/>
      <c r="G725" s="210"/>
      <c r="H725" s="210"/>
      <c r="I725" s="210"/>
      <c r="J725" s="210"/>
      <c r="K725" s="210"/>
      <c r="L725" s="210"/>
      <c r="M725" s="210"/>
      <c r="N725" s="210"/>
      <c r="O725" s="210"/>
      <c r="P725" s="210"/>
      <c r="Q725" s="210"/>
      <c r="R725" s="210"/>
      <c r="S725" s="210"/>
      <c r="T725" s="210"/>
      <c r="U725" s="210"/>
      <c r="V725" s="210"/>
      <c r="W725" s="210"/>
      <c r="X725" s="210"/>
      <c r="Y725" s="210"/>
      <c r="Z725" s="210"/>
      <c r="AA725" s="210"/>
      <c r="AB725" s="210"/>
      <c r="AC725" s="210"/>
      <c r="AD725" s="210"/>
      <c r="AE725" s="210"/>
      <c r="AF725" s="210"/>
      <c r="AG725" s="210"/>
      <c r="AH725" s="210"/>
      <c r="AI725" s="210"/>
      <c r="AJ725" s="210"/>
      <c r="AK725" s="210"/>
      <c r="AL725" s="210"/>
    </row>
    <row r="726" spans="1:38" ht="16" x14ac:dyDescent="0.2">
      <c r="A726" s="210"/>
      <c r="B726" s="210"/>
      <c r="C726" s="210"/>
      <c r="D726" s="210"/>
      <c r="E726" s="210"/>
      <c r="F726" s="210"/>
      <c r="G726" s="210"/>
      <c r="H726" s="210"/>
      <c r="I726" s="210"/>
      <c r="J726" s="210"/>
      <c r="K726" s="210"/>
      <c r="L726" s="210"/>
      <c r="M726" s="210"/>
      <c r="N726" s="210"/>
      <c r="O726" s="210"/>
      <c r="P726" s="210"/>
      <c r="Q726" s="210"/>
      <c r="R726" s="210"/>
      <c r="S726" s="210"/>
      <c r="T726" s="210"/>
      <c r="U726" s="210"/>
      <c r="V726" s="210"/>
      <c r="W726" s="210"/>
      <c r="X726" s="210"/>
      <c r="Y726" s="210"/>
      <c r="Z726" s="210"/>
      <c r="AA726" s="210"/>
      <c r="AB726" s="210"/>
      <c r="AC726" s="210"/>
      <c r="AD726" s="210"/>
      <c r="AE726" s="210"/>
      <c r="AF726" s="210"/>
      <c r="AG726" s="210"/>
      <c r="AH726" s="210"/>
      <c r="AI726" s="210"/>
      <c r="AJ726" s="210"/>
      <c r="AK726" s="210"/>
      <c r="AL726" s="210"/>
    </row>
    <row r="727" spans="1:38" ht="16" x14ac:dyDescent="0.2">
      <c r="A727" s="210"/>
      <c r="B727" s="210"/>
      <c r="C727" s="210"/>
      <c r="D727" s="210"/>
      <c r="E727" s="210"/>
      <c r="F727" s="210"/>
      <c r="G727" s="210"/>
      <c r="H727" s="210"/>
      <c r="I727" s="210"/>
      <c r="J727" s="210"/>
      <c r="K727" s="210"/>
      <c r="L727" s="210"/>
      <c r="M727" s="210"/>
      <c r="N727" s="210"/>
      <c r="O727" s="210"/>
      <c r="P727" s="210"/>
      <c r="Q727" s="210"/>
      <c r="R727" s="210"/>
      <c r="S727" s="210"/>
      <c r="T727" s="210"/>
      <c r="U727" s="210"/>
      <c r="V727" s="210"/>
      <c r="W727" s="210"/>
      <c r="X727" s="210"/>
      <c r="Y727" s="210"/>
      <c r="Z727" s="210"/>
      <c r="AA727" s="210"/>
      <c r="AB727" s="210"/>
      <c r="AC727" s="210"/>
      <c r="AD727" s="210"/>
      <c r="AE727" s="210"/>
      <c r="AF727" s="210"/>
      <c r="AG727" s="210"/>
      <c r="AH727" s="210"/>
      <c r="AI727" s="210"/>
      <c r="AJ727" s="210"/>
      <c r="AK727" s="210"/>
      <c r="AL727" s="210"/>
    </row>
    <row r="728" spans="1:38" ht="16" x14ac:dyDescent="0.2">
      <c r="A728" s="210"/>
      <c r="B728" s="210"/>
      <c r="C728" s="210"/>
      <c r="D728" s="210"/>
      <c r="E728" s="210"/>
      <c r="F728" s="210"/>
      <c r="G728" s="210"/>
      <c r="H728" s="210"/>
      <c r="I728" s="210"/>
      <c r="J728" s="210"/>
      <c r="K728" s="210"/>
      <c r="L728" s="210"/>
      <c r="M728" s="210"/>
      <c r="N728" s="210"/>
      <c r="O728" s="210"/>
      <c r="P728" s="210"/>
      <c r="Q728" s="210"/>
      <c r="R728" s="210"/>
      <c r="S728" s="210"/>
      <c r="T728" s="210"/>
      <c r="U728" s="210"/>
      <c r="V728" s="210"/>
      <c r="W728" s="210"/>
      <c r="X728" s="210"/>
      <c r="Y728" s="210"/>
      <c r="Z728" s="210"/>
      <c r="AA728" s="210"/>
      <c r="AB728" s="210"/>
      <c r="AC728" s="210"/>
      <c r="AD728" s="210"/>
      <c r="AE728" s="210"/>
      <c r="AF728" s="210"/>
      <c r="AG728" s="210"/>
      <c r="AH728" s="210"/>
      <c r="AI728" s="210"/>
      <c r="AJ728" s="210"/>
      <c r="AK728" s="210"/>
      <c r="AL728" s="210"/>
    </row>
    <row r="729" spans="1:38" ht="16" x14ac:dyDescent="0.2">
      <c r="A729" s="210"/>
      <c r="B729" s="210"/>
      <c r="C729" s="210"/>
      <c r="D729" s="210"/>
      <c r="E729" s="210"/>
      <c r="F729" s="210"/>
      <c r="G729" s="210"/>
      <c r="H729" s="210"/>
      <c r="I729" s="210"/>
      <c r="J729" s="210"/>
      <c r="K729" s="210"/>
      <c r="L729" s="210"/>
      <c r="M729" s="210"/>
      <c r="N729" s="210"/>
      <c r="O729" s="210"/>
      <c r="P729" s="210"/>
      <c r="Q729" s="210"/>
      <c r="R729" s="210"/>
      <c r="S729" s="210"/>
      <c r="T729" s="210"/>
      <c r="U729" s="210"/>
      <c r="V729" s="210"/>
      <c r="W729" s="210"/>
      <c r="X729" s="210"/>
      <c r="Y729" s="210"/>
      <c r="Z729" s="210"/>
      <c r="AA729" s="210"/>
      <c r="AB729" s="210"/>
      <c r="AC729" s="210"/>
      <c r="AD729" s="210"/>
      <c r="AE729" s="210"/>
      <c r="AF729" s="210"/>
      <c r="AG729" s="210"/>
      <c r="AH729" s="210"/>
      <c r="AI729" s="210"/>
      <c r="AJ729" s="210"/>
      <c r="AK729" s="210"/>
      <c r="AL729" s="210"/>
    </row>
    <row r="730" spans="1:38" ht="16" x14ac:dyDescent="0.2">
      <c r="A730" s="210"/>
      <c r="B730" s="210"/>
      <c r="C730" s="210"/>
      <c r="D730" s="210"/>
      <c r="E730" s="210"/>
      <c r="F730" s="210"/>
      <c r="G730" s="210"/>
      <c r="H730" s="210"/>
      <c r="I730" s="210"/>
      <c r="J730" s="210"/>
      <c r="K730" s="210"/>
      <c r="L730" s="210"/>
      <c r="M730" s="210"/>
      <c r="N730" s="210"/>
      <c r="O730" s="210"/>
      <c r="P730" s="210"/>
      <c r="Q730" s="210"/>
      <c r="R730" s="210"/>
      <c r="S730" s="210"/>
      <c r="T730" s="210"/>
      <c r="U730" s="210"/>
      <c r="V730" s="210"/>
      <c r="W730" s="210"/>
      <c r="X730" s="210"/>
      <c r="Y730" s="210"/>
      <c r="Z730" s="210"/>
      <c r="AA730" s="210"/>
      <c r="AB730" s="210"/>
      <c r="AC730" s="210"/>
      <c r="AD730" s="210"/>
      <c r="AE730" s="210"/>
      <c r="AF730" s="210"/>
      <c r="AG730" s="210"/>
      <c r="AH730" s="210"/>
      <c r="AI730" s="210"/>
      <c r="AJ730" s="210"/>
      <c r="AK730" s="210"/>
      <c r="AL730" s="210"/>
    </row>
    <row r="731" spans="1:38" ht="16" x14ac:dyDescent="0.2">
      <c r="A731" s="210"/>
      <c r="B731" s="210"/>
      <c r="C731" s="210"/>
      <c r="D731" s="210"/>
      <c r="E731" s="210"/>
      <c r="F731" s="210"/>
      <c r="G731" s="210"/>
      <c r="H731" s="210"/>
      <c r="I731" s="210"/>
      <c r="J731" s="210"/>
      <c r="K731" s="210"/>
      <c r="L731" s="210"/>
      <c r="M731" s="210"/>
      <c r="N731" s="210"/>
      <c r="O731" s="210"/>
      <c r="P731" s="210"/>
      <c r="Q731" s="210"/>
      <c r="R731" s="210"/>
      <c r="S731" s="210"/>
      <c r="T731" s="210"/>
      <c r="U731" s="210"/>
      <c r="V731" s="210"/>
      <c r="W731" s="210"/>
      <c r="X731" s="210"/>
      <c r="Y731" s="210"/>
      <c r="Z731" s="210"/>
      <c r="AA731" s="210"/>
      <c r="AB731" s="210"/>
      <c r="AC731" s="210"/>
      <c r="AD731" s="210"/>
      <c r="AE731" s="210"/>
      <c r="AF731" s="210"/>
      <c r="AG731" s="210"/>
      <c r="AH731" s="210"/>
      <c r="AI731" s="210"/>
      <c r="AJ731" s="210"/>
      <c r="AK731" s="210"/>
      <c r="AL731" s="210"/>
    </row>
    <row r="732" spans="1:38" ht="16" x14ac:dyDescent="0.2">
      <c r="A732" s="210"/>
      <c r="B732" s="210"/>
      <c r="C732" s="210"/>
      <c r="D732" s="210"/>
      <c r="E732" s="210"/>
      <c r="F732" s="210"/>
      <c r="G732" s="210"/>
      <c r="H732" s="210"/>
      <c r="I732" s="210"/>
      <c r="J732" s="210"/>
      <c r="K732" s="210"/>
      <c r="L732" s="210"/>
      <c r="M732" s="210"/>
      <c r="N732" s="210"/>
      <c r="O732" s="210"/>
      <c r="P732" s="210"/>
      <c r="Q732" s="210"/>
      <c r="R732" s="210"/>
      <c r="S732" s="210"/>
      <c r="T732" s="210"/>
      <c r="U732" s="210"/>
      <c r="V732" s="210"/>
      <c r="W732" s="210"/>
      <c r="X732" s="210"/>
      <c r="Y732" s="210"/>
      <c r="Z732" s="210"/>
      <c r="AA732" s="210"/>
      <c r="AB732" s="210"/>
      <c r="AC732" s="210"/>
      <c r="AD732" s="210"/>
      <c r="AE732" s="210"/>
      <c r="AF732" s="210"/>
      <c r="AG732" s="210"/>
      <c r="AH732" s="210"/>
      <c r="AI732" s="210"/>
      <c r="AJ732" s="210"/>
      <c r="AK732" s="210"/>
      <c r="AL732" s="210"/>
    </row>
    <row r="733" spans="1:38" ht="16" x14ac:dyDescent="0.2">
      <c r="A733" s="210"/>
      <c r="B733" s="210"/>
      <c r="C733" s="210"/>
      <c r="D733" s="210"/>
      <c r="E733" s="210"/>
      <c r="F733" s="210"/>
      <c r="G733" s="210"/>
      <c r="H733" s="210"/>
      <c r="I733" s="210"/>
      <c r="J733" s="210"/>
      <c r="K733" s="210"/>
      <c r="L733" s="210"/>
      <c r="M733" s="210"/>
      <c r="N733" s="210"/>
      <c r="O733" s="210"/>
      <c r="P733" s="210"/>
      <c r="Q733" s="210"/>
      <c r="R733" s="210"/>
      <c r="S733" s="210"/>
      <c r="T733" s="210"/>
      <c r="U733" s="210"/>
      <c r="V733" s="210"/>
      <c r="W733" s="210"/>
      <c r="X733" s="210"/>
      <c r="Y733" s="210"/>
      <c r="Z733" s="210"/>
      <c r="AA733" s="210"/>
      <c r="AB733" s="210"/>
      <c r="AC733" s="210"/>
      <c r="AD733" s="210"/>
      <c r="AE733" s="210"/>
      <c r="AF733" s="210"/>
      <c r="AG733" s="210"/>
      <c r="AH733" s="210"/>
      <c r="AI733" s="210"/>
      <c r="AJ733" s="210"/>
      <c r="AK733" s="210"/>
      <c r="AL733" s="210"/>
    </row>
    <row r="734" spans="1:38" ht="16" x14ac:dyDescent="0.2">
      <c r="A734" s="210"/>
      <c r="B734" s="210"/>
      <c r="C734" s="210"/>
      <c r="D734" s="210"/>
      <c r="E734" s="210"/>
      <c r="F734" s="210"/>
      <c r="G734" s="210"/>
      <c r="H734" s="210"/>
      <c r="I734" s="210"/>
      <c r="J734" s="210"/>
      <c r="K734" s="210"/>
      <c r="L734" s="210"/>
      <c r="M734" s="210"/>
      <c r="N734" s="210"/>
      <c r="O734" s="210"/>
      <c r="P734" s="210"/>
      <c r="Q734" s="210"/>
      <c r="R734" s="210"/>
      <c r="S734" s="210"/>
      <c r="T734" s="210"/>
      <c r="U734" s="210"/>
      <c r="V734" s="210"/>
      <c r="W734" s="210"/>
      <c r="X734" s="210"/>
      <c r="Y734" s="210"/>
      <c r="Z734" s="210"/>
      <c r="AA734" s="210"/>
      <c r="AB734" s="210"/>
      <c r="AC734" s="210"/>
      <c r="AD734" s="210"/>
      <c r="AE734" s="210"/>
      <c r="AF734" s="210"/>
      <c r="AG734" s="210"/>
      <c r="AH734" s="210"/>
      <c r="AI734" s="210"/>
      <c r="AJ734" s="210"/>
      <c r="AK734" s="210"/>
      <c r="AL734" s="210"/>
    </row>
    <row r="735" spans="1:38" ht="16" x14ac:dyDescent="0.2">
      <c r="A735" s="210"/>
      <c r="B735" s="210"/>
      <c r="C735" s="210"/>
      <c r="D735" s="210"/>
      <c r="E735" s="210"/>
      <c r="F735" s="210"/>
      <c r="G735" s="210"/>
      <c r="H735" s="210"/>
      <c r="I735" s="210"/>
      <c r="J735" s="210"/>
      <c r="K735" s="210"/>
      <c r="L735" s="210"/>
      <c r="M735" s="210"/>
      <c r="N735" s="210"/>
      <c r="O735" s="210"/>
      <c r="P735" s="210"/>
      <c r="Q735" s="210"/>
      <c r="R735" s="210"/>
      <c r="S735" s="210"/>
      <c r="T735" s="210"/>
      <c r="U735" s="210"/>
      <c r="V735" s="210"/>
      <c r="W735" s="210"/>
      <c r="X735" s="210"/>
      <c r="Y735" s="210"/>
      <c r="Z735" s="210"/>
      <c r="AA735" s="210"/>
      <c r="AB735" s="210"/>
      <c r="AC735" s="210"/>
      <c r="AD735" s="210"/>
      <c r="AE735" s="210"/>
      <c r="AF735" s="210"/>
      <c r="AG735" s="210"/>
      <c r="AH735" s="210"/>
      <c r="AI735" s="210"/>
      <c r="AJ735" s="210"/>
      <c r="AK735" s="210"/>
      <c r="AL735" s="210"/>
    </row>
    <row r="736" spans="1:38" ht="16" x14ac:dyDescent="0.2">
      <c r="A736" s="210"/>
      <c r="B736" s="210"/>
      <c r="C736" s="210"/>
      <c r="D736" s="210"/>
      <c r="E736" s="210"/>
      <c r="F736" s="210"/>
      <c r="G736" s="210"/>
      <c r="H736" s="210"/>
      <c r="I736" s="210"/>
      <c r="J736" s="210"/>
      <c r="K736" s="210"/>
      <c r="L736" s="210"/>
      <c r="M736" s="210"/>
      <c r="N736" s="210"/>
      <c r="O736" s="210"/>
      <c r="P736" s="210"/>
      <c r="Q736" s="210"/>
      <c r="R736" s="210"/>
      <c r="S736" s="210"/>
      <c r="T736" s="210"/>
      <c r="U736" s="210"/>
      <c r="V736" s="210"/>
      <c r="W736" s="210"/>
      <c r="X736" s="210"/>
      <c r="Y736" s="210"/>
      <c r="Z736" s="210"/>
      <c r="AA736" s="210"/>
      <c r="AB736" s="210"/>
      <c r="AC736" s="210"/>
      <c r="AD736" s="210"/>
      <c r="AE736" s="210"/>
      <c r="AF736" s="210"/>
      <c r="AG736" s="210"/>
      <c r="AH736" s="210"/>
      <c r="AI736" s="210"/>
      <c r="AJ736" s="210"/>
      <c r="AK736" s="210"/>
      <c r="AL736" s="210"/>
    </row>
    <row r="737" spans="1:38" ht="16" x14ac:dyDescent="0.2">
      <c r="A737" s="210"/>
      <c r="B737" s="210"/>
      <c r="C737" s="210"/>
      <c r="D737" s="210"/>
      <c r="E737" s="210"/>
      <c r="F737" s="210"/>
      <c r="G737" s="210"/>
      <c r="H737" s="210"/>
      <c r="I737" s="210"/>
      <c r="J737" s="210"/>
      <c r="K737" s="210"/>
      <c r="L737" s="210"/>
      <c r="M737" s="210"/>
      <c r="N737" s="210"/>
      <c r="O737" s="210"/>
      <c r="P737" s="210"/>
      <c r="Q737" s="210"/>
      <c r="R737" s="210"/>
      <c r="S737" s="210"/>
      <c r="T737" s="210"/>
      <c r="U737" s="210"/>
      <c r="V737" s="210"/>
      <c r="W737" s="210"/>
      <c r="X737" s="210"/>
      <c r="Y737" s="210"/>
      <c r="Z737" s="210"/>
      <c r="AA737" s="210"/>
      <c r="AB737" s="210"/>
      <c r="AC737" s="210"/>
      <c r="AD737" s="210"/>
      <c r="AE737" s="210"/>
      <c r="AF737" s="210"/>
      <c r="AG737" s="210"/>
      <c r="AH737" s="210"/>
      <c r="AI737" s="210"/>
      <c r="AJ737" s="210"/>
      <c r="AK737" s="210"/>
      <c r="AL737" s="210"/>
    </row>
    <row r="738" spans="1:38" ht="16" x14ac:dyDescent="0.2">
      <c r="A738" s="210"/>
      <c r="B738" s="210"/>
      <c r="C738" s="210"/>
      <c r="D738" s="210"/>
      <c r="E738" s="210"/>
      <c r="F738" s="210"/>
      <c r="G738" s="210"/>
      <c r="H738" s="210"/>
      <c r="I738" s="210"/>
      <c r="J738" s="210"/>
      <c r="K738" s="210"/>
      <c r="L738" s="210"/>
      <c r="M738" s="210"/>
      <c r="N738" s="210"/>
      <c r="O738" s="210"/>
      <c r="P738" s="210"/>
      <c r="Q738" s="210"/>
      <c r="R738" s="210"/>
      <c r="S738" s="210"/>
      <c r="T738" s="210"/>
      <c r="U738" s="210"/>
      <c r="V738" s="210"/>
      <c r="W738" s="210"/>
      <c r="X738" s="210"/>
      <c r="Y738" s="210"/>
      <c r="Z738" s="210"/>
      <c r="AA738" s="210"/>
      <c r="AB738" s="210"/>
      <c r="AC738" s="210"/>
      <c r="AD738" s="210"/>
      <c r="AE738" s="210"/>
      <c r="AF738" s="210"/>
      <c r="AG738" s="210"/>
      <c r="AH738" s="210"/>
      <c r="AI738" s="210"/>
      <c r="AJ738" s="210"/>
      <c r="AK738" s="210"/>
      <c r="AL738" s="210"/>
    </row>
    <row r="739" spans="1:38" ht="16" x14ac:dyDescent="0.2">
      <c r="A739" s="210"/>
      <c r="B739" s="210"/>
      <c r="C739" s="210"/>
      <c r="D739" s="210"/>
      <c r="E739" s="210"/>
      <c r="F739" s="210"/>
      <c r="G739" s="210"/>
      <c r="H739" s="210"/>
      <c r="I739" s="210"/>
      <c r="J739" s="210"/>
      <c r="K739" s="210"/>
      <c r="L739" s="210"/>
      <c r="M739" s="210"/>
      <c r="N739" s="210"/>
      <c r="O739" s="210"/>
      <c r="P739" s="210"/>
      <c r="Q739" s="210"/>
      <c r="R739" s="210"/>
      <c r="S739" s="210"/>
      <c r="T739" s="210"/>
      <c r="U739" s="210"/>
      <c r="V739" s="210"/>
      <c r="W739" s="210"/>
      <c r="X739" s="210"/>
      <c r="Y739" s="210"/>
      <c r="Z739" s="210"/>
      <c r="AA739" s="210"/>
      <c r="AB739" s="210"/>
      <c r="AC739" s="210"/>
      <c r="AD739" s="210"/>
      <c r="AE739" s="210"/>
      <c r="AF739" s="210"/>
      <c r="AG739" s="210"/>
      <c r="AH739" s="210"/>
      <c r="AI739" s="210"/>
      <c r="AJ739" s="210"/>
      <c r="AK739" s="210"/>
      <c r="AL739" s="210"/>
    </row>
    <row r="740" spans="1:38" ht="16" x14ac:dyDescent="0.2">
      <c r="A740" s="210"/>
      <c r="B740" s="210"/>
      <c r="C740" s="210"/>
      <c r="D740" s="210"/>
      <c r="E740" s="210"/>
      <c r="F740" s="210"/>
      <c r="G740" s="210"/>
      <c r="H740" s="210"/>
      <c r="I740" s="210"/>
      <c r="J740" s="210"/>
      <c r="K740" s="210"/>
      <c r="L740" s="210"/>
      <c r="M740" s="210"/>
      <c r="N740" s="210"/>
      <c r="O740" s="210"/>
      <c r="P740" s="210"/>
      <c r="Q740" s="210"/>
      <c r="R740" s="210"/>
      <c r="S740" s="210"/>
      <c r="T740" s="210"/>
      <c r="U740" s="210"/>
      <c r="V740" s="210"/>
      <c r="W740" s="210"/>
      <c r="X740" s="210"/>
      <c r="Y740" s="210"/>
      <c r="Z740" s="210"/>
      <c r="AA740" s="210"/>
      <c r="AB740" s="210"/>
      <c r="AC740" s="210"/>
      <c r="AD740" s="210"/>
      <c r="AE740" s="210"/>
      <c r="AF740" s="210"/>
      <c r="AG740" s="210"/>
      <c r="AH740" s="210"/>
      <c r="AI740" s="210"/>
      <c r="AJ740" s="210"/>
      <c r="AK740" s="210"/>
      <c r="AL740" s="210"/>
    </row>
    <row r="741" spans="1:38" ht="16" x14ac:dyDescent="0.2">
      <c r="A741" s="210"/>
      <c r="B741" s="210"/>
      <c r="C741" s="210"/>
      <c r="D741" s="210"/>
      <c r="E741" s="210"/>
      <c r="F741" s="210"/>
      <c r="G741" s="210"/>
      <c r="H741" s="210"/>
      <c r="I741" s="210"/>
      <c r="J741" s="210"/>
      <c r="K741" s="210"/>
      <c r="L741" s="210"/>
      <c r="M741" s="210"/>
      <c r="N741" s="210"/>
      <c r="O741" s="210"/>
      <c r="P741" s="210"/>
      <c r="Q741" s="210"/>
      <c r="R741" s="210"/>
      <c r="S741" s="210"/>
      <c r="T741" s="210"/>
      <c r="U741" s="210"/>
      <c r="V741" s="210"/>
      <c r="W741" s="210"/>
      <c r="X741" s="210"/>
      <c r="Y741" s="210"/>
      <c r="Z741" s="210"/>
      <c r="AA741" s="210"/>
      <c r="AB741" s="210"/>
      <c r="AC741" s="210"/>
      <c r="AD741" s="210"/>
      <c r="AE741" s="210"/>
      <c r="AF741" s="210"/>
      <c r="AG741" s="210"/>
      <c r="AH741" s="210"/>
      <c r="AI741" s="210"/>
      <c r="AJ741" s="210"/>
      <c r="AK741" s="210"/>
      <c r="AL741" s="210"/>
    </row>
    <row r="742" spans="1:38" ht="16" x14ac:dyDescent="0.2">
      <c r="A742" s="210"/>
      <c r="B742" s="210"/>
      <c r="C742" s="210"/>
      <c r="D742" s="210"/>
      <c r="E742" s="210"/>
      <c r="F742" s="210"/>
      <c r="G742" s="210"/>
      <c r="H742" s="210"/>
      <c r="I742" s="210"/>
      <c r="J742" s="210"/>
      <c r="K742" s="210"/>
      <c r="L742" s="210"/>
      <c r="M742" s="210"/>
      <c r="N742" s="210"/>
      <c r="O742" s="210"/>
      <c r="P742" s="210"/>
      <c r="Q742" s="210"/>
      <c r="R742" s="210"/>
      <c r="S742" s="210"/>
      <c r="T742" s="210"/>
      <c r="U742" s="210"/>
      <c r="V742" s="210"/>
      <c r="W742" s="210"/>
      <c r="X742" s="210"/>
      <c r="Y742" s="210"/>
      <c r="Z742" s="210"/>
      <c r="AA742" s="210"/>
      <c r="AB742" s="210"/>
      <c r="AC742" s="210"/>
      <c r="AD742" s="210"/>
      <c r="AE742" s="210"/>
      <c r="AF742" s="210"/>
      <c r="AG742" s="210"/>
      <c r="AH742" s="210"/>
      <c r="AI742" s="210"/>
      <c r="AJ742" s="210"/>
      <c r="AK742" s="210"/>
      <c r="AL742" s="210"/>
    </row>
    <row r="743" spans="1:38" ht="16" x14ac:dyDescent="0.2">
      <c r="A743" s="210"/>
      <c r="B743" s="210"/>
      <c r="C743" s="210"/>
      <c r="D743" s="210"/>
      <c r="E743" s="210"/>
      <c r="F743" s="210"/>
      <c r="G743" s="210"/>
      <c r="H743" s="210"/>
      <c r="I743" s="210"/>
      <c r="J743" s="210"/>
      <c r="K743" s="210"/>
      <c r="L743" s="210"/>
      <c r="M743" s="210"/>
      <c r="N743" s="210"/>
      <c r="O743" s="210"/>
      <c r="P743" s="210"/>
      <c r="Q743" s="210"/>
      <c r="R743" s="210"/>
      <c r="S743" s="210"/>
      <c r="T743" s="210"/>
      <c r="U743" s="210"/>
      <c r="V743" s="210"/>
      <c r="W743" s="210"/>
      <c r="X743" s="210"/>
      <c r="Y743" s="210"/>
      <c r="Z743" s="210"/>
      <c r="AA743" s="210"/>
      <c r="AB743" s="210"/>
      <c r="AC743" s="210"/>
      <c r="AD743" s="210"/>
      <c r="AE743" s="210"/>
      <c r="AF743" s="210"/>
      <c r="AG743" s="210"/>
      <c r="AH743" s="210"/>
      <c r="AI743" s="210"/>
      <c r="AJ743" s="210"/>
      <c r="AK743" s="210"/>
      <c r="AL743" s="210"/>
    </row>
    <row r="744" spans="1:38" ht="16" x14ac:dyDescent="0.2">
      <c r="A744" s="210"/>
      <c r="B744" s="210"/>
      <c r="C744" s="210"/>
      <c r="D744" s="210"/>
      <c r="E744" s="210"/>
      <c r="F744" s="210"/>
      <c r="G744" s="210"/>
      <c r="H744" s="210"/>
      <c r="I744" s="210"/>
      <c r="J744" s="210"/>
      <c r="K744" s="210"/>
      <c r="L744" s="210"/>
      <c r="M744" s="210"/>
      <c r="N744" s="210"/>
      <c r="O744" s="210"/>
      <c r="P744" s="210"/>
      <c r="Q744" s="210"/>
      <c r="R744" s="210"/>
      <c r="S744" s="210"/>
      <c r="T744" s="210"/>
      <c r="U744" s="210"/>
      <c r="V744" s="210"/>
      <c r="W744" s="210"/>
      <c r="X744" s="210"/>
      <c r="Y744" s="210"/>
      <c r="Z744" s="210"/>
      <c r="AA744" s="210"/>
      <c r="AB744" s="210"/>
      <c r="AC744" s="210"/>
      <c r="AD744" s="210"/>
      <c r="AE744" s="210"/>
      <c r="AF744" s="210"/>
      <c r="AG744" s="210"/>
      <c r="AH744" s="210"/>
      <c r="AI744" s="210"/>
      <c r="AJ744" s="210"/>
      <c r="AK744" s="210"/>
      <c r="AL744" s="210"/>
    </row>
    <row r="745" spans="1:38" ht="16" x14ac:dyDescent="0.2">
      <c r="A745" s="210"/>
      <c r="B745" s="210"/>
      <c r="C745" s="210"/>
      <c r="D745" s="210"/>
      <c r="E745" s="210"/>
      <c r="F745" s="210"/>
      <c r="G745" s="210"/>
      <c r="H745" s="210"/>
      <c r="I745" s="210"/>
      <c r="J745" s="210"/>
      <c r="K745" s="210"/>
      <c r="L745" s="210"/>
      <c r="M745" s="210"/>
      <c r="N745" s="210"/>
      <c r="O745" s="210"/>
      <c r="P745" s="210"/>
      <c r="Q745" s="210"/>
      <c r="R745" s="210"/>
      <c r="S745" s="210"/>
      <c r="T745" s="210"/>
      <c r="U745" s="210"/>
      <c r="V745" s="210"/>
      <c r="W745" s="210"/>
      <c r="X745" s="210"/>
      <c r="Y745" s="210"/>
      <c r="Z745" s="210"/>
      <c r="AA745" s="210"/>
      <c r="AB745" s="210"/>
      <c r="AC745" s="210"/>
      <c r="AD745" s="210"/>
      <c r="AE745" s="210"/>
      <c r="AF745" s="210"/>
      <c r="AG745" s="210"/>
      <c r="AH745" s="210"/>
      <c r="AI745" s="210"/>
      <c r="AJ745" s="210"/>
      <c r="AK745" s="210"/>
      <c r="AL745" s="210"/>
    </row>
    <row r="746" spans="1:38" ht="16" x14ac:dyDescent="0.2">
      <c r="A746" s="210"/>
      <c r="B746" s="210"/>
      <c r="C746" s="210"/>
      <c r="D746" s="210"/>
      <c r="E746" s="210"/>
      <c r="F746" s="210"/>
      <c r="G746" s="210"/>
      <c r="H746" s="210"/>
      <c r="I746" s="210"/>
      <c r="J746" s="210"/>
      <c r="K746" s="210"/>
      <c r="L746" s="210"/>
      <c r="M746" s="210"/>
      <c r="N746" s="210"/>
      <c r="O746" s="210"/>
      <c r="P746" s="210"/>
      <c r="Q746" s="210"/>
      <c r="R746" s="210"/>
      <c r="S746" s="210"/>
      <c r="T746" s="210"/>
      <c r="U746" s="210"/>
      <c r="V746" s="210"/>
      <c r="W746" s="210"/>
      <c r="X746" s="210"/>
      <c r="Y746" s="210"/>
      <c r="Z746" s="210"/>
      <c r="AA746" s="210"/>
      <c r="AB746" s="210"/>
      <c r="AC746" s="210"/>
      <c r="AD746" s="210"/>
      <c r="AE746" s="210"/>
      <c r="AF746" s="210"/>
      <c r="AG746" s="210"/>
      <c r="AH746" s="210"/>
      <c r="AI746" s="210"/>
      <c r="AJ746" s="210"/>
      <c r="AK746" s="210"/>
      <c r="AL746" s="210"/>
    </row>
    <row r="747" spans="1:38" ht="16" x14ac:dyDescent="0.2">
      <c r="A747" s="210"/>
      <c r="B747" s="210"/>
      <c r="C747" s="210"/>
      <c r="D747" s="210"/>
      <c r="E747" s="210"/>
      <c r="F747" s="210"/>
      <c r="G747" s="210"/>
      <c r="H747" s="210"/>
      <c r="I747" s="210"/>
      <c r="J747" s="210"/>
      <c r="K747" s="210"/>
      <c r="L747" s="210"/>
      <c r="M747" s="210"/>
      <c r="N747" s="210"/>
      <c r="O747" s="210"/>
      <c r="P747" s="210"/>
      <c r="Q747" s="210"/>
      <c r="R747" s="210"/>
      <c r="S747" s="210"/>
      <c r="T747" s="210"/>
      <c r="U747" s="210"/>
      <c r="V747" s="210"/>
      <c r="W747" s="210"/>
      <c r="X747" s="210"/>
      <c r="Y747" s="210"/>
      <c r="Z747" s="210"/>
      <c r="AA747" s="210"/>
      <c r="AB747" s="210"/>
      <c r="AC747" s="210"/>
      <c r="AD747" s="210"/>
      <c r="AE747" s="210"/>
      <c r="AF747" s="210"/>
      <c r="AG747" s="210"/>
      <c r="AH747" s="210"/>
      <c r="AI747" s="210"/>
      <c r="AJ747" s="210"/>
      <c r="AK747" s="210"/>
      <c r="AL747" s="210"/>
    </row>
    <row r="748" spans="1:38" ht="16" x14ac:dyDescent="0.2">
      <c r="A748" s="210"/>
      <c r="B748" s="210"/>
      <c r="C748" s="210"/>
      <c r="D748" s="210"/>
      <c r="E748" s="210"/>
      <c r="F748" s="210"/>
      <c r="G748" s="210"/>
      <c r="H748" s="210"/>
      <c r="I748" s="210"/>
      <c r="J748" s="210"/>
      <c r="K748" s="210"/>
      <c r="L748" s="210"/>
      <c r="M748" s="210"/>
      <c r="N748" s="210"/>
      <c r="O748" s="210"/>
      <c r="P748" s="210"/>
      <c r="Q748" s="210"/>
      <c r="R748" s="210"/>
      <c r="S748" s="210"/>
      <c r="T748" s="210"/>
      <c r="U748" s="210"/>
      <c r="V748" s="210"/>
      <c r="W748" s="210"/>
      <c r="X748" s="210"/>
      <c r="Y748" s="210"/>
      <c r="Z748" s="210"/>
      <c r="AA748" s="210"/>
      <c r="AB748" s="210"/>
      <c r="AC748" s="210"/>
      <c r="AD748" s="210"/>
      <c r="AE748" s="210"/>
      <c r="AF748" s="210"/>
      <c r="AG748" s="210"/>
      <c r="AH748" s="210"/>
      <c r="AI748" s="210"/>
      <c r="AJ748" s="210"/>
      <c r="AK748" s="210"/>
      <c r="AL748" s="210"/>
    </row>
    <row r="749" spans="1:38" ht="16" x14ac:dyDescent="0.2">
      <c r="A749" s="210"/>
      <c r="B749" s="210"/>
      <c r="C749" s="210"/>
      <c r="D749" s="210"/>
      <c r="E749" s="210"/>
      <c r="F749" s="210"/>
      <c r="G749" s="210"/>
      <c r="H749" s="210"/>
      <c r="I749" s="210"/>
      <c r="J749" s="210"/>
      <c r="K749" s="210"/>
      <c r="L749" s="210"/>
      <c r="M749" s="210"/>
      <c r="N749" s="210"/>
      <c r="O749" s="210"/>
      <c r="P749" s="210"/>
      <c r="Q749" s="210"/>
      <c r="R749" s="210"/>
      <c r="S749" s="210"/>
      <c r="T749" s="210"/>
      <c r="U749" s="210"/>
      <c r="V749" s="210"/>
      <c r="W749" s="210"/>
      <c r="X749" s="210"/>
      <c r="Y749" s="210"/>
      <c r="Z749" s="210"/>
      <c r="AA749" s="210"/>
      <c r="AB749" s="210"/>
      <c r="AC749" s="210"/>
      <c r="AD749" s="210"/>
      <c r="AE749" s="210"/>
      <c r="AF749" s="210"/>
      <c r="AG749" s="210"/>
      <c r="AH749" s="210"/>
      <c r="AI749" s="210"/>
      <c r="AJ749" s="210"/>
      <c r="AK749" s="210"/>
      <c r="AL749" s="210"/>
    </row>
    <row r="750" spans="1:38" ht="16" x14ac:dyDescent="0.2">
      <c r="A750" s="210"/>
      <c r="B750" s="210"/>
      <c r="C750" s="210"/>
      <c r="D750" s="210"/>
      <c r="E750" s="210"/>
      <c r="F750" s="210"/>
      <c r="G750" s="210"/>
      <c r="H750" s="210"/>
      <c r="I750" s="210"/>
      <c r="J750" s="210"/>
      <c r="K750" s="210"/>
      <c r="L750" s="210"/>
      <c r="M750" s="210"/>
      <c r="N750" s="210"/>
      <c r="O750" s="210"/>
      <c r="P750" s="210"/>
      <c r="Q750" s="210"/>
      <c r="R750" s="210"/>
      <c r="S750" s="210"/>
      <c r="T750" s="210"/>
      <c r="U750" s="210"/>
      <c r="V750" s="210"/>
      <c r="W750" s="210"/>
      <c r="X750" s="210"/>
      <c r="Y750" s="210"/>
      <c r="Z750" s="210"/>
      <c r="AA750" s="210"/>
      <c r="AB750" s="210"/>
      <c r="AC750" s="210"/>
      <c r="AD750" s="210"/>
      <c r="AE750" s="210"/>
      <c r="AF750" s="210"/>
      <c r="AG750" s="210"/>
      <c r="AH750" s="210"/>
      <c r="AI750" s="210"/>
      <c r="AJ750" s="210"/>
      <c r="AK750" s="210"/>
      <c r="AL750" s="210"/>
    </row>
    <row r="751" spans="1:38" ht="16" x14ac:dyDescent="0.2">
      <c r="A751" s="210"/>
      <c r="B751" s="210"/>
      <c r="C751" s="210"/>
      <c r="D751" s="210"/>
      <c r="E751" s="210"/>
      <c r="F751" s="210"/>
      <c r="G751" s="210"/>
      <c r="H751" s="210"/>
      <c r="I751" s="210"/>
      <c r="J751" s="210"/>
      <c r="K751" s="210"/>
      <c r="L751" s="210"/>
      <c r="M751" s="210"/>
      <c r="N751" s="210"/>
      <c r="O751" s="210"/>
      <c r="P751" s="210"/>
      <c r="Q751" s="210"/>
      <c r="R751" s="210"/>
      <c r="S751" s="210"/>
      <c r="T751" s="210"/>
      <c r="U751" s="210"/>
      <c r="V751" s="210"/>
      <c r="W751" s="210"/>
      <c r="X751" s="210"/>
      <c r="Y751" s="210"/>
      <c r="Z751" s="210"/>
      <c r="AA751" s="210"/>
      <c r="AB751" s="210"/>
      <c r="AC751" s="210"/>
      <c r="AD751" s="210"/>
      <c r="AE751" s="210"/>
      <c r="AF751" s="210"/>
      <c r="AG751" s="210"/>
      <c r="AH751" s="210"/>
      <c r="AI751" s="210"/>
      <c r="AJ751" s="210"/>
      <c r="AK751" s="210"/>
      <c r="AL751" s="210"/>
    </row>
    <row r="752" spans="1:38" ht="16" x14ac:dyDescent="0.2">
      <c r="A752" s="210"/>
      <c r="B752" s="210"/>
      <c r="C752" s="210"/>
      <c r="D752" s="210"/>
      <c r="E752" s="210"/>
      <c r="F752" s="210"/>
      <c r="G752" s="210"/>
      <c r="H752" s="210"/>
      <c r="I752" s="210"/>
      <c r="J752" s="210"/>
      <c r="K752" s="210"/>
      <c r="L752" s="210"/>
      <c r="M752" s="210"/>
      <c r="N752" s="210"/>
      <c r="O752" s="210"/>
      <c r="P752" s="210"/>
      <c r="Q752" s="210"/>
      <c r="R752" s="210"/>
      <c r="S752" s="210"/>
      <c r="T752" s="210"/>
      <c r="U752" s="210"/>
      <c r="V752" s="210"/>
      <c r="W752" s="210"/>
      <c r="X752" s="210"/>
      <c r="Y752" s="210"/>
      <c r="Z752" s="210"/>
      <c r="AA752" s="210"/>
      <c r="AB752" s="210"/>
      <c r="AC752" s="210"/>
      <c r="AD752" s="210"/>
      <c r="AE752" s="210"/>
      <c r="AF752" s="210"/>
      <c r="AG752" s="210"/>
      <c r="AH752" s="210"/>
      <c r="AI752" s="210"/>
      <c r="AJ752" s="210"/>
      <c r="AK752" s="210"/>
      <c r="AL752" s="210"/>
    </row>
    <row r="753" spans="1:38" ht="16" x14ac:dyDescent="0.2">
      <c r="A753" s="210"/>
      <c r="B753" s="210"/>
      <c r="C753" s="210"/>
      <c r="D753" s="210"/>
      <c r="E753" s="210"/>
      <c r="F753" s="210"/>
      <c r="G753" s="210"/>
      <c r="H753" s="210"/>
      <c r="I753" s="210"/>
      <c r="J753" s="210"/>
      <c r="K753" s="210"/>
      <c r="L753" s="210"/>
      <c r="M753" s="210"/>
      <c r="N753" s="210"/>
      <c r="O753" s="210"/>
      <c r="P753" s="210"/>
      <c r="Q753" s="210"/>
      <c r="R753" s="210"/>
      <c r="S753" s="210"/>
      <c r="T753" s="210"/>
      <c r="U753" s="210"/>
      <c r="V753" s="210"/>
      <c r="W753" s="210"/>
      <c r="X753" s="210"/>
      <c r="Y753" s="210"/>
      <c r="Z753" s="210"/>
      <c r="AA753" s="210"/>
      <c r="AB753" s="210"/>
      <c r="AC753" s="210"/>
      <c r="AD753" s="210"/>
      <c r="AE753" s="210"/>
      <c r="AF753" s="210"/>
      <c r="AG753" s="210"/>
      <c r="AH753" s="210"/>
      <c r="AI753" s="210"/>
      <c r="AJ753" s="210"/>
      <c r="AK753" s="210"/>
      <c r="AL753" s="210"/>
    </row>
    <row r="754" spans="1:38" ht="16" x14ac:dyDescent="0.2">
      <c r="A754" s="210"/>
      <c r="B754" s="210"/>
      <c r="C754" s="210"/>
      <c r="D754" s="210"/>
      <c r="E754" s="210"/>
      <c r="F754" s="210"/>
      <c r="G754" s="210"/>
      <c r="H754" s="210"/>
      <c r="I754" s="210"/>
      <c r="J754" s="210"/>
      <c r="K754" s="210"/>
      <c r="L754" s="210"/>
      <c r="M754" s="210"/>
      <c r="N754" s="210"/>
      <c r="O754" s="210"/>
      <c r="P754" s="210"/>
      <c r="Q754" s="210"/>
      <c r="R754" s="210"/>
      <c r="S754" s="210"/>
      <c r="T754" s="210"/>
      <c r="U754" s="210"/>
      <c r="V754" s="210"/>
      <c r="W754" s="210"/>
      <c r="X754" s="210"/>
      <c r="Y754" s="210"/>
      <c r="Z754" s="210"/>
      <c r="AA754" s="210"/>
      <c r="AB754" s="210"/>
      <c r="AC754" s="210"/>
      <c r="AD754" s="210"/>
      <c r="AE754" s="210"/>
      <c r="AF754" s="210"/>
      <c r="AG754" s="210"/>
      <c r="AH754" s="210"/>
      <c r="AI754" s="210"/>
      <c r="AJ754" s="210"/>
      <c r="AK754" s="210"/>
      <c r="AL754" s="210"/>
    </row>
    <row r="755" spans="1:38" ht="16" x14ac:dyDescent="0.2">
      <c r="A755" s="210"/>
      <c r="B755" s="210"/>
      <c r="C755" s="210"/>
      <c r="D755" s="210"/>
      <c r="E755" s="210"/>
      <c r="F755" s="210"/>
      <c r="G755" s="210"/>
      <c r="H755" s="210"/>
      <c r="I755" s="210"/>
      <c r="J755" s="210"/>
      <c r="K755" s="210"/>
      <c r="L755" s="210"/>
      <c r="M755" s="210"/>
      <c r="N755" s="210"/>
      <c r="O755" s="210"/>
      <c r="P755" s="210"/>
      <c r="Q755" s="210"/>
      <c r="R755" s="210"/>
      <c r="S755" s="210"/>
      <c r="T755" s="210"/>
      <c r="U755" s="210"/>
      <c r="V755" s="210"/>
      <c r="W755" s="210"/>
      <c r="X755" s="210"/>
      <c r="Y755" s="210"/>
      <c r="Z755" s="210"/>
      <c r="AA755" s="210"/>
      <c r="AB755" s="210"/>
      <c r="AC755" s="210"/>
      <c r="AD755" s="210"/>
      <c r="AE755" s="210"/>
      <c r="AF755" s="210"/>
      <c r="AG755" s="210"/>
      <c r="AH755" s="210"/>
      <c r="AI755" s="210"/>
      <c r="AJ755" s="210"/>
      <c r="AK755" s="210"/>
      <c r="AL755" s="210"/>
    </row>
    <row r="756" spans="1:38" ht="16" x14ac:dyDescent="0.2">
      <c r="A756" s="210"/>
      <c r="B756" s="210"/>
      <c r="C756" s="210"/>
      <c r="D756" s="210"/>
      <c r="E756" s="210"/>
      <c r="F756" s="210"/>
      <c r="G756" s="210"/>
      <c r="H756" s="210"/>
      <c r="I756" s="210"/>
      <c r="J756" s="210"/>
      <c r="K756" s="210"/>
      <c r="L756" s="210"/>
      <c r="M756" s="210"/>
      <c r="N756" s="210"/>
      <c r="O756" s="210"/>
      <c r="P756" s="210"/>
      <c r="Q756" s="210"/>
      <c r="R756" s="210"/>
      <c r="S756" s="210"/>
      <c r="T756" s="210"/>
      <c r="U756" s="210"/>
      <c r="V756" s="210"/>
      <c r="W756" s="210"/>
      <c r="X756" s="210"/>
      <c r="Y756" s="210"/>
      <c r="Z756" s="210"/>
      <c r="AA756" s="210"/>
      <c r="AB756" s="210"/>
      <c r="AC756" s="210"/>
      <c r="AD756" s="210"/>
      <c r="AE756" s="210"/>
      <c r="AF756" s="210"/>
      <c r="AG756" s="210"/>
      <c r="AH756" s="210"/>
      <c r="AI756" s="210"/>
      <c r="AJ756" s="210"/>
      <c r="AK756" s="210"/>
      <c r="AL756" s="210"/>
    </row>
    <row r="757" spans="1:38" ht="16" x14ac:dyDescent="0.2">
      <c r="A757" s="210"/>
      <c r="B757" s="210"/>
      <c r="C757" s="210"/>
      <c r="D757" s="210"/>
      <c r="E757" s="210"/>
      <c r="F757" s="210"/>
      <c r="G757" s="210"/>
      <c r="H757" s="210"/>
      <c r="I757" s="210"/>
      <c r="J757" s="210"/>
      <c r="K757" s="210"/>
      <c r="L757" s="210"/>
      <c r="M757" s="210"/>
      <c r="N757" s="210"/>
      <c r="O757" s="210"/>
      <c r="P757" s="210"/>
      <c r="Q757" s="210"/>
      <c r="R757" s="210"/>
      <c r="S757" s="210"/>
      <c r="T757" s="210"/>
      <c r="U757" s="210"/>
      <c r="V757" s="210"/>
      <c r="W757" s="210"/>
      <c r="X757" s="210"/>
      <c r="Y757" s="210"/>
      <c r="Z757" s="210"/>
      <c r="AA757" s="210"/>
      <c r="AB757" s="210"/>
      <c r="AC757" s="210"/>
      <c r="AD757" s="210"/>
      <c r="AE757" s="210"/>
      <c r="AF757" s="210"/>
      <c r="AG757" s="210"/>
      <c r="AH757" s="210"/>
      <c r="AI757" s="210"/>
      <c r="AJ757" s="210"/>
      <c r="AK757" s="210"/>
      <c r="AL757" s="210"/>
    </row>
    <row r="758" spans="1:38" ht="16" x14ac:dyDescent="0.2">
      <c r="A758" s="210"/>
      <c r="B758" s="210"/>
      <c r="C758" s="210"/>
      <c r="D758" s="210"/>
      <c r="E758" s="210"/>
      <c r="F758" s="210"/>
      <c r="G758" s="210"/>
      <c r="H758" s="210"/>
      <c r="I758" s="210"/>
      <c r="J758" s="210"/>
      <c r="K758" s="210"/>
      <c r="L758" s="210"/>
      <c r="M758" s="210"/>
      <c r="N758" s="210"/>
      <c r="O758" s="210"/>
      <c r="P758" s="210"/>
      <c r="Q758" s="210"/>
      <c r="R758" s="210"/>
      <c r="S758" s="210"/>
      <c r="T758" s="210"/>
      <c r="U758" s="210"/>
      <c r="V758" s="210"/>
      <c r="W758" s="210"/>
      <c r="X758" s="210"/>
      <c r="Y758" s="210"/>
      <c r="Z758" s="210"/>
      <c r="AA758" s="210"/>
      <c r="AB758" s="210"/>
      <c r="AC758" s="210"/>
      <c r="AD758" s="210"/>
      <c r="AE758" s="210"/>
      <c r="AF758" s="210"/>
      <c r="AG758" s="210"/>
      <c r="AH758" s="210"/>
      <c r="AI758" s="210"/>
      <c r="AJ758" s="210"/>
      <c r="AK758" s="210"/>
      <c r="AL758" s="210"/>
    </row>
    <row r="759" spans="1:38" ht="16" x14ac:dyDescent="0.2">
      <c r="A759" s="210"/>
      <c r="B759" s="210"/>
      <c r="C759" s="210"/>
      <c r="D759" s="210"/>
      <c r="E759" s="210"/>
      <c r="F759" s="210"/>
      <c r="G759" s="210"/>
      <c r="H759" s="210"/>
      <c r="I759" s="210"/>
      <c r="J759" s="210"/>
      <c r="K759" s="210"/>
      <c r="L759" s="210"/>
      <c r="M759" s="210"/>
      <c r="N759" s="210"/>
      <c r="O759" s="210"/>
      <c r="P759" s="210"/>
      <c r="Q759" s="210"/>
      <c r="R759" s="210"/>
      <c r="S759" s="210"/>
      <c r="T759" s="210"/>
      <c r="U759" s="210"/>
      <c r="V759" s="210"/>
      <c r="W759" s="210"/>
      <c r="X759" s="210"/>
      <c r="Y759" s="210"/>
      <c r="Z759" s="210"/>
      <c r="AA759" s="210"/>
      <c r="AB759" s="210"/>
      <c r="AC759" s="210"/>
      <c r="AD759" s="210"/>
      <c r="AE759" s="210"/>
      <c r="AF759" s="210"/>
      <c r="AG759" s="210"/>
      <c r="AH759" s="210"/>
      <c r="AI759" s="210"/>
      <c r="AJ759" s="210"/>
      <c r="AK759" s="210"/>
      <c r="AL759" s="210"/>
    </row>
    <row r="760" spans="1:38" ht="16" x14ac:dyDescent="0.2">
      <c r="A760" s="210"/>
      <c r="B760" s="210"/>
      <c r="C760" s="210"/>
      <c r="D760" s="210"/>
      <c r="E760" s="210"/>
      <c r="F760" s="210"/>
      <c r="G760" s="210"/>
      <c r="H760" s="210"/>
      <c r="I760" s="210"/>
      <c r="J760" s="210"/>
      <c r="K760" s="210"/>
      <c r="L760" s="210"/>
      <c r="M760" s="210"/>
      <c r="N760" s="210"/>
      <c r="O760" s="210"/>
      <c r="P760" s="210"/>
      <c r="Q760" s="210"/>
      <c r="R760" s="210"/>
      <c r="S760" s="210"/>
      <c r="T760" s="210"/>
      <c r="U760" s="210"/>
      <c r="V760" s="210"/>
      <c r="W760" s="210"/>
      <c r="X760" s="210"/>
      <c r="Y760" s="210"/>
      <c r="Z760" s="210"/>
      <c r="AA760" s="210"/>
      <c r="AB760" s="210"/>
      <c r="AC760" s="210"/>
      <c r="AD760" s="210"/>
      <c r="AE760" s="210"/>
      <c r="AF760" s="210"/>
      <c r="AG760" s="210"/>
      <c r="AH760" s="210"/>
      <c r="AI760" s="210"/>
      <c r="AJ760" s="210"/>
      <c r="AK760" s="210"/>
      <c r="AL760" s="210"/>
    </row>
    <row r="761" spans="1:38" ht="16" x14ac:dyDescent="0.2">
      <c r="A761" s="210"/>
      <c r="B761" s="210"/>
      <c r="C761" s="210"/>
      <c r="D761" s="210"/>
      <c r="E761" s="210"/>
      <c r="F761" s="210"/>
      <c r="G761" s="210"/>
      <c r="H761" s="210"/>
      <c r="I761" s="210"/>
      <c r="J761" s="210"/>
      <c r="K761" s="210"/>
      <c r="L761" s="210"/>
      <c r="M761" s="210"/>
      <c r="N761" s="210"/>
      <c r="O761" s="210"/>
      <c r="P761" s="210"/>
      <c r="Q761" s="210"/>
      <c r="R761" s="210"/>
      <c r="S761" s="210"/>
      <c r="T761" s="210"/>
      <c r="U761" s="210"/>
      <c r="V761" s="210"/>
      <c r="W761" s="210"/>
      <c r="X761" s="210"/>
      <c r="Y761" s="210"/>
      <c r="Z761" s="210"/>
      <c r="AA761" s="210"/>
      <c r="AB761" s="210"/>
      <c r="AC761" s="210"/>
      <c r="AD761" s="210"/>
      <c r="AE761" s="210"/>
      <c r="AF761" s="210"/>
      <c r="AG761" s="210"/>
      <c r="AH761" s="210"/>
      <c r="AI761" s="210"/>
      <c r="AJ761" s="210"/>
      <c r="AK761" s="210"/>
      <c r="AL761" s="210"/>
    </row>
    <row r="762" spans="1:38" ht="16" x14ac:dyDescent="0.2">
      <c r="A762" s="210"/>
      <c r="B762" s="210"/>
      <c r="C762" s="210"/>
      <c r="D762" s="210"/>
      <c r="E762" s="210"/>
      <c r="F762" s="210"/>
      <c r="G762" s="210"/>
      <c r="H762" s="210"/>
      <c r="I762" s="210"/>
      <c r="J762" s="210"/>
      <c r="K762" s="210"/>
      <c r="L762" s="210"/>
      <c r="M762" s="210"/>
      <c r="N762" s="210"/>
      <c r="O762" s="210"/>
      <c r="P762" s="210"/>
      <c r="Q762" s="210"/>
      <c r="R762" s="210"/>
      <c r="S762" s="210"/>
      <c r="T762" s="210"/>
      <c r="U762" s="210"/>
      <c r="V762" s="210"/>
      <c r="W762" s="210"/>
      <c r="X762" s="210"/>
      <c r="Y762" s="210"/>
      <c r="Z762" s="210"/>
      <c r="AA762" s="210"/>
      <c r="AB762" s="210"/>
      <c r="AC762" s="210"/>
      <c r="AD762" s="210"/>
      <c r="AE762" s="210"/>
      <c r="AF762" s="210"/>
      <c r="AG762" s="210"/>
      <c r="AH762" s="210"/>
      <c r="AI762" s="210"/>
      <c r="AJ762" s="210"/>
      <c r="AK762" s="210"/>
      <c r="AL762" s="210"/>
    </row>
    <row r="763" spans="1:38" ht="16" x14ac:dyDescent="0.2">
      <c r="A763" s="210"/>
      <c r="B763" s="210"/>
      <c r="C763" s="210"/>
      <c r="D763" s="210"/>
      <c r="E763" s="210"/>
      <c r="F763" s="210"/>
      <c r="G763" s="210"/>
      <c r="H763" s="210"/>
      <c r="I763" s="210"/>
      <c r="J763" s="210"/>
      <c r="K763" s="210"/>
      <c r="L763" s="210"/>
      <c r="M763" s="210"/>
      <c r="N763" s="210"/>
      <c r="O763" s="210"/>
      <c r="P763" s="210"/>
      <c r="Q763" s="210"/>
      <c r="R763" s="210"/>
      <c r="S763" s="210"/>
      <c r="T763" s="210"/>
      <c r="U763" s="210"/>
      <c r="V763" s="210"/>
      <c r="W763" s="210"/>
      <c r="X763" s="210"/>
      <c r="Y763" s="210"/>
      <c r="Z763" s="210"/>
      <c r="AA763" s="210"/>
      <c r="AB763" s="210"/>
      <c r="AC763" s="210"/>
      <c r="AD763" s="210"/>
      <c r="AE763" s="210"/>
      <c r="AF763" s="210"/>
      <c r="AG763" s="210"/>
      <c r="AH763" s="210"/>
      <c r="AI763" s="210"/>
      <c r="AJ763" s="210"/>
      <c r="AK763" s="210"/>
      <c r="AL763" s="210"/>
    </row>
    <row r="764" spans="1:38" ht="16" x14ac:dyDescent="0.2">
      <c r="A764" s="210"/>
      <c r="B764" s="210"/>
      <c r="C764" s="210"/>
      <c r="D764" s="210"/>
      <c r="E764" s="210"/>
      <c r="F764" s="210"/>
      <c r="G764" s="210"/>
      <c r="H764" s="210"/>
      <c r="I764" s="210"/>
      <c r="J764" s="210"/>
      <c r="K764" s="210"/>
      <c r="L764" s="210"/>
      <c r="M764" s="210"/>
      <c r="N764" s="210"/>
      <c r="O764" s="210"/>
      <c r="P764" s="210"/>
      <c r="Q764" s="210"/>
      <c r="R764" s="210"/>
      <c r="S764" s="210"/>
      <c r="T764" s="210"/>
      <c r="U764" s="210"/>
      <c r="V764" s="210"/>
      <c r="W764" s="210"/>
      <c r="X764" s="210"/>
      <c r="Y764" s="210"/>
      <c r="Z764" s="210"/>
      <c r="AA764" s="210"/>
      <c r="AB764" s="210"/>
      <c r="AC764" s="210"/>
      <c r="AD764" s="210"/>
      <c r="AE764" s="210"/>
      <c r="AF764" s="210"/>
      <c r="AG764" s="210"/>
      <c r="AH764" s="210"/>
      <c r="AI764" s="210"/>
      <c r="AJ764" s="210"/>
      <c r="AK764" s="210"/>
      <c r="AL764" s="210"/>
    </row>
    <row r="765" spans="1:38" ht="16" x14ac:dyDescent="0.2">
      <c r="A765" s="210"/>
      <c r="B765" s="210"/>
      <c r="C765" s="210"/>
      <c r="D765" s="210"/>
      <c r="E765" s="210"/>
      <c r="F765" s="210"/>
      <c r="G765" s="210"/>
      <c r="H765" s="210"/>
      <c r="I765" s="210"/>
      <c r="J765" s="210"/>
      <c r="K765" s="210"/>
      <c r="L765" s="210"/>
      <c r="M765" s="210"/>
      <c r="N765" s="210"/>
      <c r="O765" s="210"/>
      <c r="P765" s="210"/>
      <c r="Q765" s="210"/>
      <c r="R765" s="210"/>
      <c r="S765" s="210"/>
      <c r="T765" s="210"/>
      <c r="U765" s="210"/>
      <c r="V765" s="210"/>
      <c r="W765" s="210"/>
      <c r="X765" s="210"/>
      <c r="Y765" s="210"/>
      <c r="Z765" s="210"/>
      <c r="AA765" s="210"/>
      <c r="AB765" s="210"/>
      <c r="AC765" s="210"/>
      <c r="AD765" s="210"/>
      <c r="AE765" s="210"/>
      <c r="AF765" s="210"/>
      <c r="AG765" s="210"/>
      <c r="AH765" s="210"/>
      <c r="AI765" s="210"/>
      <c r="AJ765" s="210"/>
      <c r="AK765" s="210"/>
      <c r="AL765" s="210"/>
    </row>
    <row r="766" spans="1:38" ht="16" x14ac:dyDescent="0.2">
      <c r="A766" s="210"/>
      <c r="B766" s="210"/>
      <c r="C766" s="210"/>
      <c r="D766" s="210"/>
      <c r="E766" s="210"/>
      <c r="F766" s="210"/>
      <c r="G766" s="210"/>
      <c r="H766" s="210"/>
      <c r="I766" s="210"/>
      <c r="J766" s="210"/>
      <c r="K766" s="210"/>
      <c r="L766" s="210"/>
      <c r="M766" s="210"/>
      <c r="N766" s="210"/>
      <c r="O766" s="210"/>
      <c r="P766" s="210"/>
      <c r="Q766" s="210"/>
      <c r="R766" s="210"/>
      <c r="S766" s="210"/>
      <c r="T766" s="210"/>
      <c r="U766" s="210"/>
      <c r="V766" s="210"/>
      <c r="W766" s="210"/>
      <c r="X766" s="210"/>
      <c r="Y766" s="210"/>
      <c r="Z766" s="210"/>
      <c r="AA766" s="210"/>
      <c r="AB766" s="210"/>
      <c r="AC766" s="210"/>
      <c r="AD766" s="210"/>
      <c r="AE766" s="210"/>
      <c r="AF766" s="210"/>
      <c r="AG766" s="210"/>
      <c r="AH766" s="210"/>
      <c r="AI766" s="210"/>
      <c r="AJ766" s="210"/>
      <c r="AK766" s="210"/>
      <c r="AL766" s="210"/>
    </row>
    <row r="767" spans="1:38" ht="16" x14ac:dyDescent="0.2">
      <c r="A767" s="210"/>
      <c r="B767" s="210"/>
      <c r="C767" s="210"/>
      <c r="D767" s="210"/>
      <c r="E767" s="210"/>
      <c r="F767" s="210"/>
      <c r="G767" s="210"/>
      <c r="H767" s="210"/>
      <c r="I767" s="210"/>
      <c r="J767" s="210"/>
      <c r="K767" s="210"/>
      <c r="L767" s="210"/>
      <c r="M767" s="210"/>
      <c r="N767" s="210"/>
      <c r="O767" s="210"/>
      <c r="P767" s="210"/>
      <c r="Q767" s="210"/>
      <c r="R767" s="210"/>
      <c r="S767" s="210"/>
      <c r="T767" s="210"/>
      <c r="U767" s="210"/>
      <c r="V767" s="210"/>
      <c r="W767" s="210"/>
      <c r="X767" s="210"/>
      <c r="Y767" s="210"/>
      <c r="Z767" s="210"/>
      <c r="AA767" s="210"/>
      <c r="AB767" s="210"/>
      <c r="AC767" s="210"/>
      <c r="AD767" s="210"/>
      <c r="AE767" s="210"/>
      <c r="AF767" s="210"/>
      <c r="AG767" s="210"/>
      <c r="AH767" s="210"/>
      <c r="AI767" s="210"/>
      <c r="AJ767" s="210"/>
      <c r="AK767" s="210"/>
      <c r="AL767" s="210"/>
    </row>
    <row r="768" spans="1:38" ht="16" x14ac:dyDescent="0.2">
      <c r="A768" s="210"/>
      <c r="B768" s="210"/>
      <c r="C768" s="210"/>
      <c r="D768" s="210"/>
      <c r="E768" s="210"/>
      <c r="F768" s="210"/>
      <c r="G768" s="210"/>
      <c r="H768" s="210"/>
      <c r="I768" s="210"/>
      <c r="J768" s="210"/>
      <c r="K768" s="210"/>
      <c r="L768" s="210"/>
      <c r="M768" s="210"/>
      <c r="N768" s="210"/>
      <c r="O768" s="210"/>
      <c r="P768" s="210"/>
      <c r="Q768" s="210"/>
      <c r="R768" s="210"/>
      <c r="S768" s="210"/>
      <c r="T768" s="210"/>
      <c r="U768" s="210"/>
      <c r="V768" s="210"/>
      <c r="W768" s="210"/>
      <c r="X768" s="210"/>
      <c r="Y768" s="210"/>
      <c r="Z768" s="210"/>
      <c r="AA768" s="210"/>
      <c r="AB768" s="210"/>
      <c r="AC768" s="210"/>
      <c r="AD768" s="210"/>
      <c r="AE768" s="210"/>
      <c r="AF768" s="210"/>
      <c r="AG768" s="210"/>
      <c r="AH768" s="210"/>
      <c r="AI768" s="210"/>
      <c r="AJ768" s="210"/>
      <c r="AK768" s="210"/>
      <c r="AL768" s="210"/>
    </row>
    <row r="769" spans="1:38" ht="16" x14ac:dyDescent="0.2">
      <c r="A769" s="210"/>
      <c r="B769" s="210"/>
      <c r="C769" s="210"/>
      <c r="D769" s="210"/>
      <c r="E769" s="210"/>
      <c r="F769" s="210"/>
      <c r="G769" s="210"/>
      <c r="H769" s="210"/>
      <c r="I769" s="210"/>
      <c r="J769" s="210"/>
      <c r="K769" s="210"/>
      <c r="L769" s="210"/>
      <c r="M769" s="210"/>
      <c r="N769" s="210"/>
      <c r="O769" s="210"/>
      <c r="P769" s="210"/>
      <c r="Q769" s="210"/>
      <c r="R769" s="210"/>
      <c r="S769" s="210"/>
      <c r="T769" s="210"/>
      <c r="U769" s="210"/>
      <c r="V769" s="210"/>
      <c r="W769" s="210"/>
      <c r="X769" s="210"/>
      <c r="Y769" s="210"/>
      <c r="Z769" s="210"/>
      <c r="AA769" s="210"/>
      <c r="AB769" s="210"/>
      <c r="AC769" s="210"/>
      <c r="AD769" s="210"/>
      <c r="AE769" s="210"/>
      <c r="AF769" s="210"/>
      <c r="AG769" s="210"/>
      <c r="AH769" s="210"/>
      <c r="AI769" s="210"/>
      <c r="AJ769" s="210"/>
      <c r="AK769" s="210"/>
      <c r="AL769" s="210"/>
    </row>
    <row r="770" spans="1:38" ht="16" x14ac:dyDescent="0.2">
      <c r="A770" s="210"/>
      <c r="B770" s="210"/>
      <c r="C770" s="210"/>
      <c r="D770" s="210"/>
      <c r="E770" s="210"/>
      <c r="F770" s="210"/>
      <c r="G770" s="210"/>
      <c r="H770" s="210"/>
      <c r="I770" s="210"/>
      <c r="J770" s="210"/>
      <c r="K770" s="210"/>
      <c r="L770" s="210"/>
      <c r="M770" s="210"/>
      <c r="N770" s="210"/>
      <c r="O770" s="210"/>
      <c r="P770" s="210"/>
      <c r="Q770" s="210"/>
      <c r="R770" s="210"/>
      <c r="S770" s="210"/>
      <c r="T770" s="210"/>
      <c r="U770" s="210"/>
      <c r="V770" s="210"/>
      <c r="W770" s="210"/>
      <c r="X770" s="210"/>
      <c r="Y770" s="210"/>
      <c r="Z770" s="210"/>
      <c r="AA770" s="210"/>
      <c r="AB770" s="210"/>
      <c r="AC770" s="210"/>
      <c r="AD770" s="210"/>
      <c r="AE770" s="210"/>
      <c r="AF770" s="210"/>
      <c r="AG770" s="210"/>
      <c r="AH770" s="210"/>
      <c r="AI770" s="210"/>
      <c r="AJ770" s="210"/>
      <c r="AK770" s="210"/>
      <c r="AL770" s="210"/>
    </row>
    <row r="771" spans="1:38" ht="16" x14ac:dyDescent="0.2">
      <c r="A771" s="210"/>
      <c r="B771" s="210"/>
      <c r="C771" s="210"/>
      <c r="D771" s="210"/>
      <c r="E771" s="210"/>
      <c r="F771" s="210"/>
      <c r="G771" s="210"/>
      <c r="H771" s="210"/>
      <c r="I771" s="210"/>
      <c r="J771" s="210"/>
      <c r="K771" s="210"/>
      <c r="L771" s="210"/>
      <c r="M771" s="210"/>
      <c r="N771" s="210"/>
      <c r="O771" s="210"/>
      <c r="P771" s="210"/>
      <c r="Q771" s="210"/>
      <c r="R771" s="210"/>
      <c r="S771" s="210"/>
      <c r="T771" s="210"/>
      <c r="U771" s="210"/>
      <c r="V771" s="210"/>
      <c r="W771" s="210"/>
      <c r="X771" s="210"/>
      <c r="Y771" s="210"/>
      <c r="Z771" s="210"/>
      <c r="AA771" s="210"/>
      <c r="AB771" s="210"/>
      <c r="AC771" s="210"/>
      <c r="AD771" s="210"/>
      <c r="AE771" s="210"/>
      <c r="AF771" s="210"/>
      <c r="AG771" s="210"/>
      <c r="AH771" s="210"/>
      <c r="AI771" s="210"/>
      <c r="AJ771" s="210"/>
      <c r="AK771" s="210"/>
      <c r="AL771" s="210"/>
    </row>
    <row r="772" spans="1:38" ht="16" x14ac:dyDescent="0.2">
      <c r="A772" s="210"/>
      <c r="B772" s="210"/>
      <c r="C772" s="210"/>
      <c r="D772" s="210"/>
      <c r="E772" s="210"/>
      <c r="F772" s="210"/>
      <c r="G772" s="210"/>
      <c r="H772" s="210"/>
      <c r="I772" s="210"/>
      <c r="J772" s="210"/>
      <c r="K772" s="210"/>
      <c r="L772" s="210"/>
      <c r="M772" s="210"/>
      <c r="N772" s="210"/>
      <c r="O772" s="210"/>
      <c r="P772" s="210"/>
      <c r="Q772" s="210"/>
      <c r="R772" s="210"/>
      <c r="S772" s="210"/>
      <c r="T772" s="210"/>
      <c r="U772" s="210"/>
      <c r="V772" s="210"/>
      <c r="W772" s="210"/>
      <c r="X772" s="210"/>
      <c r="Y772" s="210"/>
      <c r="Z772" s="210"/>
      <c r="AA772" s="210"/>
      <c r="AB772" s="210"/>
      <c r="AC772" s="210"/>
      <c r="AD772" s="210"/>
      <c r="AE772" s="210"/>
      <c r="AF772" s="210"/>
      <c r="AG772" s="210"/>
      <c r="AH772" s="210"/>
      <c r="AI772" s="210"/>
      <c r="AJ772" s="210"/>
      <c r="AK772" s="210"/>
      <c r="AL772" s="210"/>
    </row>
    <row r="773" spans="1:38" ht="16" x14ac:dyDescent="0.2">
      <c r="A773" s="210"/>
      <c r="B773" s="210"/>
      <c r="C773" s="210"/>
      <c r="D773" s="210"/>
      <c r="E773" s="210"/>
      <c r="F773" s="210"/>
      <c r="G773" s="210"/>
      <c r="H773" s="210"/>
      <c r="I773" s="210"/>
      <c r="J773" s="210"/>
      <c r="K773" s="210"/>
      <c r="L773" s="210"/>
      <c r="M773" s="210"/>
      <c r="N773" s="210"/>
      <c r="O773" s="210"/>
      <c r="P773" s="210"/>
      <c r="Q773" s="210"/>
      <c r="R773" s="210"/>
      <c r="S773" s="210"/>
      <c r="T773" s="210"/>
      <c r="U773" s="210"/>
      <c r="V773" s="210"/>
      <c r="W773" s="210"/>
      <c r="X773" s="210"/>
      <c r="Y773" s="210"/>
      <c r="Z773" s="210"/>
      <c r="AA773" s="210"/>
      <c r="AB773" s="210"/>
      <c r="AC773" s="210"/>
      <c r="AD773" s="210"/>
      <c r="AE773" s="210"/>
      <c r="AF773" s="210"/>
      <c r="AG773" s="210"/>
      <c r="AH773" s="210"/>
      <c r="AI773" s="210"/>
      <c r="AJ773" s="210"/>
      <c r="AK773" s="210"/>
      <c r="AL773" s="210"/>
    </row>
    <row r="774" spans="1:38" ht="16" x14ac:dyDescent="0.2">
      <c r="A774" s="210"/>
      <c r="B774" s="210"/>
      <c r="C774" s="210"/>
      <c r="D774" s="210"/>
      <c r="E774" s="210"/>
      <c r="F774" s="210"/>
      <c r="G774" s="210"/>
      <c r="H774" s="210"/>
      <c r="I774" s="210"/>
      <c r="J774" s="210"/>
      <c r="K774" s="210"/>
      <c r="L774" s="210"/>
      <c r="M774" s="210"/>
      <c r="N774" s="210"/>
      <c r="O774" s="210"/>
      <c r="P774" s="210"/>
      <c r="Q774" s="210"/>
      <c r="R774" s="210"/>
      <c r="S774" s="210"/>
      <c r="T774" s="210"/>
      <c r="U774" s="210"/>
      <c r="V774" s="210"/>
      <c r="W774" s="210"/>
      <c r="X774" s="210"/>
      <c r="Y774" s="210"/>
      <c r="Z774" s="210"/>
      <c r="AA774" s="210"/>
      <c r="AB774" s="210"/>
      <c r="AC774" s="210"/>
      <c r="AD774" s="210"/>
      <c r="AE774" s="210"/>
      <c r="AF774" s="210"/>
      <c r="AG774" s="210"/>
      <c r="AH774" s="210"/>
      <c r="AI774" s="210"/>
      <c r="AJ774" s="210"/>
      <c r="AK774" s="210"/>
      <c r="AL774" s="210"/>
    </row>
    <row r="775" spans="1:38" ht="16" x14ac:dyDescent="0.2">
      <c r="A775" s="210"/>
      <c r="B775" s="210"/>
      <c r="C775" s="210"/>
      <c r="D775" s="210"/>
      <c r="E775" s="210"/>
      <c r="F775" s="210"/>
      <c r="G775" s="210"/>
      <c r="H775" s="210"/>
      <c r="I775" s="210"/>
      <c r="J775" s="210"/>
      <c r="K775" s="210"/>
      <c r="L775" s="210"/>
      <c r="M775" s="210"/>
      <c r="N775" s="210"/>
      <c r="O775" s="210"/>
      <c r="P775" s="210"/>
      <c r="Q775" s="210"/>
      <c r="R775" s="210"/>
      <c r="S775" s="210"/>
      <c r="T775" s="210"/>
      <c r="U775" s="210"/>
      <c r="V775" s="210"/>
      <c r="W775" s="210"/>
      <c r="X775" s="210"/>
      <c r="Y775" s="210"/>
      <c r="Z775" s="210"/>
      <c r="AA775" s="210"/>
      <c r="AB775" s="210"/>
      <c r="AC775" s="210"/>
      <c r="AD775" s="210"/>
      <c r="AE775" s="210"/>
      <c r="AF775" s="210"/>
      <c r="AG775" s="210"/>
      <c r="AH775" s="210"/>
      <c r="AI775" s="210"/>
      <c r="AJ775" s="210"/>
      <c r="AK775" s="210"/>
      <c r="AL775" s="210"/>
    </row>
    <row r="776" spans="1:38" ht="16" x14ac:dyDescent="0.2">
      <c r="A776" s="210"/>
      <c r="B776" s="210"/>
      <c r="C776" s="210"/>
      <c r="D776" s="210"/>
      <c r="E776" s="210"/>
      <c r="F776" s="210"/>
      <c r="G776" s="210"/>
      <c r="H776" s="210"/>
      <c r="I776" s="210"/>
      <c r="J776" s="210"/>
      <c r="K776" s="210"/>
      <c r="L776" s="210"/>
      <c r="M776" s="210"/>
      <c r="N776" s="210"/>
      <c r="O776" s="210"/>
      <c r="P776" s="210"/>
      <c r="Q776" s="210"/>
      <c r="R776" s="210"/>
      <c r="S776" s="210"/>
      <c r="T776" s="210"/>
      <c r="U776" s="210"/>
      <c r="V776" s="210"/>
      <c r="W776" s="210"/>
      <c r="X776" s="210"/>
      <c r="Y776" s="210"/>
      <c r="Z776" s="210"/>
      <c r="AA776" s="210"/>
      <c r="AB776" s="210"/>
      <c r="AC776" s="210"/>
      <c r="AD776" s="210"/>
      <c r="AE776" s="210"/>
      <c r="AF776" s="210"/>
      <c r="AG776" s="210"/>
      <c r="AH776" s="210"/>
      <c r="AI776" s="210"/>
      <c r="AJ776" s="210"/>
      <c r="AK776" s="210"/>
      <c r="AL776" s="210"/>
    </row>
    <row r="777" spans="1:38" ht="16" x14ac:dyDescent="0.2">
      <c r="A777" s="210"/>
      <c r="B777" s="210"/>
      <c r="C777" s="210"/>
      <c r="D777" s="210"/>
      <c r="E777" s="210"/>
      <c r="F777" s="210"/>
      <c r="G777" s="210"/>
      <c r="H777" s="210"/>
      <c r="I777" s="210"/>
      <c r="J777" s="210"/>
      <c r="K777" s="210"/>
      <c r="L777" s="210"/>
      <c r="M777" s="210"/>
      <c r="N777" s="210"/>
      <c r="O777" s="210"/>
      <c r="P777" s="210"/>
      <c r="Q777" s="210"/>
      <c r="R777" s="210"/>
      <c r="S777" s="210"/>
      <c r="T777" s="210"/>
      <c r="U777" s="210"/>
      <c r="V777" s="210"/>
      <c r="W777" s="210"/>
      <c r="X777" s="210"/>
      <c r="Y777" s="210"/>
      <c r="Z777" s="210"/>
      <c r="AA777" s="210"/>
      <c r="AB777" s="210"/>
      <c r="AC777" s="210"/>
      <c r="AD777" s="210"/>
      <c r="AE777" s="210"/>
      <c r="AF777" s="210"/>
      <c r="AG777" s="210"/>
      <c r="AH777" s="210"/>
      <c r="AI777" s="210"/>
      <c r="AJ777" s="210"/>
      <c r="AK777" s="210"/>
      <c r="AL777" s="210"/>
    </row>
    <row r="778" spans="1:38" ht="16" x14ac:dyDescent="0.2">
      <c r="A778" s="210"/>
      <c r="B778" s="210"/>
      <c r="C778" s="210"/>
      <c r="D778" s="210"/>
      <c r="E778" s="210"/>
      <c r="F778" s="210"/>
      <c r="G778" s="210"/>
      <c r="H778" s="210"/>
      <c r="I778" s="210"/>
      <c r="J778" s="210"/>
      <c r="K778" s="210"/>
      <c r="L778" s="210"/>
      <c r="M778" s="210"/>
      <c r="N778" s="210"/>
      <c r="O778" s="210"/>
      <c r="P778" s="210"/>
      <c r="Q778" s="210"/>
      <c r="R778" s="210"/>
      <c r="S778" s="210"/>
      <c r="T778" s="210"/>
      <c r="U778" s="210"/>
      <c r="V778" s="210"/>
      <c r="W778" s="210"/>
      <c r="X778" s="210"/>
      <c r="Y778" s="210"/>
      <c r="Z778" s="210"/>
      <c r="AA778" s="210"/>
      <c r="AB778" s="210"/>
      <c r="AC778" s="210"/>
      <c r="AD778" s="210"/>
      <c r="AE778" s="210"/>
      <c r="AF778" s="210"/>
      <c r="AG778" s="210"/>
      <c r="AH778" s="210"/>
      <c r="AI778" s="210"/>
      <c r="AJ778" s="210"/>
      <c r="AK778" s="210"/>
      <c r="AL778" s="210"/>
    </row>
    <row r="779" spans="1:38" ht="16" x14ac:dyDescent="0.2">
      <c r="A779" s="210"/>
      <c r="B779" s="210"/>
      <c r="C779" s="210"/>
      <c r="D779" s="210"/>
      <c r="E779" s="210"/>
      <c r="F779" s="210"/>
      <c r="G779" s="210"/>
      <c r="H779" s="210"/>
      <c r="I779" s="210"/>
      <c r="J779" s="210"/>
      <c r="K779" s="210"/>
      <c r="L779" s="210"/>
      <c r="M779" s="210"/>
      <c r="N779" s="210"/>
      <c r="O779" s="210"/>
      <c r="P779" s="210"/>
      <c r="Q779" s="210"/>
      <c r="R779" s="210"/>
      <c r="S779" s="210"/>
      <c r="T779" s="210"/>
      <c r="U779" s="210"/>
      <c r="V779" s="210"/>
      <c r="W779" s="210"/>
      <c r="X779" s="210"/>
      <c r="Y779" s="210"/>
      <c r="Z779" s="210"/>
      <c r="AA779" s="210"/>
      <c r="AB779" s="210"/>
      <c r="AC779" s="210"/>
      <c r="AD779" s="210"/>
      <c r="AE779" s="210"/>
      <c r="AF779" s="210"/>
      <c r="AG779" s="210"/>
      <c r="AH779" s="210"/>
      <c r="AI779" s="210"/>
      <c r="AJ779" s="210"/>
      <c r="AK779" s="210"/>
      <c r="AL779" s="210"/>
    </row>
    <row r="780" spans="1:38" ht="16" x14ac:dyDescent="0.2">
      <c r="A780" s="210"/>
      <c r="B780" s="210"/>
      <c r="C780" s="210"/>
      <c r="D780" s="210"/>
      <c r="E780" s="210"/>
      <c r="F780" s="210"/>
      <c r="G780" s="210"/>
      <c r="H780" s="210"/>
      <c r="I780" s="210"/>
      <c r="J780" s="210"/>
      <c r="K780" s="210"/>
      <c r="L780" s="210"/>
      <c r="M780" s="210"/>
      <c r="N780" s="210"/>
      <c r="O780" s="210"/>
      <c r="P780" s="210"/>
      <c r="Q780" s="210"/>
      <c r="R780" s="210"/>
      <c r="S780" s="210"/>
      <c r="T780" s="210"/>
      <c r="U780" s="210"/>
      <c r="V780" s="210"/>
      <c r="W780" s="210"/>
      <c r="X780" s="210"/>
      <c r="Y780" s="210"/>
      <c r="Z780" s="210"/>
      <c r="AA780" s="210"/>
      <c r="AB780" s="210"/>
      <c r="AC780" s="210"/>
      <c r="AD780" s="210"/>
      <c r="AE780" s="210"/>
      <c r="AF780" s="210"/>
      <c r="AG780" s="210"/>
      <c r="AH780" s="210"/>
      <c r="AI780" s="210"/>
      <c r="AJ780" s="210"/>
      <c r="AK780" s="210"/>
      <c r="AL780" s="210"/>
    </row>
    <row r="781" spans="1:38" ht="16" x14ac:dyDescent="0.2">
      <c r="A781" s="210"/>
      <c r="B781" s="210"/>
      <c r="C781" s="210"/>
      <c r="D781" s="210"/>
      <c r="E781" s="210"/>
      <c r="F781" s="210"/>
      <c r="G781" s="210"/>
      <c r="H781" s="210"/>
      <c r="I781" s="210"/>
      <c r="J781" s="210"/>
      <c r="K781" s="210"/>
      <c r="L781" s="210"/>
      <c r="M781" s="210"/>
      <c r="N781" s="210"/>
      <c r="O781" s="210"/>
      <c r="P781" s="210"/>
      <c r="Q781" s="210"/>
      <c r="R781" s="210"/>
      <c r="S781" s="210"/>
      <c r="T781" s="210"/>
      <c r="U781" s="210"/>
      <c r="V781" s="210"/>
      <c r="W781" s="210"/>
      <c r="X781" s="210"/>
      <c r="Y781" s="210"/>
      <c r="Z781" s="210"/>
      <c r="AA781" s="210"/>
      <c r="AB781" s="210"/>
      <c r="AC781" s="210"/>
      <c r="AD781" s="210"/>
      <c r="AE781" s="210"/>
      <c r="AF781" s="210"/>
      <c r="AG781" s="210"/>
      <c r="AH781" s="210"/>
      <c r="AI781" s="210"/>
      <c r="AJ781" s="210"/>
      <c r="AK781" s="210"/>
      <c r="AL781" s="210"/>
    </row>
    <row r="782" spans="1:38" ht="16" x14ac:dyDescent="0.2">
      <c r="A782" s="210"/>
      <c r="B782" s="210"/>
      <c r="C782" s="210"/>
      <c r="D782" s="210"/>
      <c r="E782" s="210"/>
      <c r="F782" s="210"/>
      <c r="G782" s="210"/>
      <c r="H782" s="210"/>
      <c r="I782" s="210"/>
      <c r="J782" s="210"/>
      <c r="K782" s="210"/>
      <c r="L782" s="210"/>
      <c r="M782" s="210"/>
      <c r="N782" s="210"/>
      <c r="O782" s="210"/>
      <c r="P782" s="210"/>
      <c r="Q782" s="210"/>
      <c r="R782" s="210"/>
      <c r="S782" s="210"/>
      <c r="T782" s="210"/>
      <c r="U782" s="210"/>
      <c r="V782" s="210"/>
      <c r="W782" s="210"/>
      <c r="X782" s="210"/>
      <c r="Y782" s="210"/>
      <c r="Z782" s="210"/>
      <c r="AA782" s="210"/>
      <c r="AB782" s="210"/>
      <c r="AC782" s="210"/>
      <c r="AD782" s="210"/>
      <c r="AE782" s="210"/>
      <c r="AF782" s="210"/>
      <c r="AG782" s="210"/>
      <c r="AH782" s="210"/>
      <c r="AI782" s="210"/>
      <c r="AJ782" s="210"/>
      <c r="AK782" s="210"/>
      <c r="AL782" s="210"/>
    </row>
    <row r="783" spans="1:38" ht="16" x14ac:dyDescent="0.2">
      <c r="A783" s="210"/>
      <c r="B783" s="210"/>
      <c r="C783" s="210"/>
      <c r="D783" s="210"/>
      <c r="E783" s="210"/>
      <c r="F783" s="210"/>
      <c r="G783" s="210"/>
      <c r="H783" s="210"/>
      <c r="I783" s="210"/>
      <c r="J783" s="210"/>
      <c r="K783" s="210"/>
      <c r="L783" s="210"/>
      <c r="M783" s="210"/>
      <c r="N783" s="210"/>
      <c r="O783" s="210"/>
      <c r="P783" s="210"/>
      <c r="Q783" s="210"/>
      <c r="R783" s="210"/>
      <c r="S783" s="210"/>
      <c r="T783" s="210"/>
      <c r="U783" s="210"/>
      <c r="V783" s="210"/>
      <c r="W783" s="210"/>
      <c r="X783" s="210"/>
      <c r="Y783" s="210"/>
      <c r="Z783" s="210"/>
      <c r="AA783" s="210"/>
      <c r="AB783" s="210"/>
      <c r="AC783" s="210"/>
      <c r="AD783" s="210"/>
      <c r="AE783" s="210"/>
      <c r="AF783" s="210"/>
      <c r="AG783" s="210"/>
      <c r="AH783" s="210"/>
      <c r="AI783" s="210"/>
      <c r="AJ783" s="210"/>
      <c r="AK783" s="210"/>
      <c r="AL783" s="210"/>
    </row>
    <row r="784" spans="1:38" ht="16" x14ac:dyDescent="0.2">
      <c r="A784" s="210"/>
      <c r="B784" s="210"/>
      <c r="C784" s="210"/>
      <c r="D784" s="210"/>
      <c r="E784" s="210"/>
      <c r="F784" s="210"/>
      <c r="G784" s="210"/>
      <c r="H784" s="210"/>
      <c r="I784" s="210"/>
      <c r="J784" s="210"/>
      <c r="K784" s="210"/>
      <c r="L784" s="210"/>
      <c r="M784" s="210"/>
      <c r="N784" s="210"/>
      <c r="O784" s="210"/>
      <c r="P784" s="210"/>
      <c r="Q784" s="210"/>
      <c r="R784" s="210"/>
      <c r="S784" s="210"/>
      <c r="T784" s="210"/>
      <c r="U784" s="210"/>
      <c r="V784" s="210"/>
      <c r="W784" s="210"/>
      <c r="X784" s="210"/>
      <c r="Y784" s="210"/>
      <c r="Z784" s="210"/>
      <c r="AA784" s="210"/>
      <c r="AB784" s="210"/>
      <c r="AC784" s="210"/>
      <c r="AD784" s="210"/>
      <c r="AE784" s="210"/>
      <c r="AF784" s="210"/>
      <c r="AG784" s="210"/>
      <c r="AH784" s="210"/>
      <c r="AI784" s="210"/>
      <c r="AJ784" s="210"/>
      <c r="AK784" s="210"/>
      <c r="AL784" s="210"/>
    </row>
    <row r="785" spans="1:38" ht="16" x14ac:dyDescent="0.2">
      <c r="A785" s="210"/>
      <c r="B785" s="210"/>
      <c r="C785" s="210"/>
      <c r="D785" s="210"/>
      <c r="E785" s="210"/>
      <c r="F785" s="210"/>
      <c r="G785" s="210"/>
      <c r="H785" s="210"/>
      <c r="I785" s="210"/>
      <c r="J785" s="210"/>
      <c r="K785" s="210"/>
      <c r="L785" s="210"/>
      <c r="M785" s="210"/>
      <c r="N785" s="210"/>
      <c r="O785" s="210"/>
      <c r="P785" s="210"/>
      <c r="Q785" s="210"/>
      <c r="R785" s="210"/>
      <c r="S785" s="210"/>
      <c r="T785" s="210"/>
      <c r="U785" s="210"/>
      <c r="V785" s="210"/>
      <c r="W785" s="210"/>
      <c r="X785" s="210"/>
      <c r="Y785" s="210"/>
      <c r="Z785" s="210"/>
      <c r="AA785" s="210"/>
      <c r="AB785" s="210"/>
      <c r="AC785" s="210"/>
      <c r="AD785" s="210"/>
      <c r="AE785" s="210"/>
      <c r="AF785" s="210"/>
      <c r="AG785" s="210"/>
      <c r="AH785" s="210"/>
      <c r="AI785" s="210"/>
      <c r="AJ785" s="210"/>
      <c r="AK785" s="210"/>
      <c r="AL785" s="210"/>
    </row>
    <row r="786" spans="1:38" ht="16" x14ac:dyDescent="0.2">
      <c r="A786" s="210"/>
      <c r="B786" s="210"/>
      <c r="C786" s="210"/>
      <c r="D786" s="210"/>
      <c r="E786" s="210"/>
      <c r="F786" s="210"/>
      <c r="G786" s="210"/>
      <c r="H786" s="210"/>
      <c r="I786" s="210"/>
      <c r="J786" s="210"/>
      <c r="K786" s="210"/>
      <c r="L786" s="210"/>
      <c r="M786" s="210"/>
      <c r="N786" s="210"/>
      <c r="O786" s="210"/>
      <c r="P786" s="210"/>
      <c r="Q786" s="210"/>
      <c r="R786" s="210"/>
      <c r="S786" s="210"/>
      <c r="T786" s="210"/>
      <c r="U786" s="210"/>
      <c r="V786" s="210"/>
      <c r="W786" s="210"/>
      <c r="X786" s="210"/>
      <c r="Y786" s="210"/>
      <c r="Z786" s="210"/>
      <c r="AA786" s="210"/>
      <c r="AB786" s="210"/>
      <c r="AC786" s="210"/>
      <c r="AD786" s="210"/>
      <c r="AE786" s="210"/>
      <c r="AF786" s="210"/>
      <c r="AG786" s="210"/>
      <c r="AH786" s="210"/>
      <c r="AI786" s="210"/>
      <c r="AJ786" s="210"/>
      <c r="AK786" s="210"/>
      <c r="AL786" s="210"/>
    </row>
    <row r="787" spans="1:38" ht="16" x14ac:dyDescent="0.2">
      <c r="A787" s="210"/>
      <c r="B787" s="210"/>
      <c r="C787" s="210"/>
      <c r="D787" s="210"/>
      <c r="E787" s="210"/>
      <c r="F787" s="210"/>
      <c r="G787" s="210"/>
      <c r="H787" s="210"/>
      <c r="I787" s="210"/>
      <c r="J787" s="210"/>
      <c r="K787" s="210"/>
      <c r="L787" s="210"/>
      <c r="M787" s="210"/>
      <c r="N787" s="210"/>
      <c r="O787" s="210"/>
      <c r="P787" s="210"/>
      <c r="Q787" s="210"/>
      <c r="R787" s="210"/>
      <c r="S787" s="210"/>
      <c r="T787" s="210"/>
      <c r="U787" s="210"/>
      <c r="V787" s="210"/>
      <c r="W787" s="210"/>
      <c r="X787" s="210"/>
      <c r="Y787" s="210"/>
      <c r="Z787" s="210"/>
      <c r="AA787" s="210"/>
      <c r="AB787" s="210"/>
      <c r="AC787" s="210"/>
      <c r="AD787" s="210"/>
      <c r="AE787" s="210"/>
      <c r="AF787" s="210"/>
      <c r="AG787" s="210"/>
      <c r="AH787" s="210"/>
      <c r="AI787" s="210"/>
      <c r="AJ787" s="210"/>
      <c r="AK787" s="210"/>
      <c r="AL787" s="210"/>
    </row>
    <row r="788" spans="1:38" ht="16" x14ac:dyDescent="0.2">
      <c r="A788" s="210"/>
      <c r="B788" s="210"/>
      <c r="C788" s="210"/>
      <c r="D788" s="210"/>
      <c r="E788" s="210"/>
      <c r="F788" s="210"/>
      <c r="G788" s="210"/>
      <c r="H788" s="210"/>
      <c r="I788" s="210"/>
      <c r="J788" s="210"/>
      <c r="K788" s="210"/>
      <c r="L788" s="210"/>
      <c r="M788" s="210"/>
      <c r="N788" s="210"/>
      <c r="O788" s="210"/>
      <c r="P788" s="210"/>
      <c r="Q788" s="210"/>
      <c r="R788" s="210"/>
      <c r="S788" s="210"/>
      <c r="T788" s="210"/>
      <c r="U788" s="210"/>
      <c r="V788" s="210"/>
      <c r="W788" s="210"/>
      <c r="X788" s="210"/>
      <c r="Y788" s="210"/>
      <c r="Z788" s="210"/>
      <c r="AA788" s="210"/>
      <c r="AB788" s="210"/>
      <c r="AC788" s="210"/>
      <c r="AD788" s="210"/>
      <c r="AE788" s="210"/>
      <c r="AF788" s="210"/>
      <c r="AG788" s="210"/>
      <c r="AH788" s="210"/>
      <c r="AI788" s="210"/>
      <c r="AJ788" s="210"/>
      <c r="AK788" s="210"/>
      <c r="AL788" s="210"/>
    </row>
    <row r="789" spans="1:38" ht="16" x14ac:dyDescent="0.2">
      <c r="A789" s="210"/>
      <c r="B789" s="210"/>
      <c r="C789" s="210"/>
      <c r="D789" s="210"/>
      <c r="E789" s="210"/>
      <c r="F789" s="210"/>
      <c r="G789" s="210"/>
      <c r="H789" s="210"/>
      <c r="I789" s="210"/>
      <c r="J789" s="210"/>
      <c r="K789" s="210"/>
      <c r="L789" s="210"/>
      <c r="M789" s="210"/>
      <c r="N789" s="210"/>
      <c r="O789" s="210"/>
      <c r="P789" s="210"/>
      <c r="Q789" s="210"/>
      <c r="R789" s="210"/>
      <c r="S789" s="210"/>
      <c r="T789" s="210"/>
      <c r="U789" s="210"/>
      <c r="V789" s="210"/>
      <c r="W789" s="210"/>
      <c r="X789" s="210"/>
      <c r="Y789" s="210"/>
      <c r="Z789" s="210"/>
      <c r="AA789" s="210"/>
      <c r="AB789" s="210"/>
      <c r="AC789" s="210"/>
      <c r="AD789" s="210"/>
      <c r="AE789" s="210"/>
      <c r="AF789" s="210"/>
      <c r="AG789" s="210"/>
      <c r="AH789" s="210"/>
      <c r="AI789" s="210"/>
      <c r="AJ789" s="210"/>
      <c r="AK789" s="210"/>
      <c r="AL789" s="210"/>
    </row>
    <row r="790" spans="1:38" ht="16" x14ac:dyDescent="0.2">
      <c r="A790" s="210"/>
      <c r="B790" s="210"/>
      <c r="C790" s="210"/>
      <c r="D790" s="210"/>
      <c r="E790" s="210"/>
      <c r="F790" s="210"/>
      <c r="G790" s="210"/>
      <c r="H790" s="210"/>
      <c r="I790" s="210"/>
      <c r="J790" s="210"/>
      <c r="K790" s="210"/>
      <c r="L790" s="210"/>
      <c r="M790" s="210"/>
      <c r="N790" s="210"/>
      <c r="O790" s="210"/>
      <c r="P790" s="210"/>
      <c r="Q790" s="210"/>
      <c r="R790" s="210"/>
      <c r="S790" s="210"/>
      <c r="T790" s="210"/>
      <c r="U790" s="210"/>
      <c r="V790" s="210"/>
      <c r="W790" s="210"/>
      <c r="X790" s="210"/>
      <c r="Y790" s="210"/>
      <c r="Z790" s="210"/>
      <c r="AA790" s="210"/>
      <c r="AB790" s="210"/>
      <c r="AC790" s="210"/>
      <c r="AD790" s="210"/>
      <c r="AE790" s="210"/>
      <c r="AF790" s="210"/>
      <c r="AG790" s="210"/>
      <c r="AH790" s="210"/>
      <c r="AI790" s="210"/>
      <c r="AJ790" s="210"/>
      <c r="AK790" s="210"/>
      <c r="AL790" s="210"/>
    </row>
    <row r="791" spans="1:38" ht="16" x14ac:dyDescent="0.2">
      <c r="A791" s="210"/>
      <c r="B791" s="210"/>
      <c r="C791" s="210"/>
      <c r="D791" s="210"/>
      <c r="E791" s="210"/>
      <c r="F791" s="210"/>
      <c r="G791" s="210"/>
      <c r="H791" s="210"/>
      <c r="I791" s="210"/>
      <c r="J791" s="210"/>
      <c r="K791" s="210"/>
      <c r="L791" s="210"/>
      <c r="M791" s="210"/>
      <c r="N791" s="210"/>
      <c r="O791" s="210"/>
      <c r="P791" s="210"/>
      <c r="Q791" s="210"/>
      <c r="R791" s="210"/>
      <c r="S791" s="210"/>
      <c r="T791" s="210"/>
      <c r="U791" s="210"/>
      <c r="V791" s="210"/>
      <c r="W791" s="210"/>
      <c r="X791" s="210"/>
      <c r="Y791" s="210"/>
      <c r="Z791" s="210"/>
      <c r="AA791" s="210"/>
      <c r="AB791" s="210"/>
      <c r="AC791" s="210"/>
      <c r="AD791" s="210"/>
      <c r="AE791" s="210"/>
      <c r="AF791" s="210"/>
      <c r="AG791" s="210"/>
      <c r="AH791" s="210"/>
      <c r="AI791" s="210"/>
      <c r="AJ791" s="210"/>
      <c r="AK791" s="210"/>
      <c r="AL791" s="210"/>
    </row>
    <row r="792" spans="1:38" ht="16" x14ac:dyDescent="0.2">
      <c r="A792" s="210"/>
      <c r="B792" s="210"/>
      <c r="C792" s="210"/>
      <c r="D792" s="210"/>
      <c r="E792" s="210"/>
      <c r="F792" s="210"/>
      <c r="G792" s="210"/>
      <c r="H792" s="210"/>
      <c r="I792" s="210"/>
      <c r="J792" s="210"/>
      <c r="K792" s="210"/>
      <c r="L792" s="210"/>
      <c r="M792" s="210"/>
      <c r="N792" s="210"/>
      <c r="O792" s="210"/>
      <c r="P792" s="210"/>
      <c r="Q792" s="210"/>
      <c r="R792" s="210"/>
      <c r="S792" s="210"/>
      <c r="T792" s="210"/>
      <c r="U792" s="210"/>
      <c r="V792" s="210"/>
      <c r="W792" s="210"/>
      <c r="X792" s="210"/>
      <c r="Y792" s="210"/>
      <c r="Z792" s="210"/>
      <c r="AA792" s="210"/>
      <c r="AB792" s="210"/>
      <c r="AC792" s="210"/>
      <c r="AD792" s="210"/>
      <c r="AE792" s="210"/>
      <c r="AF792" s="210"/>
      <c r="AG792" s="210"/>
      <c r="AH792" s="210"/>
      <c r="AI792" s="210"/>
      <c r="AJ792" s="210"/>
      <c r="AK792" s="210"/>
      <c r="AL792" s="210"/>
    </row>
    <row r="793" spans="1:38" ht="16" x14ac:dyDescent="0.2">
      <c r="A793" s="210"/>
      <c r="B793" s="210"/>
      <c r="C793" s="210"/>
      <c r="D793" s="210"/>
      <c r="E793" s="210"/>
      <c r="F793" s="210"/>
      <c r="G793" s="210"/>
      <c r="H793" s="210"/>
      <c r="I793" s="210"/>
      <c r="J793" s="210"/>
      <c r="K793" s="210"/>
      <c r="L793" s="210"/>
      <c r="M793" s="210"/>
      <c r="N793" s="210"/>
      <c r="O793" s="210"/>
      <c r="P793" s="210"/>
      <c r="Q793" s="210"/>
      <c r="R793" s="210"/>
      <c r="S793" s="210"/>
      <c r="T793" s="210"/>
      <c r="U793" s="210"/>
      <c r="V793" s="210"/>
      <c r="W793" s="210"/>
      <c r="X793" s="210"/>
      <c r="Y793" s="210"/>
      <c r="Z793" s="210"/>
      <c r="AA793" s="210"/>
      <c r="AB793" s="210"/>
      <c r="AC793" s="210"/>
      <c r="AD793" s="210"/>
      <c r="AE793" s="210"/>
      <c r="AF793" s="210"/>
      <c r="AG793" s="210"/>
      <c r="AH793" s="210"/>
      <c r="AI793" s="210"/>
      <c r="AJ793" s="210"/>
      <c r="AK793" s="210"/>
      <c r="AL793" s="210"/>
    </row>
    <row r="794" spans="1:38" ht="16" x14ac:dyDescent="0.2">
      <c r="A794" s="210"/>
      <c r="B794" s="210"/>
      <c r="C794" s="210"/>
      <c r="D794" s="210"/>
      <c r="E794" s="210"/>
      <c r="F794" s="210"/>
      <c r="G794" s="210"/>
      <c r="H794" s="210"/>
      <c r="I794" s="210"/>
      <c r="J794" s="210"/>
      <c r="K794" s="210"/>
      <c r="L794" s="210"/>
      <c r="M794" s="210"/>
      <c r="N794" s="210"/>
      <c r="O794" s="210"/>
      <c r="P794" s="210"/>
      <c r="Q794" s="210"/>
      <c r="R794" s="210"/>
      <c r="S794" s="210"/>
      <c r="T794" s="210"/>
      <c r="U794" s="210"/>
      <c r="V794" s="210"/>
      <c r="W794" s="210"/>
      <c r="X794" s="210"/>
      <c r="Y794" s="210"/>
      <c r="Z794" s="210"/>
      <c r="AA794" s="210"/>
      <c r="AB794" s="210"/>
      <c r="AC794" s="210"/>
      <c r="AD794" s="210"/>
      <c r="AE794" s="210"/>
      <c r="AF794" s="210"/>
      <c r="AG794" s="210"/>
      <c r="AH794" s="210"/>
      <c r="AI794" s="210"/>
      <c r="AJ794" s="210"/>
      <c r="AK794" s="210"/>
      <c r="AL794" s="210"/>
    </row>
    <row r="795" spans="1:38" ht="16" x14ac:dyDescent="0.2">
      <c r="A795" s="210"/>
      <c r="B795" s="210"/>
      <c r="C795" s="210"/>
      <c r="D795" s="210"/>
      <c r="E795" s="210"/>
      <c r="F795" s="210"/>
      <c r="G795" s="210"/>
      <c r="H795" s="210"/>
      <c r="I795" s="210"/>
      <c r="J795" s="210"/>
      <c r="K795" s="210"/>
      <c r="L795" s="210"/>
      <c r="M795" s="210"/>
      <c r="N795" s="210"/>
      <c r="O795" s="210"/>
      <c r="P795" s="210"/>
      <c r="Q795" s="210"/>
      <c r="R795" s="210"/>
      <c r="S795" s="210"/>
      <c r="T795" s="210"/>
      <c r="U795" s="210"/>
      <c r="V795" s="210"/>
      <c r="W795" s="210"/>
      <c r="X795" s="210"/>
      <c r="Y795" s="210"/>
      <c r="Z795" s="210"/>
      <c r="AA795" s="210"/>
      <c r="AB795" s="210"/>
      <c r="AC795" s="210"/>
      <c r="AD795" s="210"/>
      <c r="AE795" s="210"/>
      <c r="AF795" s="210"/>
      <c r="AG795" s="210"/>
      <c r="AH795" s="210"/>
      <c r="AI795" s="210"/>
      <c r="AJ795" s="210"/>
      <c r="AK795" s="210"/>
      <c r="AL795" s="210"/>
    </row>
    <row r="796" spans="1:38" ht="16" x14ac:dyDescent="0.2">
      <c r="A796" s="210"/>
      <c r="B796" s="210"/>
      <c r="C796" s="210"/>
      <c r="D796" s="210"/>
      <c r="E796" s="210"/>
      <c r="F796" s="210"/>
      <c r="G796" s="210"/>
      <c r="H796" s="210"/>
      <c r="I796" s="210"/>
      <c r="J796" s="210"/>
      <c r="K796" s="210"/>
      <c r="L796" s="210"/>
      <c r="M796" s="210"/>
      <c r="N796" s="210"/>
      <c r="O796" s="210"/>
      <c r="P796" s="210"/>
      <c r="Q796" s="210"/>
      <c r="R796" s="210"/>
      <c r="S796" s="210"/>
      <c r="T796" s="210"/>
      <c r="U796" s="210"/>
      <c r="V796" s="210"/>
      <c r="W796" s="210"/>
      <c r="X796" s="210"/>
      <c r="Y796" s="210"/>
      <c r="Z796" s="210"/>
      <c r="AA796" s="210"/>
      <c r="AB796" s="210"/>
      <c r="AC796" s="210"/>
      <c r="AD796" s="210"/>
      <c r="AE796" s="210"/>
      <c r="AF796" s="210"/>
      <c r="AG796" s="210"/>
      <c r="AH796" s="210"/>
      <c r="AI796" s="210"/>
      <c r="AJ796" s="210"/>
      <c r="AK796" s="210"/>
      <c r="AL796" s="210"/>
    </row>
    <row r="797" spans="1:38" ht="16" x14ac:dyDescent="0.2">
      <c r="A797" s="210"/>
      <c r="B797" s="210"/>
      <c r="C797" s="210"/>
      <c r="D797" s="210"/>
      <c r="E797" s="210"/>
      <c r="F797" s="210"/>
      <c r="G797" s="210"/>
      <c r="H797" s="210"/>
      <c r="I797" s="210"/>
      <c r="J797" s="210"/>
      <c r="K797" s="210"/>
      <c r="L797" s="210"/>
      <c r="M797" s="210"/>
      <c r="N797" s="210"/>
      <c r="O797" s="210"/>
      <c r="P797" s="210"/>
      <c r="Q797" s="210"/>
      <c r="R797" s="210"/>
      <c r="S797" s="210"/>
      <c r="T797" s="210"/>
      <c r="U797" s="210"/>
      <c r="V797" s="210"/>
      <c r="W797" s="210"/>
      <c r="X797" s="210"/>
      <c r="Y797" s="210"/>
      <c r="Z797" s="210"/>
      <c r="AA797" s="210"/>
      <c r="AB797" s="210"/>
      <c r="AC797" s="210"/>
      <c r="AD797" s="210"/>
      <c r="AE797" s="210"/>
      <c r="AF797" s="210"/>
      <c r="AG797" s="210"/>
      <c r="AH797" s="210"/>
      <c r="AI797" s="210"/>
      <c r="AJ797" s="210"/>
      <c r="AK797" s="210"/>
      <c r="AL797" s="210"/>
    </row>
    <row r="798" spans="1:38" ht="16" x14ac:dyDescent="0.2">
      <c r="A798" s="210"/>
      <c r="B798" s="210"/>
      <c r="C798" s="210"/>
      <c r="D798" s="210"/>
      <c r="E798" s="210"/>
      <c r="F798" s="210"/>
      <c r="G798" s="210"/>
      <c r="H798" s="210"/>
      <c r="I798" s="210"/>
      <c r="J798" s="210"/>
      <c r="K798" s="210"/>
      <c r="L798" s="210"/>
      <c r="M798" s="210"/>
      <c r="N798" s="210"/>
      <c r="O798" s="210"/>
      <c r="P798" s="210"/>
      <c r="Q798" s="210"/>
      <c r="R798" s="210"/>
      <c r="S798" s="210"/>
      <c r="T798" s="210"/>
      <c r="U798" s="210"/>
      <c r="V798" s="210"/>
      <c r="W798" s="210"/>
      <c r="X798" s="210"/>
      <c r="Y798" s="210"/>
      <c r="Z798" s="210"/>
      <c r="AA798" s="210"/>
      <c r="AB798" s="210"/>
      <c r="AC798" s="210"/>
      <c r="AD798" s="210"/>
      <c r="AE798" s="210"/>
      <c r="AF798" s="210"/>
      <c r="AG798" s="210"/>
      <c r="AH798" s="210"/>
      <c r="AI798" s="210"/>
      <c r="AJ798" s="210"/>
      <c r="AK798" s="210"/>
      <c r="AL798" s="210"/>
    </row>
    <row r="799" spans="1:38" ht="16" x14ac:dyDescent="0.2">
      <c r="A799" s="210"/>
      <c r="B799" s="210"/>
      <c r="C799" s="210"/>
      <c r="D799" s="210"/>
      <c r="E799" s="210"/>
      <c r="F799" s="210"/>
      <c r="G799" s="210"/>
      <c r="H799" s="210"/>
      <c r="I799" s="210"/>
      <c r="J799" s="210"/>
      <c r="K799" s="210"/>
      <c r="L799" s="210"/>
      <c r="M799" s="210"/>
      <c r="N799" s="210"/>
      <c r="O799" s="210"/>
      <c r="P799" s="210"/>
      <c r="Q799" s="210"/>
      <c r="R799" s="210"/>
      <c r="S799" s="210"/>
      <c r="T799" s="210"/>
      <c r="U799" s="210"/>
      <c r="V799" s="210"/>
      <c r="W799" s="210"/>
      <c r="X799" s="210"/>
      <c r="Y799" s="210"/>
      <c r="Z799" s="210"/>
      <c r="AA799" s="210"/>
      <c r="AB799" s="210"/>
      <c r="AC799" s="210"/>
      <c r="AD799" s="210"/>
      <c r="AE799" s="210"/>
      <c r="AF799" s="210"/>
      <c r="AG799" s="210"/>
      <c r="AH799" s="210"/>
      <c r="AI799" s="210"/>
      <c r="AJ799" s="210"/>
      <c r="AK799" s="210"/>
      <c r="AL799" s="210"/>
    </row>
    <row r="800" spans="1:38" ht="16" x14ac:dyDescent="0.2">
      <c r="A800" s="210"/>
      <c r="B800" s="210"/>
      <c r="C800" s="210"/>
      <c r="D800" s="210"/>
      <c r="E800" s="210"/>
      <c r="F800" s="210"/>
      <c r="G800" s="210"/>
      <c r="H800" s="210"/>
      <c r="I800" s="210"/>
      <c r="J800" s="210"/>
      <c r="K800" s="210"/>
      <c r="L800" s="210"/>
      <c r="M800" s="210"/>
      <c r="N800" s="210"/>
      <c r="O800" s="210"/>
      <c r="P800" s="210"/>
      <c r="Q800" s="210"/>
      <c r="R800" s="210"/>
      <c r="S800" s="210"/>
      <c r="T800" s="210"/>
      <c r="U800" s="210"/>
      <c r="V800" s="210"/>
      <c r="W800" s="210"/>
      <c r="X800" s="210"/>
      <c r="Y800" s="210"/>
      <c r="Z800" s="210"/>
      <c r="AA800" s="210"/>
      <c r="AB800" s="210"/>
      <c r="AC800" s="210"/>
      <c r="AD800" s="210"/>
      <c r="AE800" s="210"/>
      <c r="AF800" s="210"/>
      <c r="AG800" s="210"/>
      <c r="AH800" s="210"/>
      <c r="AI800" s="210"/>
      <c r="AJ800" s="210"/>
      <c r="AK800" s="210"/>
      <c r="AL800" s="210"/>
    </row>
    <row r="801" spans="1:38" ht="16" x14ac:dyDescent="0.2">
      <c r="A801" s="210"/>
      <c r="B801" s="210"/>
      <c r="C801" s="210"/>
      <c r="D801" s="210"/>
      <c r="E801" s="210"/>
      <c r="F801" s="210"/>
      <c r="G801" s="210"/>
      <c r="H801" s="210"/>
      <c r="I801" s="210"/>
      <c r="J801" s="210"/>
      <c r="K801" s="210"/>
      <c r="L801" s="210"/>
      <c r="M801" s="210"/>
      <c r="N801" s="210"/>
      <c r="O801" s="210"/>
      <c r="P801" s="210"/>
      <c r="Q801" s="210"/>
      <c r="R801" s="210"/>
      <c r="S801" s="210"/>
      <c r="T801" s="210"/>
      <c r="U801" s="210"/>
      <c r="V801" s="210"/>
      <c r="W801" s="210"/>
      <c r="X801" s="210"/>
      <c r="Y801" s="210"/>
      <c r="Z801" s="210"/>
      <c r="AA801" s="210"/>
      <c r="AB801" s="210"/>
      <c r="AC801" s="210"/>
      <c r="AD801" s="210"/>
      <c r="AE801" s="210"/>
      <c r="AF801" s="210"/>
      <c r="AG801" s="210"/>
      <c r="AH801" s="210"/>
      <c r="AI801" s="210"/>
      <c r="AJ801" s="210"/>
      <c r="AK801" s="210"/>
      <c r="AL801" s="210"/>
    </row>
    <row r="802" spans="1:38" ht="16" x14ac:dyDescent="0.2">
      <c r="A802" s="210"/>
      <c r="B802" s="210"/>
      <c r="C802" s="210"/>
      <c r="D802" s="210"/>
      <c r="E802" s="210"/>
      <c r="F802" s="210"/>
      <c r="G802" s="210"/>
      <c r="H802" s="210"/>
      <c r="I802" s="210"/>
      <c r="J802" s="210"/>
      <c r="K802" s="210"/>
      <c r="L802" s="210"/>
      <c r="M802" s="210"/>
      <c r="N802" s="210"/>
      <c r="O802" s="210"/>
      <c r="P802" s="210"/>
      <c r="Q802" s="210"/>
      <c r="R802" s="210"/>
      <c r="S802" s="210"/>
      <c r="T802" s="210"/>
      <c r="U802" s="210"/>
      <c r="V802" s="210"/>
      <c r="W802" s="210"/>
      <c r="X802" s="210"/>
      <c r="Y802" s="210"/>
      <c r="Z802" s="210"/>
      <c r="AA802" s="210"/>
      <c r="AB802" s="210"/>
      <c r="AC802" s="210"/>
      <c r="AD802" s="210"/>
      <c r="AE802" s="210"/>
      <c r="AF802" s="210"/>
      <c r="AG802" s="210"/>
      <c r="AH802" s="210"/>
      <c r="AI802" s="210"/>
      <c r="AJ802" s="210"/>
      <c r="AK802" s="210"/>
      <c r="AL802" s="210"/>
    </row>
    <row r="803" spans="1:38" ht="16" x14ac:dyDescent="0.2">
      <c r="A803" s="210"/>
      <c r="B803" s="210"/>
      <c r="C803" s="210"/>
      <c r="D803" s="210"/>
      <c r="E803" s="210"/>
      <c r="F803" s="210"/>
      <c r="G803" s="210"/>
      <c r="H803" s="210"/>
      <c r="I803" s="210"/>
      <c r="J803" s="210"/>
      <c r="K803" s="210"/>
      <c r="L803" s="210"/>
      <c r="M803" s="210"/>
      <c r="N803" s="210"/>
      <c r="O803" s="210"/>
      <c r="P803" s="210"/>
      <c r="Q803" s="210"/>
      <c r="R803" s="210"/>
      <c r="S803" s="210"/>
      <c r="T803" s="210"/>
      <c r="U803" s="210"/>
      <c r="V803" s="210"/>
      <c r="W803" s="210"/>
      <c r="X803" s="210"/>
      <c r="Y803" s="210"/>
      <c r="Z803" s="210"/>
      <c r="AA803" s="210"/>
      <c r="AB803" s="210"/>
      <c r="AC803" s="210"/>
      <c r="AD803" s="210"/>
      <c r="AE803" s="210"/>
      <c r="AF803" s="210"/>
      <c r="AG803" s="210"/>
      <c r="AH803" s="210"/>
      <c r="AI803" s="210"/>
      <c r="AJ803" s="210"/>
      <c r="AK803" s="210"/>
      <c r="AL803" s="210"/>
    </row>
    <row r="804" spans="1:38" ht="16" x14ac:dyDescent="0.2">
      <c r="A804" s="210"/>
      <c r="B804" s="210"/>
      <c r="C804" s="210"/>
      <c r="D804" s="210"/>
      <c r="E804" s="210"/>
      <c r="F804" s="210"/>
      <c r="G804" s="210"/>
      <c r="H804" s="210"/>
      <c r="I804" s="210"/>
      <c r="J804" s="210"/>
      <c r="K804" s="210"/>
      <c r="L804" s="210"/>
      <c r="M804" s="210"/>
      <c r="N804" s="210"/>
      <c r="O804" s="210"/>
      <c r="P804" s="210"/>
      <c r="Q804" s="210"/>
      <c r="R804" s="210"/>
      <c r="S804" s="210"/>
      <c r="T804" s="210"/>
      <c r="U804" s="210"/>
      <c r="V804" s="210"/>
      <c r="W804" s="210"/>
      <c r="X804" s="210"/>
      <c r="Y804" s="210"/>
      <c r="Z804" s="210"/>
      <c r="AA804" s="210"/>
      <c r="AB804" s="210"/>
      <c r="AC804" s="210"/>
      <c r="AD804" s="210"/>
      <c r="AE804" s="210"/>
      <c r="AF804" s="210"/>
      <c r="AG804" s="210"/>
      <c r="AH804" s="210"/>
      <c r="AI804" s="210"/>
      <c r="AJ804" s="210"/>
      <c r="AK804" s="210"/>
      <c r="AL804" s="210"/>
    </row>
    <row r="805" spans="1:38" ht="16" x14ac:dyDescent="0.2">
      <c r="A805" s="210"/>
      <c r="B805" s="210"/>
      <c r="C805" s="210"/>
      <c r="D805" s="210"/>
      <c r="E805" s="210"/>
      <c r="F805" s="210"/>
      <c r="G805" s="210"/>
      <c r="H805" s="210"/>
      <c r="I805" s="210"/>
      <c r="J805" s="210"/>
      <c r="K805" s="210"/>
      <c r="L805" s="210"/>
      <c r="M805" s="210"/>
      <c r="N805" s="210"/>
      <c r="O805" s="210"/>
      <c r="P805" s="210"/>
      <c r="Q805" s="210"/>
      <c r="R805" s="210"/>
      <c r="S805" s="210"/>
      <c r="T805" s="210"/>
      <c r="U805" s="210"/>
      <c r="V805" s="210"/>
      <c r="W805" s="210"/>
      <c r="X805" s="210"/>
      <c r="Y805" s="210"/>
      <c r="Z805" s="210"/>
      <c r="AA805" s="210"/>
      <c r="AB805" s="210"/>
      <c r="AC805" s="210"/>
      <c r="AD805" s="210"/>
      <c r="AE805" s="210"/>
      <c r="AF805" s="210"/>
      <c r="AG805" s="210"/>
      <c r="AH805" s="210"/>
      <c r="AI805" s="210"/>
      <c r="AJ805" s="210"/>
      <c r="AK805" s="210"/>
      <c r="AL805" s="210"/>
    </row>
    <row r="806" spans="1:38" ht="16" x14ac:dyDescent="0.2">
      <c r="A806" s="210"/>
      <c r="B806" s="210"/>
      <c r="C806" s="210"/>
      <c r="D806" s="210"/>
      <c r="E806" s="210"/>
      <c r="F806" s="210"/>
      <c r="G806" s="210"/>
      <c r="H806" s="210"/>
      <c r="I806" s="210"/>
      <c r="J806" s="210"/>
      <c r="K806" s="210"/>
      <c r="L806" s="210"/>
      <c r="M806" s="210"/>
      <c r="N806" s="210"/>
      <c r="O806" s="210"/>
      <c r="P806" s="210"/>
      <c r="Q806" s="210"/>
      <c r="R806" s="210"/>
      <c r="S806" s="210"/>
      <c r="T806" s="210"/>
      <c r="U806" s="210"/>
      <c r="V806" s="210"/>
      <c r="W806" s="210"/>
      <c r="X806" s="210"/>
      <c r="Y806" s="210"/>
      <c r="Z806" s="210"/>
      <c r="AA806" s="210"/>
      <c r="AB806" s="210"/>
      <c r="AC806" s="210"/>
      <c r="AD806" s="210"/>
      <c r="AE806" s="210"/>
      <c r="AF806" s="210"/>
      <c r="AG806" s="210"/>
      <c r="AH806" s="210"/>
      <c r="AI806" s="210"/>
      <c r="AJ806" s="210"/>
      <c r="AK806" s="210"/>
      <c r="AL806" s="210"/>
    </row>
    <row r="807" spans="1:38" ht="16" x14ac:dyDescent="0.2">
      <c r="A807" s="210"/>
      <c r="B807" s="210"/>
      <c r="C807" s="210"/>
      <c r="D807" s="210"/>
      <c r="E807" s="210"/>
      <c r="F807" s="210"/>
      <c r="G807" s="210"/>
      <c r="H807" s="210"/>
      <c r="I807" s="210"/>
      <c r="J807" s="210"/>
      <c r="K807" s="210"/>
      <c r="L807" s="210"/>
      <c r="M807" s="210"/>
      <c r="N807" s="210"/>
      <c r="O807" s="210"/>
      <c r="P807" s="210"/>
      <c r="Q807" s="210"/>
      <c r="R807" s="210"/>
      <c r="S807" s="210"/>
      <c r="T807" s="210"/>
      <c r="U807" s="210"/>
      <c r="V807" s="210"/>
      <c r="W807" s="210"/>
      <c r="X807" s="210"/>
      <c r="Y807" s="210"/>
      <c r="Z807" s="210"/>
      <c r="AA807" s="210"/>
      <c r="AB807" s="210"/>
      <c r="AC807" s="210"/>
      <c r="AD807" s="210"/>
      <c r="AE807" s="210"/>
      <c r="AF807" s="210"/>
      <c r="AG807" s="210"/>
      <c r="AH807" s="210"/>
      <c r="AI807" s="210"/>
      <c r="AJ807" s="210"/>
      <c r="AK807" s="210"/>
      <c r="AL807" s="210"/>
    </row>
    <row r="808" spans="1:38" ht="16" x14ac:dyDescent="0.2">
      <c r="A808" s="210"/>
      <c r="B808" s="210"/>
      <c r="C808" s="210"/>
      <c r="D808" s="210"/>
      <c r="E808" s="210"/>
      <c r="F808" s="210"/>
      <c r="G808" s="210"/>
      <c r="H808" s="210"/>
      <c r="I808" s="210"/>
      <c r="J808" s="210"/>
      <c r="K808" s="210"/>
      <c r="L808" s="210"/>
      <c r="M808" s="210"/>
      <c r="N808" s="210"/>
      <c r="O808" s="210"/>
      <c r="P808" s="210"/>
      <c r="Q808" s="210"/>
      <c r="R808" s="210"/>
      <c r="S808" s="210"/>
      <c r="T808" s="210"/>
      <c r="U808" s="210"/>
      <c r="V808" s="210"/>
      <c r="W808" s="210"/>
      <c r="X808" s="210"/>
      <c r="Y808" s="210"/>
      <c r="Z808" s="210"/>
      <c r="AA808" s="210"/>
      <c r="AB808" s="210"/>
      <c r="AC808" s="210"/>
      <c r="AD808" s="210"/>
      <c r="AE808" s="210"/>
      <c r="AF808" s="210"/>
      <c r="AG808" s="210"/>
      <c r="AH808" s="210"/>
      <c r="AI808" s="210"/>
      <c r="AJ808" s="210"/>
      <c r="AK808" s="210"/>
      <c r="AL808" s="210"/>
    </row>
    <row r="809" spans="1:38" ht="16" x14ac:dyDescent="0.2">
      <c r="A809" s="210"/>
      <c r="B809" s="210"/>
      <c r="C809" s="210"/>
      <c r="D809" s="210"/>
      <c r="E809" s="210"/>
      <c r="F809" s="210"/>
      <c r="G809" s="210"/>
      <c r="H809" s="210"/>
      <c r="I809" s="210"/>
      <c r="J809" s="210"/>
      <c r="K809" s="210"/>
      <c r="L809" s="210"/>
      <c r="M809" s="210"/>
      <c r="N809" s="210"/>
      <c r="O809" s="210"/>
      <c r="P809" s="210"/>
      <c r="Q809" s="210"/>
      <c r="R809" s="210"/>
      <c r="S809" s="210"/>
      <c r="T809" s="210"/>
      <c r="U809" s="210"/>
      <c r="V809" s="210"/>
      <c r="W809" s="210"/>
      <c r="X809" s="210"/>
      <c r="Y809" s="210"/>
      <c r="Z809" s="210"/>
      <c r="AA809" s="210"/>
      <c r="AB809" s="210"/>
      <c r="AC809" s="210"/>
      <c r="AD809" s="210"/>
      <c r="AE809" s="210"/>
      <c r="AF809" s="210"/>
      <c r="AG809" s="210"/>
      <c r="AH809" s="210"/>
      <c r="AI809" s="210"/>
      <c r="AJ809" s="210"/>
      <c r="AK809" s="210"/>
      <c r="AL809" s="210"/>
    </row>
    <row r="810" spans="1:38" ht="16" x14ac:dyDescent="0.2">
      <c r="A810" s="210"/>
      <c r="B810" s="210"/>
      <c r="C810" s="210"/>
      <c r="D810" s="210"/>
      <c r="E810" s="210"/>
      <c r="F810" s="210"/>
      <c r="G810" s="210"/>
      <c r="H810" s="210"/>
      <c r="I810" s="210"/>
      <c r="J810" s="210"/>
      <c r="K810" s="210"/>
      <c r="L810" s="210"/>
      <c r="M810" s="210"/>
      <c r="N810" s="210"/>
      <c r="O810" s="210"/>
      <c r="P810" s="210"/>
      <c r="Q810" s="210"/>
      <c r="R810" s="210"/>
      <c r="S810" s="210"/>
      <c r="T810" s="210"/>
      <c r="U810" s="210"/>
      <c r="V810" s="210"/>
      <c r="W810" s="210"/>
      <c r="X810" s="210"/>
      <c r="Y810" s="210"/>
      <c r="Z810" s="210"/>
      <c r="AA810" s="210"/>
      <c r="AB810" s="210"/>
      <c r="AC810" s="210"/>
      <c r="AD810" s="210"/>
      <c r="AE810" s="210"/>
      <c r="AF810" s="210"/>
      <c r="AG810" s="210"/>
      <c r="AH810" s="210"/>
      <c r="AI810" s="210"/>
      <c r="AJ810" s="210"/>
      <c r="AK810" s="210"/>
      <c r="AL810" s="210"/>
    </row>
    <row r="811" spans="1:38" ht="16" x14ac:dyDescent="0.2">
      <c r="A811" s="210"/>
      <c r="B811" s="210"/>
      <c r="C811" s="210"/>
      <c r="D811" s="210"/>
      <c r="E811" s="210"/>
      <c r="F811" s="210"/>
      <c r="G811" s="210"/>
      <c r="H811" s="210"/>
      <c r="I811" s="210"/>
      <c r="J811" s="210"/>
      <c r="K811" s="210"/>
      <c r="L811" s="210"/>
      <c r="M811" s="210"/>
      <c r="N811" s="210"/>
      <c r="O811" s="210"/>
      <c r="P811" s="210"/>
      <c r="Q811" s="210"/>
      <c r="R811" s="210"/>
      <c r="S811" s="210"/>
      <c r="T811" s="210"/>
      <c r="U811" s="210"/>
      <c r="V811" s="210"/>
      <c r="W811" s="210"/>
      <c r="X811" s="210"/>
      <c r="Y811" s="210"/>
      <c r="Z811" s="210"/>
      <c r="AA811" s="210"/>
      <c r="AB811" s="210"/>
      <c r="AC811" s="210"/>
      <c r="AD811" s="210"/>
      <c r="AE811" s="210"/>
      <c r="AF811" s="210"/>
      <c r="AG811" s="210"/>
      <c r="AH811" s="210"/>
      <c r="AI811" s="210"/>
      <c r="AJ811" s="210"/>
      <c r="AK811" s="210"/>
      <c r="AL811" s="210"/>
    </row>
    <row r="812" spans="1:38" ht="16" x14ac:dyDescent="0.2">
      <c r="A812" s="210"/>
      <c r="B812" s="210"/>
      <c r="C812" s="210"/>
      <c r="D812" s="210"/>
      <c r="E812" s="210"/>
      <c r="F812" s="210"/>
      <c r="G812" s="210"/>
      <c r="H812" s="210"/>
      <c r="I812" s="210"/>
      <c r="J812" s="210"/>
      <c r="K812" s="210"/>
      <c r="L812" s="210"/>
      <c r="M812" s="210"/>
      <c r="N812" s="210"/>
      <c r="O812" s="210"/>
      <c r="P812" s="210"/>
      <c r="Q812" s="210"/>
      <c r="R812" s="210"/>
      <c r="S812" s="210"/>
      <c r="T812" s="210"/>
      <c r="U812" s="210"/>
      <c r="V812" s="210"/>
      <c r="W812" s="210"/>
      <c r="X812" s="210"/>
      <c r="Y812" s="210"/>
      <c r="Z812" s="210"/>
      <c r="AA812" s="210"/>
      <c r="AB812" s="210"/>
      <c r="AC812" s="210"/>
      <c r="AD812" s="210"/>
      <c r="AE812" s="210"/>
      <c r="AF812" s="210"/>
      <c r="AG812" s="210"/>
      <c r="AH812" s="210"/>
      <c r="AI812" s="210"/>
      <c r="AJ812" s="210"/>
      <c r="AK812" s="210"/>
      <c r="AL812" s="210"/>
    </row>
    <row r="813" spans="1:38" ht="16" x14ac:dyDescent="0.2">
      <c r="A813" s="210"/>
      <c r="B813" s="210"/>
      <c r="C813" s="210"/>
      <c r="D813" s="210"/>
      <c r="E813" s="210"/>
      <c r="F813" s="210"/>
      <c r="G813" s="210"/>
      <c r="H813" s="210"/>
      <c r="I813" s="210"/>
      <c r="J813" s="210"/>
      <c r="K813" s="210"/>
      <c r="L813" s="210"/>
      <c r="M813" s="210"/>
      <c r="N813" s="210"/>
      <c r="O813" s="210"/>
      <c r="P813" s="210"/>
      <c r="Q813" s="210"/>
      <c r="R813" s="210"/>
      <c r="S813" s="210"/>
      <c r="T813" s="210"/>
      <c r="U813" s="210"/>
      <c r="V813" s="210"/>
      <c r="W813" s="210"/>
      <c r="X813" s="210"/>
      <c r="Y813" s="210"/>
      <c r="Z813" s="210"/>
      <c r="AA813" s="210"/>
      <c r="AB813" s="210"/>
      <c r="AC813" s="210"/>
      <c r="AD813" s="210"/>
      <c r="AE813" s="210"/>
      <c r="AF813" s="210"/>
      <c r="AG813" s="210"/>
      <c r="AH813" s="210"/>
      <c r="AI813" s="210"/>
      <c r="AJ813" s="210"/>
      <c r="AK813" s="210"/>
      <c r="AL813" s="210"/>
    </row>
    <row r="814" spans="1:38" ht="16" x14ac:dyDescent="0.2">
      <c r="A814" s="210"/>
      <c r="B814" s="210"/>
      <c r="C814" s="210"/>
      <c r="D814" s="210"/>
      <c r="E814" s="210"/>
      <c r="F814" s="210"/>
      <c r="G814" s="210"/>
      <c r="H814" s="210"/>
      <c r="I814" s="210"/>
      <c r="J814" s="210"/>
      <c r="K814" s="210"/>
      <c r="L814" s="210"/>
      <c r="M814" s="210"/>
      <c r="N814" s="210"/>
      <c r="O814" s="210"/>
      <c r="P814" s="210"/>
      <c r="Q814" s="210"/>
      <c r="R814" s="210"/>
      <c r="S814" s="210"/>
      <c r="T814" s="210"/>
      <c r="U814" s="210"/>
      <c r="V814" s="210"/>
      <c r="W814" s="210"/>
      <c r="X814" s="210"/>
      <c r="Y814" s="210"/>
      <c r="Z814" s="210"/>
      <c r="AA814" s="210"/>
      <c r="AB814" s="210"/>
      <c r="AC814" s="210"/>
      <c r="AD814" s="210"/>
      <c r="AE814" s="210"/>
      <c r="AF814" s="210"/>
      <c r="AG814" s="210"/>
      <c r="AH814" s="210"/>
      <c r="AI814" s="210"/>
      <c r="AJ814" s="210"/>
      <c r="AK814" s="210"/>
      <c r="AL814" s="210"/>
    </row>
    <row r="815" spans="1:38" ht="16" x14ac:dyDescent="0.2">
      <c r="A815" s="210"/>
      <c r="B815" s="210"/>
      <c r="C815" s="210"/>
      <c r="D815" s="210"/>
      <c r="E815" s="210"/>
      <c r="F815" s="210"/>
      <c r="G815" s="210"/>
      <c r="H815" s="210"/>
      <c r="I815" s="210"/>
      <c r="J815" s="210"/>
      <c r="K815" s="210"/>
      <c r="L815" s="210"/>
      <c r="M815" s="210"/>
      <c r="N815" s="210"/>
      <c r="O815" s="210"/>
      <c r="P815" s="210"/>
      <c r="Q815" s="210"/>
      <c r="R815" s="210"/>
      <c r="S815" s="210"/>
      <c r="T815" s="210"/>
      <c r="U815" s="210"/>
      <c r="V815" s="210"/>
      <c r="W815" s="210"/>
      <c r="X815" s="210"/>
      <c r="Y815" s="210"/>
      <c r="Z815" s="210"/>
      <c r="AA815" s="210"/>
      <c r="AB815" s="210"/>
      <c r="AC815" s="210"/>
      <c r="AD815" s="210"/>
      <c r="AE815" s="210"/>
      <c r="AF815" s="210"/>
      <c r="AG815" s="210"/>
      <c r="AH815" s="210"/>
      <c r="AI815" s="210"/>
      <c r="AJ815" s="210"/>
      <c r="AK815" s="210"/>
      <c r="AL815" s="210"/>
    </row>
    <row r="816" spans="1:38" ht="16" x14ac:dyDescent="0.2">
      <c r="A816" s="210"/>
      <c r="B816" s="210"/>
      <c r="C816" s="210"/>
      <c r="D816" s="210"/>
      <c r="E816" s="210"/>
      <c r="F816" s="210"/>
      <c r="G816" s="210"/>
      <c r="H816" s="210"/>
      <c r="I816" s="210"/>
      <c r="J816" s="210"/>
      <c r="K816" s="210"/>
      <c r="L816" s="210"/>
      <c r="M816" s="210"/>
      <c r="N816" s="210"/>
      <c r="O816" s="210"/>
      <c r="P816" s="210"/>
      <c r="Q816" s="210"/>
      <c r="R816" s="210"/>
      <c r="S816" s="210"/>
      <c r="T816" s="210"/>
      <c r="U816" s="210"/>
      <c r="V816" s="210"/>
      <c r="W816" s="210"/>
      <c r="X816" s="210"/>
      <c r="Y816" s="210"/>
      <c r="Z816" s="210"/>
      <c r="AA816" s="210"/>
      <c r="AB816" s="210"/>
      <c r="AC816" s="210"/>
      <c r="AD816" s="210"/>
      <c r="AE816" s="210"/>
      <c r="AF816" s="210"/>
      <c r="AG816" s="210"/>
      <c r="AH816" s="210"/>
      <c r="AI816" s="210"/>
      <c r="AJ816" s="210"/>
      <c r="AK816" s="210"/>
      <c r="AL816" s="210"/>
    </row>
    <row r="817" spans="1:38" ht="16" x14ac:dyDescent="0.2">
      <c r="A817" s="210"/>
      <c r="B817" s="210"/>
      <c r="C817" s="210"/>
      <c r="D817" s="210"/>
      <c r="E817" s="210"/>
      <c r="F817" s="210"/>
      <c r="G817" s="210"/>
      <c r="H817" s="210"/>
      <c r="I817" s="210"/>
      <c r="J817" s="210"/>
      <c r="K817" s="210"/>
      <c r="L817" s="210"/>
      <c r="M817" s="210"/>
      <c r="N817" s="210"/>
      <c r="O817" s="210"/>
      <c r="P817" s="210"/>
      <c r="Q817" s="210"/>
      <c r="R817" s="210"/>
      <c r="S817" s="210"/>
      <c r="T817" s="210"/>
      <c r="U817" s="210"/>
      <c r="V817" s="210"/>
      <c r="W817" s="210"/>
      <c r="X817" s="210"/>
      <c r="Y817" s="210"/>
      <c r="Z817" s="210"/>
      <c r="AA817" s="210"/>
      <c r="AB817" s="210"/>
      <c r="AC817" s="210"/>
      <c r="AD817" s="210"/>
      <c r="AE817" s="210"/>
      <c r="AF817" s="210"/>
      <c r="AG817" s="210"/>
      <c r="AH817" s="210"/>
      <c r="AI817" s="210"/>
      <c r="AJ817" s="210"/>
      <c r="AK817" s="210"/>
      <c r="AL817" s="210"/>
    </row>
    <row r="818" spans="1:38" ht="16" x14ac:dyDescent="0.2">
      <c r="A818" s="210"/>
      <c r="B818" s="210"/>
      <c r="C818" s="210"/>
      <c r="D818" s="210"/>
      <c r="E818" s="210"/>
      <c r="F818" s="210"/>
      <c r="G818" s="210"/>
      <c r="H818" s="210"/>
      <c r="I818" s="210"/>
      <c r="J818" s="210"/>
      <c r="K818" s="210"/>
      <c r="L818" s="210"/>
      <c r="M818" s="210"/>
      <c r="N818" s="210"/>
      <c r="O818" s="210"/>
      <c r="P818" s="210"/>
      <c r="Q818" s="210"/>
      <c r="R818" s="210"/>
      <c r="S818" s="210"/>
      <c r="T818" s="210"/>
      <c r="U818" s="210"/>
      <c r="V818" s="210"/>
      <c r="W818" s="210"/>
      <c r="X818" s="210"/>
      <c r="Y818" s="210"/>
      <c r="Z818" s="210"/>
      <c r="AA818" s="210"/>
      <c r="AB818" s="210"/>
      <c r="AC818" s="210"/>
      <c r="AD818" s="210"/>
      <c r="AE818" s="210"/>
      <c r="AF818" s="210"/>
      <c r="AG818" s="210"/>
      <c r="AH818" s="210"/>
      <c r="AI818" s="210"/>
      <c r="AJ818" s="210"/>
      <c r="AK818" s="210"/>
      <c r="AL818" s="210"/>
    </row>
    <row r="819" spans="1:38" ht="16" x14ac:dyDescent="0.2">
      <c r="A819" s="210"/>
      <c r="B819" s="210"/>
      <c r="C819" s="210"/>
      <c r="D819" s="210"/>
      <c r="E819" s="210"/>
      <c r="F819" s="210"/>
      <c r="G819" s="210"/>
      <c r="H819" s="210"/>
      <c r="I819" s="210"/>
      <c r="J819" s="210"/>
      <c r="K819" s="210"/>
      <c r="L819" s="210"/>
      <c r="M819" s="210"/>
      <c r="N819" s="210"/>
      <c r="O819" s="210"/>
      <c r="P819" s="210"/>
      <c r="Q819" s="210"/>
      <c r="R819" s="210"/>
      <c r="S819" s="210"/>
      <c r="T819" s="210"/>
      <c r="U819" s="210"/>
      <c r="V819" s="210"/>
      <c r="W819" s="210"/>
      <c r="X819" s="210"/>
      <c r="Y819" s="210"/>
      <c r="Z819" s="210"/>
      <c r="AA819" s="210"/>
      <c r="AB819" s="210"/>
      <c r="AC819" s="210"/>
      <c r="AD819" s="210"/>
      <c r="AE819" s="210"/>
      <c r="AF819" s="210"/>
      <c r="AG819" s="210"/>
      <c r="AH819" s="210"/>
      <c r="AI819" s="210"/>
      <c r="AJ819" s="210"/>
      <c r="AK819" s="210"/>
      <c r="AL819" s="210"/>
    </row>
    <row r="820" spans="1:38" ht="16" x14ac:dyDescent="0.2">
      <c r="A820" s="210"/>
      <c r="B820" s="210"/>
      <c r="C820" s="210"/>
      <c r="D820" s="210"/>
      <c r="E820" s="210"/>
      <c r="F820" s="210"/>
      <c r="G820" s="210"/>
      <c r="H820" s="210"/>
      <c r="I820" s="210"/>
      <c r="J820" s="210"/>
      <c r="K820" s="210"/>
      <c r="L820" s="210"/>
      <c r="M820" s="210"/>
      <c r="N820" s="210"/>
      <c r="O820" s="210"/>
      <c r="P820" s="210"/>
      <c r="Q820" s="210"/>
      <c r="R820" s="210"/>
      <c r="S820" s="210"/>
      <c r="T820" s="210"/>
      <c r="U820" s="210"/>
      <c r="V820" s="210"/>
      <c r="W820" s="210"/>
      <c r="X820" s="210"/>
      <c r="Y820" s="210"/>
      <c r="Z820" s="210"/>
      <c r="AA820" s="210"/>
      <c r="AB820" s="210"/>
      <c r="AC820" s="210"/>
      <c r="AD820" s="210"/>
      <c r="AE820" s="210"/>
      <c r="AF820" s="210"/>
      <c r="AG820" s="210"/>
      <c r="AH820" s="210"/>
      <c r="AI820" s="210"/>
      <c r="AJ820" s="210"/>
      <c r="AK820" s="210"/>
      <c r="AL820" s="210"/>
    </row>
    <row r="821" spans="1:38" ht="16" x14ac:dyDescent="0.2">
      <c r="A821" s="210"/>
      <c r="B821" s="210"/>
      <c r="C821" s="210"/>
      <c r="D821" s="210"/>
      <c r="E821" s="210"/>
      <c r="F821" s="210"/>
      <c r="G821" s="210"/>
      <c r="H821" s="210"/>
      <c r="I821" s="210"/>
      <c r="J821" s="210"/>
      <c r="K821" s="210"/>
      <c r="L821" s="210"/>
      <c r="M821" s="210"/>
      <c r="N821" s="210"/>
      <c r="O821" s="210"/>
      <c r="P821" s="210"/>
      <c r="Q821" s="210"/>
      <c r="R821" s="210"/>
      <c r="S821" s="210"/>
      <c r="T821" s="210"/>
      <c r="U821" s="210"/>
      <c r="V821" s="210"/>
      <c r="W821" s="210"/>
      <c r="X821" s="210"/>
      <c r="Y821" s="210"/>
      <c r="Z821" s="210"/>
      <c r="AA821" s="210"/>
      <c r="AB821" s="210"/>
      <c r="AC821" s="210"/>
      <c r="AD821" s="210"/>
      <c r="AE821" s="210"/>
      <c r="AF821" s="210"/>
      <c r="AG821" s="210"/>
      <c r="AH821" s="210"/>
      <c r="AI821" s="210"/>
      <c r="AJ821" s="210"/>
      <c r="AK821" s="210"/>
      <c r="AL821" s="210"/>
    </row>
    <row r="822" spans="1:38" ht="16" x14ac:dyDescent="0.2">
      <c r="A822" s="210"/>
      <c r="B822" s="210"/>
      <c r="C822" s="210"/>
      <c r="D822" s="210"/>
      <c r="E822" s="210"/>
      <c r="F822" s="210"/>
      <c r="G822" s="210"/>
      <c r="H822" s="210"/>
      <c r="I822" s="210"/>
      <c r="J822" s="210"/>
      <c r="K822" s="210"/>
      <c r="L822" s="210"/>
      <c r="M822" s="210"/>
      <c r="N822" s="210"/>
      <c r="O822" s="210"/>
      <c r="P822" s="210"/>
      <c r="Q822" s="210"/>
      <c r="R822" s="210"/>
      <c r="S822" s="210"/>
      <c r="T822" s="210"/>
      <c r="U822" s="210"/>
      <c r="V822" s="210"/>
      <c r="W822" s="210"/>
      <c r="X822" s="210"/>
      <c r="Y822" s="210"/>
      <c r="Z822" s="210"/>
      <c r="AA822" s="210"/>
      <c r="AB822" s="210"/>
      <c r="AC822" s="210"/>
      <c r="AD822" s="210"/>
      <c r="AE822" s="210"/>
      <c r="AF822" s="210"/>
      <c r="AG822" s="210"/>
      <c r="AH822" s="210"/>
      <c r="AI822" s="210"/>
      <c r="AJ822" s="210"/>
      <c r="AK822" s="210"/>
      <c r="AL822" s="210"/>
    </row>
    <row r="823" spans="1:38" ht="16" x14ac:dyDescent="0.2">
      <c r="A823" s="210"/>
      <c r="B823" s="210"/>
      <c r="C823" s="210"/>
      <c r="D823" s="210"/>
      <c r="E823" s="210"/>
      <c r="F823" s="210"/>
      <c r="G823" s="210"/>
      <c r="H823" s="210"/>
      <c r="I823" s="210"/>
      <c r="J823" s="210"/>
      <c r="K823" s="210"/>
      <c r="L823" s="210"/>
      <c r="M823" s="210"/>
      <c r="N823" s="210"/>
      <c r="O823" s="210"/>
      <c r="P823" s="210"/>
      <c r="Q823" s="210"/>
      <c r="R823" s="210"/>
      <c r="S823" s="210"/>
      <c r="T823" s="210"/>
      <c r="U823" s="210"/>
      <c r="V823" s="210"/>
      <c r="W823" s="210"/>
      <c r="X823" s="210"/>
      <c r="Y823" s="210"/>
      <c r="Z823" s="210"/>
      <c r="AA823" s="210"/>
      <c r="AB823" s="210"/>
      <c r="AC823" s="210"/>
      <c r="AD823" s="210"/>
      <c r="AE823" s="210"/>
      <c r="AF823" s="210"/>
      <c r="AG823" s="210"/>
      <c r="AH823" s="210"/>
      <c r="AI823" s="210"/>
      <c r="AJ823" s="210"/>
      <c r="AK823" s="210"/>
      <c r="AL823" s="210"/>
    </row>
    <row r="824" spans="1:38" ht="16" x14ac:dyDescent="0.2">
      <c r="A824" s="210"/>
      <c r="B824" s="210"/>
      <c r="C824" s="210"/>
      <c r="D824" s="210"/>
      <c r="E824" s="210"/>
      <c r="F824" s="210"/>
      <c r="G824" s="210"/>
      <c r="H824" s="210"/>
      <c r="I824" s="210"/>
      <c r="J824" s="210"/>
      <c r="K824" s="210"/>
      <c r="L824" s="210"/>
      <c r="M824" s="210"/>
      <c r="N824" s="210"/>
      <c r="O824" s="210"/>
      <c r="P824" s="210"/>
      <c r="Q824" s="210"/>
      <c r="R824" s="210"/>
      <c r="S824" s="210"/>
      <c r="T824" s="210"/>
      <c r="U824" s="210"/>
      <c r="V824" s="210"/>
      <c r="W824" s="210"/>
      <c r="X824" s="210"/>
      <c r="Y824" s="210"/>
      <c r="Z824" s="210"/>
      <c r="AA824" s="210"/>
      <c r="AB824" s="210"/>
      <c r="AC824" s="210"/>
      <c r="AD824" s="210"/>
      <c r="AE824" s="210"/>
      <c r="AF824" s="210"/>
      <c r="AG824" s="210"/>
      <c r="AH824" s="210"/>
      <c r="AI824" s="210"/>
      <c r="AJ824" s="210"/>
      <c r="AK824" s="210"/>
      <c r="AL824" s="210"/>
    </row>
    <row r="825" spans="1:38" ht="16" x14ac:dyDescent="0.2">
      <c r="A825" s="210"/>
      <c r="B825" s="210"/>
      <c r="C825" s="210"/>
      <c r="D825" s="210"/>
      <c r="E825" s="210"/>
      <c r="F825" s="210"/>
      <c r="G825" s="210"/>
      <c r="H825" s="210"/>
      <c r="I825" s="210"/>
      <c r="J825" s="210"/>
      <c r="K825" s="210"/>
      <c r="L825" s="210"/>
      <c r="M825" s="210"/>
      <c r="N825" s="210"/>
      <c r="O825" s="210"/>
      <c r="P825" s="210"/>
      <c r="Q825" s="210"/>
      <c r="R825" s="210"/>
      <c r="S825" s="210"/>
      <c r="T825" s="210"/>
      <c r="U825" s="210"/>
      <c r="V825" s="210"/>
      <c r="W825" s="210"/>
      <c r="X825" s="210"/>
      <c r="Y825" s="210"/>
      <c r="Z825" s="210"/>
      <c r="AA825" s="210"/>
      <c r="AB825" s="210"/>
      <c r="AC825" s="210"/>
      <c r="AD825" s="210"/>
      <c r="AE825" s="210"/>
      <c r="AF825" s="210"/>
      <c r="AG825" s="210"/>
      <c r="AH825" s="210"/>
      <c r="AI825" s="210"/>
      <c r="AJ825" s="210"/>
      <c r="AK825" s="210"/>
      <c r="AL825" s="210"/>
    </row>
    <row r="826" spans="1:38" ht="16" x14ac:dyDescent="0.2">
      <c r="A826" s="210"/>
      <c r="B826" s="210"/>
      <c r="C826" s="210"/>
      <c r="D826" s="210"/>
      <c r="E826" s="210"/>
      <c r="F826" s="210"/>
      <c r="G826" s="210"/>
      <c r="H826" s="210"/>
      <c r="I826" s="210"/>
      <c r="J826" s="210"/>
      <c r="K826" s="210"/>
      <c r="L826" s="210"/>
      <c r="M826" s="210"/>
      <c r="N826" s="210"/>
      <c r="O826" s="210"/>
      <c r="P826" s="210"/>
      <c r="Q826" s="210"/>
      <c r="R826" s="210"/>
      <c r="S826" s="210"/>
      <c r="T826" s="210"/>
      <c r="U826" s="210"/>
      <c r="V826" s="210"/>
      <c r="W826" s="210"/>
      <c r="X826" s="210"/>
      <c r="Y826" s="210"/>
      <c r="Z826" s="210"/>
      <c r="AA826" s="210"/>
      <c r="AB826" s="210"/>
      <c r="AC826" s="210"/>
      <c r="AD826" s="210"/>
      <c r="AE826" s="210"/>
      <c r="AF826" s="210"/>
      <c r="AG826" s="210"/>
      <c r="AH826" s="210"/>
      <c r="AI826" s="210"/>
      <c r="AJ826" s="210"/>
      <c r="AK826" s="210"/>
      <c r="AL826" s="210"/>
    </row>
    <row r="827" spans="1:38" ht="16" x14ac:dyDescent="0.2">
      <c r="A827" s="210"/>
      <c r="B827" s="210"/>
      <c r="C827" s="210"/>
      <c r="D827" s="210"/>
      <c r="E827" s="210"/>
      <c r="F827" s="210"/>
      <c r="G827" s="210"/>
      <c r="H827" s="210"/>
      <c r="I827" s="210"/>
      <c r="J827" s="210"/>
      <c r="K827" s="210"/>
      <c r="L827" s="210"/>
      <c r="M827" s="210"/>
      <c r="N827" s="210"/>
      <c r="O827" s="210"/>
      <c r="P827" s="210"/>
      <c r="Q827" s="210"/>
      <c r="R827" s="210"/>
      <c r="S827" s="210"/>
      <c r="T827" s="210"/>
      <c r="U827" s="210"/>
      <c r="V827" s="210"/>
      <c r="W827" s="210"/>
      <c r="X827" s="210"/>
      <c r="Y827" s="210"/>
      <c r="Z827" s="210"/>
      <c r="AA827" s="210"/>
      <c r="AB827" s="210"/>
      <c r="AC827" s="210"/>
      <c r="AD827" s="210"/>
      <c r="AE827" s="210"/>
      <c r="AF827" s="210"/>
      <c r="AG827" s="210"/>
      <c r="AH827" s="210"/>
      <c r="AI827" s="210"/>
      <c r="AJ827" s="210"/>
      <c r="AK827" s="210"/>
      <c r="AL827" s="210"/>
    </row>
    <row r="828" spans="1:38" ht="16" x14ac:dyDescent="0.2">
      <c r="A828" s="210"/>
      <c r="B828" s="210"/>
      <c r="C828" s="210"/>
      <c r="D828" s="210"/>
      <c r="E828" s="210"/>
      <c r="F828" s="210"/>
      <c r="G828" s="210"/>
      <c r="H828" s="210"/>
      <c r="I828" s="210"/>
      <c r="J828" s="210"/>
      <c r="K828" s="210"/>
      <c r="L828" s="210"/>
      <c r="M828" s="210"/>
      <c r="N828" s="210"/>
      <c r="O828" s="210"/>
      <c r="P828" s="210"/>
      <c r="Q828" s="210"/>
      <c r="R828" s="210"/>
      <c r="S828" s="210"/>
      <c r="T828" s="210"/>
      <c r="U828" s="210"/>
      <c r="V828" s="210"/>
      <c r="W828" s="210"/>
      <c r="X828" s="210"/>
      <c r="Y828" s="210"/>
      <c r="Z828" s="210"/>
      <c r="AA828" s="210"/>
      <c r="AB828" s="210"/>
      <c r="AC828" s="210"/>
      <c r="AD828" s="210"/>
      <c r="AE828" s="210"/>
      <c r="AF828" s="210"/>
      <c r="AG828" s="210"/>
      <c r="AH828" s="210"/>
      <c r="AI828" s="210"/>
      <c r="AJ828" s="210"/>
      <c r="AK828" s="210"/>
      <c r="AL828" s="210"/>
    </row>
    <row r="829" spans="1:38" ht="16" x14ac:dyDescent="0.2">
      <c r="A829" s="210"/>
      <c r="B829" s="210"/>
      <c r="C829" s="210"/>
      <c r="D829" s="210"/>
      <c r="E829" s="210"/>
      <c r="F829" s="210"/>
      <c r="G829" s="210"/>
      <c r="H829" s="210"/>
      <c r="I829" s="210"/>
      <c r="J829" s="210"/>
      <c r="K829" s="210"/>
      <c r="L829" s="210"/>
      <c r="M829" s="210"/>
      <c r="N829" s="210"/>
      <c r="O829" s="210"/>
      <c r="P829" s="210"/>
      <c r="Q829" s="210"/>
      <c r="R829" s="210"/>
      <c r="S829" s="210"/>
      <c r="T829" s="210"/>
      <c r="U829" s="210"/>
      <c r="V829" s="210"/>
      <c r="W829" s="210"/>
      <c r="X829" s="210"/>
      <c r="Y829" s="210"/>
      <c r="Z829" s="210"/>
      <c r="AA829" s="210"/>
      <c r="AB829" s="210"/>
      <c r="AC829" s="210"/>
      <c r="AD829" s="210"/>
      <c r="AE829" s="210"/>
      <c r="AF829" s="210"/>
      <c r="AG829" s="210"/>
      <c r="AH829" s="210"/>
      <c r="AI829" s="210"/>
      <c r="AJ829" s="210"/>
      <c r="AK829" s="210"/>
      <c r="AL829" s="210"/>
    </row>
    <row r="830" spans="1:38" ht="16" x14ac:dyDescent="0.2">
      <c r="A830" s="210"/>
      <c r="B830" s="210"/>
      <c r="C830" s="210"/>
      <c r="D830" s="210"/>
      <c r="E830" s="210"/>
      <c r="F830" s="210"/>
      <c r="G830" s="210"/>
      <c r="H830" s="210"/>
      <c r="I830" s="210"/>
      <c r="J830" s="210"/>
      <c r="K830" s="210"/>
      <c r="L830" s="210"/>
      <c r="M830" s="210"/>
      <c r="N830" s="210"/>
      <c r="O830" s="210"/>
      <c r="P830" s="210"/>
      <c r="Q830" s="210"/>
      <c r="R830" s="210"/>
      <c r="S830" s="210"/>
      <c r="T830" s="210"/>
      <c r="U830" s="210"/>
      <c r="V830" s="210"/>
      <c r="W830" s="210"/>
      <c r="X830" s="210"/>
      <c r="Y830" s="210"/>
      <c r="Z830" s="210"/>
      <c r="AA830" s="210"/>
      <c r="AB830" s="210"/>
      <c r="AC830" s="210"/>
      <c r="AD830" s="210"/>
      <c r="AE830" s="210"/>
      <c r="AF830" s="210"/>
      <c r="AG830" s="210"/>
      <c r="AH830" s="210"/>
      <c r="AI830" s="210"/>
      <c r="AJ830" s="210"/>
      <c r="AK830" s="210"/>
      <c r="AL830" s="210"/>
    </row>
    <row r="831" spans="1:38" ht="16" x14ac:dyDescent="0.2">
      <c r="A831" s="210"/>
      <c r="B831" s="210"/>
      <c r="C831" s="210"/>
      <c r="D831" s="210"/>
      <c r="E831" s="210"/>
      <c r="F831" s="210"/>
      <c r="G831" s="210"/>
      <c r="H831" s="210"/>
      <c r="I831" s="210"/>
      <c r="J831" s="210"/>
      <c r="K831" s="210"/>
      <c r="L831" s="210"/>
      <c r="M831" s="210"/>
      <c r="N831" s="210"/>
      <c r="O831" s="210"/>
      <c r="P831" s="210"/>
      <c r="Q831" s="210"/>
      <c r="R831" s="210"/>
      <c r="S831" s="210"/>
      <c r="T831" s="210"/>
      <c r="U831" s="210"/>
      <c r="V831" s="210"/>
      <c r="W831" s="210"/>
      <c r="X831" s="210"/>
      <c r="Y831" s="210"/>
      <c r="Z831" s="210"/>
      <c r="AA831" s="210"/>
      <c r="AB831" s="210"/>
      <c r="AC831" s="210"/>
      <c r="AD831" s="210"/>
      <c r="AE831" s="210"/>
      <c r="AF831" s="210"/>
      <c r="AG831" s="210"/>
      <c r="AH831" s="210"/>
      <c r="AI831" s="210"/>
      <c r="AJ831" s="210"/>
      <c r="AK831" s="210"/>
      <c r="AL831" s="210"/>
    </row>
    <row r="832" spans="1:38" ht="16" x14ac:dyDescent="0.2">
      <c r="A832" s="210"/>
      <c r="B832" s="210"/>
      <c r="C832" s="210"/>
      <c r="D832" s="210"/>
      <c r="E832" s="210"/>
      <c r="F832" s="210"/>
      <c r="G832" s="210"/>
      <c r="H832" s="210"/>
      <c r="I832" s="210"/>
      <c r="J832" s="210"/>
      <c r="K832" s="210"/>
      <c r="L832" s="210"/>
      <c r="M832" s="210"/>
      <c r="N832" s="210"/>
      <c r="O832" s="210"/>
      <c r="P832" s="210"/>
      <c r="Q832" s="210"/>
      <c r="R832" s="210"/>
      <c r="S832" s="210"/>
      <c r="T832" s="210"/>
      <c r="U832" s="210"/>
      <c r="V832" s="210"/>
      <c r="W832" s="210"/>
      <c r="X832" s="210"/>
      <c r="Y832" s="210"/>
      <c r="Z832" s="210"/>
      <c r="AA832" s="210"/>
      <c r="AB832" s="210"/>
      <c r="AC832" s="210"/>
      <c r="AD832" s="210"/>
      <c r="AE832" s="210"/>
      <c r="AF832" s="210"/>
      <c r="AG832" s="210"/>
      <c r="AH832" s="210"/>
      <c r="AI832" s="210"/>
      <c r="AJ832" s="210"/>
      <c r="AK832" s="210"/>
      <c r="AL832" s="210"/>
    </row>
    <row r="833" spans="1:38" ht="16" x14ac:dyDescent="0.2">
      <c r="A833" s="210"/>
      <c r="B833" s="210"/>
      <c r="C833" s="210"/>
      <c r="D833" s="210"/>
      <c r="E833" s="210"/>
      <c r="F833" s="210"/>
      <c r="G833" s="210"/>
      <c r="H833" s="210"/>
      <c r="I833" s="210"/>
      <c r="J833" s="210"/>
      <c r="K833" s="210"/>
      <c r="L833" s="210"/>
      <c r="M833" s="210"/>
      <c r="N833" s="210"/>
      <c r="O833" s="210"/>
      <c r="P833" s="210"/>
      <c r="Q833" s="210"/>
      <c r="R833" s="210"/>
      <c r="S833" s="210"/>
      <c r="T833" s="210"/>
      <c r="U833" s="210"/>
      <c r="V833" s="210"/>
      <c r="W833" s="210"/>
      <c r="X833" s="210"/>
      <c r="Y833" s="210"/>
      <c r="Z833" s="210"/>
      <c r="AA833" s="210"/>
      <c r="AB833" s="210"/>
      <c r="AC833" s="210"/>
      <c r="AD833" s="210"/>
      <c r="AE833" s="210"/>
      <c r="AF833" s="210"/>
      <c r="AG833" s="210"/>
      <c r="AH833" s="210"/>
      <c r="AI833" s="210"/>
      <c r="AJ833" s="210"/>
      <c r="AK833" s="210"/>
      <c r="AL833" s="210"/>
    </row>
    <row r="834" spans="1:38" ht="16" x14ac:dyDescent="0.2">
      <c r="A834" s="210"/>
      <c r="B834" s="210"/>
      <c r="C834" s="210"/>
      <c r="D834" s="210"/>
      <c r="E834" s="210"/>
      <c r="F834" s="210"/>
      <c r="G834" s="210"/>
      <c r="H834" s="210"/>
      <c r="I834" s="210"/>
      <c r="J834" s="210"/>
      <c r="K834" s="210"/>
      <c r="L834" s="210"/>
      <c r="M834" s="210"/>
      <c r="N834" s="210"/>
      <c r="O834" s="210"/>
      <c r="P834" s="210"/>
      <c r="Q834" s="210"/>
      <c r="R834" s="210"/>
      <c r="S834" s="210"/>
      <c r="T834" s="210"/>
      <c r="U834" s="210"/>
      <c r="V834" s="210"/>
      <c r="W834" s="210"/>
      <c r="X834" s="210"/>
      <c r="Y834" s="210"/>
      <c r="Z834" s="210"/>
      <c r="AA834" s="210"/>
      <c r="AB834" s="210"/>
      <c r="AC834" s="210"/>
      <c r="AD834" s="210"/>
      <c r="AE834" s="210"/>
      <c r="AF834" s="210"/>
      <c r="AG834" s="210"/>
      <c r="AH834" s="210"/>
      <c r="AI834" s="210"/>
      <c r="AJ834" s="210"/>
      <c r="AK834" s="210"/>
      <c r="AL834" s="210"/>
    </row>
    <row r="835" spans="1:38" ht="16" x14ac:dyDescent="0.2">
      <c r="A835" s="210"/>
      <c r="B835" s="210"/>
      <c r="C835" s="210"/>
      <c r="D835" s="210"/>
      <c r="E835" s="210"/>
      <c r="F835" s="210"/>
      <c r="G835" s="210"/>
      <c r="H835" s="210"/>
      <c r="I835" s="210"/>
      <c r="J835" s="210"/>
      <c r="K835" s="210"/>
      <c r="L835" s="210"/>
      <c r="M835" s="210"/>
      <c r="N835" s="210"/>
      <c r="O835" s="210"/>
      <c r="P835" s="210"/>
      <c r="Q835" s="210"/>
      <c r="R835" s="210"/>
      <c r="S835" s="210"/>
      <c r="T835" s="210"/>
      <c r="U835" s="210"/>
      <c r="V835" s="210"/>
      <c r="W835" s="210"/>
      <c r="X835" s="210"/>
      <c r="Y835" s="210"/>
      <c r="Z835" s="210"/>
      <c r="AA835" s="210"/>
      <c r="AB835" s="210"/>
      <c r="AC835" s="210"/>
      <c r="AD835" s="210"/>
      <c r="AE835" s="210"/>
      <c r="AF835" s="210"/>
      <c r="AG835" s="210"/>
      <c r="AH835" s="210"/>
      <c r="AI835" s="210"/>
      <c r="AJ835" s="210"/>
      <c r="AK835" s="210"/>
      <c r="AL835" s="210"/>
    </row>
    <row r="836" spans="1:38" ht="16" x14ac:dyDescent="0.2">
      <c r="A836" s="210"/>
      <c r="B836" s="210"/>
      <c r="C836" s="210"/>
      <c r="D836" s="210"/>
      <c r="E836" s="210"/>
      <c r="F836" s="210"/>
      <c r="G836" s="210"/>
      <c r="H836" s="210"/>
      <c r="I836" s="210"/>
      <c r="J836" s="210"/>
      <c r="K836" s="210"/>
      <c r="L836" s="210"/>
      <c r="M836" s="210"/>
      <c r="N836" s="210"/>
      <c r="O836" s="210"/>
      <c r="P836" s="210"/>
      <c r="Q836" s="210"/>
      <c r="R836" s="210"/>
      <c r="S836" s="210"/>
      <c r="T836" s="210"/>
      <c r="U836" s="210"/>
      <c r="V836" s="210"/>
      <c r="W836" s="210"/>
      <c r="X836" s="210"/>
      <c r="Y836" s="210"/>
      <c r="Z836" s="210"/>
      <c r="AA836" s="210"/>
      <c r="AB836" s="210"/>
      <c r="AC836" s="210"/>
      <c r="AD836" s="210"/>
      <c r="AE836" s="210"/>
      <c r="AF836" s="210"/>
      <c r="AG836" s="210"/>
      <c r="AH836" s="210"/>
      <c r="AI836" s="210"/>
      <c r="AJ836" s="210"/>
      <c r="AK836" s="210"/>
      <c r="AL836" s="210"/>
    </row>
    <row r="837" spans="1:38" ht="16" x14ac:dyDescent="0.2">
      <c r="A837" s="210"/>
      <c r="B837" s="210"/>
      <c r="C837" s="210"/>
      <c r="D837" s="210"/>
      <c r="E837" s="210"/>
      <c r="F837" s="210"/>
      <c r="G837" s="210"/>
      <c r="H837" s="210"/>
      <c r="I837" s="210"/>
      <c r="J837" s="210"/>
      <c r="K837" s="210"/>
      <c r="L837" s="210"/>
      <c r="M837" s="210"/>
      <c r="N837" s="210"/>
      <c r="O837" s="210"/>
      <c r="P837" s="210"/>
      <c r="Q837" s="210"/>
      <c r="R837" s="210"/>
      <c r="S837" s="210"/>
      <c r="T837" s="210"/>
      <c r="U837" s="210"/>
      <c r="V837" s="210"/>
      <c r="W837" s="210"/>
      <c r="X837" s="210"/>
      <c r="Y837" s="210"/>
      <c r="Z837" s="210"/>
      <c r="AA837" s="210"/>
      <c r="AB837" s="210"/>
      <c r="AC837" s="210"/>
      <c r="AD837" s="210"/>
      <c r="AE837" s="210"/>
      <c r="AF837" s="210"/>
      <c r="AG837" s="210"/>
      <c r="AH837" s="210"/>
      <c r="AI837" s="210"/>
      <c r="AJ837" s="210"/>
      <c r="AK837" s="210"/>
      <c r="AL837" s="210"/>
    </row>
    <row r="838" spans="1:38" ht="16" x14ac:dyDescent="0.2">
      <c r="A838" s="210"/>
      <c r="B838" s="210"/>
      <c r="C838" s="210"/>
      <c r="D838" s="210"/>
      <c r="E838" s="210"/>
      <c r="F838" s="210"/>
      <c r="G838" s="210"/>
      <c r="H838" s="210"/>
      <c r="I838" s="210"/>
      <c r="J838" s="210"/>
      <c r="K838" s="210"/>
      <c r="L838" s="210"/>
      <c r="M838" s="210"/>
      <c r="N838" s="210"/>
      <c r="O838" s="210"/>
      <c r="P838" s="210"/>
      <c r="Q838" s="210"/>
      <c r="R838" s="210"/>
      <c r="S838" s="210"/>
      <c r="T838" s="210"/>
      <c r="U838" s="210"/>
      <c r="V838" s="210"/>
      <c r="W838" s="210"/>
      <c r="X838" s="210"/>
      <c r="Y838" s="210"/>
      <c r="Z838" s="210"/>
      <c r="AA838" s="210"/>
      <c r="AB838" s="210"/>
      <c r="AC838" s="210"/>
      <c r="AD838" s="210"/>
      <c r="AE838" s="210"/>
      <c r="AF838" s="210"/>
      <c r="AG838" s="210"/>
      <c r="AH838" s="210"/>
      <c r="AI838" s="210"/>
      <c r="AJ838" s="210"/>
      <c r="AK838" s="210"/>
      <c r="AL838" s="210"/>
    </row>
    <row r="839" spans="1:38" ht="16" x14ac:dyDescent="0.2">
      <c r="A839" s="210"/>
      <c r="B839" s="210"/>
      <c r="C839" s="210"/>
      <c r="D839" s="210"/>
      <c r="E839" s="210"/>
      <c r="F839" s="210"/>
      <c r="G839" s="210"/>
      <c r="H839" s="210"/>
      <c r="I839" s="210"/>
      <c r="J839" s="210"/>
      <c r="K839" s="210"/>
      <c r="L839" s="210"/>
      <c r="M839" s="210"/>
      <c r="N839" s="210"/>
      <c r="O839" s="210"/>
      <c r="P839" s="210"/>
      <c r="Q839" s="210"/>
      <c r="R839" s="210"/>
      <c r="S839" s="210"/>
      <c r="T839" s="210"/>
      <c r="U839" s="210"/>
      <c r="V839" s="210"/>
      <c r="W839" s="210"/>
      <c r="X839" s="210"/>
      <c r="Y839" s="210"/>
      <c r="Z839" s="210"/>
      <c r="AA839" s="210"/>
      <c r="AB839" s="210"/>
      <c r="AC839" s="210"/>
      <c r="AD839" s="210"/>
      <c r="AE839" s="210"/>
      <c r="AF839" s="210"/>
      <c r="AG839" s="210"/>
      <c r="AH839" s="210"/>
      <c r="AI839" s="210"/>
      <c r="AJ839" s="210"/>
      <c r="AK839" s="210"/>
      <c r="AL839" s="210"/>
    </row>
    <row r="840" spans="1:38" ht="16" x14ac:dyDescent="0.2">
      <c r="A840" s="210"/>
      <c r="B840" s="210"/>
      <c r="C840" s="210"/>
      <c r="D840" s="210"/>
      <c r="E840" s="210"/>
      <c r="F840" s="210"/>
      <c r="G840" s="210"/>
      <c r="H840" s="210"/>
      <c r="I840" s="210"/>
      <c r="J840" s="210"/>
      <c r="K840" s="210"/>
      <c r="L840" s="210"/>
      <c r="M840" s="210"/>
      <c r="N840" s="210"/>
      <c r="O840" s="210"/>
      <c r="P840" s="210"/>
      <c r="Q840" s="210"/>
      <c r="R840" s="210"/>
      <c r="S840" s="210"/>
      <c r="T840" s="210"/>
      <c r="U840" s="210"/>
      <c r="V840" s="210"/>
      <c r="W840" s="210"/>
      <c r="X840" s="210"/>
      <c r="Y840" s="210"/>
      <c r="Z840" s="210"/>
      <c r="AA840" s="210"/>
      <c r="AB840" s="210"/>
      <c r="AC840" s="210"/>
      <c r="AD840" s="210"/>
      <c r="AE840" s="210"/>
      <c r="AF840" s="210"/>
      <c r="AG840" s="210"/>
      <c r="AH840" s="210"/>
      <c r="AI840" s="210"/>
      <c r="AJ840" s="210"/>
      <c r="AK840" s="210"/>
      <c r="AL840" s="210"/>
    </row>
    <row r="841" spans="1:38" ht="16" x14ac:dyDescent="0.2">
      <c r="A841" s="210"/>
      <c r="B841" s="210"/>
      <c r="C841" s="210"/>
      <c r="D841" s="210"/>
      <c r="E841" s="210"/>
      <c r="F841" s="210"/>
      <c r="G841" s="210"/>
      <c r="H841" s="210"/>
      <c r="I841" s="210"/>
      <c r="J841" s="210"/>
      <c r="K841" s="210"/>
      <c r="L841" s="210"/>
      <c r="M841" s="210"/>
      <c r="N841" s="210"/>
      <c r="O841" s="210"/>
      <c r="P841" s="210"/>
      <c r="Q841" s="210"/>
      <c r="R841" s="210"/>
      <c r="S841" s="210"/>
      <c r="T841" s="210"/>
      <c r="U841" s="210"/>
      <c r="V841" s="210"/>
      <c r="W841" s="210"/>
      <c r="X841" s="210"/>
      <c r="Y841" s="210"/>
      <c r="Z841" s="210"/>
      <c r="AA841" s="210"/>
      <c r="AB841" s="210"/>
      <c r="AC841" s="210"/>
      <c r="AD841" s="210"/>
      <c r="AE841" s="210"/>
      <c r="AF841" s="210"/>
      <c r="AG841" s="210"/>
      <c r="AH841" s="210"/>
      <c r="AI841" s="210"/>
      <c r="AJ841" s="210"/>
      <c r="AK841" s="210"/>
      <c r="AL841" s="210"/>
    </row>
    <row r="842" spans="1:38" ht="16" x14ac:dyDescent="0.2">
      <c r="A842" s="210"/>
      <c r="B842" s="210"/>
      <c r="C842" s="210"/>
      <c r="D842" s="210"/>
      <c r="E842" s="210"/>
      <c r="F842" s="210"/>
      <c r="G842" s="210"/>
      <c r="H842" s="210"/>
      <c r="I842" s="210"/>
      <c r="J842" s="210"/>
      <c r="K842" s="210"/>
      <c r="L842" s="210"/>
      <c r="M842" s="210"/>
      <c r="N842" s="210"/>
      <c r="O842" s="210"/>
      <c r="P842" s="210"/>
      <c r="Q842" s="210"/>
      <c r="R842" s="210"/>
      <c r="S842" s="210"/>
      <c r="T842" s="210"/>
      <c r="U842" s="210"/>
      <c r="V842" s="210"/>
      <c r="W842" s="210"/>
      <c r="X842" s="210"/>
      <c r="Y842" s="210"/>
      <c r="Z842" s="210"/>
      <c r="AA842" s="210"/>
      <c r="AB842" s="210"/>
      <c r="AC842" s="210"/>
      <c r="AD842" s="210"/>
      <c r="AE842" s="210"/>
      <c r="AF842" s="210"/>
      <c r="AG842" s="210"/>
      <c r="AH842" s="210"/>
      <c r="AI842" s="210"/>
      <c r="AJ842" s="210"/>
      <c r="AK842" s="210"/>
      <c r="AL842" s="210"/>
    </row>
    <row r="843" spans="1:38" ht="16" x14ac:dyDescent="0.2">
      <c r="A843" s="210"/>
      <c r="B843" s="210"/>
      <c r="C843" s="210"/>
      <c r="D843" s="210"/>
      <c r="E843" s="210"/>
      <c r="F843" s="210"/>
      <c r="G843" s="210"/>
      <c r="H843" s="210"/>
      <c r="I843" s="210"/>
      <c r="J843" s="210"/>
      <c r="K843" s="210"/>
      <c r="L843" s="210"/>
      <c r="M843" s="210"/>
      <c r="N843" s="210"/>
      <c r="O843" s="210"/>
      <c r="P843" s="210"/>
      <c r="Q843" s="210"/>
      <c r="R843" s="210"/>
      <c r="S843" s="210"/>
      <c r="T843" s="210"/>
      <c r="U843" s="210"/>
      <c r="V843" s="210"/>
      <c r="W843" s="210"/>
      <c r="X843" s="210"/>
      <c r="Y843" s="210"/>
      <c r="Z843" s="210"/>
      <c r="AA843" s="210"/>
      <c r="AB843" s="210"/>
      <c r="AC843" s="210"/>
      <c r="AD843" s="210"/>
      <c r="AE843" s="210"/>
      <c r="AF843" s="210"/>
      <c r="AG843" s="210"/>
      <c r="AH843" s="210"/>
      <c r="AI843" s="210"/>
      <c r="AJ843" s="210"/>
      <c r="AK843" s="210"/>
      <c r="AL843" s="210"/>
    </row>
    <row r="844" spans="1:38" ht="16" x14ac:dyDescent="0.2">
      <c r="A844" s="210"/>
      <c r="B844" s="210"/>
      <c r="C844" s="210"/>
      <c r="D844" s="210"/>
      <c r="E844" s="210"/>
      <c r="F844" s="210"/>
      <c r="G844" s="210"/>
      <c r="H844" s="210"/>
      <c r="I844" s="210"/>
      <c r="J844" s="210"/>
      <c r="K844" s="210"/>
      <c r="L844" s="210"/>
      <c r="M844" s="210"/>
      <c r="N844" s="210"/>
      <c r="O844" s="210"/>
      <c r="P844" s="210"/>
      <c r="Q844" s="210"/>
      <c r="R844" s="210"/>
      <c r="S844" s="210"/>
      <c r="T844" s="210"/>
      <c r="U844" s="210"/>
      <c r="V844" s="210"/>
      <c r="W844" s="210"/>
      <c r="X844" s="210"/>
      <c r="Y844" s="210"/>
      <c r="Z844" s="210"/>
      <c r="AA844" s="210"/>
      <c r="AB844" s="210"/>
      <c r="AC844" s="210"/>
      <c r="AD844" s="210"/>
      <c r="AE844" s="210"/>
      <c r="AF844" s="210"/>
      <c r="AG844" s="210"/>
      <c r="AH844" s="210"/>
      <c r="AI844" s="210"/>
      <c r="AJ844" s="210"/>
      <c r="AK844" s="210"/>
      <c r="AL844" s="210"/>
    </row>
    <row r="845" spans="1:38" ht="16" x14ac:dyDescent="0.2">
      <c r="A845" s="210"/>
      <c r="B845" s="210"/>
      <c r="C845" s="210"/>
      <c r="D845" s="210"/>
      <c r="E845" s="210"/>
      <c r="F845" s="210"/>
      <c r="G845" s="210"/>
      <c r="H845" s="210"/>
      <c r="I845" s="210"/>
      <c r="J845" s="210"/>
      <c r="K845" s="210"/>
      <c r="L845" s="210"/>
      <c r="M845" s="210"/>
      <c r="N845" s="210"/>
      <c r="O845" s="210"/>
      <c r="P845" s="210"/>
      <c r="Q845" s="210"/>
      <c r="R845" s="210"/>
      <c r="S845" s="210"/>
      <c r="T845" s="210"/>
      <c r="U845" s="210"/>
      <c r="V845" s="210"/>
      <c r="W845" s="210"/>
      <c r="X845" s="210"/>
      <c r="Y845" s="210"/>
      <c r="Z845" s="210"/>
      <c r="AA845" s="210"/>
      <c r="AB845" s="210"/>
      <c r="AC845" s="210"/>
      <c r="AD845" s="210"/>
      <c r="AE845" s="210"/>
      <c r="AF845" s="210"/>
      <c r="AG845" s="210"/>
      <c r="AH845" s="210"/>
      <c r="AI845" s="210"/>
      <c r="AJ845" s="210"/>
      <c r="AK845" s="210"/>
      <c r="AL845" s="210"/>
    </row>
    <row r="846" spans="1:38" ht="16" x14ac:dyDescent="0.2">
      <c r="A846" s="210"/>
      <c r="B846" s="210"/>
      <c r="C846" s="210"/>
      <c r="D846" s="210"/>
      <c r="E846" s="210"/>
      <c r="F846" s="210"/>
      <c r="G846" s="210"/>
      <c r="H846" s="210"/>
      <c r="I846" s="210"/>
      <c r="J846" s="210"/>
      <c r="K846" s="210"/>
      <c r="L846" s="210"/>
      <c r="M846" s="210"/>
      <c r="N846" s="210"/>
      <c r="O846" s="210"/>
      <c r="P846" s="210"/>
      <c r="Q846" s="210"/>
      <c r="R846" s="210"/>
      <c r="S846" s="210"/>
      <c r="T846" s="210"/>
      <c r="U846" s="210"/>
      <c r="V846" s="210"/>
      <c r="W846" s="210"/>
      <c r="X846" s="210"/>
      <c r="Y846" s="210"/>
      <c r="Z846" s="210"/>
      <c r="AA846" s="210"/>
      <c r="AB846" s="210"/>
      <c r="AC846" s="210"/>
      <c r="AD846" s="210"/>
      <c r="AE846" s="210"/>
      <c r="AF846" s="210"/>
      <c r="AG846" s="210"/>
      <c r="AH846" s="210"/>
      <c r="AI846" s="210"/>
      <c r="AJ846" s="210"/>
      <c r="AK846" s="210"/>
      <c r="AL846" s="210"/>
    </row>
    <row r="847" spans="1:38" ht="16" x14ac:dyDescent="0.2">
      <c r="A847" s="210"/>
      <c r="B847" s="210"/>
      <c r="C847" s="210"/>
      <c r="D847" s="210"/>
      <c r="E847" s="210"/>
      <c r="F847" s="210"/>
      <c r="G847" s="210"/>
      <c r="H847" s="210"/>
      <c r="I847" s="210"/>
      <c r="J847" s="210"/>
      <c r="K847" s="210"/>
      <c r="L847" s="210"/>
      <c r="M847" s="210"/>
      <c r="N847" s="210"/>
      <c r="O847" s="210"/>
      <c r="P847" s="210"/>
      <c r="Q847" s="210"/>
      <c r="R847" s="210"/>
      <c r="S847" s="210"/>
      <c r="T847" s="210"/>
      <c r="U847" s="210"/>
      <c r="V847" s="210"/>
      <c r="W847" s="210"/>
      <c r="X847" s="210"/>
      <c r="Y847" s="210"/>
      <c r="Z847" s="210"/>
      <c r="AA847" s="210"/>
      <c r="AB847" s="210"/>
      <c r="AC847" s="210"/>
      <c r="AD847" s="210"/>
      <c r="AE847" s="210"/>
      <c r="AF847" s="210"/>
      <c r="AG847" s="210"/>
      <c r="AH847" s="210"/>
      <c r="AI847" s="210"/>
      <c r="AJ847" s="210"/>
      <c r="AK847" s="210"/>
      <c r="AL847" s="210"/>
    </row>
    <row r="848" spans="1:38" ht="16" x14ac:dyDescent="0.2">
      <c r="A848" s="210"/>
      <c r="B848" s="210"/>
      <c r="C848" s="210"/>
      <c r="D848" s="210"/>
      <c r="E848" s="210"/>
      <c r="F848" s="210"/>
      <c r="G848" s="210"/>
      <c r="H848" s="210"/>
      <c r="I848" s="210"/>
      <c r="J848" s="210"/>
      <c r="K848" s="210"/>
      <c r="L848" s="210"/>
      <c r="M848" s="210"/>
      <c r="N848" s="210"/>
      <c r="O848" s="210"/>
      <c r="P848" s="210"/>
      <c r="Q848" s="210"/>
      <c r="R848" s="210"/>
      <c r="S848" s="210"/>
      <c r="T848" s="210"/>
      <c r="U848" s="210"/>
      <c r="V848" s="210"/>
      <c r="W848" s="210"/>
      <c r="X848" s="210"/>
      <c r="Y848" s="210"/>
      <c r="Z848" s="210"/>
      <c r="AA848" s="210"/>
      <c r="AB848" s="210"/>
      <c r="AC848" s="210"/>
      <c r="AD848" s="210"/>
      <c r="AE848" s="210"/>
      <c r="AF848" s="210"/>
      <c r="AG848" s="210"/>
      <c r="AH848" s="210"/>
      <c r="AI848" s="210"/>
      <c r="AJ848" s="210"/>
      <c r="AK848" s="210"/>
      <c r="AL848" s="210"/>
    </row>
    <row r="849" spans="1:38" ht="16" x14ac:dyDescent="0.2">
      <c r="A849" s="210"/>
      <c r="B849" s="210"/>
      <c r="C849" s="210"/>
      <c r="D849" s="210"/>
      <c r="E849" s="210"/>
      <c r="F849" s="210"/>
      <c r="G849" s="210"/>
      <c r="H849" s="210"/>
      <c r="I849" s="210"/>
      <c r="J849" s="210"/>
      <c r="K849" s="210"/>
      <c r="L849" s="210"/>
      <c r="M849" s="210"/>
      <c r="N849" s="210"/>
      <c r="O849" s="210"/>
      <c r="P849" s="210"/>
      <c r="Q849" s="210"/>
      <c r="R849" s="210"/>
      <c r="S849" s="210"/>
      <c r="T849" s="210"/>
      <c r="U849" s="210"/>
      <c r="V849" s="210"/>
      <c r="W849" s="210"/>
      <c r="X849" s="210"/>
      <c r="Y849" s="210"/>
      <c r="Z849" s="210"/>
      <c r="AA849" s="210"/>
      <c r="AB849" s="210"/>
      <c r="AC849" s="210"/>
      <c r="AD849" s="210"/>
      <c r="AE849" s="210"/>
      <c r="AF849" s="210"/>
      <c r="AG849" s="210"/>
      <c r="AH849" s="210"/>
      <c r="AI849" s="210"/>
      <c r="AJ849" s="210"/>
      <c r="AK849" s="210"/>
      <c r="AL849" s="210"/>
    </row>
    <row r="850" spans="1:38" ht="16" x14ac:dyDescent="0.2">
      <c r="A850" s="210"/>
      <c r="B850" s="210"/>
      <c r="C850" s="210"/>
      <c r="D850" s="210"/>
      <c r="E850" s="210"/>
      <c r="F850" s="210"/>
      <c r="G850" s="210"/>
      <c r="H850" s="210"/>
      <c r="I850" s="210"/>
      <c r="J850" s="210"/>
      <c r="K850" s="210"/>
      <c r="L850" s="210"/>
      <c r="M850" s="210"/>
      <c r="N850" s="210"/>
      <c r="O850" s="210"/>
      <c r="P850" s="210"/>
      <c r="Q850" s="210"/>
      <c r="R850" s="210"/>
      <c r="S850" s="210"/>
      <c r="T850" s="210"/>
      <c r="U850" s="210"/>
      <c r="V850" s="210"/>
      <c r="W850" s="210"/>
      <c r="X850" s="210"/>
      <c r="Y850" s="210"/>
      <c r="Z850" s="210"/>
      <c r="AA850" s="210"/>
      <c r="AB850" s="210"/>
      <c r="AC850" s="210"/>
      <c r="AD850" s="210"/>
      <c r="AE850" s="210"/>
      <c r="AF850" s="210"/>
      <c r="AG850" s="210"/>
      <c r="AH850" s="210"/>
      <c r="AI850" s="210"/>
      <c r="AJ850" s="210"/>
      <c r="AK850" s="210"/>
      <c r="AL850" s="210"/>
    </row>
    <row r="851" spans="1:38" ht="16" x14ac:dyDescent="0.2">
      <c r="A851" s="210"/>
      <c r="B851" s="210"/>
      <c r="C851" s="210"/>
      <c r="D851" s="210"/>
      <c r="E851" s="210"/>
      <c r="F851" s="210"/>
      <c r="G851" s="210"/>
      <c r="H851" s="210"/>
      <c r="I851" s="210"/>
      <c r="J851" s="210"/>
      <c r="K851" s="210"/>
      <c r="L851" s="210"/>
      <c r="M851" s="210"/>
      <c r="N851" s="210"/>
      <c r="O851" s="210"/>
      <c r="P851" s="210"/>
      <c r="Q851" s="210"/>
      <c r="R851" s="210"/>
      <c r="S851" s="210"/>
      <c r="T851" s="210"/>
      <c r="U851" s="210"/>
      <c r="V851" s="210"/>
      <c r="W851" s="210"/>
      <c r="X851" s="210"/>
      <c r="Y851" s="210"/>
      <c r="Z851" s="210"/>
      <c r="AA851" s="210"/>
      <c r="AB851" s="210"/>
      <c r="AC851" s="210"/>
      <c r="AD851" s="210"/>
      <c r="AE851" s="210"/>
      <c r="AF851" s="210"/>
      <c r="AG851" s="210"/>
      <c r="AH851" s="210"/>
      <c r="AI851" s="210"/>
      <c r="AJ851" s="210"/>
      <c r="AK851" s="210"/>
      <c r="AL851" s="210"/>
    </row>
    <row r="852" spans="1:38" ht="16" x14ac:dyDescent="0.2">
      <c r="A852" s="210"/>
      <c r="B852" s="210"/>
      <c r="C852" s="210"/>
      <c r="D852" s="210"/>
      <c r="E852" s="210"/>
      <c r="F852" s="210"/>
      <c r="G852" s="210"/>
      <c r="H852" s="210"/>
      <c r="I852" s="210"/>
      <c r="J852" s="210"/>
      <c r="K852" s="210"/>
      <c r="L852" s="210"/>
      <c r="M852" s="210"/>
      <c r="N852" s="210"/>
      <c r="O852" s="210"/>
      <c r="P852" s="210"/>
      <c r="Q852" s="210"/>
      <c r="R852" s="210"/>
      <c r="S852" s="210"/>
      <c r="T852" s="210"/>
      <c r="U852" s="210"/>
      <c r="V852" s="210"/>
      <c r="W852" s="210"/>
      <c r="X852" s="210"/>
      <c r="Y852" s="210"/>
      <c r="Z852" s="210"/>
      <c r="AA852" s="210"/>
      <c r="AB852" s="210"/>
      <c r="AC852" s="210"/>
      <c r="AD852" s="210"/>
      <c r="AE852" s="210"/>
      <c r="AF852" s="210"/>
      <c r="AG852" s="210"/>
      <c r="AH852" s="210"/>
      <c r="AI852" s="210"/>
      <c r="AJ852" s="210"/>
      <c r="AK852" s="210"/>
      <c r="AL852" s="210"/>
    </row>
    <row r="853" spans="1:38" ht="16" x14ac:dyDescent="0.2">
      <c r="A853" s="210"/>
      <c r="B853" s="210"/>
      <c r="C853" s="210"/>
      <c r="D853" s="210"/>
      <c r="E853" s="210"/>
      <c r="F853" s="210"/>
      <c r="G853" s="210"/>
      <c r="H853" s="210"/>
      <c r="I853" s="210"/>
      <c r="J853" s="210"/>
      <c r="K853" s="210"/>
      <c r="L853" s="210"/>
      <c r="M853" s="210"/>
      <c r="N853" s="210"/>
      <c r="O853" s="210"/>
      <c r="P853" s="210"/>
      <c r="Q853" s="210"/>
      <c r="R853" s="210"/>
      <c r="S853" s="210"/>
      <c r="T853" s="210"/>
      <c r="U853" s="210"/>
      <c r="V853" s="210"/>
      <c r="W853" s="210"/>
      <c r="X853" s="210"/>
      <c r="Y853" s="210"/>
      <c r="Z853" s="210"/>
      <c r="AA853" s="210"/>
      <c r="AB853" s="210"/>
      <c r="AC853" s="210"/>
      <c r="AD853" s="210"/>
      <c r="AE853" s="210"/>
      <c r="AF853" s="210"/>
      <c r="AG853" s="210"/>
      <c r="AH853" s="210"/>
      <c r="AI853" s="210"/>
      <c r="AJ853" s="210"/>
      <c r="AK853" s="210"/>
      <c r="AL853" s="210"/>
    </row>
    <row r="854" spans="1:38" ht="16" x14ac:dyDescent="0.2">
      <c r="A854" s="210"/>
      <c r="B854" s="210"/>
      <c r="C854" s="210"/>
      <c r="D854" s="210"/>
      <c r="E854" s="210"/>
      <c r="F854" s="210"/>
      <c r="G854" s="210"/>
      <c r="H854" s="210"/>
      <c r="I854" s="210"/>
      <c r="J854" s="210"/>
      <c r="K854" s="210"/>
      <c r="L854" s="210"/>
      <c r="M854" s="210"/>
      <c r="N854" s="210"/>
      <c r="O854" s="210"/>
      <c r="P854" s="210"/>
      <c r="Q854" s="210"/>
      <c r="R854" s="210"/>
      <c r="S854" s="210"/>
      <c r="T854" s="210"/>
      <c r="U854" s="210"/>
      <c r="V854" s="210"/>
      <c r="W854" s="210"/>
      <c r="X854" s="210"/>
      <c r="Y854" s="210"/>
      <c r="Z854" s="210"/>
      <c r="AA854" s="210"/>
      <c r="AB854" s="210"/>
      <c r="AC854" s="210"/>
      <c r="AD854" s="210"/>
      <c r="AE854" s="210"/>
      <c r="AF854" s="210"/>
      <c r="AG854" s="210"/>
      <c r="AH854" s="210"/>
      <c r="AI854" s="210"/>
      <c r="AJ854" s="210"/>
      <c r="AK854" s="210"/>
      <c r="AL854" s="210"/>
    </row>
    <row r="855" spans="1:38" ht="16" x14ac:dyDescent="0.2">
      <c r="A855" s="210"/>
      <c r="B855" s="210"/>
      <c r="C855" s="210"/>
      <c r="D855" s="210"/>
      <c r="E855" s="210"/>
      <c r="F855" s="210"/>
      <c r="G855" s="210"/>
      <c r="H855" s="210"/>
      <c r="I855" s="210"/>
      <c r="J855" s="210"/>
      <c r="K855" s="210"/>
      <c r="L855" s="210"/>
      <c r="M855" s="210"/>
      <c r="N855" s="210"/>
      <c r="O855" s="210"/>
      <c r="P855" s="210"/>
      <c r="Q855" s="210"/>
      <c r="R855" s="210"/>
      <c r="S855" s="210"/>
      <c r="T855" s="210"/>
      <c r="U855" s="210"/>
      <c r="V855" s="210"/>
      <c r="W855" s="210"/>
      <c r="X855" s="210"/>
      <c r="Y855" s="210"/>
      <c r="Z855" s="210"/>
      <c r="AA855" s="210"/>
      <c r="AB855" s="210"/>
      <c r="AC855" s="210"/>
      <c r="AD855" s="210"/>
      <c r="AE855" s="210"/>
      <c r="AF855" s="210"/>
      <c r="AG855" s="210"/>
      <c r="AH855" s="210"/>
      <c r="AI855" s="210"/>
      <c r="AJ855" s="210"/>
      <c r="AK855" s="210"/>
      <c r="AL855" s="210"/>
    </row>
    <row r="856" spans="1:38" ht="16" x14ac:dyDescent="0.2">
      <c r="A856" s="210"/>
      <c r="B856" s="210"/>
      <c r="C856" s="210"/>
      <c r="D856" s="210"/>
      <c r="E856" s="210"/>
      <c r="F856" s="210"/>
      <c r="G856" s="210"/>
      <c r="H856" s="210"/>
      <c r="I856" s="210"/>
      <c r="J856" s="210"/>
      <c r="K856" s="210"/>
      <c r="L856" s="210"/>
      <c r="M856" s="210"/>
      <c r="N856" s="210"/>
      <c r="O856" s="210"/>
      <c r="P856" s="210"/>
      <c r="Q856" s="210"/>
      <c r="R856" s="210"/>
      <c r="S856" s="210"/>
      <c r="T856" s="210"/>
      <c r="U856" s="210"/>
      <c r="V856" s="210"/>
      <c r="W856" s="210"/>
      <c r="X856" s="210"/>
      <c r="Y856" s="210"/>
      <c r="Z856" s="210"/>
      <c r="AA856" s="210"/>
      <c r="AB856" s="210"/>
      <c r="AC856" s="210"/>
      <c r="AD856" s="210"/>
      <c r="AE856" s="210"/>
      <c r="AF856" s="210"/>
      <c r="AG856" s="210"/>
      <c r="AH856" s="210"/>
      <c r="AI856" s="210"/>
      <c r="AJ856" s="210"/>
      <c r="AK856" s="210"/>
      <c r="AL856" s="210"/>
    </row>
    <row r="857" spans="1:38" ht="16" x14ac:dyDescent="0.2">
      <c r="A857" s="210"/>
      <c r="B857" s="210"/>
      <c r="C857" s="210"/>
      <c r="D857" s="210"/>
      <c r="E857" s="210"/>
      <c r="F857" s="210"/>
      <c r="G857" s="210"/>
      <c r="H857" s="210"/>
      <c r="I857" s="210"/>
      <c r="J857" s="210"/>
      <c r="K857" s="210"/>
      <c r="L857" s="210"/>
      <c r="M857" s="210"/>
      <c r="N857" s="210"/>
      <c r="O857" s="210"/>
      <c r="P857" s="210"/>
      <c r="Q857" s="210"/>
      <c r="R857" s="210"/>
      <c r="S857" s="210"/>
      <c r="T857" s="210"/>
      <c r="U857" s="210"/>
      <c r="V857" s="210"/>
      <c r="W857" s="210"/>
      <c r="X857" s="210"/>
      <c r="Y857" s="210"/>
      <c r="Z857" s="210"/>
      <c r="AA857" s="210"/>
      <c r="AB857" s="210"/>
      <c r="AC857" s="210"/>
      <c r="AD857" s="210"/>
      <c r="AE857" s="210"/>
      <c r="AF857" s="210"/>
      <c r="AG857" s="210"/>
      <c r="AH857" s="210"/>
      <c r="AI857" s="210"/>
      <c r="AJ857" s="210"/>
      <c r="AK857" s="210"/>
      <c r="AL857" s="210"/>
    </row>
    <row r="858" spans="1:38" ht="16" x14ac:dyDescent="0.2">
      <c r="A858" s="210"/>
      <c r="B858" s="210"/>
      <c r="C858" s="210"/>
      <c r="D858" s="210"/>
      <c r="E858" s="210"/>
      <c r="F858" s="210"/>
      <c r="G858" s="210"/>
      <c r="H858" s="210"/>
      <c r="I858" s="210"/>
      <c r="J858" s="210"/>
      <c r="K858" s="210"/>
      <c r="L858" s="210"/>
      <c r="M858" s="210"/>
      <c r="N858" s="210"/>
      <c r="O858" s="210"/>
      <c r="P858" s="210"/>
      <c r="Q858" s="210"/>
      <c r="R858" s="210"/>
      <c r="S858" s="210"/>
      <c r="T858" s="210"/>
      <c r="U858" s="210"/>
      <c r="V858" s="210"/>
      <c r="W858" s="210"/>
      <c r="X858" s="210"/>
      <c r="Y858" s="210"/>
      <c r="Z858" s="210"/>
      <c r="AA858" s="210"/>
      <c r="AB858" s="210"/>
      <c r="AC858" s="210"/>
      <c r="AD858" s="210"/>
      <c r="AE858" s="210"/>
      <c r="AF858" s="210"/>
      <c r="AG858" s="210"/>
      <c r="AH858" s="210"/>
      <c r="AI858" s="210"/>
      <c r="AJ858" s="210"/>
      <c r="AK858" s="210"/>
      <c r="AL858" s="210"/>
    </row>
    <row r="859" spans="1:38" ht="16" x14ac:dyDescent="0.2">
      <c r="A859" s="210"/>
      <c r="B859" s="210"/>
      <c r="C859" s="210"/>
      <c r="D859" s="210"/>
      <c r="E859" s="210"/>
      <c r="F859" s="210"/>
      <c r="G859" s="210"/>
      <c r="H859" s="210"/>
      <c r="I859" s="210"/>
      <c r="J859" s="210"/>
      <c r="K859" s="210"/>
      <c r="L859" s="210"/>
      <c r="M859" s="210"/>
      <c r="N859" s="210"/>
      <c r="O859" s="210"/>
      <c r="P859" s="210"/>
      <c r="Q859" s="210"/>
      <c r="R859" s="210"/>
      <c r="S859" s="210"/>
      <c r="T859" s="210"/>
      <c r="U859" s="210"/>
      <c r="V859" s="210"/>
      <c r="W859" s="210"/>
      <c r="X859" s="210"/>
      <c r="Y859" s="210"/>
      <c r="Z859" s="210"/>
      <c r="AA859" s="210"/>
      <c r="AB859" s="210"/>
      <c r="AC859" s="210"/>
      <c r="AD859" s="210"/>
      <c r="AE859" s="210"/>
      <c r="AF859" s="210"/>
      <c r="AG859" s="210"/>
      <c r="AH859" s="210"/>
      <c r="AI859" s="210"/>
      <c r="AJ859" s="210"/>
      <c r="AK859" s="210"/>
      <c r="AL859" s="210"/>
    </row>
    <row r="860" spans="1:38" ht="16" x14ac:dyDescent="0.2">
      <c r="A860" s="210"/>
      <c r="B860" s="210"/>
      <c r="C860" s="210"/>
      <c r="D860" s="210"/>
      <c r="E860" s="210"/>
      <c r="F860" s="210"/>
      <c r="G860" s="210"/>
      <c r="H860" s="210"/>
      <c r="I860" s="210"/>
      <c r="J860" s="210"/>
      <c r="K860" s="210"/>
      <c r="L860" s="210"/>
      <c r="M860" s="210"/>
      <c r="N860" s="210"/>
      <c r="O860" s="210"/>
      <c r="P860" s="210"/>
      <c r="Q860" s="210"/>
      <c r="R860" s="210"/>
      <c r="S860" s="210"/>
      <c r="T860" s="210"/>
      <c r="U860" s="210"/>
      <c r="V860" s="210"/>
      <c r="W860" s="210"/>
      <c r="X860" s="210"/>
      <c r="Y860" s="210"/>
      <c r="Z860" s="210"/>
      <c r="AA860" s="210"/>
      <c r="AB860" s="210"/>
      <c r="AC860" s="210"/>
      <c r="AD860" s="210"/>
      <c r="AE860" s="210"/>
      <c r="AF860" s="210"/>
      <c r="AG860" s="210"/>
      <c r="AH860" s="210"/>
      <c r="AI860" s="210"/>
      <c r="AJ860" s="210"/>
      <c r="AK860" s="210"/>
      <c r="AL860" s="210"/>
    </row>
    <row r="861" spans="1:38" ht="16" x14ac:dyDescent="0.2">
      <c r="A861" s="210"/>
      <c r="B861" s="210"/>
      <c r="C861" s="210"/>
      <c r="D861" s="210"/>
      <c r="E861" s="210"/>
      <c r="F861" s="210"/>
      <c r="G861" s="210"/>
      <c r="H861" s="210"/>
      <c r="I861" s="210"/>
      <c r="J861" s="210"/>
      <c r="K861" s="210"/>
      <c r="L861" s="210"/>
      <c r="M861" s="210"/>
      <c r="N861" s="210"/>
      <c r="O861" s="210"/>
      <c r="P861" s="210"/>
      <c r="Q861" s="210"/>
      <c r="R861" s="210"/>
      <c r="S861" s="210"/>
      <c r="T861" s="210"/>
      <c r="U861" s="210"/>
      <c r="V861" s="210"/>
      <c r="W861" s="210"/>
      <c r="X861" s="210"/>
      <c r="Y861" s="210"/>
      <c r="Z861" s="210"/>
      <c r="AA861" s="210"/>
      <c r="AB861" s="210"/>
      <c r="AC861" s="210"/>
      <c r="AD861" s="210"/>
      <c r="AE861" s="210"/>
      <c r="AF861" s="210"/>
      <c r="AG861" s="210"/>
      <c r="AH861" s="210"/>
      <c r="AI861" s="210"/>
      <c r="AJ861" s="210"/>
      <c r="AK861" s="210"/>
      <c r="AL861" s="210"/>
    </row>
    <row r="862" spans="1:38" ht="16" x14ac:dyDescent="0.2">
      <c r="A862" s="210"/>
      <c r="B862" s="210"/>
      <c r="C862" s="210"/>
      <c r="D862" s="210"/>
      <c r="E862" s="210"/>
      <c r="F862" s="210"/>
      <c r="G862" s="210"/>
      <c r="H862" s="210"/>
      <c r="I862" s="210"/>
      <c r="J862" s="210"/>
      <c r="K862" s="210"/>
      <c r="L862" s="210"/>
      <c r="M862" s="210"/>
      <c r="N862" s="210"/>
      <c r="O862" s="210"/>
      <c r="P862" s="210"/>
      <c r="Q862" s="210"/>
      <c r="R862" s="210"/>
      <c r="S862" s="210"/>
      <c r="T862" s="210"/>
      <c r="U862" s="210"/>
      <c r="V862" s="210"/>
      <c r="W862" s="210"/>
      <c r="X862" s="210"/>
      <c r="Y862" s="210"/>
      <c r="Z862" s="210"/>
      <c r="AA862" s="210"/>
      <c r="AB862" s="210"/>
      <c r="AC862" s="210"/>
      <c r="AD862" s="210"/>
      <c r="AE862" s="210"/>
      <c r="AF862" s="210"/>
      <c r="AG862" s="210"/>
      <c r="AH862" s="210"/>
      <c r="AI862" s="210"/>
      <c r="AJ862" s="210"/>
      <c r="AK862" s="210"/>
      <c r="AL862" s="210"/>
    </row>
    <row r="863" spans="1:38" ht="16" x14ac:dyDescent="0.2">
      <c r="A863" s="210"/>
      <c r="B863" s="210"/>
      <c r="C863" s="210"/>
      <c r="D863" s="210"/>
      <c r="E863" s="210"/>
      <c r="F863" s="210"/>
      <c r="G863" s="210"/>
      <c r="H863" s="210"/>
      <c r="I863" s="210"/>
      <c r="J863" s="210"/>
      <c r="K863" s="210"/>
      <c r="L863" s="210"/>
      <c r="M863" s="210"/>
      <c r="N863" s="210"/>
      <c r="O863" s="210"/>
      <c r="P863" s="210"/>
      <c r="Q863" s="210"/>
      <c r="R863" s="210"/>
      <c r="S863" s="210"/>
      <c r="T863" s="210"/>
      <c r="U863" s="210"/>
      <c r="V863" s="210"/>
      <c r="W863" s="210"/>
      <c r="X863" s="210"/>
      <c r="Y863" s="210"/>
      <c r="Z863" s="210"/>
      <c r="AA863" s="210"/>
      <c r="AB863" s="210"/>
      <c r="AC863" s="210"/>
      <c r="AD863" s="210"/>
      <c r="AE863" s="210"/>
      <c r="AF863" s="210"/>
      <c r="AG863" s="210"/>
      <c r="AH863" s="210"/>
      <c r="AI863" s="210"/>
      <c r="AJ863" s="210"/>
      <c r="AK863" s="210"/>
      <c r="AL863" s="210"/>
    </row>
    <row r="864" spans="1:38" ht="16" x14ac:dyDescent="0.2">
      <c r="A864" s="210"/>
      <c r="B864" s="210"/>
      <c r="C864" s="210"/>
      <c r="D864" s="210"/>
      <c r="E864" s="210"/>
      <c r="F864" s="210"/>
      <c r="G864" s="210"/>
      <c r="H864" s="210"/>
      <c r="I864" s="210"/>
      <c r="J864" s="210"/>
      <c r="K864" s="210"/>
      <c r="L864" s="210"/>
      <c r="M864" s="210"/>
      <c r="N864" s="210"/>
      <c r="O864" s="210"/>
      <c r="P864" s="210"/>
      <c r="Q864" s="210"/>
      <c r="R864" s="210"/>
      <c r="S864" s="210"/>
      <c r="T864" s="210"/>
      <c r="U864" s="210"/>
      <c r="V864" s="210"/>
      <c r="W864" s="210"/>
      <c r="X864" s="210"/>
      <c r="Y864" s="210"/>
      <c r="Z864" s="210"/>
      <c r="AA864" s="210"/>
      <c r="AB864" s="210"/>
      <c r="AC864" s="210"/>
      <c r="AD864" s="210"/>
      <c r="AE864" s="210"/>
      <c r="AF864" s="210"/>
      <c r="AG864" s="210"/>
      <c r="AH864" s="210"/>
      <c r="AI864" s="210"/>
      <c r="AJ864" s="210"/>
      <c r="AK864" s="210"/>
      <c r="AL864" s="210"/>
    </row>
    <row r="865" spans="1:38" ht="16" x14ac:dyDescent="0.2">
      <c r="A865" s="210"/>
      <c r="B865" s="210"/>
      <c r="C865" s="210"/>
      <c r="D865" s="210"/>
      <c r="E865" s="210"/>
      <c r="F865" s="210"/>
      <c r="G865" s="210"/>
      <c r="H865" s="210"/>
      <c r="I865" s="210"/>
      <c r="J865" s="210"/>
      <c r="K865" s="210"/>
      <c r="L865" s="210"/>
      <c r="M865" s="210"/>
      <c r="N865" s="210"/>
      <c r="O865" s="210"/>
      <c r="P865" s="210"/>
      <c r="Q865" s="210"/>
      <c r="R865" s="210"/>
      <c r="S865" s="210"/>
      <c r="T865" s="210"/>
      <c r="U865" s="210"/>
      <c r="V865" s="210"/>
      <c r="W865" s="210"/>
      <c r="X865" s="210"/>
      <c r="Y865" s="210"/>
      <c r="Z865" s="210"/>
      <c r="AA865" s="210"/>
      <c r="AB865" s="210"/>
      <c r="AC865" s="210"/>
      <c r="AD865" s="210"/>
      <c r="AE865" s="210"/>
      <c r="AF865" s="210"/>
      <c r="AG865" s="210"/>
      <c r="AH865" s="210"/>
      <c r="AI865" s="210"/>
      <c r="AJ865" s="210"/>
      <c r="AK865" s="210"/>
      <c r="AL865" s="210"/>
    </row>
    <row r="866" spans="1:38" ht="16" x14ac:dyDescent="0.2">
      <c r="A866" s="210"/>
      <c r="B866" s="210"/>
      <c r="C866" s="210"/>
      <c r="D866" s="210"/>
      <c r="E866" s="210"/>
      <c r="F866" s="210"/>
      <c r="G866" s="210"/>
      <c r="H866" s="210"/>
      <c r="I866" s="210"/>
      <c r="J866" s="210"/>
      <c r="K866" s="210"/>
      <c r="L866" s="210"/>
      <c r="M866" s="210"/>
      <c r="N866" s="210"/>
      <c r="O866" s="210"/>
      <c r="P866" s="210"/>
      <c r="Q866" s="210"/>
      <c r="R866" s="210"/>
      <c r="S866" s="210"/>
      <c r="T866" s="210"/>
      <c r="U866" s="210"/>
      <c r="V866" s="210"/>
      <c r="W866" s="210"/>
      <c r="X866" s="210"/>
      <c r="Y866" s="210"/>
      <c r="Z866" s="210"/>
      <c r="AA866" s="210"/>
      <c r="AB866" s="210"/>
      <c r="AC866" s="210"/>
      <c r="AD866" s="210"/>
      <c r="AE866" s="210"/>
      <c r="AF866" s="210"/>
      <c r="AG866" s="210"/>
      <c r="AH866" s="210"/>
      <c r="AI866" s="210"/>
      <c r="AJ866" s="210"/>
      <c r="AK866" s="210"/>
      <c r="AL866" s="210"/>
    </row>
    <row r="867" spans="1:38" ht="16" x14ac:dyDescent="0.2">
      <c r="A867" s="210"/>
      <c r="B867" s="210"/>
      <c r="C867" s="210"/>
      <c r="D867" s="210"/>
      <c r="E867" s="210"/>
      <c r="F867" s="210"/>
      <c r="G867" s="210"/>
      <c r="H867" s="210"/>
      <c r="I867" s="210"/>
      <c r="J867" s="210"/>
      <c r="K867" s="210"/>
      <c r="L867" s="210"/>
      <c r="M867" s="210"/>
      <c r="N867" s="210"/>
      <c r="O867" s="210"/>
      <c r="P867" s="210"/>
      <c r="Q867" s="210"/>
      <c r="R867" s="210"/>
      <c r="S867" s="210"/>
      <c r="T867" s="210"/>
      <c r="U867" s="210"/>
      <c r="V867" s="210"/>
      <c r="W867" s="210"/>
      <c r="X867" s="210"/>
      <c r="Y867" s="210"/>
      <c r="Z867" s="210"/>
      <c r="AA867" s="210"/>
      <c r="AB867" s="210"/>
      <c r="AC867" s="210"/>
      <c r="AD867" s="210"/>
      <c r="AE867" s="210"/>
      <c r="AF867" s="210"/>
      <c r="AG867" s="210"/>
      <c r="AH867" s="210"/>
      <c r="AI867" s="210"/>
      <c r="AJ867" s="210"/>
      <c r="AK867" s="210"/>
      <c r="AL867" s="210"/>
    </row>
    <row r="868" spans="1:38" ht="16" x14ac:dyDescent="0.2">
      <c r="A868" s="210"/>
      <c r="B868" s="210"/>
      <c r="C868" s="210"/>
      <c r="D868" s="210"/>
      <c r="E868" s="210"/>
      <c r="F868" s="210"/>
      <c r="G868" s="210"/>
      <c r="H868" s="210"/>
      <c r="I868" s="210"/>
      <c r="J868" s="210"/>
      <c r="K868" s="210"/>
      <c r="L868" s="210"/>
      <c r="M868" s="210"/>
      <c r="N868" s="210"/>
      <c r="O868" s="210"/>
      <c r="P868" s="210"/>
      <c r="Q868" s="210"/>
      <c r="R868" s="210"/>
      <c r="S868" s="210"/>
      <c r="T868" s="210"/>
      <c r="U868" s="210"/>
      <c r="V868" s="210"/>
      <c r="W868" s="210"/>
      <c r="X868" s="210"/>
      <c r="Y868" s="210"/>
      <c r="Z868" s="210"/>
      <c r="AA868" s="210"/>
      <c r="AB868" s="210"/>
      <c r="AC868" s="210"/>
      <c r="AD868" s="210"/>
      <c r="AE868" s="210"/>
      <c r="AF868" s="210"/>
      <c r="AG868" s="210"/>
      <c r="AH868" s="210"/>
      <c r="AI868" s="210"/>
      <c r="AJ868" s="210"/>
      <c r="AK868" s="210"/>
      <c r="AL868" s="210"/>
    </row>
    <row r="869" spans="1:38" ht="16" x14ac:dyDescent="0.2">
      <c r="A869" s="210"/>
      <c r="B869" s="210"/>
      <c r="C869" s="210"/>
      <c r="D869" s="210"/>
      <c r="E869" s="210"/>
      <c r="F869" s="210"/>
      <c r="G869" s="210"/>
      <c r="H869" s="210"/>
      <c r="I869" s="210"/>
      <c r="J869" s="210"/>
      <c r="K869" s="210"/>
      <c r="L869" s="210"/>
      <c r="M869" s="210"/>
      <c r="N869" s="210"/>
      <c r="O869" s="210"/>
      <c r="P869" s="210"/>
      <c r="Q869" s="210"/>
      <c r="R869" s="210"/>
      <c r="S869" s="210"/>
      <c r="T869" s="210"/>
      <c r="U869" s="210"/>
      <c r="V869" s="210"/>
      <c r="W869" s="210"/>
      <c r="X869" s="210"/>
      <c r="Y869" s="210"/>
      <c r="Z869" s="210"/>
      <c r="AA869" s="210"/>
      <c r="AB869" s="210"/>
      <c r="AC869" s="210"/>
      <c r="AD869" s="210"/>
      <c r="AE869" s="210"/>
      <c r="AF869" s="210"/>
      <c r="AG869" s="210"/>
      <c r="AH869" s="210"/>
      <c r="AI869" s="210"/>
      <c r="AJ869" s="210"/>
      <c r="AK869" s="210"/>
      <c r="AL869" s="210"/>
    </row>
    <row r="870" spans="1:38" ht="16" x14ac:dyDescent="0.2">
      <c r="A870" s="210"/>
      <c r="B870" s="210"/>
      <c r="C870" s="210"/>
      <c r="D870" s="210"/>
      <c r="E870" s="210"/>
      <c r="F870" s="210"/>
      <c r="G870" s="210"/>
      <c r="H870" s="210"/>
      <c r="I870" s="210"/>
      <c r="J870" s="210"/>
      <c r="K870" s="210"/>
      <c r="L870" s="210"/>
      <c r="M870" s="210"/>
      <c r="N870" s="210"/>
      <c r="O870" s="210"/>
      <c r="P870" s="210"/>
      <c r="Q870" s="210"/>
      <c r="R870" s="210"/>
      <c r="S870" s="210"/>
      <c r="T870" s="210"/>
      <c r="U870" s="210"/>
      <c r="V870" s="210"/>
      <c r="W870" s="210"/>
      <c r="X870" s="210"/>
      <c r="Y870" s="210"/>
      <c r="Z870" s="210"/>
      <c r="AA870" s="210"/>
      <c r="AB870" s="210"/>
      <c r="AC870" s="210"/>
      <c r="AD870" s="210"/>
      <c r="AE870" s="210"/>
      <c r="AF870" s="210"/>
      <c r="AG870" s="210"/>
      <c r="AH870" s="210"/>
      <c r="AI870" s="210"/>
      <c r="AJ870" s="210"/>
      <c r="AK870" s="210"/>
      <c r="AL870" s="210"/>
    </row>
    <row r="871" spans="1:38" ht="16" x14ac:dyDescent="0.2">
      <c r="A871" s="210"/>
      <c r="B871" s="210"/>
      <c r="C871" s="210"/>
      <c r="D871" s="210"/>
      <c r="E871" s="210"/>
      <c r="F871" s="210"/>
      <c r="G871" s="210"/>
      <c r="H871" s="210"/>
      <c r="I871" s="210"/>
      <c r="J871" s="210"/>
      <c r="K871" s="210"/>
      <c r="L871" s="210"/>
      <c r="M871" s="210"/>
      <c r="N871" s="210"/>
      <c r="O871" s="210"/>
      <c r="P871" s="210"/>
      <c r="Q871" s="210"/>
      <c r="R871" s="210"/>
      <c r="S871" s="210"/>
      <c r="T871" s="210"/>
      <c r="U871" s="210"/>
      <c r="V871" s="210"/>
      <c r="W871" s="210"/>
      <c r="X871" s="210"/>
      <c r="Y871" s="210"/>
      <c r="Z871" s="210"/>
      <c r="AA871" s="210"/>
      <c r="AB871" s="210"/>
      <c r="AC871" s="210"/>
      <c r="AD871" s="210"/>
      <c r="AE871" s="210"/>
      <c r="AF871" s="210"/>
      <c r="AG871" s="210"/>
      <c r="AH871" s="210"/>
      <c r="AI871" s="210"/>
      <c r="AJ871" s="210"/>
      <c r="AK871" s="210"/>
      <c r="AL871" s="210"/>
    </row>
    <row r="872" spans="1:38" ht="16" x14ac:dyDescent="0.2">
      <c r="A872" s="210"/>
      <c r="B872" s="210"/>
      <c r="C872" s="210"/>
      <c r="D872" s="210"/>
      <c r="E872" s="210"/>
      <c r="F872" s="210"/>
      <c r="G872" s="210"/>
      <c r="H872" s="210"/>
      <c r="I872" s="210"/>
      <c r="J872" s="210"/>
      <c r="K872" s="210"/>
      <c r="L872" s="210"/>
      <c r="M872" s="210"/>
      <c r="N872" s="210"/>
      <c r="O872" s="210"/>
      <c r="P872" s="210"/>
      <c r="Q872" s="210"/>
      <c r="R872" s="210"/>
      <c r="S872" s="210"/>
      <c r="T872" s="210"/>
      <c r="U872" s="210"/>
      <c r="V872" s="210"/>
      <c r="W872" s="210"/>
      <c r="X872" s="210"/>
      <c r="Y872" s="210"/>
      <c r="Z872" s="210"/>
      <c r="AA872" s="210"/>
      <c r="AB872" s="210"/>
      <c r="AC872" s="210"/>
      <c r="AD872" s="210"/>
      <c r="AE872" s="210"/>
      <c r="AF872" s="210"/>
      <c r="AG872" s="210"/>
      <c r="AH872" s="210"/>
      <c r="AI872" s="210"/>
      <c r="AJ872" s="210"/>
      <c r="AK872" s="210"/>
      <c r="AL872" s="210"/>
    </row>
    <row r="873" spans="1:38" ht="16" x14ac:dyDescent="0.2">
      <c r="A873" s="210"/>
      <c r="B873" s="210"/>
      <c r="C873" s="210"/>
      <c r="D873" s="210"/>
      <c r="E873" s="210"/>
      <c r="F873" s="210"/>
      <c r="G873" s="210"/>
      <c r="H873" s="210"/>
      <c r="I873" s="210"/>
      <c r="J873" s="210"/>
      <c r="K873" s="210"/>
      <c r="L873" s="210"/>
      <c r="M873" s="210"/>
      <c r="N873" s="210"/>
      <c r="O873" s="210"/>
      <c r="P873" s="210"/>
      <c r="Q873" s="210"/>
      <c r="R873" s="210"/>
      <c r="S873" s="210"/>
      <c r="T873" s="210"/>
      <c r="U873" s="210"/>
      <c r="V873" s="210"/>
      <c r="W873" s="210"/>
      <c r="X873" s="210"/>
      <c r="Y873" s="210"/>
      <c r="Z873" s="210"/>
      <c r="AA873" s="210"/>
      <c r="AB873" s="210"/>
      <c r="AC873" s="210"/>
      <c r="AD873" s="210"/>
      <c r="AE873" s="210"/>
      <c r="AF873" s="210"/>
      <c r="AG873" s="210"/>
      <c r="AH873" s="210"/>
      <c r="AI873" s="210"/>
      <c r="AJ873" s="210"/>
      <c r="AK873" s="210"/>
      <c r="AL873" s="210"/>
    </row>
    <row r="874" spans="1:38" ht="16" x14ac:dyDescent="0.2">
      <c r="A874" s="210"/>
      <c r="B874" s="210"/>
      <c r="C874" s="210"/>
      <c r="D874" s="210"/>
      <c r="E874" s="210"/>
      <c r="F874" s="210"/>
      <c r="G874" s="210"/>
      <c r="H874" s="210"/>
      <c r="I874" s="210"/>
      <c r="J874" s="210"/>
      <c r="K874" s="210"/>
      <c r="L874" s="210"/>
      <c r="M874" s="210"/>
      <c r="N874" s="210"/>
      <c r="O874" s="210"/>
      <c r="P874" s="210"/>
      <c r="Q874" s="210"/>
      <c r="R874" s="210"/>
      <c r="S874" s="210"/>
      <c r="T874" s="210"/>
      <c r="U874" s="210"/>
      <c r="V874" s="210"/>
      <c r="W874" s="210"/>
      <c r="X874" s="210"/>
      <c r="Y874" s="210"/>
      <c r="Z874" s="210"/>
      <c r="AA874" s="210"/>
      <c r="AB874" s="210"/>
      <c r="AC874" s="210"/>
      <c r="AD874" s="210"/>
      <c r="AE874" s="210"/>
      <c r="AF874" s="210"/>
      <c r="AG874" s="210"/>
      <c r="AH874" s="210"/>
      <c r="AI874" s="210"/>
      <c r="AJ874" s="210"/>
      <c r="AK874" s="210"/>
      <c r="AL874" s="210"/>
    </row>
    <row r="875" spans="1:38" ht="16" x14ac:dyDescent="0.2">
      <c r="A875" s="210"/>
      <c r="B875" s="210"/>
      <c r="C875" s="210"/>
      <c r="D875" s="210"/>
      <c r="E875" s="210"/>
      <c r="F875" s="210"/>
      <c r="G875" s="210"/>
      <c r="H875" s="210"/>
      <c r="I875" s="210"/>
      <c r="J875" s="210"/>
      <c r="K875" s="210"/>
      <c r="L875" s="210"/>
      <c r="M875" s="210"/>
      <c r="N875" s="210"/>
      <c r="O875" s="210"/>
      <c r="P875" s="210"/>
      <c r="Q875" s="210"/>
      <c r="R875" s="210"/>
      <c r="S875" s="210"/>
      <c r="T875" s="210"/>
      <c r="U875" s="210"/>
      <c r="V875" s="210"/>
      <c r="W875" s="210"/>
      <c r="X875" s="210"/>
      <c r="Y875" s="210"/>
      <c r="Z875" s="210"/>
      <c r="AA875" s="210"/>
      <c r="AB875" s="210"/>
      <c r="AC875" s="210"/>
      <c r="AD875" s="210"/>
      <c r="AE875" s="210"/>
      <c r="AF875" s="210"/>
      <c r="AG875" s="210"/>
      <c r="AH875" s="210"/>
      <c r="AI875" s="210"/>
      <c r="AJ875" s="210"/>
      <c r="AK875" s="210"/>
      <c r="AL875" s="210"/>
    </row>
    <row r="876" spans="1:38" ht="16" x14ac:dyDescent="0.2">
      <c r="A876" s="210"/>
      <c r="B876" s="210"/>
      <c r="C876" s="210"/>
      <c r="D876" s="210"/>
      <c r="E876" s="210"/>
      <c r="F876" s="210"/>
      <c r="G876" s="210"/>
      <c r="H876" s="210"/>
      <c r="I876" s="210"/>
      <c r="J876" s="210"/>
      <c r="K876" s="210"/>
      <c r="L876" s="210"/>
      <c r="M876" s="210"/>
      <c r="N876" s="210"/>
      <c r="O876" s="210"/>
      <c r="P876" s="210"/>
      <c r="Q876" s="210"/>
      <c r="R876" s="210"/>
      <c r="S876" s="210"/>
      <c r="T876" s="210"/>
      <c r="U876" s="210"/>
      <c r="V876" s="210"/>
      <c r="W876" s="210"/>
      <c r="X876" s="210"/>
      <c r="Y876" s="210"/>
      <c r="Z876" s="210"/>
      <c r="AA876" s="210"/>
      <c r="AB876" s="210"/>
      <c r="AC876" s="210"/>
      <c r="AD876" s="210"/>
      <c r="AE876" s="210"/>
      <c r="AF876" s="210"/>
      <c r="AG876" s="210"/>
      <c r="AH876" s="210"/>
      <c r="AI876" s="210"/>
      <c r="AJ876" s="210"/>
      <c r="AK876" s="210"/>
      <c r="AL876" s="210"/>
    </row>
    <row r="877" spans="1:38" ht="16" x14ac:dyDescent="0.2">
      <c r="A877" s="210"/>
      <c r="B877" s="210"/>
      <c r="C877" s="210"/>
      <c r="D877" s="210"/>
      <c r="E877" s="210"/>
      <c r="F877" s="210"/>
      <c r="G877" s="210"/>
      <c r="H877" s="210"/>
      <c r="I877" s="210"/>
      <c r="J877" s="210"/>
      <c r="K877" s="210"/>
      <c r="L877" s="210"/>
      <c r="M877" s="210"/>
      <c r="N877" s="210"/>
      <c r="O877" s="210"/>
      <c r="P877" s="210"/>
      <c r="Q877" s="210"/>
      <c r="R877" s="210"/>
      <c r="S877" s="210"/>
      <c r="T877" s="210"/>
      <c r="U877" s="210"/>
      <c r="V877" s="210"/>
      <c r="W877" s="210"/>
      <c r="X877" s="210"/>
      <c r="Y877" s="210"/>
      <c r="Z877" s="210"/>
      <c r="AA877" s="210"/>
      <c r="AB877" s="210"/>
      <c r="AC877" s="210"/>
      <c r="AD877" s="210"/>
      <c r="AE877" s="210"/>
      <c r="AF877" s="210"/>
      <c r="AG877" s="210"/>
      <c r="AH877" s="210"/>
      <c r="AI877" s="210"/>
      <c r="AJ877" s="210"/>
      <c r="AK877" s="210"/>
      <c r="AL877" s="210"/>
    </row>
    <row r="878" spans="1:38" ht="16" x14ac:dyDescent="0.2">
      <c r="A878" s="210"/>
      <c r="B878" s="210"/>
      <c r="C878" s="210"/>
      <c r="D878" s="210"/>
      <c r="E878" s="210"/>
      <c r="F878" s="210"/>
      <c r="G878" s="210"/>
      <c r="H878" s="210"/>
      <c r="I878" s="210"/>
      <c r="J878" s="210"/>
      <c r="K878" s="210"/>
      <c r="L878" s="210"/>
      <c r="M878" s="210"/>
      <c r="N878" s="210"/>
      <c r="O878" s="210"/>
      <c r="P878" s="210"/>
      <c r="Q878" s="210"/>
      <c r="R878" s="210"/>
      <c r="S878" s="210"/>
      <c r="T878" s="210"/>
      <c r="U878" s="210"/>
      <c r="V878" s="210"/>
      <c r="W878" s="210"/>
      <c r="X878" s="210"/>
      <c r="Y878" s="210"/>
      <c r="Z878" s="210"/>
      <c r="AA878" s="210"/>
      <c r="AB878" s="210"/>
      <c r="AC878" s="210"/>
      <c r="AD878" s="210"/>
      <c r="AE878" s="210"/>
      <c r="AF878" s="210"/>
      <c r="AG878" s="210"/>
      <c r="AH878" s="210"/>
      <c r="AI878" s="210"/>
      <c r="AJ878" s="210"/>
      <c r="AK878" s="210"/>
      <c r="AL878" s="210"/>
    </row>
    <row r="879" spans="1:38" ht="16" x14ac:dyDescent="0.2">
      <c r="A879" s="210"/>
      <c r="B879" s="210"/>
      <c r="C879" s="210"/>
      <c r="D879" s="210"/>
      <c r="E879" s="210"/>
      <c r="F879" s="210"/>
      <c r="G879" s="210"/>
      <c r="H879" s="210"/>
      <c r="I879" s="210"/>
      <c r="J879" s="210"/>
      <c r="K879" s="210"/>
      <c r="L879" s="210"/>
      <c r="M879" s="210"/>
      <c r="N879" s="210"/>
      <c r="O879" s="210"/>
      <c r="P879" s="210"/>
      <c r="Q879" s="210"/>
      <c r="R879" s="210"/>
      <c r="S879" s="210"/>
      <c r="T879" s="210"/>
      <c r="U879" s="210"/>
      <c r="V879" s="210"/>
      <c r="W879" s="210"/>
      <c r="X879" s="210"/>
      <c r="Y879" s="210"/>
      <c r="Z879" s="210"/>
      <c r="AA879" s="210"/>
      <c r="AB879" s="210"/>
      <c r="AC879" s="210"/>
      <c r="AD879" s="210"/>
      <c r="AE879" s="210"/>
      <c r="AF879" s="210"/>
      <c r="AG879" s="210"/>
      <c r="AH879" s="210"/>
      <c r="AI879" s="210"/>
      <c r="AJ879" s="210"/>
      <c r="AK879" s="210"/>
      <c r="AL879" s="210"/>
    </row>
    <row r="880" spans="1:38" ht="16" x14ac:dyDescent="0.2">
      <c r="A880" s="210"/>
      <c r="B880" s="210"/>
      <c r="C880" s="210"/>
      <c r="D880" s="210"/>
      <c r="E880" s="210"/>
      <c r="F880" s="210"/>
      <c r="G880" s="210"/>
      <c r="H880" s="210"/>
      <c r="I880" s="210"/>
      <c r="J880" s="210"/>
      <c r="K880" s="210"/>
      <c r="L880" s="210"/>
      <c r="M880" s="210"/>
      <c r="N880" s="210"/>
      <c r="O880" s="210"/>
      <c r="P880" s="210"/>
      <c r="Q880" s="210"/>
      <c r="R880" s="210"/>
      <c r="S880" s="210"/>
      <c r="T880" s="210"/>
      <c r="U880" s="210"/>
      <c r="V880" s="210"/>
      <c r="W880" s="210"/>
      <c r="X880" s="210"/>
      <c r="Y880" s="210"/>
      <c r="Z880" s="210"/>
      <c r="AA880" s="210"/>
      <c r="AB880" s="210"/>
      <c r="AC880" s="210"/>
      <c r="AD880" s="210"/>
      <c r="AE880" s="210"/>
      <c r="AF880" s="210"/>
      <c r="AG880" s="210"/>
      <c r="AH880" s="210"/>
      <c r="AI880" s="210"/>
      <c r="AJ880" s="210"/>
      <c r="AK880" s="210"/>
      <c r="AL880" s="210"/>
    </row>
    <row r="881" spans="1:38" ht="16" x14ac:dyDescent="0.2">
      <c r="A881" s="210"/>
      <c r="B881" s="210"/>
      <c r="C881" s="210"/>
      <c r="D881" s="210"/>
      <c r="E881" s="210"/>
      <c r="F881" s="210"/>
      <c r="G881" s="210"/>
      <c r="H881" s="210"/>
      <c r="I881" s="210"/>
      <c r="J881" s="210"/>
      <c r="K881" s="210"/>
      <c r="L881" s="210"/>
      <c r="M881" s="210"/>
      <c r="N881" s="210"/>
      <c r="O881" s="210"/>
      <c r="P881" s="210"/>
      <c r="Q881" s="210"/>
      <c r="R881" s="210"/>
      <c r="S881" s="210"/>
      <c r="T881" s="210"/>
      <c r="U881" s="210"/>
      <c r="V881" s="210"/>
      <c r="W881" s="210"/>
      <c r="X881" s="210"/>
      <c r="Y881" s="210"/>
      <c r="Z881" s="210"/>
      <c r="AA881" s="210"/>
      <c r="AB881" s="210"/>
      <c r="AC881" s="210"/>
      <c r="AD881" s="210"/>
      <c r="AE881" s="210"/>
      <c r="AF881" s="210"/>
      <c r="AG881" s="210"/>
      <c r="AH881" s="210"/>
      <c r="AI881" s="210"/>
      <c r="AJ881" s="210"/>
      <c r="AK881" s="210"/>
      <c r="AL881" s="210"/>
    </row>
    <row r="882" spans="1:38" ht="16" x14ac:dyDescent="0.2">
      <c r="A882" s="210"/>
      <c r="B882" s="210"/>
      <c r="C882" s="210"/>
      <c r="D882" s="210"/>
      <c r="E882" s="210"/>
      <c r="F882" s="210"/>
      <c r="G882" s="210"/>
      <c r="H882" s="210"/>
      <c r="I882" s="210"/>
      <c r="J882" s="210"/>
      <c r="K882" s="210"/>
      <c r="L882" s="210"/>
      <c r="M882" s="210"/>
      <c r="N882" s="210"/>
      <c r="O882" s="210"/>
      <c r="P882" s="210"/>
      <c r="Q882" s="210"/>
      <c r="R882" s="210"/>
      <c r="S882" s="210"/>
      <c r="T882" s="210"/>
      <c r="U882" s="210"/>
      <c r="V882" s="210"/>
      <c r="W882" s="210"/>
      <c r="X882" s="210"/>
      <c r="Y882" s="210"/>
      <c r="Z882" s="210"/>
      <c r="AA882" s="210"/>
      <c r="AB882" s="210"/>
      <c r="AC882" s="210"/>
      <c r="AD882" s="210"/>
      <c r="AE882" s="210"/>
      <c r="AF882" s="210"/>
      <c r="AG882" s="210"/>
      <c r="AH882" s="210"/>
      <c r="AI882" s="210"/>
      <c r="AJ882" s="210"/>
      <c r="AK882" s="210"/>
      <c r="AL882" s="210"/>
    </row>
    <row r="883" spans="1:38" ht="16" x14ac:dyDescent="0.2">
      <c r="A883" s="210"/>
      <c r="B883" s="210"/>
      <c r="C883" s="210"/>
      <c r="D883" s="210"/>
      <c r="E883" s="210"/>
      <c r="F883" s="210"/>
      <c r="G883" s="210"/>
      <c r="H883" s="210"/>
      <c r="I883" s="210"/>
      <c r="J883" s="210"/>
      <c r="K883" s="210"/>
      <c r="L883" s="210"/>
      <c r="M883" s="210"/>
      <c r="N883" s="210"/>
      <c r="O883" s="210"/>
      <c r="P883" s="210"/>
      <c r="Q883" s="210"/>
      <c r="R883" s="210"/>
      <c r="S883" s="210"/>
      <c r="T883" s="210"/>
      <c r="U883" s="210"/>
      <c r="V883" s="210"/>
      <c r="W883" s="210"/>
      <c r="X883" s="210"/>
      <c r="Y883" s="210"/>
      <c r="Z883" s="210"/>
      <c r="AA883" s="210"/>
      <c r="AB883" s="210"/>
      <c r="AC883" s="210"/>
      <c r="AD883" s="210"/>
      <c r="AE883" s="210"/>
      <c r="AF883" s="210"/>
      <c r="AG883" s="210"/>
      <c r="AH883" s="210"/>
      <c r="AI883" s="210"/>
      <c r="AJ883" s="210"/>
      <c r="AK883" s="210"/>
      <c r="AL883" s="210"/>
    </row>
    <row r="884" spans="1:38" ht="16" x14ac:dyDescent="0.2">
      <c r="A884" s="210"/>
      <c r="B884" s="210"/>
      <c r="C884" s="210"/>
      <c r="D884" s="210"/>
      <c r="E884" s="210"/>
      <c r="F884" s="210"/>
      <c r="G884" s="210"/>
      <c r="H884" s="210"/>
      <c r="I884" s="210"/>
      <c r="J884" s="210"/>
      <c r="K884" s="210"/>
      <c r="L884" s="210"/>
      <c r="M884" s="210"/>
      <c r="N884" s="210"/>
      <c r="O884" s="210"/>
      <c r="P884" s="210"/>
      <c r="Q884" s="210"/>
      <c r="R884" s="210"/>
      <c r="S884" s="210"/>
      <c r="T884" s="210"/>
      <c r="U884" s="210"/>
      <c r="V884" s="210"/>
      <c r="W884" s="210"/>
      <c r="X884" s="210"/>
      <c r="Y884" s="210"/>
      <c r="Z884" s="210"/>
      <c r="AA884" s="210"/>
      <c r="AB884" s="210"/>
      <c r="AC884" s="210"/>
      <c r="AD884" s="210"/>
      <c r="AE884" s="210"/>
      <c r="AF884" s="210"/>
      <c r="AG884" s="210"/>
      <c r="AH884" s="210"/>
      <c r="AI884" s="210"/>
      <c r="AJ884" s="210"/>
      <c r="AK884" s="210"/>
      <c r="AL884" s="210"/>
    </row>
    <row r="885" spans="1:38" ht="16" x14ac:dyDescent="0.2">
      <c r="A885" s="210"/>
      <c r="B885" s="210"/>
      <c r="C885" s="210"/>
      <c r="D885" s="210"/>
      <c r="E885" s="210"/>
      <c r="F885" s="210"/>
      <c r="G885" s="210"/>
      <c r="H885" s="210"/>
      <c r="I885" s="210"/>
      <c r="J885" s="210"/>
      <c r="K885" s="210"/>
      <c r="L885" s="210"/>
      <c r="M885" s="210"/>
      <c r="N885" s="210"/>
      <c r="O885" s="210"/>
      <c r="P885" s="210"/>
      <c r="Q885" s="210"/>
      <c r="R885" s="210"/>
      <c r="S885" s="210"/>
      <c r="T885" s="210"/>
      <c r="U885" s="210"/>
      <c r="V885" s="210"/>
      <c r="W885" s="210"/>
      <c r="X885" s="210"/>
      <c r="Y885" s="210"/>
      <c r="Z885" s="210"/>
      <c r="AA885" s="210"/>
      <c r="AB885" s="210"/>
      <c r="AC885" s="210"/>
      <c r="AD885" s="210"/>
      <c r="AE885" s="210"/>
      <c r="AF885" s="210"/>
      <c r="AG885" s="210"/>
      <c r="AH885" s="210"/>
      <c r="AI885" s="210"/>
      <c r="AJ885" s="210"/>
      <c r="AK885" s="210"/>
      <c r="AL885" s="210"/>
    </row>
    <row r="886" spans="1:38" ht="16" x14ac:dyDescent="0.2">
      <c r="A886" s="210"/>
      <c r="B886" s="210"/>
      <c r="C886" s="210"/>
      <c r="D886" s="210"/>
      <c r="E886" s="210"/>
      <c r="F886" s="210"/>
      <c r="G886" s="210"/>
      <c r="H886" s="210"/>
      <c r="I886" s="210"/>
      <c r="J886" s="210"/>
      <c r="K886" s="210"/>
      <c r="L886" s="210"/>
      <c r="M886" s="210"/>
      <c r="N886" s="210"/>
      <c r="O886" s="210"/>
      <c r="P886" s="210"/>
      <c r="Q886" s="210"/>
      <c r="R886" s="210"/>
      <c r="S886" s="210"/>
      <c r="T886" s="210"/>
      <c r="U886" s="210"/>
      <c r="V886" s="210"/>
      <c r="W886" s="210"/>
      <c r="X886" s="210"/>
      <c r="Y886" s="210"/>
      <c r="Z886" s="210"/>
      <c r="AA886" s="210"/>
      <c r="AB886" s="210"/>
      <c r="AC886" s="210"/>
      <c r="AD886" s="210"/>
      <c r="AE886" s="210"/>
      <c r="AF886" s="210"/>
      <c r="AG886" s="210"/>
      <c r="AH886" s="210"/>
      <c r="AI886" s="210"/>
      <c r="AJ886" s="210"/>
      <c r="AK886" s="210"/>
      <c r="AL886" s="210"/>
    </row>
    <row r="887" spans="1:38" ht="16" x14ac:dyDescent="0.2">
      <c r="A887" s="210"/>
      <c r="B887" s="210"/>
      <c r="C887" s="210"/>
      <c r="D887" s="210"/>
      <c r="E887" s="210"/>
      <c r="F887" s="210"/>
      <c r="G887" s="210"/>
      <c r="H887" s="210"/>
      <c r="I887" s="210"/>
      <c r="J887" s="210"/>
      <c r="K887" s="210"/>
      <c r="L887" s="210"/>
      <c r="M887" s="210"/>
      <c r="N887" s="210"/>
      <c r="O887" s="210"/>
      <c r="P887" s="210"/>
      <c r="Q887" s="210"/>
      <c r="R887" s="210"/>
      <c r="S887" s="210"/>
      <c r="T887" s="210"/>
      <c r="U887" s="210"/>
      <c r="V887" s="210"/>
      <c r="W887" s="210"/>
      <c r="X887" s="210"/>
      <c r="Y887" s="210"/>
      <c r="Z887" s="210"/>
      <c r="AA887" s="210"/>
      <c r="AB887" s="210"/>
      <c r="AC887" s="210"/>
      <c r="AD887" s="210"/>
      <c r="AE887" s="210"/>
      <c r="AF887" s="210"/>
      <c r="AG887" s="210"/>
      <c r="AH887" s="210"/>
      <c r="AI887" s="210"/>
      <c r="AJ887" s="210"/>
      <c r="AK887" s="210"/>
      <c r="AL887" s="210"/>
    </row>
    <row r="888" spans="1:38" ht="16" x14ac:dyDescent="0.2">
      <c r="A888" s="210"/>
      <c r="B888" s="210"/>
      <c r="C888" s="210"/>
      <c r="D888" s="210"/>
      <c r="E888" s="210"/>
      <c r="F888" s="210"/>
      <c r="G888" s="210"/>
      <c r="H888" s="210"/>
      <c r="I888" s="210"/>
      <c r="J888" s="210"/>
      <c r="K888" s="210"/>
      <c r="L888" s="210"/>
      <c r="M888" s="210"/>
      <c r="N888" s="210"/>
      <c r="O888" s="210"/>
      <c r="P888" s="210"/>
      <c r="Q888" s="210"/>
      <c r="R888" s="210"/>
      <c r="S888" s="210"/>
      <c r="T888" s="210"/>
      <c r="U888" s="210"/>
      <c r="V888" s="210"/>
      <c r="W888" s="210"/>
      <c r="X888" s="210"/>
      <c r="Y888" s="210"/>
      <c r="Z888" s="210"/>
      <c r="AA888" s="210"/>
      <c r="AB888" s="210"/>
      <c r="AC888" s="210"/>
      <c r="AD888" s="210"/>
      <c r="AE888" s="210"/>
      <c r="AF888" s="210"/>
      <c r="AG888" s="210"/>
      <c r="AH888" s="210"/>
      <c r="AI888" s="210"/>
      <c r="AJ888" s="210"/>
      <c r="AK888" s="210"/>
      <c r="AL888" s="210"/>
    </row>
    <row r="889" spans="1:38" ht="16" x14ac:dyDescent="0.2">
      <c r="A889" s="210"/>
      <c r="B889" s="210"/>
      <c r="C889" s="210"/>
      <c r="D889" s="210"/>
      <c r="E889" s="210"/>
      <c r="F889" s="210"/>
      <c r="G889" s="210"/>
      <c r="H889" s="210"/>
      <c r="I889" s="210"/>
      <c r="J889" s="210"/>
      <c r="K889" s="210"/>
      <c r="L889" s="210"/>
      <c r="M889" s="210"/>
      <c r="N889" s="210"/>
      <c r="O889" s="210"/>
      <c r="P889" s="210"/>
      <c r="Q889" s="210"/>
      <c r="R889" s="210"/>
      <c r="S889" s="210"/>
      <c r="T889" s="210"/>
      <c r="U889" s="210"/>
      <c r="V889" s="210"/>
      <c r="W889" s="210"/>
      <c r="X889" s="210"/>
      <c r="Y889" s="210"/>
      <c r="Z889" s="210"/>
      <c r="AA889" s="210"/>
      <c r="AB889" s="210"/>
      <c r="AC889" s="210"/>
      <c r="AD889" s="210"/>
      <c r="AE889" s="210"/>
      <c r="AF889" s="210"/>
      <c r="AG889" s="210"/>
      <c r="AH889" s="210"/>
      <c r="AI889" s="210"/>
      <c r="AJ889" s="210"/>
      <c r="AK889" s="210"/>
      <c r="AL889" s="210"/>
    </row>
    <row r="890" spans="1:38" ht="16" x14ac:dyDescent="0.2">
      <c r="A890" s="210"/>
      <c r="B890" s="210"/>
      <c r="C890" s="210"/>
      <c r="D890" s="210"/>
      <c r="E890" s="210"/>
      <c r="F890" s="210"/>
      <c r="G890" s="210"/>
      <c r="H890" s="210"/>
      <c r="I890" s="210"/>
      <c r="J890" s="210"/>
      <c r="K890" s="210"/>
      <c r="L890" s="210"/>
      <c r="M890" s="210"/>
      <c r="N890" s="210"/>
      <c r="O890" s="210"/>
      <c r="P890" s="210"/>
      <c r="Q890" s="210"/>
      <c r="R890" s="210"/>
      <c r="S890" s="210"/>
      <c r="T890" s="210"/>
      <c r="U890" s="210"/>
      <c r="V890" s="210"/>
      <c r="W890" s="210"/>
      <c r="X890" s="210"/>
      <c r="Y890" s="210"/>
      <c r="Z890" s="210"/>
      <c r="AA890" s="210"/>
      <c r="AB890" s="210"/>
      <c r="AC890" s="210"/>
      <c r="AD890" s="210"/>
      <c r="AE890" s="210"/>
      <c r="AF890" s="210"/>
      <c r="AG890" s="210"/>
      <c r="AH890" s="210"/>
      <c r="AI890" s="210"/>
      <c r="AJ890" s="210"/>
      <c r="AK890" s="210"/>
      <c r="AL890" s="210"/>
    </row>
    <row r="891" spans="1:38" ht="16" x14ac:dyDescent="0.2">
      <c r="A891" s="210"/>
      <c r="B891" s="210"/>
      <c r="C891" s="210"/>
      <c r="D891" s="210"/>
      <c r="E891" s="210"/>
      <c r="F891" s="210"/>
      <c r="G891" s="210"/>
      <c r="H891" s="210"/>
      <c r="I891" s="210"/>
      <c r="J891" s="210"/>
      <c r="K891" s="210"/>
      <c r="L891" s="210"/>
      <c r="M891" s="210"/>
      <c r="N891" s="210"/>
      <c r="O891" s="210"/>
      <c r="P891" s="210"/>
      <c r="Q891" s="210"/>
      <c r="R891" s="210"/>
      <c r="S891" s="210"/>
      <c r="T891" s="210"/>
      <c r="U891" s="210"/>
      <c r="V891" s="210"/>
      <c r="W891" s="210"/>
      <c r="X891" s="210"/>
      <c r="Y891" s="210"/>
      <c r="Z891" s="210"/>
      <c r="AA891" s="210"/>
      <c r="AB891" s="210"/>
      <c r="AC891" s="210"/>
      <c r="AD891" s="210"/>
      <c r="AE891" s="210"/>
      <c r="AF891" s="210"/>
      <c r="AG891" s="210"/>
      <c r="AH891" s="210"/>
      <c r="AI891" s="210"/>
      <c r="AJ891" s="210"/>
      <c r="AK891" s="210"/>
      <c r="AL891" s="210"/>
    </row>
    <row r="892" spans="1:38" ht="16" x14ac:dyDescent="0.2">
      <c r="A892" s="210"/>
      <c r="B892" s="210"/>
      <c r="C892" s="210"/>
      <c r="D892" s="210"/>
      <c r="E892" s="210"/>
      <c r="F892" s="210"/>
      <c r="G892" s="210"/>
      <c r="H892" s="210"/>
      <c r="I892" s="210"/>
      <c r="J892" s="210"/>
      <c r="K892" s="210"/>
      <c r="L892" s="210"/>
      <c r="M892" s="210"/>
      <c r="N892" s="210"/>
      <c r="O892" s="210"/>
      <c r="P892" s="210"/>
      <c r="Q892" s="210"/>
      <c r="R892" s="210"/>
      <c r="S892" s="210"/>
      <c r="T892" s="210"/>
      <c r="U892" s="210"/>
      <c r="V892" s="210"/>
      <c r="W892" s="210"/>
      <c r="X892" s="210"/>
      <c r="Y892" s="210"/>
      <c r="Z892" s="210"/>
      <c r="AA892" s="210"/>
      <c r="AB892" s="210"/>
      <c r="AC892" s="210"/>
      <c r="AD892" s="210"/>
      <c r="AE892" s="210"/>
      <c r="AF892" s="210"/>
      <c r="AG892" s="210"/>
      <c r="AH892" s="210"/>
      <c r="AI892" s="210"/>
      <c r="AJ892" s="210"/>
      <c r="AK892" s="210"/>
      <c r="AL892" s="210"/>
    </row>
    <row r="893" spans="1:38" ht="16" x14ac:dyDescent="0.2">
      <c r="A893" s="210"/>
      <c r="B893" s="210"/>
      <c r="C893" s="210"/>
      <c r="D893" s="210"/>
      <c r="E893" s="210"/>
      <c r="F893" s="210"/>
      <c r="G893" s="210"/>
      <c r="H893" s="210"/>
      <c r="I893" s="210"/>
      <c r="J893" s="210"/>
      <c r="K893" s="210"/>
      <c r="L893" s="210"/>
      <c r="M893" s="210"/>
      <c r="N893" s="210"/>
      <c r="O893" s="210"/>
      <c r="P893" s="210"/>
      <c r="Q893" s="210"/>
      <c r="R893" s="210"/>
      <c r="S893" s="210"/>
      <c r="T893" s="210"/>
      <c r="U893" s="210"/>
      <c r="V893" s="210"/>
      <c r="W893" s="210"/>
      <c r="X893" s="210"/>
      <c r="Y893" s="210"/>
      <c r="Z893" s="210"/>
      <c r="AA893" s="210"/>
      <c r="AB893" s="210"/>
      <c r="AC893" s="210"/>
      <c r="AD893" s="210"/>
      <c r="AE893" s="210"/>
      <c r="AF893" s="210"/>
      <c r="AG893" s="210"/>
      <c r="AH893" s="210"/>
      <c r="AI893" s="210"/>
      <c r="AJ893" s="210"/>
      <c r="AK893" s="210"/>
      <c r="AL893" s="210"/>
    </row>
    <row r="894" spans="1:38" ht="16" x14ac:dyDescent="0.2">
      <c r="A894" s="210"/>
      <c r="B894" s="210"/>
      <c r="C894" s="210"/>
      <c r="D894" s="210"/>
      <c r="E894" s="210"/>
      <c r="F894" s="210"/>
      <c r="G894" s="210"/>
      <c r="H894" s="210"/>
      <c r="I894" s="210"/>
      <c r="J894" s="210"/>
      <c r="K894" s="210"/>
      <c r="L894" s="210"/>
      <c r="M894" s="210"/>
      <c r="N894" s="210"/>
      <c r="O894" s="210"/>
      <c r="P894" s="210"/>
      <c r="Q894" s="210"/>
      <c r="R894" s="210"/>
      <c r="S894" s="210"/>
      <c r="T894" s="210"/>
      <c r="U894" s="210"/>
      <c r="V894" s="210"/>
      <c r="W894" s="210"/>
      <c r="X894" s="210"/>
      <c r="Y894" s="210"/>
      <c r="Z894" s="210"/>
      <c r="AA894" s="210"/>
      <c r="AB894" s="210"/>
      <c r="AC894" s="210"/>
      <c r="AD894" s="210"/>
      <c r="AE894" s="210"/>
      <c r="AF894" s="210"/>
      <c r="AG894" s="210"/>
      <c r="AH894" s="210"/>
      <c r="AI894" s="210"/>
      <c r="AJ894" s="210"/>
      <c r="AK894" s="210"/>
      <c r="AL894" s="210"/>
    </row>
    <row r="895" spans="1:38" ht="16" x14ac:dyDescent="0.2">
      <c r="A895" s="210"/>
      <c r="B895" s="210"/>
      <c r="C895" s="210"/>
      <c r="D895" s="210"/>
      <c r="E895" s="210"/>
      <c r="F895" s="210"/>
      <c r="G895" s="210"/>
      <c r="H895" s="210"/>
      <c r="I895" s="210"/>
      <c r="J895" s="210"/>
      <c r="K895" s="210"/>
      <c r="L895" s="210"/>
      <c r="M895" s="210"/>
      <c r="N895" s="210"/>
      <c r="O895" s="210"/>
      <c r="P895" s="210"/>
      <c r="Q895" s="210"/>
      <c r="R895" s="210"/>
      <c r="S895" s="210"/>
      <c r="T895" s="210"/>
      <c r="U895" s="210"/>
      <c r="V895" s="210"/>
      <c r="W895" s="210"/>
      <c r="X895" s="210"/>
      <c r="Y895" s="210"/>
      <c r="Z895" s="210"/>
      <c r="AA895" s="210"/>
      <c r="AB895" s="210"/>
      <c r="AC895" s="210"/>
      <c r="AD895" s="210"/>
      <c r="AE895" s="210"/>
      <c r="AF895" s="210"/>
      <c r="AG895" s="210"/>
      <c r="AH895" s="210"/>
      <c r="AI895" s="210"/>
      <c r="AJ895" s="210"/>
      <c r="AK895" s="210"/>
      <c r="AL895" s="210"/>
    </row>
    <row r="896" spans="1:38" ht="16" x14ac:dyDescent="0.2">
      <c r="A896" s="210"/>
      <c r="B896" s="210"/>
      <c r="C896" s="210"/>
      <c r="D896" s="210"/>
      <c r="E896" s="210"/>
      <c r="F896" s="210"/>
      <c r="G896" s="210"/>
      <c r="H896" s="210"/>
      <c r="I896" s="210"/>
      <c r="J896" s="210"/>
      <c r="K896" s="210"/>
      <c r="L896" s="210"/>
      <c r="M896" s="210"/>
      <c r="N896" s="210"/>
      <c r="O896" s="210"/>
      <c r="P896" s="210"/>
      <c r="Q896" s="210"/>
      <c r="R896" s="210"/>
      <c r="S896" s="210"/>
      <c r="T896" s="210"/>
      <c r="U896" s="210"/>
      <c r="V896" s="210"/>
      <c r="W896" s="210"/>
      <c r="X896" s="210"/>
      <c r="Y896" s="210"/>
      <c r="Z896" s="210"/>
      <c r="AA896" s="210"/>
      <c r="AB896" s="210"/>
      <c r="AC896" s="210"/>
      <c r="AD896" s="210"/>
      <c r="AE896" s="210"/>
      <c r="AF896" s="210"/>
      <c r="AG896" s="210"/>
      <c r="AH896" s="210"/>
      <c r="AI896" s="210"/>
      <c r="AJ896" s="210"/>
      <c r="AK896" s="210"/>
      <c r="AL896" s="210"/>
    </row>
    <row r="897" spans="1:38" ht="16" x14ac:dyDescent="0.2">
      <c r="A897" s="210"/>
      <c r="B897" s="210"/>
      <c r="C897" s="210"/>
      <c r="D897" s="210"/>
      <c r="E897" s="210"/>
      <c r="F897" s="210"/>
      <c r="G897" s="210"/>
      <c r="H897" s="210"/>
      <c r="I897" s="210"/>
      <c r="J897" s="210"/>
      <c r="K897" s="210"/>
      <c r="L897" s="210"/>
      <c r="M897" s="210"/>
      <c r="N897" s="210"/>
      <c r="O897" s="210"/>
      <c r="P897" s="210"/>
      <c r="Q897" s="210"/>
      <c r="R897" s="210"/>
      <c r="S897" s="210"/>
      <c r="T897" s="210"/>
      <c r="U897" s="210"/>
      <c r="V897" s="210"/>
      <c r="W897" s="210"/>
      <c r="X897" s="210"/>
      <c r="Y897" s="210"/>
      <c r="Z897" s="210"/>
      <c r="AA897" s="210"/>
      <c r="AB897" s="210"/>
      <c r="AC897" s="210"/>
      <c r="AD897" s="210"/>
      <c r="AE897" s="210"/>
      <c r="AF897" s="210"/>
      <c r="AG897" s="210"/>
      <c r="AH897" s="210"/>
      <c r="AI897" s="210"/>
      <c r="AJ897" s="210"/>
      <c r="AK897" s="210"/>
      <c r="AL897" s="210"/>
    </row>
    <row r="898" spans="1:38" ht="16" x14ac:dyDescent="0.2">
      <c r="A898" s="210"/>
      <c r="B898" s="210"/>
      <c r="C898" s="210"/>
      <c r="D898" s="210"/>
      <c r="E898" s="210"/>
      <c r="F898" s="210"/>
      <c r="G898" s="210"/>
      <c r="H898" s="210"/>
      <c r="I898" s="210"/>
      <c r="J898" s="210"/>
      <c r="K898" s="210"/>
      <c r="L898" s="210"/>
      <c r="M898" s="210"/>
      <c r="N898" s="210"/>
      <c r="O898" s="210"/>
      <c r="P898" s="210"/>
      <c r="Q898" s="210"/>
      <c r="R898" s="210"/>
      <c r="S898" s="210"/>
      <c r="T898" s="210"/>
      <c r="U898" s="210"/>
      <c r="V898" s="210"/>
      <c r="W898" s="210"/>
      <c r="X898" s="210"/>
      <c r="Y898" s="210"/>
      <c r="Z898" s="210"/>
      <c r="AA898" s="210"/>
      <c r="AB898" s="210"/>
      <c r="AC898" s="210"/>
      <c r="AD898" s="210"/>
      <c r="AE898" s="210"/>
      <c r="AF898" s="210"/>
      <c r="AG898" s="210"/>
      <c r="AH898" s="210"/>
      <c r="AI898" s="210"/>
      <c r="AJ898" s="210"/>
      <c r="AK898" s="210"/>
      <c r="AL898" s="210"/>
    </row>
    <row r="899" spans="1:38" ht="16" x14ac:dyDescent="0.2">
      <c r="A899" s="210"/>
      <c r="B899" s="210"/>
      <c r="C899" s="210"/>
      <c r="D899" s="210"/>
      <c r="E899" s="210"/>
      <c r="F899" s="210"/>
      <c r="G899" s="210"/>
      <c r="H899" s="210"/>
      <c r="I899" s="210"/>
      <c r="J899" s="210"/>
      <c r="K899" s="210"/>
      <c r="L899" s="210"/>
      <c r="M899" s="210"/>
      <c r="N899" s="210"/>
      <c r="O899" s="210"/>
      <c r="P899" s="210"/>
      <c r="Q899" s="210"/>
      <c r="R899" s="210"/>
      <c r="S899" s="210"/>
      <c r="T899" s="210"/>
      <c r="U899" s="210"/>
      <c r="V899" s="210"/>
      <c r="W899" s="210"/>
      <c r="X899" s="210"/>
      <c r="Y899" s="210"/>
      <c r="Z899" s="210"/>
      <c r="AA899" s="210"/>
      <c r="AB899" s="210"/>
      <c r="AC899" s="210"/>
      <c r="AD899" s="210"/>
      <c r="AE899" s="210"/>
      <c r="AF899" s="210"/>
      <c r="AG899" s="210"/>
      <c r="AH899" s="210"/>
      <c r="AI899" s="210"/>
      <c r="AJ899" s="210"/>
      <c r="AK899" s="210"/>
      <c r="AL899" s="210"/>
    </row>
    <row r="900" spans="1:38" ht="16" x14ac:dyDescent="0.2">
      <c r="A900" s="210"/>
      <c r="B900" s="210"/>
      <c r="C900" s="210"/>
      <c r="D900" s="210"/>
      <c r="E900" s="210"/>
      <c r="F900" s="210"/>
      <c r="G900" s="210"/>
      <c r="H900" s="210"/>
      <c r="I900" s="210"/>
      <c r="J900" s="210"/>
      <c r="K900" s="210"/>
      <c r="L900" s="210"/>
      <c r="M900" s="210"/>
      <c r="N900" s="210"/>
      <c r="O900" s="210"/>
      <c r="P900" s="210"/>
      <c r="Q900" s="210"/>
      <c r="R900" s="210"/>
      <c r="S900" s="210"/>
      <c r="T900" s="210"/>
      <c r="U900" s="210"/>
      <c r="V900" s="210"/>
      <c r="W900" s="210"/>
      <c r="X900" s="210"/>
      <c r="Y900" s="210"/>
      <c r="Z900" s="210"/>
      <c r="AA900" s="210"/>
      <c r="AB900" s="210"/>
      <c r="AC900" s="210"/>
      <c r="AD900" s="210"/>
      <c r="AE900" s="210"/>
      <c r="AF900" s="210"/>
      <c r="AG900" s="210"/>
      <c r="AH900" s="210"/>
      <c r="AI900" s="210"/>
      <c r="AJ900" s="210"/>
      <c r="AK900" s="210"/>
      <c r="AL900" s="210"/>
    </row>
    <row r="901" spans="1:38" ht="16" x14ac:dyDescent="0.2">
      <c r="A901" s="210"/>
      <c r="B901" s="210"/>
      <c r="C901" s="210"/>
      <c r="D901" s="210"/>
      <c r="E901" s="210"/>
      <c r="F901" s="210"/>
      <c r="G901" s="210"/>
      <c r="H901" s="210"/>
      <c r="I901" s="210"/>
      <c r="J901" s="210"/>
      <c r="K901" s="210"/>
      <c r="L901" s="210"/>
      <c r="M901" s="210"/>
      <c r="N901" s="210"/>
      <c r="O901" s="210"/>
      <c r="P901" s="210"/>
      <c r="Q901" s="210"/>
      <c r="R901" s="210"/>
      <c r="S901" s="210"/>
      <c r="T901" s="210"/>
      <c r="U901" s="210"/>
      <c r="V901" s="210"/>
      <c r="W901" s="210"/>
      <c r="X901" s="210"/>
      <c r="Y901" s="210"/>
      <c r="Z901" s="210"/>
      <c r="AA901" s="210"/>
      <c r="AB901" s="210"/>
      <c r="AC901" s="210"/>
      <c r="AD901" s="210"/>
      <c r="AE901" s="210"/>
      <c r="AF901" s="210"/>
      <c r="AG901" s="210"/>
      <c r="AH901" s="210"/>
      <c r="AI901" s="210"/>
      <c r="AJ901" s="210"/>
      <c r="AK901" s="210"/>
      <c r="AL901" s="210"/>
    </row>
    <row r="902" spans="1:38" ht="16" x14ac:dyDescent="0.2">
      <c r="A902" s="210"/>
      <c r="B902" s="210"/>
      <c r="C902" s="210"/>
      <c r="D902" s="210"/>
      <c r="E902" s="210"/>
      <c r="F902" s="210"/>
      <c r="G902" s="210"/>
      <c r="H902" s="210"/>
      <c r="I902" s="210"/>
      <c r="J902" s="210"/>
      <c r="K902" s="210"/>
      <c r="L902" s="210"/>
      <c r="M902" s="210"/>
      <c r="N902" s="210"/>
      <c r="O902" s="210"/>
      <c r="P902" s="210"/>
      <c r="Q902" s="210"/>
      <c r="R902" s="210"/>
      <c r="S902" s="210"/>
      <c r="T902" s="210"/>
      <c r="U902" s="210"/>
      <c r="V902" s="210"/>
      <c r="W902" s="210"/>
      <c r="X902" s="210"/>
      <c r="Y902" s="210"/>
      <c r="Z902" s="210"/>
      <c r="AA902" s="210"/>
      <c r="AB902" s="210"/>
      <c r="AC902" s="210"/>
      <c r="AD902" s="210"/>
      <c r="AE902" s="210"/>
      <c r="AF902" s="210"/>
      <c r="AG902" s="210"/>
      <c r="AH902" s="210"/>
      <c r="AI902" s="210"/>
      <c r="AJ902" s="210"/>
      <c r="AK902" s="210"/>
      <c r="AL902" s="210"/>
    </row>
    <row r="903" spans="1:38" ht="16" x14ac:dyDescent="0.2">
      <c r="A903" s="210"/>
      <c r="B903" s="210"/>
      <c r="C903" s="210"/>
      <c r="D903" s="210"/>
      <c r="E903" s="210"/>
      <c r="F903" s="210"/>
      <c r="G903" s="210"/>
      <c r="H903" s="210"/>
      <c r="I903" s="210"/>
      <c r="J903" s="210"/>
      <c r="K903" s="210"/>
      <c r="L903" s="210"/>
      <c r="M903" s="210"/>
      <c r="N903" s="210"/>
      <c r="O903" s="210"/>
      <c r="P903" s="210"/>
      <c r="Q903" s="210"/>
      <c r="R903" s="210"/>
      <c r="S903" s="210"/>
      <c r="T903" s="210"/>
      <c r="U903" s="210"/>
      <c r="V903" s="210"/>
      <c r="W903" s="210"/>
      <c r="X903" s="210"/>
      <c r="Y903" s="210"/>
      <c r="Z903" s="210"/>
      <c r="AA903" s="210"/>
      <c r="AB903" s="210"/>
      <c r="AC903" s="210"/>
      <c r="AD903" s="210"/>
      <c r="AE903" s="210"/>
      <c r="AF903" s="210"/>
      <c r="AG903" s="210"/>
      <c r="AH903" s="210"/>
      <c r="AI903" s="210"/>
      <c r="AJ903" s="210"/>
      <c r="AK903" s="210"/>
      <c r="AL903" s="210"/>
    </row>
    <row r="904" spans="1:38" ht="16" x14ac:dyDescent="0.2">
      <c r="A904" s="210"/>
      <c r="B904" s="210"/>
      <c r="C904" s="210"/>
      <c r="D904" s="210"/>
      <c r="E904" s="210"/>
      <c r="F904" s="210"/>
      <c r="G904" s="210"/>
      <c r="H904" s="210"/>
      <c r="I904" s="210"/>
      <c r="J904" s="210"/>
      <c r="K904" s="210"/>
      <c r="L904" s="210"/>
      <c r="M904" s="210"/>
      <c r="N904" s="210"/>
      <c r="O904" s="210"/>
      <c r="P904" s="210"/>
      <c r="Q904" s="210"/>
      <c r="R904" s="210"/>
      <c r="S904" s="210"/>
      <c r="T904" s="210"/>
      <c r="U904" s="210"/>
      <c r="V904" s="210"/>
      <c r="W904" s="210"/>
      <c r="X904" s="210"/>
      <c r="Y904" s="210"/>
      <c r="Z904" s="210"/>
      <c r="AA904" s="210"/>
      <c r="AB904" s="210"/>
      <c r="AC904" s="210"/>
      <c r="AD904" s="210"/>
      <c r="AE904" s="210"/>
      <c r="AF904" s="210"/>
      <c r="AG904" s="210"/>
      <c r="AH904" s="210"/>
      <c r="AI904" s="210"/>
      <c r="AJ904" s="210"/>
      <c r="AK904" s="210"/>
      <c r="AL904" s="210"/>
    </row>
    <row r="905" spans="1:38" ht="16" x14ac:dyDescent="0.2">
      <c r="A905" s="210"/>
      <c r="B905" s="210"/>
      <c r="C905" s="210"/>
      <c r="D905" s="210"/>
      <c r="E905" s="210"/>
      <c r="F905" s="210"/>
      <c r="G905" s="210"/>
      <c r="H905" s="210"/>
      <c r="I905" s="210"/>
      <c r="J905" s="210"/>
      <c r="K905" s="210"/>
      <c r="L905" s="210"/>
      <c r="M905" s="210"/>
      <c r="N905" s="210"/>
      <c r="O905" s="210"/>
      <c r="P905" s="210"/>
      <c r="Q905" s="210"/>
      <c r="R905" s="210"/>
      <c r="S905" s="210"/>
      <c r="T905" s="210"/>
      <c r="U905" s="210"/>
      <c r="V905" s="210"/>
      <c r="W905" s="210"/>
      <c r="X905" s="210"/>
      <c r="Y905" s="210"/>
      <c r="Z905" s="210"/>
      <c r="AA905" s="210"/>
      <c r="AB905" s="210"/>
      <c r="AC905" s="210"/>
      <c r="AD905" s="210"/>
      <c r="AE905" s="210"/>
      <c r="AF905" s="210"/>
      <c r="AG905" s="210"/>
      <c r="AH905" s="210"/>
      <c r="AI905" s="210"/>
      <c r="AJ905" s="210"/>
      <c r="AK905" s="210"/>
      <c r="AL905" s="210"/>
    </row>
    <row r="906" spans="1:38" ht="16" x14ac:dyDescent="0.2">
      <c r="A906" s="210"/>
      <c r="B906" s="210"/>
      <c r="C906" s="210"/>
      <c r="D906" s="210"/>
      <c r="E906" s="210"/>
      <c r="F906" s="210"/>
      <c r="G906" s="210"/>
      <c r="H906" s="210"/>
      <c r="I906" s="210"/>
      <c r="J906" s="210"/>
      <c r="K906" s="210"/>
      <c r="L906" s="210"/>
      <c r="M906" s="210"/>
      <c r="N906" s="210"/>
      <c r="O906" s="210"/>
      <c r="P906" s="210"/>
      <c r="Q906" s="210"/>
      <c r="R906" s="210"/>
      <c r="S906" s="210"/>
      <c r="T906" s="210"/>
      <c r="U906" s="210"/>
      <c r="V906" s="210"/>
      <c r="W906" s="210"/>
      <c r="X906" s="210"/>
      <c r="Y906" s="210"/>
      <c r="Z906" s="210"/>
      <c r="AA906" s="210"/>
      <c r="AB906" s="210"/>
      <c r="AC906" s="210"/>
      <c r="AD906" s="210"/>
      <c r="AE906" s="210"/>
      <c r="AF906" s="210"/>
      <c r="AG906" s="210"/>
      <c r="AH906" s="210"/>
      <c r="AI906" s="210"/>
      <c r="AJ906" s="210"/>
      <c r="AK906" s="210"/>
      <c r="AL906" s="210"/>
    </row>
    <row r="907" spans="1:38" ht="16" x14ac:dyDescent="0.2">
      <c r="A907" s="210"/>
      <c r="B907" s="210"/>
      <c r="C907" s="210"/>
      <c r="D907" s="210"/>
      <c r="E907" s="210"/>
      <c r="F907" s="210"/>
      <c r="G907" s="210"/>
      <c r="H907" s="210"/>
      <c r="I907" s="210"/>
      <c r="J907" s="210"/>
      <c r="K907" s="210"/>
      <c r="L907" s="210"/>
      <c r="M907" s="210"/>
      <c r="N907" s="210"/>
      <c r="O907" s="210"/>
      <c r="P907" s="210"/>
      <c r="Q907" s="210"/>
      <c r="R907" s="210"/>
      <c r="S907" s="210"/>
      <c r="T907" s="210"/>
      <c r="U907" s="210"/>
      <c r="V907" s="210"/>
      <c r="W907" s="210"/>
      <c r="X907" s="210"/>
      <c r="Y907" s="210"/>
      <c r="Z907" s="210"/>
      <c r="AA907" s="210"/>
      <c r="AB907" s="210"/>
      <c r="AC907" s="210"/>
      <c r="AD907" s="210"/>
      <c r="AE907" s="210"/>
      <c r="AF907" s="210"/>
      <c r="AG907" s="210"/>
      <c r="AH907" s="210"/>
      <c r="AI907" s="210"/>
      <c r="AJ907" s="210"/>
      <c r="AK907" s="210"/>
      <c r="AL907" s="210"/>
    </row>
    <row r="908" spans="1:38" ht="16" x14ac:dyDescent="0.2">
      <c r="A908" s="210"/>
      <c r="B908" s="210"/>
      <c r="C908" s="210"/>
      <c r="D908" s="210"/>
      <c r="E908" s="210"/>
      <c r="F908" s="210"/>
      <c r="G908" s="210"/>
      <c r="H908" s="210"/>
      <c r="I908" s="210"/>
      <c r="J908" s="210"/>
      <c r="K908" s="210"/>
      <c r="L908" s="210"/>
      <c r="M908" s="210"/>
      <c r="N908" s="210"/>
      <c r="O908" s="210"/>
      <c r="P908" s="210"/>
      <c r="Q908" s="210"/>
      <c r="R908" s="210"/>
      <c r="S908" s="210"/>
      <c r="T908" s="210"/>
      <c r="U908" s="210"/>
      <c r="V908" s="210"/>
      <c r="W908" s="210"/>
      <c r="X908" s="210"/>
      <c r="Y908" s="210"/>
      <c r="Z908" s="210"/>
      <c r="AA908" s="210"/>
      <c r="AB908" s="210"/>
      <c r="AC908" s="210"/>
      <c r="AD908" s="210"/>
      <c r="AE908" s="210"/>
      <c r="AF908" s="210"/>
      <c r="AG908" s="210"/>
      <c r="AH908" s="210"/>
      <c r="AI908" s="210"/>
      <c r="AJ908" s="210"/>
      <c r="AK908" s="210"/>
      <c r="AL908" s="210"/>
    </row>
    <row r="909" spans="1:38" ht="16" x14ac:dyDescent="0.2">
      <c r="A909" s="210"/>
      <c r="B909" s="210"/>
      <c r="C909" s="210"/>
      <c r="D909" s="210"/>
      <c r="E909" s="210"/>
      <c r="F909" s="210"/>
      <c r="G909" s="210"/>
      <c r="H909" s="210"/>
      <c r="I909" s="210"/>
      <c r="J909" s="210"/>
      <c r="K909" s="210"/>
      <c r="L909" s="210"/>
      <c r="M909" s="210"/>
      <c r="N909" s="210"/>
      <c r="O909" s="210"/>
      <c r="P909" s="210"/>
      <c r="Q909" s="210"/>
      <c r="R909" s="210"/>
      <c r="S909" s="210"/>
      <c r="T909" s="210"/>
      <c r="U909" s="210"/>
      <c r="V909" s="210"/>
      <c r="W909" s="210"/>
      <c r="X909" s="210"/>
      <c r="Y909" s="210"/>
      <c r="Z909" s="210"/>
      <c r="AA909" s="210"/>
      <c r="AB909" s="210"/>
      <c r="AC909" s="210"/>
      <c r="AD909" s="210"/>
      <c r="AE909" s="210"/>
      <c r="AF909" s="210"/>
      <c r="AG909" s="210"/>
      <c r="AH909" s="210"/>
      <c r="AI909" s="210"/>
      <c r="AJ909" s="210"/>
      <c r="AK909" s="210"/>
      <c r="AL909" s="210"/>
    </row>
    <row r="910" spans="1:38" ht="16" x14ac:dyDescent="0.2">
      <c r="A910" s="210"/>
      <c r="B910" s="210"/>
      <c r="C910" s="210"/>
      <c r="D910" s="210"/>
      <c r="E910" s="210"/>
      <c r="F910" s="210"/>
      <c r="G910" s="210"/>
      <c r="H910" s="210"/>
      <c r="I910" s="210"/>
      <c r="J910" s="210"/>
      <c r="K910" s="210"/>
      <c r="L910" s="210"/>
      <c r="M910" s="210"/>
      <c r="N910" s="210"/>
      <c r="O910" s="210"/>
      <c r="P910" s="210"/>
      <c r="Q910" s="210"/>
      <c r="R910" s="210"/>
      <c r="S910" s="210"/>
      <c r="T910" s="210"/>
      <c r="U910" s="210"/>
      <c r="V910" s="210"/>
      <c r="W910" s="210"/>
      <c r="X910" s="210"/>
      <c r="Y910" s="210"/>
      <c r="Z910" s="210"/>
      <c r="AA910" s="210"/>
      <c r="AB910" s="210"/>
      <c r="AC910" s="210"/>
      <c r="AD910" s="210"/>
      <c r="AE910" s="210"/>
      <c r="AF910" s="210"/>
      <c r="AG910" s="210"/>
      <c r="AH910" s="210"/>
      <c r="AI910" s="210"/>
      <c r="AJ910" s="210"/>
      <c r="AK910" s="210"/>
      <c r="AL910" s="210"/>
    </row>
    <row r="911" spans="1:38" ht="16" x14ac:dyDescent="0.2">
      <c r="A911" s="210"/>
      <c r="B911" s="210"/>
      <c r="C911" s="210"/>
      <c r="D911" s="210"/>
      <c r="E911" s="210"/>
      <c r="F911" s="210"/>
      <c r="G911" s="210"/>
      <c r="H911" s="210"/>
      <c r="I911" s="210"/>
      <c r="J911" s="210"/>
      <c r="K911" s="210"/>
      <c r="L911" s="210"/>
      <c r="M911" s="210"/>
      <c r="N911" s="210"/>
      <c r="O911" s="210"/>
      <c r="P911" s="210"/>
      <c r="Q911" s="210"/>
      <c r="R911" s="210"/>
      <c r="S911" s="210"/>
      <c r="T911" s="210"/>
      <c r="U911" s="210"/>
      <c r="V911" s="210"/>
      <c r="W911" s="210"/>
      <c r="X911" s="210"/>
      <c r="Y911" s="210"/>
      <c r="Z911" s="210"/>
      <c r="AA911" s="210"/>
      <c r="AB911" s="210"/>
      <c r="AC911" s="210"/>
      <c r="AD911" s="210"/>
      <c r="AE911" s="210"/>
      <c r="AF911" s="210"/>
      <c r="AG911" s="210"/>
      <c r="AH911" s="210"/>
      <c r="AI911" s="210"/>
      <c r="AJ911" s="210"/>
      <c r="AK911" s="210"/>
      <c r="AL911" s="210"/>
    </row>
    <row r="912" spans="1:38" ht="16" x14ac:dyDescent="0.2">
      <c r="A912" s="210"/>
      <c r="B912" s="210"/>
      <c r="C912" s="210"/>
      <c r="D912" s="210"/>
      <c r="E912" s="210"/>
      <c r="F912" s="210"/>
      <c r="G912" s="210"/>
      <c r="H912" s="210"/>
      <c r="I912" s="210"/>
      <c r="J912" s="210"/>
      <c r="K912" s="210"/>
      <c r="L912" s="210"/>
      <c r="M912" s="210"/>
      <c r="N912" s="210"/>
      <c r="O912" s="210"/>
      <c r="P912" s="210"/>
      <c r="Q912" s="210"/>
      <c r="R912" s="210"/>
      <c r="S912" s="210"/>
      <c r="T912" s="210"/>
      <c r="U912" s="210"/>
      <c r="V912" s="210"/>
      <c r="W912" s="210"/>
      <c r="X912" s="210"/>
      <c r="Y912" s="210"/>
      <c r="Z912" s="210"/>
      <c r="AA912" s="210"/>
      <c r="AB912" s="210"/>
      <c r="AC912" s="210"/>
      <c r="AD912" s="210"/>
      <c r="AE912" s="210"/>
      <c r="AF912" s="210"/>
      <c r="AG912" s="210"/>
      <c r="AH912" s="210"/>
      <c r="AI912" s="210"/>
      <c r="AJ912" s="210"/>
      <c r="AK912" s="210"/>
      <c r="AL912" s="210"/>
    </row>
    <row r="913" spans="1:38" ht="16" x14ac:dyDescent="0.2">
      <c r="A913" s="210"/>
      <c r="B913" s="210"/>
      <c r="C913" s="210"/>
      <c r="D913" s="210"/>
      <c r="E913" s="210"/>
      <c r="F913" s="210"/>
      <c r="G913" s="210"/>
      <c r="H913" s="210"/>
      <c r="I913" s="210"/>
      <c r="J913" s="210"/>
      <c r="K913" s="210"/>
      <c r="L913" s="210"/>
      <c r="M913" s="210"/>
      <c r="N913" s="210"/>
      <c r="O913" s="210"/>
      <c r="P913" s="210"/>
      <c r="Q913" s="210"/>
      <c r="R913" s="210"/>
      <c r="S913" s="210"/>
      <c r="T913" s="210"/>
      <c r="U913" s="210"/>
      <c r="V913" s="210"/>
      <c r="W913" s="210"/>
      <c r="X913" s="210"/>
      <c r="Y913" s="210"/>
      <c r="Z913" s="210"/>
      <c r="AA913" s="210"/>
      <c r="AB913" s="210"/>
      <c r="AC913" s="210"/>
      <c r="AD913" s="210"/>
      <c r="AE913" s="210"/>
      <c r="AF913" s="210"/>
      <c r="AG913" s="210"/>
      <c r="AH913" s="210"/>
      <c r="AI913" s="210"/>
      <c r="AJ913" s="210"/>
      <c r="AK913" s="210"/>
      <c r="AL913" s="210"/>
    </row>
    <row r="914" spans="1:38" ht="16" x14ac:dyDescent="0.2">
      <c r="A914" s="210"/>
      <c r="B914" s="210"/>
      <c r="C914" s="210"/>
      <c r="D914" s="210"/>
      <c r="E914" s="210"/>
      <c r="F914" s="210"/>
      <c r="G914" s="210"/>
      <c r="H914" s="210"/>
      <c r="I914" s="210"/>
      <c r="J914" s="210"/>
      <c r="K914" s="210"/>
      <c r="L914" s="210"/>
      <c r="M914" s="210"/>
      <c r="N914" s="210"/>
      <c r="O914" s="210"/>
      <c r="P914" s="210"/>
      <c r="Q914" s="210"/>
      <c r="R914" s="210"/>
      <c r="S914" s="210"/>
      <c r="T914" s="210"/>
      <c r="U914" s="210"/>
      <c r="V914" s="210"/>
      <c r="W914" s="210"/>
      <c r="X914" s="210"/>
      <c r="Y914" s="210"/>
      <c r="Z914" s="210"/>
      <c r="AA914" s="210"/>
      <c r="AB914" s="210"/>
      <c r="AC914" s="210"/>
      <c r="AD914" s="210"/>
      <c r="AE914" s="210"/>
      <c r="AF914" s="210"/>
      <c r="AG914" s="210"/>
      <c r="AH914" s="210"/>
      <c r="AI914" s="210"/>
      <c r="AJ914" s="210"/>
      <c r="AK914" s="210"/>
      <c r="AL914" s="210"/>
    </row>
    <row r="915" spans="1:38" ht="16" x14ac:dyDescent="0.2">
      <c r="A915" s="210"/>
      <c r="B915" s="210"/>
      <c r="C915" s="210"/>
      <c r="D915" s="210"/>
      <c r="E915" s="210"/>
      <c r="F915" s="210"/>
      <c r="G915" s="210"/>
      <c r="H915" s="210"/>
      <c r="I915" s="210"/>
      <c r="J915" s="210"/>
      <c r="K915" s="210"/>
      <c r="L915" s="210"/>
      <c r="M915" s="210"/>
      <c r="N915" s="210"/>
      <c r="O915" s="210"/>
      <c r="P915" s="210"/>
      <c r="Q915" s="210"/>
      <c r="R915" s="210"/>
      <c r="S915" s="210"/>
      <c r="T915" s="210"/>
      <c r="U915" s="210"/>
      <c r="V915" s="210"/>
      <c r="W915" s="210"/>
      <c r="X915" s="210"/>
      <c r="Y915" s="210"/>
      <c r="Z915" s="210"/>
      <c r="AA915" s="210"/>
      <c r="AB915" s="210"/>
      <c r="AC915" s="210"/>
      <c r="AD915" s="210"/>
      <c r="AE915" s="210"/>
      <c r="AF915" s="210"/>
      <c r="AG915" s="210"/>
      <c r="AH915" s="210"/>
      <c r="AI915" s="210"/>
      <c r="AJ915" s="210"/>
      <c r="AK915" s="210"/>
      <c r="AL915" s="210"/>
    </row>
    <row r="916" spans="1:38" ht="16" x14ac:dyDescent="0.2">
      <c r="A916" s="210"/>
      <c r="B916" s="210"/>
      <c r="C916" s="210"/>
      <c r="D916" s="210"/>
      <c r="E916" s="210"/>
      <c r="F916" s="210"/>
      <c r="G916" s="210"/>
      <c r="H916" s="210"/>
      <c r="I916" s="210"/>
      <c r="J916" s="210"/>
      <c r="K916" s="210"/>
      <c r="L916" s="210"/>
      <c r="M916" s="210"/>
      <c r="N916" s="210"/>
      <c r="O916" s="210"/>
      <c r="P916" s="210"/>
      <c r="Q916" s="210"/>
      <c r="R916" s="210"/>
      <c r="S916" s="210"/>
      <c r="T916" s="210"/>
      <c r="U916" s="210"/>
      <c r="V916" s="210"/>
      <c r="W916" s="210"/>
      <c r="X916" s="210"/>
      <c r="Y916" s="210"/>
      <c r="Z916" s="210"/>
      <c r="AA916" s="210"/>
      <c r="AB916" s="210"/>
      <c r="AC916" s="210"/>
      <c r="AD916" s="210"/>
      <c r="AE916" s="210"/>
      <c r="AF916" s="210"/>
      <c r="AG916" s="210"/>
      <c r="AH916" s="210"/>
      <c r="AI916" s="210"/>
      <c r="AJ916" s="210"/>
      <c r="AK916" s="210"/>
      <c r="AL916" s="210"/>
    </row>
    <row r="917" spans="1:38" ht="16" x14ac:dyDescent="0.2">
      <c r="A917" s="210"/>
      <c r="B917" s="210"/>
      <c r="C917" s="210"/>
      <c r="D917" s="210"/>
      <c r="E917" s="210"/>
      <c r="F917" s="210"/>
      <c r="G917" s="210"/>
      <c r="H917" s="210"/>
      <c r="I917" s="210"/>
      <c r="J917" s="210"/>
      <c r="K917" s="210"/>
      <c r="L917" s="210"/>
      <c r="M917" s="210"/>
      <c r="N917" s="210"/>
      <c r="O917" s="210"/>
      <c r="P917" s="210"/>
      <c r="Q917" s="210"/>
      <c r="R917" s="210"/>
      <c r="S917" s="210"/>
      <c r="T917" s="210"/>
      <c r="U917" s="210"/>
      <c r="V917" s="210"/>
      <c r="W917" s="210"/>
      <c r="X917" s="210"/>
      <c r="Y917" s="210"/>
      <c r="Z917" s="210"/>
      <c r="AA917" s="210"/>
      <c r="AB917" s="210"/>
      <c r="AC917" s="210"/>
      <c r="AD917" s="210"/>
      <c r="AE917" s="210"/>
      <c r="AF917" s="210"/>
      <c r="AG917" s="210"/>
      <c r="AH917" s="210"/>
      <c r="AI917" s="210"/>
      <c r="AJ917" s="210"/>
      <c r="AK917" s="210"/>
      <c r="AL917" s="210"/>
    </row>
    <row r="918" spans="1:38" ht="16" x14ac:dyDescent="0.2">
      <c r="A918" s="210"/>
      <c r="B918" s="210"/>
      <c r="C918" s="210"/>
      <c r="D918" s="210"/>
      <c r="E918" s="210"/>
      <c r="F918" s="210"/>
      <c r="G918" s="210"/>
      <c r="H918" s="210"/>
      <c r="I918" s="210"/>
      <c r="J918" s="210"/>
      <c r="K918" s="210"/>
      <c r="L918" s="210"/>
      <c r="M918" s="210"/>
      <c r="N918" s="210"/>
      <c r="O918" s="210"/>
      <c r="P918" s="210"/>
      <c r="Q918" s="210"/>
      <c r="R918" s="210"/>
      <c r="S918" s="210"/>
      <c r="T918" s="210"/>
      <c r="U918" s="210"/>
      <c r="V918" s="210"/>
      <c r="W918" s="210"/>
      <c r="X918" s="210"/>
      <c r="Y918" s="210"/>
      <c r="Z918" s="210"/>
      <c r="AA918" s="210"/>
      <c r="AB918" s="210"/>
      <c r="AC918" s="210"/>
      <c r="AD918" s="210"/>
      <c r="AE918" s="210"/>
      <c r="AF918" s="210"/>
      <c r="AG918" s="210"/>
      <c r="AH918" s="210"/>
      <c r="AI918" s="210"/>
      <c r="AJ918" s="210"/>
      <c r="AK918" s="210"/>
      <c r="AL918" s="210"/>
    </row>
    <row r="919" spans="1:38" ht="16" x14ac:dyDescent="0.2">
      <c r="A919" s="210"/>
      <c r="B919" s="210"/>
      <c r="C919" s="210"/>
      <c r="D919" s="210"/>
      <c r="E919" s="210"/>
      <c r="F919" s="210"/>
      <c r="G919" s="210"/>
      <c r="H919" s="210"/>
      <c r="I919" s="210"/>
      <c r="J919" s="210"/>
      <c r="K919" s="210"/>
      <c r="L919" s="210"/>
      <c r="M919" s="210"/>
      <c r="N919" s="210"/>
      <c r="O919" s="210"/>
      <c r="P919" s="210"/>
      <c r="Q919" s="210"/>
      <c r="R919" s="210"/>
      <c r="S919" s="210"/>
      <c r="T919" s="210"/>
      <c r="U919" s="210"/>
      <c r="V919" s="210"/>
      <c r="W919" s="210"/>
      <c r="X919" s="210"/>
      <c r="Y919" s="210"/>
      <c r="Z919" s="210"/>
      <c r="AA919" s="210"/>
      <c r="AB919" s="210"/>
      <c r="AC919" s="210"/>
      <c r="AD919" s="210"/>
      <c r="AE919" s="210"/>
      <c r="AF919" s="210"/>
      <c r="AG919" s="210"/>
      <c r="AH919" s="210"/>
      <c r="AI919" s="210"/>
      <c r="AJ919" s="210"/>
      <c r="AK919" s="210"/>
      <c r="AL919" s="210"/>
    </row>
    <row r="920" spans="1:38" ht="16" x14ac:dyDescent="0.2">
      <c r="A920" s="210"/>
      <c r="B920" s="210"/>
      <c r="C920" s="210"/>
      <c r="D920" s="210"/>
      <c r="E920" s="210"/>
      <c r="F920" s="210"/>
      <c r="G920" s="210"/>
      <c r="H920" s="210"/>
      <c r="I920" s="210"/>
      <c r="J920" s="210"/>
      <c r="K920" s="210"/>
      <c r="L920" s="210"/>
      <c r="M920" s="210"/>
      <c r="N920" s="210"/>
      <c r="O920" s="210"/>
      <c r="P920" s="210"/>
      <c r="Q920" s="210"/>
      <c r="R920" s="210"/>
      <c r="S920" s="210"/>
      <c r="T920" s="210"/>
      <c r="U920" s="210"/>
      <c r="V920" s="210"/>
      <c r="W920" s="210"/>
      <c r="X920" s="210"/>
      <c r="Y920" s="210"/>
      <c r="Z920" s="210"/>
      <c r="AA920" s="210"/>
      <c r="AB920" s="210"/>
      <c r="AC920" s="210"/>
      <c r="AD920" s="210"/>
      <c r="AE920" s="210"/>
      <c r="AF920" s="210"/>
      <c r="AG920" s="210"/>
      <c r="AH920" s="210"/>
      <c r="AI920" s="210"/>
      <c r="AJ920" s="210"/>
      <c r="AK920" s="210"/>
      <c r="AL920" s="210"/>
    </row>
    <row r="921" spans="1:38" ht="16" x14ac:dyDescent="0.2">
      <c r="A921" s="210"/>
      <c r="B921" s="210"/>
      <c r="C921" s="210"/>
      <c r="D921" s="210"/>
      <c r="E921" s="210"/>
      <c r="F921" s="210"/>
      <c r="G921" s="210"/>
      <c r="H921" s="210"/>
      <c r="I921" s="210"/>
      <c r="J921" s="210"/>
      <c r="K921" s="210"/>
      <c r="L921" s="210"/>
      <c r="M921" s="210"/>
      <c r="N921" s="210"/>
      <c r="O921" s="210"/>
      <c r="P921" s="210"/>
      <c r="Q921" s="210"/>
      <c r="R921" s="210"/>
      <c r="S921" s="210"/>
      <c r="T921" s="210"/>
      <c r="U921" s="210"/>
      <c r="V921" s="210"/>
      <c r="W921" s="210"/>
      <c r="X921" s="210"/>
      <c r="Y921" s="210"/>
      <c r="Z921" s="210"/>
      <c r="AA921" s="210"/>
      <c r="AB921" s="210"/>
      <c r="AC921" s="210"/>
      <c r="AD921" s="210"/>
      <c r="AE921" s="210"/>
      <c r="AF921" s="210"/>
      <c r="AG921" s="210"/>
      <c r="AH921" s="210"/>
      <c r="AI921" s="210"/>
      <c r="AJ921" s="210"/>
      <c r="AK921" s="210"/>
      <c r="AL921" s="210"/>
    </row>
    <row r="922" spans="1:38" ht="16" x14ac:dyDescent="0.2">
      <c r="A922" s="210"/>
      <c r="B922" s="210"/>
      <c r="C922" s="210"/>
      <c r="D922" s="210"/>
      <c r="E922" s="210"/>
      <c r="F922" s="210"/>
      <c r="G922" s="210"/>
      <c r="H922" s="210"/>
      <c r="I922" s="210"/>
      <c r="J922" s="210"/>
      <c r="K922" s="210"/>
      <c r="L922" s="210"/>
      <c r="M922" s="210"/>
      <c r="N922" s="210"/>
      <c r="O922" s="210"/>
      <c r="P922" s="210"/>
      <c r="Q922" s="210"/>
      <c r="R922" s="210"/>
      <c r="S922" s="210"/>
      <c r="T922" s="210"/>
      <c r="U922" s="210"/>
      <c r="V922" s="210"/>
      <c r="W922" s="210"/>
      <c r="X922" s="210"/>
      <c r="Y922" s="210"/>
      <c r="Z922" s="210"/>
      <c r="AA922" s="210"/>
      <c r="AB922" s="210"/>
      <c r="AC922" s="210"/>
      <c r="AD922" s="210"/>
      <c r="AE922" s="210"/>
      <c r="AF922" s="210"/>
      <c r="AG922" s="210"/>
      <c r="AH922" s="210"/>
      <c r="AI922" s="210"/>
      <c r="AJ922" s="210"/>
      <c r="AK922" s="210"/>
      <c r="AL922" s="210"/>
    </row>
    <row r="923" spans="1:38" ht="16" x14ac:dyDescent="0.2">
      <c r="A923" s="210"/>
      <c r="B923" s="210"/>
      <c r="C923" s="210"/>
      <c r="D923" s="210"/>
      <c r="E923" s="210"/>
      <c r="F923" s="210"/>
      <c r="G923" s="210"/>
      <c r="H923" s="210"/>
      <c r="I923" s="210"/>
      <c r="J923" s="210"/>
      <c r="K923" s="210"/>
      <c r="L923" s="210"/>
      <c r="M923" s="210"/>
      <c r="N923" s="210"/>
      <c r="O923" s="210"/>
      <c r="P923" s="210"/>
      <c r="Q923" s="210"/>
      <c r="R923" s="210"/>
      <c r="S923" s="210"/>
      <c r="T923" s="210"/>
      <c r="U923" s="210"/>
      <c r="V923" s="210"/>
      <c r="W923" s="210"/>
      <c r="X923" s="210"/>
      <c r="Y923" s="210"/>
      <c r="Z923" s="210"/>
      <c r="AA923" s="210"/>
      <c r="AB923" s="210"/>
      <c r="AC923" s="210"/>
      <c r="AD923" s="210"/>
      <c r="AE923" s="210"/>
      <c r="AF923" s="210"/>
      <c r="AG923" s="210"/>
      <c r="AH923" s="210"/>
      <c r="AI923" s="210"/>
      <c r="AJ923" s="210"/>
      <c r="AK923" s="210"/>
      <c r="AL923" s="210"/>
    </row>
    <row r="924" spans="1:38" ht="16" x14ac:dyDescent="0.2">
      <c r="A924" s="210"/>
      <c r="B924" s="210"/>
      <c r="C924" s="210"/>
      <c r="D924" s="210"/>
      <c r="E924" s="210"/>
      <c r="F924" s="210"/>
      <c r="G924" s="210"/>
      <c r="H924" s="210"/>
      <c r="I924" s="210"/>
      <c r="J924" s="210"/>
      <c r="K924" s="210"/>
      <c r="L924" s="210"/>
      <c r="M924" s="210"/>
      <c r="N924" s="210"/>
      <c r="O924" s="210"/>
      <c r="P924" s="210"/>
      <c r="Q924" s="210"/>
      <c r="R924" s="210"/>
      <c r="S924" s="210"/>
      <c r="T924" s="210"/>
      <c r="U924" s="210"/>
      <c r="V924" s="210"/>
      <c r="W924" s="210"/>
      <c r="X924" s="210"/>
      <c r="Y924" s="210"/>
      <c r="Z924" s="210"/>
      <c r="AA924" s="210"/>
      <c r="AB924" s="210"/>
      <c r="AC924" s="210"/>
      <c r="AD924" s="210"/>
      <c r="AE924" s="210"/>
      <c r="AF924" s="210"/>
      <c r="AG924" s="210"/>
      <c r="AH924" s="210"/>
      <c r="AI924" s="210"/>
      <c r="AJ924" s="210"/>
      <c r="AK924" s="210"/>
      <c r="AL924" s="210"/>
    </row>
    <row r="925" spans="1:38" ht="16" x14ac:dyDescent="0.2">
      <c r="A925" s="210"/>
      <c r="B925" s="210"/>
      <c r="C925" s="210"/>
      <c r="D925" s="210"/>
      <c r="E925" s="210"/>
      <c r="F925" s="210"/>
      <c r="G925" s="210"/>
      <c r="H925" s="210"/>
      <c r="I925" s="210"/>
      <c r="J925" s="210"/>
      <c r="K925" s="210"/>
      <c r="L925" s="210"/>
      <c r="M925" s="210"/>
      <c r="N925" s="210"/>
      <c r="O925" s="210"/>
      <c r="P925" s="210"/>
      <c r="Q925" s="210"/>
      <c r="R925" s="210"/>
      <c r="S925" s="210"/>
      <c r="T925" s="210"/>
      <c r="U925" s="210"/>
      <c r="V925" s="210"/>
      <c r="W925" s="210"/>
      <c r="X925" s="210"/>
      <c r="Y925" s="210"/>
      <c r="Z925" s="210"/>
      <c r="AA925" s="210"/>
      <c r="AB925" s="210"/>
      <c r="AC925" s="210"/>
      <c r="AD925" s="210"/>
      <c r="AE925" s="210"/>
      <c r="AF925" s="210"/>
      <c r="AG925" s="210"/>
      <c r="AH925" s="210"/>
      <c r="AI925" s="210"/>
      <c r="AJ925" s="210"/>
      <c r="AK925" s="210"/>
      <c r="AL925" s="210"/>
    </row>
    <row r="926" spans="1:38" ht="16" x14ac:dyDescent="0.2">
      <c r="A926" s="210"/>
      <c r="B926" s="210"/>
      <c r="C926" s="210"/>
      <c r="D926" s="210"/>
      <c r="E926" s="210"/>
      <c r="F926" s="210"/>
      <c r="G926" s="210"/>
      <c r="H926" s="210"/>
      <c r="I926" s="210"/>
      <c r="J926" s="210"/>
      <c r="K926" s="210"/>
      <c r="L926" s="210"/>
      <c r="M926" s="210"/>
      <c r="N926" s="210"/>
      <c r="O926" s="210"/>
      <c r="P926" s="210"/>
      <c r="Q926" s="210"/>
      <c r="R926" s="210"/>
      <c r="S926" s="210"/>
      <c r="T926" s="210"/>
      <c r="U926" s="210"/>
      <c r="V926" s="210"/>
      <c r="W926" s="210"/>
      <c r="X926" s="210"/>
      <c r="Y926" s="210"/>
      <c r="Z926" s="210"/>
      <c r="AA926" s="210"/>
      <c r="AB926" s="210"/>
      <c r="AC926" s="210"/>
      <c r="AD926" s="210"/>
      <c r="AE926" s="210"/>
      <c r="AF926" s="210"/>
      <c r="AG926" s="210"/>
      <c r="AH926" s="210"/>
      <c r="AI926" s="210"/>
      <c r="AJ926" s="210"/>
      <c r="AK926" s="210"/>
      <c r="AL926" s="210"/>
    </row>
    <row r="927" spans="1:38" ht="16" x14ac:dyDescent="0.2">
      <c r="A927" s="210"/>
      <c r="B927" s="210"/>
      <c r="C927" s="210"/>
      <c r="D927" s="210"/>
      <c r="E927" s="210"/>
      <c r="F927" s="210"/>
      <c r="G927" s="210"/>
      <c r="H927" s="210"/>
      <c r="I927" s="210"/>
      <c r="J927" s="210"/>
      <c r="K927" s="210"/>
      <c r="L927" s="210"/>
      <c r="M927" s="210"/>
      <c r="N927" s="210"/>
      <c r="O927" s="210"/>
      <c r="P927" s="210"/>
      <c r="Q927" s="210"/>
      <c r="R927" s="210"/>
      <c r="S927" s="210"/>
      <c r="T927" s="210"/>
      <c r="U927" s="210"/>
      <c r="V927" s="210"/>
      <c r="W927" s="210"/>
      <c r="X927" s="210"/>
      <c r="Y927" s="210"/>
      <c r="Z927" s="210"/>
      <c r="AA927" s="210"/>
      <c r="AB927" s="210"/>
      <c r="AC927" s="210"/>
      <c r="AD927" s="210"/>
      <c r="AE927" s="210"/>
      <c r="AF927" s="210"/>
      <c r="AG927" s="210"/>
      <c r="AH927" s="210"/>
      <c r="AI927" s="210"/>
      <c r="AJ927" s="210"/>
      <c r="AK927" s="210"/>
      <c r="AL927" s="210"/>
    </row>
    <row r="928" spans="1:38" ht="16" x14ac:dyDescent="0.2">
      <c r="A928" s="210"/>
      <c r="B928" s="210"/>
      <c r="C928" s="210"/>
      <c r="D928" s="210"/>
      <c r="E928" s="210"/>
      <c r="F928" s="210"/>
      <c r="G928" s="210"/>
      <c r="H928" s="210"/>
      <c r="I928" s="210"/>
      <c r="J928" s="210"/>
      <c r="K928" s="210"/>
      <c r="L928" s="210"/>
      <c r="M928" s="210"/>
      <c r="N928" s="210"/>
      <c r="O928" s="210"/>
      <c r="P928" s="210"/>
      <c r="Q928" s="210"/>
      <c r="R928" s="210"/>
      <c r="S928" s="210"/>
      <c r="T928" s="210"/>
      <c r="U928" s="210"/>
      <c r="V928" s="210"/>
      <c r="W928" s="210"/>
      <c r="X928" s="210"/>
      <c r="Y928" s="210"/>
      <c r="Z928" s="210"/>
      <c r="AA928" s="210"/>
      <c r="AB928" s="210"/>
      <c r="AC928" s="210"/>
      <c r="AD928" s="210"/>
      <c r="AE928" s="210"/>
      <c r="AF928" s="210"/>
      <c r="AG928" s="210"/>
      <c r="AH928" s="210"/>
      <c r="AI928" s="210"/>
      <c r="AJ928" s="210"/>
      <c r="AK928" s="210"/>
      <c r="AL928" s="210"/>
    </row>
    <row r="929" spans="1:38" ht="16" x14ac:dyDescent="0.2">
      <c r="A929" s="210"/>
      <c r="B929" s="210"/>
      <c r="C929" s="210"/>
      <c r="D929" s="210"/>
      <c r="E929" s="210"/>
      <c r="F929" s="210"/>
      <c r="G929" s="210"/>
      <c r="H929" s="210"/>
      <c r="I929" s="210"/>
      <c r="J929" s="210"/>
      <c r="K929" s="210"/>
      <c r="L929" s="210"/>
      <c r="M929" s="210"/>
      <c r="N929" s="210"/>
      <c r="O929" s="210"/>
      <c r="P929" s="210"/>
      <c r="Q929" s="210"/>
      <c r="R929" s="210"/>
      <c r="S929" s="210"/>
      <c r="T929" s="210"/>
      <c r="U929" s="210"/>
      <c r="V929" s="210"/>
      <c r="W929" s="210"/>
      <c r="X929" s="210"/>
      <c r="Y929" s="210"/>
      <c r="Z929" s="210"/>
      <c r="AA929" s="210"/>
      <c r="AB929" s="210"/>
      <c r="AC929" s="210"/>
      <c r="AD929" s="210"/>
      <c r="AE929" s="210"/>
      <c r="AF929" s="210"/>
      <c r="AG929" s="210"/>
      <c r="AH929" s="210"/>
      <c r="AI929" s="210"/>
      <c r="AJ929" s="210"/>
      <c r="AK929" s="210"/>
      <c r="AL929" s="210"/>
    </row>
    <row r="930" spans="1:38" ht="16" x14ac:dyDescent="0.2">
      <c r="A930" s="210"/>
      <c r="B930" s="210"/>
      <c r="C930" s="210"/>
      <c r="D930" s="210"/>
      <c r="E930" s="210"/>
      <c r="F930" s="210"/>
      <c r="G930" s="210"/>
      <c r="H930" s="210"/>
      <c r="I930" s="210"/>
      <c r="J930" s="210"/>
      <c r="K930" s="210"/>
      <c r="L930" s="210"/>
      <c r="M930" s="210"/>
      <c r="N930" s="210"/>
      <c r="O930" s="210"/>
      <c r="P930" s="210"/>
      <c r="Q930" s="210"/>
      <c r="R930" s="210"/>
      <c r="S930" s="210"/>
      <c r="T930" s="210"/>
      <c r="U930" s="210"/>
      <c r="V930" s="210"/>
      <c r="W930" s="210"/>
      <c r="X930" s="210"/>
      <c r="Y930" s="210"/>
      <c r="Z930" s="210"/>
      <c r="AA930" s="210"/>
      <c r="AB930" s="210"/>
      <c r="AC930" s="210"/>
      <c r="AD930" s="210"/>
      <c r="AE930" s="210"/>
      <c r="AF930" s="210"/>
      <c r="AG930" s="210"/>
      <c r="AH930" s="210"/>
      <c r="AI930" s="210"/>
      <c r="AJ930" s="210"/>
      <c r="AK930" s="210"/>
      <c r="AL930" s="210"/>
    </row>
    <row r="931" spans="1:38" ht="16" x14ac:dyDescent="0.2">
      <c r="A931" s="210"/>
      <c r="B931" s="210"/>
      <c r="C931" s="210"/>
      <c r="D931" s="210"/>
      <c r="E931" s="210"/>
      <c r="F931" s="210"/>
      <c r="G931" s="210"/>
      <c r="H931" s="210"/>
      <c r="I931" s="210"/>
      <c r="J931" s="210"/>
      <c r="K931" s="210"/>
      <c r="L931" s="210"/>
      <c r="M931" s="210"/>
      <c r="N931" s="210"/>
      <c r="O931" s="210"/>
      <c r="P931" s="210"/>
      <c r="Q931" s="210"/>
      <c r="R931" s="210"/>
      <c r="S931" s="210"/>
      <c r="T931" s="210"/>
      <c r="U931" s="210"/>
      <c r="V931" s="210"/>
      <c r="W931" s="210"/>
      <c r="X931" s="210"/>
      <c r="Y931" s="210"/>
      <c r="Z931" s="210"/>
      <c r="AA931" s="210"/>
      <c r="AB931" s="210"/>
      <c r="AC931" s="210"/>
      <c r="AD931" s="210"/>
      <c r="AE931" s="210"/>
      <c r="AF931" s="210"/>
      <c r="AG931" s="210"/>
      <c r="AH931" s="210"/>
      <c r="AI931" s="210"/>
      <c r="AJ931" s="210"/>
      <c r="AK931" s="210"/>
      <c r="AL931" s="210"/>
    </row>
    <row r="932" spans="1:38" ht="16" x14ac:dyDescent="0.2">
      <c r="A932" s="210"/>
      <c r="B932" s="210"/>
      <c r="C932" s="210"/>
      <c r="D932" s="210"/>
      <c r="E932" s="210"/>
      <c r="F932" s="210"/>
      <c r="G932" s="210"/>
      <c r="H932" s="210"/>
      <c r="I932" s="210"/>
      <c r="J932" s="210"/>
      <c r="K932" s="210"/>
      <c r="L932" s="210"/>
      <c r="M932" s="210"/>
      <c r="N932" s="210"/>
      <c r="O932" s="210"/>
      <c r="P932" s="210"/>
      <c r="Q932" s="210"/>
      <c r="R932" s="210"/>
      <c r="S932" s="210"/>
      <c r="T932" s="210"/>
      <c r="U932" s="210"/>
      <c r="V932" s="210"/>
      <c r="W932" s="210"/>
      <c r="X932" s="210"/>
      <c r="Y932" s="210"/>
      <c r="Z932" s="210"/>
      <c r="AA932" s="210"/>
      <c r="AB932" s="210"/>
      <c r="AC932" s="210"/>
      <c r="AD932" s="210"/>
      <c r="AE932" s="210"/>
      <c r="AF932" s="210"/>
      <c r="AG932" s="210"/>
      <c r="AH932" s="210"/>
      <c r="AI932" s="210"/>
      <c r="AJ932" s="210"/>
      <c r="AK932" s="210"/>
      <c r="AL932" s="210"/>
    </row>
    <row r="933" spans="1:38" ht="16" x14ac:dyDescent="0.2">
      <c r="A933" s="210"/>
      <c r="B933" s="210"/>
      <c r="C933" s="210"/>
      <c r="D933" s="210"/>
      <c r="E933" s="210"/>
      <c r="F933" s="210"/>
      <c r="G933" s="210"/>
      <c r="H933" s="210"/>
      <c r="I933" s="210"/>
      <c r="J933" s="210"/>
      <c r="K933" s="210"/>
      <c r="L933" s="210"/>
      <c r="M933" s="210"/>
      <c r="N933" s="210"/>
      <c r="O933" s="210"/>
      <c r="P933" s="210"/>
      <c r="Q933" s="210"/>
      <c r="R933" s="210"/>
      <c r="S933" s="210"/>
      <c r="T933" s="210"/>
      <c r="U933" s="210"/>
      <c r="V933" s="210"/>
      <c r="W933" s="210"/>
      <c r="X933" s="210"/>
      <c r="Y933" s="210"/>
      <c r="Z933" s="210"/>
      <c r="AA933" s="210"/>
      <c r="AB933" s="210"/>
      <c r="AC933" s="210"/>
      <c r="AD933" s="210"/>
      <c r="AE933" s="210"/>
      <c r="AF933" s="210"/>
      <c r="AG933" s="210"/>
      <c r="AH933" s="210"/>
      <c r="AI933" s="210"/>
      <c r="AJ933" s="210"/>
      <c r="AK933" s="210"/>
      <c r="AL933" s="210"/>
    </row>
    <row r="934" spans="1:38" ht="16" x14ac:dyDescent="0.2">
      <c r="A934" s="210"/>
      <c r="B934" s="210"/>
      <c r="C934" s="210"/>
      <c r="D934" s="210"/>
      <c r="E934" s="210"/>
      <c r="F934" s="210"/>
      <c r="G934" s="210"/>
      <c r="H934" s="210"/>
      <c r="I934" s="210"/>
      <c r="J934" s="210"/>
      <c r="K934" s="210"/>
      <c r="L934" s="210"/>
      <c r="M934" s="210"/>
      <c r="N934" s="210"/>
      <c r="O934" s="210"/>
      <c r="P934" s="210"/>
      <c r="Q934" s="210"/>
      <c r="R934" s="210"/>
      <c r="S934" s="210"/>
      <c r="T934" s="210"/>
      <c r="U934" s="210"/>
      <c r="V934" s="210"/>
      <c r="W934" s="210"/>
      <c r="X934" s="210"/>
      <c r="Y934" s="210"/>
      <c r="Z934" s="210"/>
      <c r="AA934" s="210"/>
      <c r="AB934" s="210"/>
      <c r="AC934" s="210"/>
      <c r="AD934" s="210"/>
      <c r="AE934" s="210"/>
      <c r="AF934" s="210"/>
      <c r="AG934" s="210"/>
      <c r="AH934" s="210"/>
      <c r="AI934" s="210"/>
      <c r="AJ934" s="210"/>
      <c r="AK934" s="210"/>
      <c r="AL934" s="210"/>
    </row>
    <row r="935" spans="1:38" ht="16" x14ac:dyDescent="0.2">
      <c r="A935" s="210"/>
      <c r="B935" s="210"/>
      <c r="C935" s="210"/>
      <c r="D935" s="210"/>
      <c r="E935" s="210"/>
      <c r="F935" s="210"/>
      <c r="G935" s="210"/>
      <c r="H935" s="210"/>
      <c r="I935" s="210"/>
      <c r="J935" s="210"/>
      <c r="K935" s="210"/>
      <c r="L935" s="210"/>
      <c r="M935" s="210"/>
      <c r="N935" s="210"/>
      <c r="O935" s="210"/>
      <c r="P935" s="210"/>
      <c r="Q935" s="210"/>
      <c r="R935" s="210"/>
      <c r="S935" s="210"/>
      <c r="T935" s="210"/>
      <c r="U935" s="210"/>
      <c r="V935" s="210"/>
      <c r="W935" s="210"/>
      <c r="X935" s="210"/>
      <c r="Y935" s="210"/>
      <c r="Z935" s="210"/>
      <c r="AA935" s="210"/>
      <c r="AB935" s="210"/>
      <c r="AC935" s="210"/>
      <c r="AD935" s="210"/>
      <c r="AE935" s="210"/>
      <c r="AF935" s="210"/>
      <c r="AG935" s="210"/>
      <c r="AH935" s="210"/>
      <c r="AI935" s="210"/>
      <c r="AJ935" s="210"/>
      <c r="AK935" s="210"/>
      <c r="AL935" s="210"/>
    </row>
    <row r="936" spans="1:38" ht="16" x14ac:dyDescent="0.2">
      <c r="A936" s="210"/>
      <c r="B936" s="210"/>
      <c r="C936" s="210"/>
      <c r="D936" s="210"/>
      <c r="E936" s="210"/>
      <c r="F936" s="210"/>
      <c r="G936" s="210"/>
      <c r="H936" s="210"/>
      <c r="I936" s="210"/>
      <c r="J936" s="210"/>
      <c r="K936" s="210"/>
      <c r="L936" s="210"/>
      <c r="M936" s="210"/>
      <c r="N936" s="210"/>
      <c r="O936" s="210"/>
      <c r="P936" s="210"/>
      <c r="Q936" s="210"/>
      <c r="R936" s="210"/>
      <c r="S936" s="210"/>
      <c r="T936" s="210"/>
      <c r="U936" s="210"/>
      <c r="V936" s="210"/>
      <c r="W936" s="210"/>
      <c r="X936" s="210"/>
      <c r="Y936" s="210"/>
      <c r="Z936" s="210"/>
      <c r="AA936" s="210"/>
      <c r="AB936" s="210"/>
      <c r="AC936" s="210"/>
      <c r="AD936" s="210"/>
      <c r="AE936" s="210"/>
      <c r="AF936" s="210"/>
      <c r="AG936" s="210"/>
      <c r="AH936" s="210"/>
      <c r="AI936" s="210"/>
      <c r="AJ936" s="210"/>
      <c r="AK936" s="210"/>
      <c r="AL936" s="210"/>
    </row>
    <row r="937" spans="1:38" ht="16" x14ac:dyDescent="0.2">
      <c r="A937" s="210"/>
      <c r="B937" s="210"/>
      <c r="C937" s="210"/>
      <c r="D937" s="210"/>
      <c r="E937" s="210"/>
      <c r="F937" s="210"/>
      <c r="G937" s="210"/>
      <c r="H937" s="210"/>
      <c r="I937" s="210"/>
      <c r="J937" s="210"/>
      <c r="K937" s="210"/>
      <c r="L937" s="210"/>
      <c r="M937" s="210"/>
      <c r="N937" s="210"/>
      <c r="O937" s="210"/>
      <c r="P937" s="210"/>
      <c r="Q937" s="210"/>
      <c r="R937" s="210"/>
      <c r="S937" s="210"/>
      <c r="T937" s="210"/>
      <c r="U937" s="210"/>
      <c r="V937" s="210"/>
      <c r="W937" s="210"/>
      <c r="X937" s="210"/>
      <c r="Y937" s="210"/>
      <c r="Z937" s="210"/>
      <c r="AA937" s="210"/>
      <c r="AB937" s="210"/>
      <c r="AC937" s="210"/>
      <c r="AD937" s="210"/>
      <c r="AE937" s="210"/>
      <c r="AF937" s="210"/>
      <c r="AG937" s="210"/>
      <c r="AH937" s="210"/>
      <c r="AI937" s="210"/>
      <c r="AJ937" s="210"/>
      <c r="AK937" s="210"/>
      <c r="AL937" s="210"/>
    </row>
    <row r="938" spans="1:38" ht="16" x14ac:dyDescent="0.2">
      <c r="A938" s="210"/>
      <c r="B938" s="210"/>
      <c r="C938" s="210"/>
      <c r="D938" s="210"/>
      <c r="E938" s="210"/>
      <c r="F938" s="210"/>
      <c r="G938" s="210"/>
      <c r="H938" s="210"/>
      <c r="I938" s="210"/>
      <c r="J938" s="210"/>
      <c r="K938" s="210"/>
      <c r="L938" s="210"/>
      <c r="M938" s="210"/>
      <c r="N938" s="210"/>
      <c r="O938" s="210"/>
      <c r="P938" s="210"/>
      <c r="Q938" s="210"/>
      <c r="R938" s="210"/>
      <c r="S938" s="210"/>
      <c r="T938" s="210"/>
      <c r="U938" s="210"/>
      <c r="V938" s="210"/>
      <c r="W938" s="210"/>
      <c r="X938" s="210"/>
      <c r="Y938" s="210"/>
      <c r="Z938" s="210"/>
      <c r="AA938" s="210"/>
      <c r="AB938" s="210"/>
      <c r="AC938" s="210"/>
      <c r="AD938" s="210"/>
      <c r="AE938" s="210"/>
      <c r="AF938" s="210"/>
      <c r="AG938" s="210"/>
      <c r="AH938" s="210"/>
      <c r="AI938" s="210"/>
      <c r="AJ938" s="210"/>
      <c r="AK938" s="210"/>
      <c r="AL938" s="210"/>
    </row>
    <row r="939" spans="1:38" ht="16" x14ac:dyDescent="0.2">
      <c r="A939" s="210"/>
      <c r="B939" s="210"/>
      <c r="C939" s="210"/>
      <c r="D939" s="210"/>
      <c r="E939" s="210"/>
      <c r="F939" s="210"/>
      <c r="G939" s="210"/>
      <c r="H939" s="210"/>
      <c r="I939" s="210"/>
      <c r="J939" s="210"/>
      <c r="K939" s="210"/>
      <c r="L939" s="210"/>
      <c r="M939" s="210"/>
      <c r="N939" s="210"/>
      <c r="O939" s="210"/>
      <c r="P939" s="210"/>
      <c r="Q939" s="210"/>
      <c r="R939" s="210"/>
      <c r="S939" s="210"/>
      <c r="T939" s="210"/>
      <c r="U939" s="210"/>
      <c r="V939" s="210"/>
      <c r="W939" s="210"/>
      <c r="X939" s="210"/>
      <c r="Y939" s="210"/>
      <c r="Z939" s="210"/>
      <c r="AA939" s="210"/>
      <c r="AB939" s="210"/>
      <c r="AC939" s="210"/>
      <c r="AD939" s="210"/>
      <c r="AE939" s="210"/>
      <c r="AF939" s="210"/>
      <c r="AG939" s="210"/>
      <c r="AH939" s="210"/>
      <c r="AI939" s="210"/>
      <c r="AJ939" s="210"/>
      <c r="AK939" s="210"/>
      <c r="AL939" s="210"/>
    </row>
    <row r="940" spans="1:38" ht="16" x14ac:dyDescent="0.2">
      <c r="A940" s="210"/>
      <c r="B940" s="210"/>
      <c r="C940" s="210"/>
      <c r="D940" s="210"/>
      <c r="E940" s="210"/>
      <c r="F940" s="210"/>
      <c r="G940" s="210"/>
      <c r="H940" s="210"/>
      <c r="I940" s="210"/>
      <c r="J940" s="210"/>
      <c r="K940" s="210"/>
      <c r="L940" s="210"/>
      <c r="M940" s="210"/>
      <c r="N940" s="210"/>
      <c r="O940" s="210"/>
      <c r="P940" s="210"/>
      <c r="Q940" s="210"/>
      <c r="R940" s="210"/>
      <c r="S940" s="210"/>
      <c r="T940" s="210"/>
      <c r="U940" s="210"/>
      <c r="V940" s="210"/>
      <c r="W940" s="210"/>
      <c r="X940" s="210"/>
      <c r="Y940" s="210"/>
      <c r="Z940" s="210"/>
      <c r="AA940" s="210"/>
      <c r="AB940" s="210"/>
      <c r="AC940" s="210"/>
      <c r="AD940" s="210"/>
      <c r="AE940" s="210"/>
      <c r="AF940" s="210"/>
      <c r="AG940" s="210"/>
      <c r="AH940" s="210"/>
      <c r="AI940" s="210"/>
      <c r="AJ940" s="210"/>
      <c r="AK940" s="210"/>
      <c r="AL940" s="210"/>
    </row>
    <row r="941" spans="1:38" ht="16" x14ac:dyDescent="0.2">
      <c r="A941" s="210"/>
      <c r="B941" s="210"/>
      <c r="C941" s="210"/>
      <c r="D941" s="210"/>
      <c r="E941" s="210"/>
      <c r="F941" s="210"/>
      <c r="G941" s="210"/>
      <c r="H941" s="210"/>
      <c r="I941" s="210"/>
      <c r="J941" s="210"/>
      <c r="K941" s="210"/>
      <c r="L941" s="210"/>
      <c r="M941" s="210"/>
      <c r="N941" s="210"/>
      <c r="O941" s="210"/>
      <c r="P941" s="210"/>
      <c r="Q941" s="210"/>
      <c r="R941" s="210"/>
      <c r="S941" s="210"/>
      <c r="T941" s="210"/>
      <c r="U941" s="210"/>
      <c r="V941" s="210"/>
      <c r="W941" s="210"/>
      <c r="X941" s="210"/>
      <c r="Y941" s="210"/>
      <c r="Z941" s="210"/>
      <c r="AA941" s="210"/>
      <c r="AB941" s="210"/>
      <c r="AC941" s="210"/>
      <c r="AD941" s="210"/>
      <c r="AE941" s="210"/>
      <c r="AF941" s="210"/>
      <c r="AG941" s="210"/>
      <c r="AH941" s="210"/>
      <c r="AI941" s="210"/>
      <c r="AJ941" s="210"/>
      <c r="AK941" s="210"/>
      <c r="AL941" s="210"/>
    </row>
    <row r="942" spans="1:38" ht="16" x14ac:dyDescent="0.2">
      <c r="A942" s="210"/>
      <c r="B942" s="210"/>
      <c r="C942" s="210"/>
      <c r="D942" s="210"/>
      <c r="E942" s="210"/>
      <c r="F942" s="210"/>
      <c r="G942" s="210"/>
      <c r="H942" s="210"/>
      <c r="I942" s="210"/>
      <c r="J942" s="210"/>
      <c r="K942" s="210"/>
      <c r="L942" s="210"/>
      <c r="M942" s="210"/>
      <c r="N942" s="210"/>
      <c r="O942" s="210"/>
      <c r="P942" s="210"/>
      <c r="Q942" s="210"/>
      <c r="R942" s="210"/>
      <c r="S942" s="210"/>
      <c r="T942" s="210"/>
      <c r="U942" s="210"/>
      <c r="V942" s="210"/>
      <c r="W942" s="210"/>
      <c r="X942" s="210"/>
      <c r="Y942" s="210"/>
      <c r="Z942" s="210"/>
      <c r="AA942" s="210"/>
      <c r="AB942" s="210"/>
      <c r="AC942" s="210"/>
      <c r="AD942" s="210"/>
      <c r="AE942" s="210"/>
      <c r="AF942" s="210"/>
      <c r="AG942" s="210"/>
      <c r="AH942" s="210"/>
      <c r="AI942" s="210"/>
      <c r="AJ942" s="210"/>
      <c r="AK942" s="210"/>
      <c r="AL942" s="210"/>
    </row>
    <row r="943" spans="1:38" ht="16" x14ac:dyDescent="0.2">
      <c r="A943" s="210"/>
      <c r="B943" s="210"/>
      <c r="C943" s="210"/>
      <c r="D943" s="210"/>
      <c r="E943" s="210"/>
      <c r="F943" s="210"/>
      <c r="G943" s="210"/>
      <c r="H943" s="210"/>
      <c r="I943" s="210"/>
      <c r="J943" s="210"/>
      <c r="K943" s="210"/>
      <c r="L943" s="210"/>
      <c r="M943" s="210"/>
      <c r="N943" s="210"/>
      <c r="O943" s="210"/>
      <c r="P943" s="210"/>
      <c r="Q943" s="210"/>
      <c r="R943" s="210"/>
      <c r="S943" s="210"/>
      <c r="T943" s="210"/>
      <c r="U943" s="210"/>
      <c r="V943" s="210"/>
      <c r="W943" s="210"/>
      <c r="X943" s="210"/>
      <c r="Y943" s="210"/>
      <c r="Z943" s="210"/>
      <c r="AA943" s="210"/>
      <c r="AB943" s="210"/>
      <c r="AC943" s="210"/>
      <c r="AD943" s="210"/>
      <c r="AE943" s="210"/>
      <c r="AF943" s="210"/>
      <c r="AG943" s="210"/>
      <c r="AH943" s="210"/>
      <c r="AI943" s="210"/>
      <c r="AJ943" s="210"/>
      <c r="AK943" s="210"/>
      <c r="AL943" s="210"/>
    </row>
    <row r="944" spans="1:38" ht="16" x14ac:dyDescent="0.2">
      <c r="A944" s="210"/>
      <c r="B944" s="210"/>
      <c r="C944" s="210"/>
      <c r="D944" s="210"/>
      <c r="E944" s="210"/>
      <c r="F944" s="210"/>
      <c r="G944" s="210"/>
      <c r="H944" s="210"/>
      <c r="I944" s="210"/>
      <c r="J944" s="210"/>
      <c r="K944" s="210"/>
      <c r="L944" s="210"/>
      <c r="M944" s="210"/>
      <c r="N944" s="210"/>
      <c r="O944" s="210"/>
      <c r="P944" s="210"/>
      <c r="Q944" s="210"/>
      <c r="R944" s="210"/>
      <c r="S944" s="210"/>
      <c r="T944" s="210"/>
      <c r="U944" s="210"/>
      <c r="V944" s="210"/>
      <c r="W944" s="210"/>
      <c r="X944" s="210"/>
      <c r="Y944" s="210"/>
      <c r="Z944" s="210"/>
      <c r="AA944" s="210"/>
      <c r="AB944" s="210"/>
      <c r="AC944" s="210"/>
      <c r="AD944" s="210"/>
      <c r="AE944" s="210"/>
      <c r="AF944" s="210"/>
      <c r="AG944" s="210"/>
      <c r="AH944" s="210"/>
      <c r="AI944" s="210"/>
      <c r="AJ944" s="210"/>
      <c r="AK944" s="210"/>
      <c r="AL944" s="210"/>
    </row>
    <row r="945" spans="1:38" ht="16" x14ac:dyDescent="0.2">
      <c r="A945" s="210"/>
      <c r="B945" s="210"/>
      <c r="C945" s="210"/>
      <c r="D945" s="210"/>
      <c r="E945" s="210"/>
      <c r="F945" s="210"/>
      <c r="G945" s="210"/>
      <c r="H945" s="210"/>
      <c r="I945" s="210"/>
      <c r="J945" s="210"/>
      <c r="K945" s="210"/>
      <c r="L945" s="210"/>
      <c r="M945" s="210"/>
      <c r="N945" s="210"/>
      <c r="O945" s="210"/>
      <c r="P945" s="210"/>
      <c r="Q945" s="210"/>
      <c r="R945" s="210"/>
      <c r="S945" s="210"/>
      <c r="T945" s="210"/>
      <c r="U945" s="210"/>
      <c r="V945" s="210"/>
      <c r="W945" s="210"/>
      <c r="X945" s="210"/>
      <c r="Y945" s="210"/>
      <c r="Z945" s="210"/>
      <c r="AA945" s="210"/>
      <c r="AB945" s="210"/>
      <c r="AC945" s="210"/>
      <c r="AD945" s="210"/>
      <c r="AE945" s="210"/>
      <c r="AF945" s="210"/>
      <c r="AG945" s="210"/>
      <c r="AH945" s="210"/>
      <c r="AI945" s="210"/>
      <c r="AJ945" s="210"/>
      <c r="AK945" s="210"/>
      <c r="AL945" s="210"/>
    </row>
    <row r="946" spans="1:38" ht="16" x14ac:dyDescent="0.2">
      <c r="A946" s="210"/>
      <c r="B946" s="210"/>
      <c r="C946" s="210"/>
      <c r="D946" s="210"/>
      <c r="E946" s="210"/>
      <c r="F946" s="210"/>
      <c r="G946" s="210"/>
      <c r="H946" s="210"/>
      <c r="I946" s="210"/>
      <c r="J946" s="210"/>
      <c r="K946" s="210"/>
      <c r="L946" s="210"/>
      <c r="M946" s="210"/>
      <c r="N946" s="210"/>
      <c r="O946" s="210"/>
      <c r="P946" s="210"/>
      <c r="Q946" s="210"/>
      <c r="R946" s="210"/>
      <c r="S946" s="210"/>
      <c r="T946" s="210"/>
      <c r="U946" s="210"/>
      <c r="V946" s="210"/>
      <c r="W946" s="210"/>
      <c r="X946" s="210"/>
      <c r="Y946" s="210"/>
      <c r="Z946" s="210"/>
      <c r="AA946" s="210"/>
      <c r="AB946" s="210"/>
      <c r="AC946" s="210"/>
      <c r="AD946" s="210"/>
      <c r="AE946" s="210"/>
      <c r="AF946" s="210"/>
      <c r="AG946" s="210"/>
      <c r="AH946" s="210"/>
      <c r="AI946" s="210"/>
      <c r="AJ946" s="210"/>
      <c r="AK946" s="210"/>
      <c r="AL946" s="210"/>
    </row>
    <row r="947" spans="1:38" ht="16" x14ac:dyDescent="0.2">
      <c r="A947" s="210"/>
      <c r="B947" s="210"/>
      <c r="C947" s="210"/>
      <c r="D947" s="210"/>
      <c r="E947" s="210"/>
      <c r="F947" s="210"/>
      <c r="G947" s="210"/>
      <c r="H947" s="210"/>
      <c r="I947" s="210"/>
      <c r="J947" s="210"/>
      <c r="K947" s="210"/>
      <c r="L947" s="210"/>
      <c r="M947" s="210"/>
      <c r="N947" s="210"/>
      <c r="O947" s="210"/>
      <c r="P947" s="210"/>
      <c r="Q947" s="210"/>
      <c r="R947" s="210"/>
      <c r="S947" s="210"/>
      <c r="T947" s="210"/>
      <c r="U947" s="210"/>
      <c r="V947" s="210"/>
      <c r="W947" s="210"/>
      <c r="X947" s="210"/>
      <c r="Y947" s="210"/>
      <c r="Z947" s="210"/>
      <c r="AA947" s="210"/>
      <c r="AB947" s="210"/>
      <c r="AC947" s="210"/>
      <c r="AD947" s="210"/>
      <c r="AE947" s="210"/>
      <c r="AF947" s="210"/>
      <c r="AG947" s="210"/>
      <c r="AH947" s="210"/>
      <c r="AI947" s="210"/>
      <c r="AJ947" s="210"/>
      <c r="AK947" s="210"/>
      <c r="AL947" s="210"/>
    </row>
    <row r="948" spans="1:38" ht="16" x14ac:dyDescent="0.2">
      <c r="A948" s="210"/>
      <c r="B948" s="210"/>
      <c r="C948" s="210"/>
      <c r="D948" s="210"/>
      <c r="E948" s="210"/>
      <c r="F948" s="210"/>
      <c r="G948" s="210"/>
      <c r="H948" s="210"/>
      <c r="I948" s="210"/>
      <c r="J948" s="210"/>
      <c r="K948" s="210"/>
      <c r="L948" s="210"/>
      <c r="M948" s="210"/>
      <c r="N948" s="210"/>
      <c r="O948" s="210"/>
      <c r="P948" s="210"/>
      <c r="Q948" s="210"/>
      <c r="R948" s="210"/>
      <c r="S948" s="210"/>
      <c r="T948" s="210"/>
      <c r="U948" s="210"/>
      <c r="V948" s="210"/>
      <c r="W948" s="210"/>
      <c r="X948" s="210"/>
      <c r="Y948" s="210"/>
      <c r="Z948" s="210"/>
      <c r="AA948" s="210"/>
      <c r="AB948" s="210"/>
      <c r="AC948" s="210"/>
      <c r="AD948" s="210"/>
      <c r="AE948" s="210"/>
      <c r="AF948" s="210"/>
      <c r="AG948" s="210"/>
      <c r="AH948" s="210"/>
      <c r="AI948" s="210"/>
      <c r="AJ948" s="210"/>
      <c r="AK948" s="210"/>
      <c r="AL948" s="210"/>
    </row>
    <row r="949" spans="1:38" ht="16" x14ac:dyDescent="0.2">
      <c r="A949" s="210"/>
      <c r="B949" s="210"/>
      <c r="C949" s="210"/>
      <c r="D949" s="210"/>
      <c r="E949" s="210"/>
      <c r="F949" s="210"/>
      <c r="G949" s="210"/>
      <c r="H949" s="210"/>
      <c r="I949" s="210"/>
      <c r="J949" s="210"/>
      <c r="K949" s="210"/>
      <c r="L949" s="210"/>
      <c r="M949" s="210"/>
      <c r="N949" s="210"/>
      <c r="O949" s="210"/>
      <c r="P949" s="210"/>
      <c r="Q949" s="210"/>
      <c r="R949" s="210"/>
      <c r="S949" s="210"/>
      <c r="T949" s="210"/>
      <c r="U949" s="210"/>
      <c r="V949" s="210"/>
      <c r="W949" s="210"/>
      <c r="X949" s="210"/>
      <c r="Y949" s="210"/>
      <c r="Z949" s="210"/>
      <c r="AA949" s="210"/>
      <c r="AB949" s="210"/>
      <c r="AC949" s="210"/>
      <c r="AD949" s="210"/>
      <c r="AE949" s="210"/>
      <c r="AF949" s="210"/>
      <c r="AG949" s="210"/>
      <c r="AH949" s="210"/>
      <c r="AI949" s="210"/>
      <c r="AJ949" s="210"/>
      <c r="AK949" s="210"/>
      <c r="AL949" s="210"/>
    </row>
    <row r="950" spans="1:38" ht="16" x14ac:dyDescent="0.2">
      <c r="A950" s="210"/>
      <c r="B950" s="210"/>
      <c r="C950" s="210"/>
      <c r="D950" s="210"/>
      <c r="E950" s="210"/>
      <c r="F950" s="210"/>
      <c r="G950" s="210"/>
      <c r="H950" s="210"/>
      <c r="I950" s="210"/>
      <c r="J950" s="210"/>
      <c r="K950" s="210"/>
      <c r="L950" s="210"/>
      <c r="M950" s="210"/>
      <c r="N950" s="210"/>
      <c r="O950" s="210"/>
      <c r="P950" s="210"/>
      <c r="Q950" s="210"/>
      <c r="R950" s="210"/>
      <c r="S950" s="210"/>
      <c r="T950" s="210"/>
      <c r="U950" s="210"/>
      <c r="V950" s="210"/>
      <c r="W950" s="210"/>
      <c r="X950" s="210"/>
      <c r="Y950" s="210"/>
      <c r="Z950" s="210"/>
      <c r="AA950" s="210"/>
      <c r="AB950" s="210"/>
      <c r="AC950" s="210"/>
      <c r="AD950" s="210"/>
      <c r="AE950" s="210"/>
      <c r="AF950" s="210"/>
      <c r="AG950" s="210"/>
      <c r="AH950" s="210"/>
      <c r="AI950" s="210"/>
      <c r="AJ950" s="210"/>
      <c r="AK950" s="210"/>
      <c r="AL950" s="210"/>
    </row>
    <row r="951" spans="1:38" ht="16" x14ac:dyDescent="0.2">
      <c r="A951" s="210"/>
      <c r="B951" s="210"/>
      <c r="C951" s="210"/>
      <c r="D951" s="210"/>
      <c r="E951" s="210"/>
      <c r="F951" s="210"/>
      <c r="G951" s="210"/>
      <c r="H951" s="210"/>
      <c r="I951" s="210"/>
      <c r="J951" s="210"/>
      <c r="K951" s="210"/>
      <c r="L951" s="210"/>
      <c r="M951" s="210"/>
      <c r="N951" s="210"/>
      <c r="O951" s="210"/>
      <c r="P951" s="210"/>
      <c r="Q951" s="210"/>
      <c r="R951" s="210"/>
      <c r="S951" s="210"/>
      <c r="T951" s="210"/>
      <c r="U951" s="210"/>
      <c r="V951" s="210"/>
      <c r="W951" s="210"/>
      <c r="X951" s="210"/>
      <c r="Y951" s="210"/>
      <c r="Z951" s="210"/>
      <c r="AA951" s="210"/>
      <c r="AB951" s="210"/>
      <c r="AC951" s="210"/>
      <c r="AD951" s="210"/>
      <c r="AE951" s="210"/>
      <c r="AF951" s="210"/>
      <c r="AG951" s="210"/>
      <c r="AH951" s="210"/>
      <c r="AI951" s="210"/>
      <c r="AJ951" s="210"/>
      <c r="AK951" s="210"/>
      <c r="AL951" s="210"/>
    </row>
    <row r="952" spans="1:38" ht="16" x14ac:dyDescent="0.2">
      <c r="A952" s="210"/>
      <c r="B952" s="210"/>
      <c r="C952" s="210"/>
      <c r="D952" s="210"/>
      <c r="E952" s="210"/>
      <c r="F952" s="210"/>
      <c r="G952" s="210"/>
      <c r="H952" s="210"/>
      <c r="I952" s="210"/>
      <c r="J952" s="210"/>
      <c r="K952" s="210"/>
      <c r="L952" s="210"/>
      <c r="M952" s="210"/>
      <c r="N952" s="210"/>
      <c r="O952" s="210"/>
      <c r="P952" s="210"/>
      <c r="Q952" s="210"/>
      <c r="R952" s="210"/>
      <c r="S952" s="210"/>
      <c r="T952" s="210"/>
      <c r="U952" s="210"/>
      <c r="V952" s="210"/>
      <c r="W952" s="210"/>
      <c r="X952" s="210"/>
      <c r="Y952" s="210"/>
      <c r="Z952" s="210"/>
      <c r="AA952" s="210"/>
      <c r="AB952" s="210"/>
      <c r="AC952" s="210"/>
      <c r="AD952" s="210"/>
      <c r="AE952" s="210"/>
      <c r="AF952" s="210"/>
      <c r="AG952" s="210"/>
      <c r="AH952" s="210"/>
      <c r="AI952" s="210"/>
      <c r="AJ952" s="210"/>
      <c r="AK952" s="210"/>
      <c r="AL952" s="210"/>
    </row>
    <row r="953" spans="1:38" ht="16" x14ac:dyDescent="0.2">
      <c r="A953" s="210"/>
      <c r="B953" s="210"/>
      <c r="C953" s="210"/>
      <c r="D953" s="210"/>
      <c r="E953" s="210"/>
      <c r="F953" s="210"/>
      <c r="G953" s="210"/>
      <c r="H953" s="210"/>
      <c r="I953" s="210"/>
      <c r="J953" s="210"/>
      <c r="K953" s="210"/>
      <c r="L953" s="210"/>
      <c r="M953" s="210"/>
      <c r="N953" s="210"/>
      <c r="O953" s="210"/>
      <c r="P953" s="210"/>
      <c r="Q953" s="210"/>
      <c r="R953" s="210"/>
      <c r="S953" s="210"/>
      <c r="T953" s="210"/>
      <c r="U953" s="210"/>
      <c r="V953" s="210"/>
      <c r="W953" s="210"/>
      <c r="X953" s="210"/>
      <c r="Y953" s="210"/>
      <c r="Z953" s="210"/>
      <c r="AA953" s="210"/>
      <c r="AB953" s="210"/>
      <c r="AC953" s="210"/>
      <c r="AD953" s="210"/>
      <c r="AE953" s="210"/>
      <c r="AF953" s="210"/>
      <c r="AG953" s="210"/>
      <c r="AH953" s="210"/>
      <c r="AI953" s="210"/>
      <c r="AJ953" s="210"/>
      <c r="AK953" s="210"/>
      <c r="AL953" s="210"/>
    </row>
    <row r="954" spans="1:38" ht="16" x14ac:dyDescent="0.2">
      <c r="A954" s="210"/>
      <c r="B954" s="210"/>
      <c r="C954" s="210"/>
      <c r="D954" s="210"/>
      <c r="E954" s="210"/>
      <c r="F954" s="210"/>
      <c r="G954" s="210"/>
      <c r="H954" s="210"/>
      <c r="I954" s="210"/>
      <c r="J954" s="210"/>
      <c r="K954" s="210"/>
      <c r="L954" s="210"/>
      <c r="M954" s="210"/>
      <c r="N954" s="210"/>
      <c r="O954" s="210"/>
      <c r="P954" s="210"/>
      <c r="Q954" s="210"/>
      <c r="R954" s="210"/>
      <c r="S954" s="210"/>
      <c r="T954" s="210"/>
      <c r="U954" s="210"/>
      <c r="V954" s="210"/>
      <c r="W954" s="210"/>
      <c r="X954" s="210"/>
      <c r="Y954" s="210"/>
      <c r="Z954" s="210"/>
      <c r="AA954" s="210"/>
      <c r="AB954" s="210"/>
      <c r="AC954" s="210"/>
      <c r="AD954" s="210"/>
      <c r="AE954" s="210"/>
      <c r="AF954" s="210"/>
      <c r="AG954" s="210"/>
      <c r="AH954" s="210"/>
      <c r="AI954" s="210"/>
      <c r="AJ954" s="210"/>
      <c r="AK954" s="210"/>
      <c r="AL954" s="210"/>
    </row>
    <row r="955" spans="1:38" ht="16" x14ac:dyDescent="0.2">
      <c r="A955" s="210"/>
      <c r="B955" s="210"/>
      <c r="C955" s="210"/>
      <c r="D955" s="210"/>
      <c r="E955" s="210"/>
      <c r="F955" s="210"/>
      <c r="G955" s="210"/>
      <c r="H955" s="210"/>
      <c r="I955" s="210"/>
      <c r="J955" s="210"/>
      <c r="K955" s="210"/>
      <c r="L955" s="210"/>
      <c r="M955" s="210"/>
      <c r="N955" s="210"/>
      <c r="O955" s="210"/>
      <c r="P955" s="210"/>
      <c r="Q955" s="210"/>
      <c r="R955" s="210"/>
      <c r="S955" s="210"/>
      <c r="T955" s="210"/>
      <c r="U955" s="210"/>
      <c r="V955" s="210"/>
      <c r="W955" s="210"/>
      <c r="X955" s="210"/>
      <c r="Y955" s="210"/>
      <c r="Z955" s="210"/>
      <c r="AA955" s="210"/>
      <c r="AB955" s="210"/>
      <c r="AC955" s="210"/>
      <c r="AD955" s="210"/>
      <c r="AE955" s="210"/>
      <c r="AF955" s="210"/>
      <c r="AG955" s="210"/>
      <c r="AH955" s="210"/>
      <c r="AI955" s="210"/>
      <c r="AJ955" s="210"/>
      <c r="AK955" s="210"/>
      <c r="AL955" s="210"/>
    </row>
    <row r="956" spans="1:38" ht="16" x14ac:dyDescent="0.2">
      <c r="A956" s="210"/>
      <c r="B956" s="210"/>
      <c r="C956" s="210"/>
      <c r="D956" s="210"/>
      <c r="E956" s="210"/>
      <c r="F956" s="210"/>
      <c r="G956" s="210"/>
      <c r="H956" s="210"/>
      <c r="I956" s="210"/>
      <c r="J956" s="210"/>
      <c r="K956" s="210"/>
      <c r="L956" s="210"/>
      <c r="M956" s="210"/>
      <c r="N956" s="210"/>
      <c r="O956" s="210"/>
      <c r="P956" s="210"/>
      <c r="Q956" s="210"/>
      <c r="R956" s="210"/>
      <c r="S956" s="210"/>
      <c r="T956" s="210"/>
      <c r="U956" s="210"/>
      <c r="V956" s="210"/>
      <c r="W956" s="210"/>
      <c r="X956" s="210"/>
      <c r="Y956" s="210"/>
      <c r="Z956" s="210"/>
      <c r="AA956" s="210"/>
      <c r="AB956" s="210"/>
      <c r="AC956" s="210"/>
      <c r="AD956" s="210"/>
      <c r="AE956" s="210"/>
      <c r="AF956" s="210"/>
      <c r="AG956" s="210"/>
      <c r="AH956" s="210"/>
      <c r="AI956" s="210"/>
      <c r="AJ956" s="210"/>
      <c r="AK956" s="210"/>
      <c r="AL956" s="210"/>
    </row>
    <row r="957" spans="1:38" ht="16" x14ac:dyDescent="0.2">
      <c r="A957" s="210"/>
      <c r="B957" s="210"/>
      <c r="C957" s="210"/>
      <c r="D957" s="210"/>
      <c r="E957" s="210"/>
      <c r="F957" s="210"/>
      <c r="G957" s="210"/>
      <c r="H957" s="210"/>
      <c r="I957" s="210"/>
      <c r="J957" s="210"/>
      <c r="K957" s="210"/>
      <c r="L957" s="210"/>
      <c r="M957" s="210"/>
      <c r="N957" s="210"/>
      <c r="O957" s="210"/>
      <c r="P957" s="210"/>
      <c r="Q957" s="210"/>
      <c r="R957" s="210"/>
      <c r="S957" s="210"/>
      <c r="T957" s="210"/>
      <c r="U957" s="210"/>
      <c r="V957" s="210"/>
      <c r="W957" s="210"/>
      <c r="X957" s="210"/>
      <c r="Y957" s="210"/>
      <c r="Z957" s="210"/>
      <c r="AA957" s="210"/>
      <c r="AB957" s="210"/>
      <c r="AC957" s="210"/>
      <c r="AD957" s="210"/>
      <c r="AE957" s="210"/>
      <c r="AF957" s="210"/>
      <c r="AG957" s="210"/>
      <c r="AH957" s="210"/>
      <c r="AI957" s="210"/>
      <c r="AJ957" s="210"/>
      <c r="AK957" s="210"/>
      <c r="AL957" s="210"/>
    </row>
    <row r="958" spans="1:38" ht="16" x14ac:dyDescent="0.2">
      <c r="A958" s="210"/>
      <c r="B958" s="210"/>
      <c r="C958" s="210"/>
      <c r="D958" s="210"/>
      <c r="E958" s="210"/>
      <c r="F958" s="210"/>
      <c r="G958" s="210"/>
      <c r="H958" s="210"/>
      <c r="I958" s="210"/>
      <c r="J958" s="210"/>
      <c r="K958" s="210"/>
      <c r="L958" s="210"/>
      <c r="M958" s="210"/>
      <c r="N958" s="210"/>
      <c r="O958" s="210"/>
      <c r="P958" s="210"/>
      <c r="Q958" s="210"/>
      <c r="R958" s="210"/>
      <c r="S958" s="210"/>
      <c r="T958" s="210"/>
      <c r="U958" s="210"/>
      <c r="V958" s="210"/>
      <c r="W958" s="210"/>
      <c r="X958" s="210"/>
      <c r="Y958" s="210"/>
      <c r="Z958" s="210"/>
      <c r="AA958" s="210"/>
      <c r="AB958" s="210"/>
      <c r="AC958" s="210"/>
      <c r="AD958" s="210"/>
      <c r="AE958" s="210"/>
      <c r="AF958" s="210"/>
      <c r="AG958" s="210"/>
      <c r="AH958" s="210"/>
      <c r="AI958" s="210"/>
      <c r="AJ958" s="210"/>
      <c r="AK958" s="210"/>
      <c r="AL958" s="210"/>
    </row>
    <row r="959" spans="1:38" ht="16" x14ac:dyDescent="0.2">
      <c r="A959" s="210"/>
      <c r="B959" s="210"/>
      <c r="C959" s="210"/>
      <c r="D959" s="210"/>
      <c r="E959" s="210"/>
      <c r="F959" s="210"/>
      <c r="G959" s="210"/>
      <c r="H959" s="210"/>
      <c r="I959" s="210"/>
      <c r="J959" s="210"/>
      <c r="K959" s="210"/>
      <c r="L959" s="210"/>
      <c r="M959" s="210"/>
      <c r="N959" s="210"/>
      <c r="O959" s="210"/>
      <c r="P959" s="210"/>
      <c r="Q959" s="210"/>
      <c r="R959" s="210"/>
      <c r="S959" s="210"/>
      <c r="T959" s="210"/>
      <c r="U959" s="210"/>
      <c r="V959" s="210"/>
      <c r="W959" s="210"/>
      <c r="X959" s="210"/>
      <c r="Y959" s="210"/>
      <c r="Z959" s="210"/>
      <c r="AA959" s="210"/>
      <c r="AB959" s="210"/>
      <c r="AC959" s="210"/>
      <c r="AD959" s="210"/>
      <c r="AE959" s="210"/>
      <c r="AF959" s="210"/>
      <c r="AG959" s="210"/>
      <c r="AH959" s="210"/>
      <c r="AI959" s="210"/>
      <c r="AJ959" s="210"/>
      <c r="AK959" s="210"/>
      <c r="AL959" s="210"/>
    </row>
    <row r="960" spans="1:38" ht="16" x14ac:dyDescent="0.2">
      <c r="A960" s="210"/>
      <c r="B960" s="210"/>
      <c r="C960" s="210"/>
      <c r="D960" s="210"/>
      <c r="E960" s="210"/>
      <c r="F960" s="210"/>
      <c r="G960" s="210"/>
      <c r="H960" s="210"/>
      <c r="I960" s="210"/>
      <c r="J960" s="210"/>
      <c r="K960" s="210"/>
      <c r="L960" s="210"/>
      <c r="M960" s="210"/>
      <c r="N960" s="210"/>
      <c r="O960" s="210"/>
      <c r="P960" s="210"/>
      <c r="Q960" s="210"/>
      <c r="R960" s="210"/>
      <c r="S960" s="210"/>
      <c r="T960" s="210"/>
      <c r="U960" s="210"/>
      <c r="V960" s="210"/>
      <c r="W960" s="210"/>
      <c r="X960" s="210"/>
      <c r="Y960" s="210"/>
      <c r="Z960" s="210"/>
      <c r="AA960" s="210"/>
      <c r="AB960" s="210"/>
      <c r="AC960" s="210"/>
      <c r="AD960" s="210"/>
      <c r="AE960" s="210"/>
      <c r="AF960" s="210"/>
      <c r="AG960" s="210"/>
      <c r="AH960" s="210"/>
      <c r="AI960" s="210"/>
      <c r="AJ960" s="210"/>
      <c r="AK960" s="210"/>
      <c r="AL960" s="210"/>
    </row>
    <row r="961" spans="1:38" ht="16" x14ac:dyDescent="0.2">
      <c r="A961" s="210"/>
      <c r="B961" s="210"/>
      <c r="C961" s="210"/>
      <c r="D961" s="210"/>
      <c r="E961" s="210"/>
      <c r="F961" s="210"/>
      <c r="G961" s="210"/>
      <c r="H961" s="210"/>
      <c r="I961" s="210"/>
      <c r="J961" s="210"/>
      <c r="K961" s="210"/>
      <c r="L961" s="210"/>
      <c r="M961" s="210"/>
      <c r="N961" s="210"/>
      <c r="O961" s="210"/>
      <c r="P961" s="210"/>
      <c r="Q961" s="210"/>
      <c r="R961" s="210"/>
      <c r="S961" s="210"/>
      <c r="T961" s="210"/>
      <c r="U961" s="210"/>
      <c r="V961" s="210"/>
      <c r="W961" s="210"/>
      <c r="X961" s="210"/>
      <c r="Y961" s="210"/>
      <c r="Z961" s="210"/>
      <c r="AA961" s="210"/>
      <c r="AB961" s="210"/>
      <c r="AC961" s="210"/>
      <c r="AD961" s="210"/>
      <c r="AE961" s="210"/>
      <c r="AF961" s="210"/>
      <c r="AG961" s="210"/>
      <c r="AH961" s="210"/>
      <c r="AI961" s="210"/>
      <c r="AJ961" s="210"/>
      <c r="AK961" s="210"/>
      <c r="AL961" s="210"/>
    </row>
    <row r="962" spans="1:38" ht="16" x14ac:dyDescent="0.2">
      <c r="A962" s="210"/>
      <c r="B962" s="210"/>
      <c r="C962" s="210"/>
      <c r="D962" s="210"/>
      <c r="E962" s="210"/>
      <c r="F962" s="210"/>
      <c r="G962" s="210"/>
      <c r="H962" s="210"/>
      <c r="I962" s="210"/>
      <c r="J962" s="210"/>
      <c r="K962" s="210"/>
      <c r="L962" s="210"/>
      <c r="M962" s="210"/>
      <c r="N962" s="210"/>
      <c r="O962" s="210"/>
      <c r="P962" s="210"/>
      <c r="Q962" s="210"/>
      <c r="R962" s="210"/>
      <c r="S962" s="210"/>
      <c r="T962" s="210"/>
      <c r="U962" s="210"/>
      <c r="V962" s="210"/>
      <c r="W962" s="210"/>
      <c r="X962" s="210"/>
      <c r="Y962" s="210"/>
      <c r="Z962" s="210"/>
      <c r="AA962" s="210"/>
      <c r="AB962" s="210"/>
      <c r="AC962" s="210"/>
      <c r="AD962" s="210"/>
      <c r="AE962" s="210"/>
      <c r="AF962" s="210"/>
      <c r="AG962" s="210"/>
      <c r="AH962" s="210"/>
      <c r="AI962" s="210"/>
      <c r="AJ962" s="210"/>
      <c r="AK962" s="210"/>
      <c r="AL962" s="210"/>
    </row>
    <row r="963" spans="1:38" ht="16" x14ac:dyDescent="0.2">
      <c r="A963" s="210"/>
      <c r="B963" s="210"/>
      <c r="C963" s="210"/>
      <c r="D963" s="210"/>
      <c r="E963" s="210"/>
      <c r="F963" s="210"/>
      <c r="G963" s="210"/>
      <c r="H963" s="210"/>
      <c r="I963" s="210"/>
      <c r="J963" s="210"/>
      <c r="K963" s="210"/>
      <c r="L963" s="210"/>
      <c r="M963" s="210"/>
      <c r="N963" s="210"/>
      <c r="O963" s="210"/>
      <c r="P963" s="210"/>
      <c r="Q963" s="210"/>
      <c r="R963" s="210"/>
      <c r="S963" s="210"/>
      <c r="T963" s="210"/>
      <c r="U963" s="210"/>
      <c r="V963" s="210"/>
      <c r="W963" s="210"/>
      <c r="X963" s="210"/>
      <c r="Y963" s="210"/>
      <c r="Z963" s="210"/>
      <c r="AA963" s="210"/>
      <c r="AB963" s="210"/>
      <c r="AC963" s="210"/>
      <c r="AD963" s="210"/>
      <c r="AE963" s="210"/>
      <c r="AF963" s="210"/>
      <c r="AG963" s="210"/>
      <c r="AH963" s="210"/>
      <c r="AI963" s="210"/>
      <c r="AJ963" s="210"/>
      <c r="AK963" s="210"/>
      <c r="AL963" s="210"/>
    </row>
    <row r="964" spans="1:38" ht="16" x14ac:dyDescent="0.2">
      <c r="A964" s="210"/>
      <c r="B964" s="210"/>
      <c r="C964" s="210"/>
      <c r="D964" s="210"/>
      <c r="E964" s="210"/>
      <c r="F964" s="210"/>
      <c r="G964" s="210"/>
      <c r="H964" s="210"/>
      <c r="I964" s="210"/>
      <c r="J964" s="210"/>
      <c r="K964" s="210"/>
      <c r="L964" s="210"/>
      <c r="M964" s="210"/>
      <c r="N964" s="210"/>
      <c r="O964" s="210"/>
      <c r="P964" s="210"/>
      <c r="Q964" s="210"/>
      <c r="R964" s="210"/>
      <c r="S964" s="210"/>
      <c r="T964" s="210"/>
      <c r="U964" s="210"/>
      <c r="V964" s="210"/>
      <c r="W964" s="210"/>
      <c r="X964" s="210"/>
      <c r="Y964" s="210"/>
      <c r="Z964" s="210"/>
      <c r="AA964" s="210"/>
      <c r="AB964" s="210"/>
      <c r="AC964" s="210"/>
      <c r="AD964" s="210"/>
      <c r="AE964" s="210"/>
      <c r="AF964" s="210"/>
      <c r="AG964" s="210"/>
      <c r="AH964" s="210"/>
      <c r="AI964" s="210"/>
      <c r="AJ964" s="210"/>
      <c r="AK964" s="210"/>
      <c r="AL964" s="210"/>
    </row>
    <row r="965" spans="1:38" ht="16" x14ac:dyDescent="0.2">
      <c r="A965" s="210"/>
      <c r="B965" s="210"/>
      <c r="C965" s="210"/>
      <c r="D965" s="210"/>
      <c r="E965" s="210"/>
      <c r="F965" s="210"/>
      <c r="G965" s="210"/>
      <c r="H965" s="210"/>
      <c r="I965" s="210"/>
      <c r="J965" s="210"/>
      <c r="K965" s="210"/>
      <c r="L965" s="210"/>
      <c r="M965" s="210"/>
      <c r="N965" s="210"/>
      <c r="O965" s="210"/>
      <c r="P965" s="210"/>
      <c r="Q965" s="210"/>
      <c r="R965" s="210"/>
      <c r="S965" s="210"/>
      <c r="T965" s="210"/>
      <c r="U965" s="210"/>
      <c r="V965" s="210"/>
      <c r="W965" s="210"/>
      <c r="X965" s="210"/>
      <c r="Y965" s="210"/>
      <c r="Z965" s="210"/>
      <c r="AA965" s="210"/>
      <c r="AB965" s="210"/>
      <c r="AC965" s="210"/>
      <c r="AD965" s="210"/>
      <c r="AE965" s="210"/>
      <c r="AF965" s="210"/>
      <c r="AG965" s="210"/>
      <c r="AH965" s="210"/>
      <c r="AI965" s="210"/>
      <c r="AJ965" s="210"/>
      <c r="AK965" s="210"/>
      <c r="AL965" s="210"/>
    </row>
    <row r="966" spans="1:38" ht="16" x14ac:dyDescent="0.2">
      <c r="A966" s="210"/>
      <c r="B966" s="210"/>
      <c r="C966" s="210"/>
      <c r="D966" s="210"/>
      <c r="E966" s="210"/>
      <c r="F966" s="210"/>
      <c r="G966" s="210"/>
      <c r="H966" s="210"/>
      <c r="I966" s="210"/>
      <c r="J966" s="210"/>
      <c r="K966" s="210"/>
      <c r="L966" s="210"/>
      <c r="M966" s="210"/>
      <c r="N966" s="210"/>
      <c r="O966" s="210"/>
      <c r="P966" s="210"/>
      <c r="Q966" s="210"/>
      <c r="R966" s="210"/>
      <c r="S966" s="210"/>
      <c r="T966" s="210"/>
      <c r="U966" s="210"/>
      <c r="V966" s="210"/>
      <c r="W966" s="210"/>
      <c r="X966" s="210"/>
      <c r="Y966" s="210"/>
      <c r="Z966" s="210"/>
      <c r="AA966" s="210"/>
      <c r="AB966" s="210"/>
      <c r="AC966" s="210"/>
      <c r="AD966" s="210"/>
      <c r="AE966" s="210"/>
      <c r="AF966" s="210"/>
      <c r="AG966" s="210"/>
      <c r="AH966" s="210"/>
      <c r="AI966" s="210"/>
      <c r="AJ966" s="210"/>
      <c r="AK966" s="210"/>
      <c r="AL966" s="210"/>
    </row>
    <row r="967" spans="1:38" ht="16" x14ac:dyDescent="0.2">
      <c r="A967" s="210"/>
      <c r="B967" s="210"/>
      <c r="C967" s="210"/>
      <c r="D967" s="210"/>
      <c r="E967" s="210"/>
      <c r="F967" s="210"/>
      <c r="G967" s="210"/>
      <c r="H967" s="210"/>
      <c r="I967" s="210"/>
      <c r="J967" s="210"/>
      <c r="K967" s="210"/>
      <c r="L967" s="210"/>
      <c r="M967" s="210"/>
      <c r="N967" s="210"/>
      <c r="O967" s="210"/>
      <c r="P967" s="210"/>
      <c r="Q967" s="210"/>
      <c r="R967" s="210"/>
      <c r="S967" s="210"/>
      <c r="T967" s="210"/>
      <c r="U967" s="210"/>
      <c r="V967" s="210"/>
      <c r="W967" s="210"/>
      <c r="X967" s="210"/>
      <c r="Y967" s="210"/>
      <c r="Z967" s="210"/>
      <c r="AA967" s="210"/>
      <c r="AB967" s="210"/>
      <c r="AC967" s="210"/>
      <c r="AD967" s="210"/>
      <c r="AE967" s="210"/>
      <c r="AF967" s="210"/>
      <c r="AG967" s="210"/>
      <c r="AH967" s="210"/>
      <c r="AI967" s="210"/>
      <c r="AJ967" s="210"/>
      <c r="AK967" s="210"/>
      <c r="AL967" s="210"/>
    </row>
    <row r="968" spans="1:38" ht="16" x14ac:dyDescent="0.2">
      <c r="A968" s="210"/>
      <c r="B968" s="210"/>
      <c r="C968" s="210"/>
      <c r="D968" s="210"/>
      <c r="E968" s="210"/>
      <c r="F968" s="210"/>
      <c r="G968" s="210"/>
      <c r="H968" s="210"/>
      <c r="I968" s="210"/>
      <c r="J968" s="210"/>
      <c r="K968" s="210"/>
      <c r="L968" s="210"/>
      <c r="M968" s="210"/>
      <c r="N968" s="210"/>
      <c r="O968" s="210"/>
      <c r="P968" s="210"/>
      <c r="Q968" s="210"/>
      <c r="R968" s="210"/>
      <c r="S968" s="210"/>
      <c r="T968" s="210"/>
      <c r="U968" s="210"/>
      <c r="V968" s="210"/>
      <c r="W968" s="210"/>
      <c r="X968" s="210"/>
      <c r="Y968" s="210"/>
      <c r="Z968" s="210"/>
      <c r="AA968" s="210"/>
      <c r="AB968" s="210"/>
      <c r="AC968" s="210"/>
      <c r="AD968" s="210"/>
      <c r="AE968" s="210"/>
      <c r="AF968" s="210"/>
      <c r="AG968" s="210"/>
      <c r="AH968" s="210"/>
      <c r="AI968" s="210"/>
      <c r="AJ968" s="210"/>
      <c r="AK968" s="210"/>
      <c r="AL968" s="210"/>
    </row>
    <row r="969" spans="1:38" ht="16" x14ac:dyDescent="0.2">
      <c r="A969" s="210"/>
      <c r="B969" s="210"/>
      <c r="C969" s="210"/>
      <c r="D969" s="210"/>
      <c r="E969" s="210"/>
      <c r="F969" s="210"/>
      <c r="G969" s="210"/>
      <c r="H969" s="210"/>
      <c r="I969" s="210"/>
      <c r="J969" s="210"/>
      <c r="K969" s="210"/>
      <c r="L969" s="210"/>
      <c r="M969" s="210"/>
      <c r="N969" s="210"/>
      <c r="O969" s="210"/>
      <c r="P969" s="210"/>
      <c r="Q969" s="210"/>
      <c r="R969" s="210"/>
      <c r="S969" s="210"/>
      <c r="T969" s="210"/>
      <c r="U969" s="210"/>
      <c r="V969" s="210"/>
      <c r="W969" s="210"/>
      <c r="X969" s="210"/>
      <c r="Y969" s="210"/>
      <c r="Z969" s="210"/>
      <c r="AA969" s="210"/>
      <c r="AB969" s="210"/>
      <c r="AC969" s="210"/>
      <c r="AD969" s="210"/>
      <c r="AE969" s="210"/>
      <c r="AF969" s="210"/>
      <c r="AG969" s="210"/>
      <c r="AH969" s="210"/>
      <c r="AI969" s="210"/>
      <c r="AJ969" s="210"/>
      <c r="AK969" s="210"/>
      <c r="AL969" s="210"/>
    </row>
    <row r="970" spans="1:38" ht="16" x14ac:dyDescent="0.2">
      <c r="A970" s="210"/>
      <c r="B970" s="210"/>
      <c r="C970" s="210"/>
      <c r="D970" s="210"/>
      <c r="E970" s="210"/>
      <c r="F970" s="210"/>
      <c r="G970" s="210"/>
      <c r="H970" s="210"/>
      <c r="I970" s="210"/>
      <c r="J970" s="210"/>
      <c r="K970" s="210"/>
      <c r="L970" s="210"/>
      <c r="M970" s="210"/>
      <c r="N970" s="210"/>
      <c r="O970" s="210"/>
      <c r="P970" s="210"/>
      <c r="Q970" s="210"/>
      <c r="R970" s="210"/>
      <c r="S970" s="210"/>
      <c r="T970" s="210"/>
      <c r="U970" s="210"/>
      <c r="V970" s="210"/>
      <c r="W970" s="210"/>
      <c r="X970" s="210"/>
      <c r="Y970" s="210"/>
      <c r="Z970" s="210"/>
      <c r="AA970" s="210"/>
      <c r="AB970" s="210"/>
      <c r="AC970" s="210"/>
      <c r="AD970" s="210"/>
      <c r="AE970" s="210"/>
      <c r="AF970" s="210"/>
      <c r="AG970" s="210"/>
      <c r="AH970" s="210"/>
      <c r="AI970" s="210"/>
      <c r="AJ970" s="210"/>
      <c r="AK970" s="210"/>
      <c r="AL970" s="210"/>
    </row>
    <row r="971" spans="1:38" ht="16" x14ac:dyDescent="0.2">
      <c r="A971" s="210"/>
      <c r="B971" s="210"/>
      <c r="C971" s="210"/>
      <c r="D971" s="210"/>
      <c r="E971" s="210"/>
      <c r="F971" s="210"/>
      <c r="G971" s="210"/>
      <c r="H971" s="210"/>
      <c r="I971" s="210"/>
      <c r="J971" s="210"/>
      <c r="K971" s="210"/>
      <c r="L971" s="210"/>
      <c r="M971" s="210"/>
      <c r="N971" s="210"/>
      <c r="O971" s="210"/>
      <c r="P971" s="210"/>
      <c r="Q971" s="210"/>
      <c r="R971" s="210"/>
      <c r="S971" s="210"/>
      <c r="T971" s="210"/>
      <c r="U971" s="210"/>
      <c r="V971" s="210"/>
      <c r="W971" s="210"/>
      <c r="X971" s="210"/>
      <c r="Y971" s="210"/>
      <c r="Z971" s="210"/>
      <c r="AA971" s="210"/>
      <c r="AB971" s="210"/>
      <c r="AC971" s="210"/>
      <c r="AD971" s="210"/>
      <c r="AE971" s="210"/>
      <c r="AF971" s="210"/>
      <c r="AG971" s="210"/>
      <c r="AH971" s="210"/>
      <c r="AI971" s="210"/>
      <c r="AJ971" s="210"/>
      <c r="AK971" s="210"/>
      <c r="AL971" s="210"/>
    </row>
    <row r="972" spans="1:38" ht="16" x14ac:dyDescent="0.2">
      <c r="A972" s="210"/>
      <c r="B972" s="210"/>
      <c r="C972" s="210"/>
      <c r="D972" s="210"/>
      <c r="E972" s="210"/>
      <c r="F972" s="210"/>
      <c r="G972" s="210"/>
      <c r="H972" s="210"/>
      <c r="I972" s="210"/>
      <c r="J972" s="210"/>
      <c r="K972" s="210"/>
      <c r="L972" s="210"/>
      <c r="M972" s="210"/>
      <c r="N972" s="210"/>
      <c r="O972" s="210"/>
      <c r="P972" s="210"/>
      <c r="Q972" s="210"/>
      <c r="R972" s="210"/>
      <c r="S972" s="210"/>
      <c r="T972" s="210"/>
      <c r="U972" s="210"/>
      <c r="V972" s="210"/>
      <c r="W972" s="210"/>
      <c r="X972" s="210"/>
      <c r="Y972" s="210"/>
      <c r="Z972" s="210"/>
      <c r="AA972" s="210"/>
      <c r="AB972" s="210"/>
      <c r="AC972" s="210"/>
      <c r="AD972" s="210"/>
      <c r="AE972" s="210"/>
      <c r="AF972" s="210"/>
      <c r="AG972" s="210"/>
      <c r="AH972" s="210"/>
      <c r="AI972" s="210"/>
      <c r="AJ972" s="210"/>
      <c r="AK972" s="210"/>
      <c r="AL972" s="210"/>
    </row>
    <row r="973" spans="1:38" ht="16" x14ac:dyDescent="0.2">
      <c r="A973" s="210"/>
      <c r="B973" s="210"/>
      <c r="C973" s="210"/>
      <c r="D973" s="210"/>
      <c r="E973" s="210"/>
      <c r="F973" s="210"/>
      <c r="G973" s="210"/>
      <c r="H973" s="210"/>
      <c r="I973" s="210"/>
      <c r="J973" s="210"/>
      <c r="K973" s="210"/>
      <c r="L973" s="210"/>
      <c r="M973" s="210"/>
      <c r="N973" s="210"/>
      <c r="O973" s="210"/>
      <c r="P973" s="210"/>
      <c r="Q973" s="210"/>
      <c r="R973" s="210"/>
      <c r="S973" s="210"/>
      <c r="T973" s="210"/>
      <c r="U973" s="210"/>
      <c r="V973" s="210"/>
      <c r="W973" s="210"/>
      <c r="X973" s="210"/>
      <c r="Y973" s="210"/>
      <c r="Z973" s="210"/>
      <c r="AA973" s="210"/>
      <c r="AB973" s="210"/>
      <c r="AC973" s="210"/>
      <c r="AD973" s="210"/>
      <c r="AE973" s="210"/>
      <c r="AF973" s="210"/>
      <c r="AG973" s="210"/>
      <c r="AH973" s="210"/>
      <c r="AI973" s="210"/>
      <c r="AJ973" s="210"/>
      <c r="AK973" s="210"/>
      <c r="AL973" s="210"/>
    </row>
    <row r="974" spans="1:38" ht="16" x14ac:dyDescent="0.2">
      <c r="A974" s="210"/>
      <c r="B974" s="210"/>
      <c r="C974" s="210"/>
      <c r="D974" s="210"/>
      <c r="E974" s="210"/>
      <c r="F974" s="210"/>
      <c r="G974" s="210"/>
      <c r="H974" s="210"/>
      <c r="I974" s="210"/>
      <c r="J974" s="210"/>
      <c r="K974" s="210"/>
      <c r="L974" s="210"/>
      <c r="M974" s="210"/>
      <c r="N974" s="210"/>
      <c r="O974" s="210"/>
      <c r="P974" s="210"/>
      <c r="Q974" s="210"/>
      <c r="R974" s="210"/>
      <c r="S974" s="210"/>
      <c r="T974" s="210"/>
      <c r="U974" s="210"/>
      <c r="V974" s="210"/>
      <c r="W974" s="210"/>
      <c r="X974" s="210"/>
      <c r="Y974" s="210"/>
      <c r="Z974" s="210"/>
      <c r="AA974" s="210"/>
      <c r="AB974" s="210"/>
      <c r="AC974" s="210"/>
      <c r="AD974" s="210"/>
      <c r="AE974" s="210"/>
      <c r="AF974" s="210"/>
      <c r="AG974" s="210"/>
      <c r="AH974" s="210"/>
      <c r="AI974" s="210"/>
      <c r="AJ974" s="210"/>
      <c r="AK974" s="210"/>
      <c r="AL974" s="210"/>
    </row>
    <row r="975" spans="1:38" ht="16" x14ac:dyDescent="0.2">
      <c r="A975" s="210"/>
      <c r="B975" s="210"/>
      <c r="C975" s="210"/>
      <c r="D975" s="210"/>
      <c r="E975" s="210"/>
      <c r="F975" s="210"/>
      <c r="G975" s="210"/>
      <c r="H975" s="210"/>
      <c r="I975" s="210"/>
      <c r="J975" s="210"/>
      <c r="K975" s="210"/>
      <c r="L975" s="210"/>
      <c r="M975" s="210"/>
      <c r="N975" s="210"/>
      <c r="O975" s="210"/>
      <c r="P975" s="210"/>
      <c r="Q975" s="210"/>
      <c r="R975" s="210"/>
      <c r="S975" s="210"/>
      <c r="T975" s="210"/>
      <c r="U975" s="210"/>
      <c r="V975" s="210"/>
      <c r="W975" s="210"/>
      <c r="X975" s="210"/>
      <c r="Y975" s="210"/>
      <c r="Z975" s="210"/>
      <c r="AA975" s="210"/>
      <c r="AB975" s="210"/>
      <c r="AC975" s="210"/>
      <c r="AD975" s="210"/>
      <c r="AE975" s="210"/>
      <c r="AF975" s="210"/>
      <c r="AG975" s="210"/>
      <c r="AH975" s="210"/>
      <c r="AI975" s="210"/>
      <c r="AJ975" s="210"/>
      <c r="AK975" s="210"/>
      <c r="AL975" s="210"/>
    </row>
    <row r="976" spans="1:38" ht="16" x14ac:dyDescent="0.2">
      <c r="A976" s="210"/>
      <c r="B976" s="210"/>
      <c r="C976" s="210"/>
      <c r="D976" s="210"/>
      <c r="E976" s="210"/>
      <c r="F976" s="210"/>
      <c r="G976" s="210"/>
      <c r="H976" s="210"/>
      <c r="I976" s="210"/>
      <c r="J976" s="210"/>
      <c r="K976" s="210"/>
      <c r="L976" s="210"/>
      <c r="M976" s="210"/>
      <c r="N976" s="210"/>
      <c r="O976" s="210"/>
      <c r="P976" s="210"/>
      <c r="Q976" s="210"/>
      <c r="R976" s="210"/>
      <c r="S976" s="210"/>
      <c r="T976" s="210"/>
      <c r="U976" s="210"/>
      <c r="V976" s="210"/>
      <c r="W976" s="210"/>
      <c r="X976" s="210"/>
      <c r="Y976" s="210"/>
      <c r="Z976" s="210"/>
      <c r="AA976" s="210"/>
      <c r="AB976" s="210"/>
      <c r="AC976" s="210"/>
      <c r="AD976" s="210"/>
      <c r="AE976" s="210"/>
      <c r="AF976" s="210"/>
      <c r="AG976" s="210"/>
      <c r="AH976" s="210"/>
      <c r="AI976" s="210"/>
      <c r="AJ976" s="210"/>
      <c r="AK976" s="210"/>
      <c r="AL976" s="210"/>
    </row>
    <row r="977" spans="1:38" ht="16" x14ac:dyDescent="0.2">
      <c r="A977" s="210"/>
      <c r="B977" s="210"/>
      <c r="C977" s="210"/>
      <c r="D977" s="210"/>
      <c r="E977" s="210"/>
      <c r="F977" s="210"/>
      <c r="G977" s="210"/>
      <c r="H977" s="210"/>
      <c r="I977" s="210"/>
      <c r="J977" s="210"/>
      <c r="K977" s="210"/>
      <c r="L977" s="210"/>
      <c r="M977" s="210"/>
      <c r="N977" s="210"/>
      <c r="O977" s="210"/>
      <c r="P977" s="210"/>
      <c r="Q977" s="210"/>
      <c r="R977" s="210"/>
      <c r="S977" s="210"/>
      <c r="T977" s="210"/>
      <c r="U977" s="210"/>
      <c r="V977" s="210"/>
      <c r="W977" s="210"/>
      <c r="X977" s="210"/>
      <c r="Y977" s="210"/>
      <c r="Z977" s="210"/>
      <c r="AA977" s="210"/>
      <c r="AB977" s="210"/>
      <c r="AC977" s="210"/>
      <c r="AD977" s="210"/>
      <c r="AE977" s="210"/>
      <c r="AF977" s="210"/>
      <c r="AG977" s="210"/>
      <c r="AH977" s="210"/>
      <c r="AI977" s="210"/>
      <c r="AJ977" s="210"/>
      <c r="AK977" s="210"/>
      <c r="AL977" s="210"/>
    </row>
    <row r="978" spans="1:38" ht="16" x14ac:dyDescent="0.2">
      <c r="A978" s="210"/>
      <c r="B978" s="210"/>
      <c r="C978" s="210"/>
      <c r="D978" s="210"/>
      <c r="E978" s="210"/>
      <c r="F978" s="210"/>
      <c r="G978" s="210"/>
      <c r="H978" s="210"/>
      <c r="I978" s="210"/>
      <c r="J978" s="210"/>
      <c r="K978" s="210"/>
      <c r="L978" s="210"/>
      <c r="M978" s="210"/>
      <c r="N978" s="210"/>
      <c r="O978" s="210"/>
      <c r="P978" s="210"/>
      <c r="Q978" s="210"/>
      <c r="R978" s="210"/>
      <c r="S978" s="210"/>
      <c r="T978" s="210"/>
      <c r="U978" s="210"/>
      <c r="V978" s="210"/>
      <c r="W978" s="210"/>
      <c r="X978" s="210"/>
      <c r="Y978" s="210"/>
      <c r="Z978" s="210"/>
      <c r="AA978" s="210"/>
      <c r="AB978" s="210"/>
      <c r="AC978" s="210"/>
      <c r="AD978" s="210"/>
      <c r="AE978" s="210"/>
      <c r="AF978" s="210"/>
      <c r="AG978" s="210"/>
      <c r="AH978" s="210"/>
      <c r="AI978" s="210"/>
      <c r="AJ978" s="210"/>
      <c r="AK978" s="210"/>
      <c r="AL978" s="210"/>
    </row>
    <row r="979" spans="1:38" ht="16" x14ac:dyDescent="0.2">
      <c r="A979" s="210"/>
      <c r="B979" s="210"/>
      <c r="C979" s="210"/>
      <c r="D979" s="210"/>
      <c r="E979" s="210"/>
      <c r="F979" s="210"/>
      <c r="G979" s="210"/>
      <c r="H979" s="210"/>
      <c r="I979" s="210"/>
      <c r="J979" s="210"/>
      <c r="K979" s="210"/>
      <c r="L979" s="210"/>
      <c r="M979" s="210"/>
      <c r="N979" s="210"/>
      <c r="O979" s="210"/>
      <c r="P979" s="210"/>
      <c r="Q979" s="210"/>
      <c r="R979" s="210"/>
      <c r="S979" s="210"/>
      <c r="T979" s="210"/>
      <c r="U979" s="210"/>
      <c r="V979" s="210"/>
      <c r="W979" s="210"/>
      <c r="X979" s="210"/>
      <c r="Y979" s="210"/>
      <c r="Z979" s="210"/>
      <c r="AA979" s="210"/>
      <c r="AB979" s="210"/>
      <c r="AC979" s="210"/>
      <c r="AD979" s="210"/>
      <c r="AE979" s="210"/>
      <c r="AF979" s="210"/>
      <c r="AG979" s="210"/>
      <c r="AH979" s="210"/>
      <c r="AI979" s="210"/>
      <c r="AJ979" s="210"/>
      <c r="AK979" s="210"/>
      <c r="AL979" s="210"/>
    </row>
    <row r="980" spans="1:38" ht="16" x14ac:dyDescent="0.2">
      <c r="A980" s="210"/>
      <c r="B980" s="210"/>
      <c r="C980" s="210"/>
      <c r="D980" s="210"/>
      <c r="E980" s="210"/>
      <c r="F980" s="210"/>
      <c r="G980" s="210"/>
      <c r="H980" s="210"/>
      <c r="I980" s="210"/>
      <c r="J980" s="210"/>
      <c r="K980" s="210"/>
      <c r="L980" s="210"/>
      <c r="M980" s="210"/>
      <c r="N980" s="210"/>
      <c r="O980" s="210"/>
      <c r="P980" s="210"/>
      <c r="Q980" s="210"/>
      <c r="R980" s="210"/>
      <c r="S980" s="210"/>
      <c r="T980" s="210"/>
      <c r="U980" s="210"/>
      <c r="V980" s="210"/>
      <c r="W980" s="210"/>
      <c r="X980" s="210"/>
      <c r="Y980" s="210"/>
      <c r="Z980" s="210"/>
      <c r="AA980" s="210"/>
      <c r="AB980" s="210"/>
      <c r="AC980" s="210"/>
      <c r="AD980" s="210"/>
      <c r="AE980" s="210"/>
      <c r="AF980" s="210"/>
      <c r="AG980" s="210"/>
      <c r="AH980" s="210"/>
      <c r="AI980" s="210"/>
      <c r="AJ980" s="210"/>
      <c r="AK980" s="210"/>
      <c r="AL980" s="210"/>
    </row>
    <row r="981" spans="1:38" ht="16" x14ac:dyDescent="0.2">
      <c r="A981" s="210"/>
      <c r="B981" s="210"/>
      <c r="C981" s="210"/>
      <c r="D981" s="210"/>
      <c r="E981" s="210"/>
      <c r="F981" s="210"/>
      <c r="G981" s="210"/>
      <c r="H981" s="210"/>
      <c r="I981" s="210"/>
      <c r="J981" s="210"/>
      <c r="K981" s="210"/>
      <c r="L981" s="210"/>
      <c r="M981" s="210"/>
      <c r="N981" s="210"/>
      <c r="O981" s="210"/>
      <c r="P981" s="210"/>
      <c r="Q981" s="210"/>
      <c r="R981" s="210"/>
      <c r="S981" s="210"/>
      <c r="T981" s="210"/>
      <c r="U981" s="210"/>
      <c r="V981" s="210"/>
      <c r="W981" s="210"/>
      <c r="X981" s="210"/>
      <c r="Y981" s="210"/>
      <c r="Z981" s="210"/>
      <c r="AA981" s="210"/>
      <c r="AB981" s="210"/>
      <c r="AC981" s="210"/>
      <c r="AD981" s="210"/>
      <c r="AE981" s="210"/>
      <c r="AF981" s="210"/>
      <c r="AG981" s="210"/>
      <c r="AH981" s="210"/>
      <c r="AI981" s="210"/>
      <c r="AJ981" s="210"/>
      <c r="AK981" s="210"/>
      <c r="AL981" s="210"/>
    </row>
    <row r="982" spans="1:38" ht="16" x14ac:dyDescent="0.2">
      <c r="A982" s="210"/>
      <c r="B982" s="210"/>
      <c r="C982" s="210"/>
      <c r="D982" s="210"/>
      <c r="E982" s="210"/>
      <c r="F982" s="210"/>
      <c r="G982" s="210"/>
      <c r="H982" s="210"/>
      <c r="I982" s="210"/>
      <c r="J982" s="210"/>
      <c r="K982" s="210"/>
      <c r="L982" s="210"/>
      <c r="M982" s="210"/>
      <c r="N982" s="210"/>
      <c r="O982" s="210"/>
      <c r="P982" s="210"/>
      <c r="Q982" s="210"/>
      <c r="R982" s="210"/>
      <c r="S982" s="210"/>
      <c r="T982" s="210"/>
      <c r="U982" s="210"/>
      <c r="V982" s="210"/>
      <c r="W982" s="210"/>
      <c r="X982" s="210"/>
      <c r="Y982" s="210"/>
      <c r="Z982" s="210"/>
      <c r="AA982" s="210"/>
      <c r="AB982" s="210"/>
      <c r="AC982" s="210"/>
      <c r="AD982" s="210"/>
      <c r="AE982" s="210"/>
      <c r="AF982" s="210"/>
      <c r="AG982" s="210"/>
      <c r="AH982" s="210"/>
      <c r="AI982" s="210"/>
      <c r="AJ982" s="210"/>
      <c r="AK982" s="210"/>
      <c r="AL982" s="210"/>
    </row>
    <row r="983" spans="1:38" ht="16" x14ac:dyDescent="0.2">
      <c r="A983" s="210"/>
      <c r="B983" s="210"/>
      <c r="C983" s="210"/>
      <c r="D983" s="210"/>
      <c r="E983" s="210"/>
      <c r="F983" s="210"/>
      <c r="G983" s="210"/>
      <c r="H983" s="210"/>
      <c r="I983" s="210"/>
      <c r="J983" s="210"/>
      <c r="K983" s="210"/>
      <c r="L983" s="210"/>
      <c r="M983" s="210"/>
      <c r="N983" s="210"/>
      <c r="O983" s="210"/>
      <c r="P983" s="210"/>
      <c r="Q983" s="210"/>
      <c r="R983" s="210"/>
      <c r="S983" s="210"/>
      <c r="T983" s="210"/>
      <c r="U983" s="210"/>
      <c r="V983" s="210"/>
      <c r="W983" s="210"/>
      <c r="X983" s="210"/>
      <c r="Y983" s="210"/>
      <c r="Z983" s="210"/>
      <c r="AA983" s="210"/>
      <c r="AB983" s="210"/>
      <c r="AC983" s="210"/>
      <c r="AD983" s="210"/>
      <c r="AE983" s="210"/>
      <c r="AF983" s="210"/>
      <c r="AG983" s="210"/>
      <c r="AH983" s="210"/>
      <c r="AI983" s="210"/>
      <c r="AJ983" s="210"/>
      <c r="AK983" s="210"/>
      <c r="AL983" s="210"/>
    </row>
    <row r="984" spans="1:38" ht="16" x14ac:dyDescent="0.2">
      <c r="A984" s="210"/>
      <c r="B984" s="210"/>
      <c r="C984" s="210"/>
      <c r="D984" s="210"/>
      <c r="E984" s="210"/>
      <c r="F984" s="210"/>
      <c r="G984" s="210"/>
      <c r="H984" s="210"/>
      <c r="I984" s="210"/>
      <c r="J984" s="210"/>
      <c r="K984" s="210"/>
      <c r="L984" s="210"/>
      <c r="M984" s="210"/>
      <c r="N984" s="210"/>
      <c r="O984" s="210"/>
      <c r="P984" s="210"/>
      <c r="Q984" s="210"/>
      <c r="R984" s="210"/>
      <c r="S984" s="210"/>
      <c r="T984" s="210"/>
      <c r="U984" s="210"/>
      <c r="V984" s="210"/>
      <c r="W984" s="210"/>
      <c r="X984" s="210"/>
      <c r="Y984" s="210"/>
      <c r="Z984" s="210"/>
      <c r="AA984" s="210"/>
      <c r="AB984" s="210"/>
      <c r="AC984" s="210"/>
      <c r="AD984" s="210"/>
      <c r="AE984" s="210"/>
      <c r="AF984" s="210"/>
      <c r="AG984" s="210"/>
      <c r="AH984" s="210"/>
      <c r="AI984" s="210"/>
      <c r="AJ984" s="210"/>
      <c r="AK984" s="210"/>
      <c r="AL984" s="210"/>
    </row>
    <row r="985" spans="1:38" ht="16" x14ac:dyDescent="0.2">
      <c r="A985" s="210"/>
      <c r="B985" s="210"/>
      <c r="C985" s="210"/>
      <c r="D985" s="210"/>
      <c r="E985" s="210"/>
      <c r="F985" s="210"/>
      <c r="G985" s="210"/>
      <c r="H985" s="210"/>
      <c r="I985" s="210"/>
      <c r="J985" s="210"/>
      <c r="K985" s="210"/>
      <c r="L985" s="210"/>
      <c r="M985" s="210"/>
      <c r="N985" s="210"/>
      <c r="O985" s="210"/>
      <c r="P985" s="210"/>
      <c r="Q985" s="210"/>
      <c r="R985" s="210"/>
      <c r="S985" s="210"/>
      <c r="T985" s="210"/>
      <c r="U985" s="210"/>
      <c r="V985" s="210"/>
      <c r="W985" s="210"/>
      <c r="X985" s="210"/>
      <c r="Y985" s="210"/>
      <c r="Z985" s="210"/>
      <c r="AA985" s="210"/>
      <c r="AB985" s="210"/>
      <c r="AC985" s="210"/>
      <c r="AD985" s="210"/>
      <c r="AE985" s="210"/>
      <c r="AF985" s="210"/>
      <c r="AG985" s="210"/>
      <c r="AH985" s="210"/>
      <c r="AI985" s="210"/>
      <c r="AJ985" s="210"/>
      <c r="AK985" s="210"/>
      <c r="AL985" s="210"/>
    </row>
    <row r="986" spans="1:38" ht="16" x14ac:dyDescent="0.2">
      <c r="A986" s="210"/>
      <c r="B986" s="210"/>
      <c r="C986" s="210"/>
      <c r="D986" s="210"/>
      <c r="E986" s="210"/>
      <c r="F986" s="210"/>
      <c r="G986" s="210"/>
      <c r="H986" s="210"/>
      <c r="I986" s="210"/>
      <c r="J986" s="210"/>
      <c r="K986" s="210"/>
      <c r="L986" s="210"/>
      <c r="M986" s="210"/>
      <c r="N986" s="210"/>
      <c r="O986" s="210"/>
      <c r="P986" s="210"/>
      <c r="Q986" s="210"/>
      <c r="R986" s="210"/>
      <c r="S986" s="210"/>
      <c r="T986" s="210"/>
      <c r="U986" s="210"/>
      <c r="V986" s="210"/>
      <c r="W986" s="210"/>
      <c r="X986" s="210"/>
      <c r="Y986" s="210"/>
      <c r="Z986" s="210"/>
      <c r="AA986" s="210"/>
      <c r="AB986" s="210"/>
      <c r="AC986" s="210"/>
      <c r="AD986" s="210"/>
      <c r="AE986" s="210"/>
      <c r="AF986" s="210"/>
      <c r="AG986" s="210"/>
      <c r="AH986" s="210"/>
      <c r="AI986" s="210"/>
      <c r="AJ986" s="210"/>
      <c r="AK986" s="210"/>
      <c r="AL986" s="210"/>
    </row>
    <row r="987" spans="1:38" ht="16" x14ac:dyDescent="0.2">
      <c r="A987" s="210"/>
      <c r="B987" s="210"/>
      <c r="C987" s="210"/>
      <c r="D987" s="210"/>
      <c r="E987" s="210"/>
      <c r="F987" s="210"/>
      <c r="G987" s="210"/>
      <c r="H987" s="210"/>
      <c r="I987" s="210"/>
      <c r="J987" s="210"/>
      <c r="K987" s="210"/>
      <c r="L987" s="210"/>
      <c r="M987" s="210"/>
      <c r="N987" s="210"/>
      <c r="O987" s="210"/>
      <c r="P987" s="210"/>
      <c r="Q987" s="210"/>
      <c r="R987" s="210"/>
      <c r="S987" s="210"/>
      <c r="T987" s="210"/>
      <c r="U987" s="210"/>
      <c r="V987" s="210"/>
      <c r="W987" s="210"/>
      <c r="X987" s="210"/>
      <c r="Y987" s="210"/>
      <c r="Z987" s="210"/>
      <c r="AA987" s="210"/>
      <c r="AB987" s="210"/>
      <c r="AC987" s="210"/>
      <c r="AD987" s="210"/>
      <c r="AE987" s="210"/>
      <c r="AF987" s="210"/>
      <c r="AG987" s="210"/>
      <c r="AH987" s="210"/>
      <c r="AI987" s="210"/>
      <c r="AJ987" s="210"/>
      <c r="AK987" s="210"/>
      <c r="AL987" s="210"/>
    </row>
    <row r="988" spans="1:38" ht="16" x14ac:dyDescent="0.2">
      <c r="A988" s="210"/>
      <c r="B988" s="210"/>
      <c r="C988" s="210"/>
      <c r="D988" s="210"/>
      <c r="E988" s="210"/>
      <c r="F988" s="210"/>
      <c r="G988" s="210"/>
      <c r="H988" s="210"/>
      <c r="I988" s="210"/>
      <c r="J988" s="210"/>
      <c r="K988" s="210"/>
      <c r="L988" s="210"/>
      <c r="M988" s="210"/>
      <c r="N988" s="210"/>
      <c r="O988" s="210"/>
      <c r="P988" s="210"/>
      <c r="Q988" s="210"/>
      <c r="R988" s="210"/>
      <c r="S988" s="210"/>
      <c r="T988" s="210"/>
      <c r="U988" s="210"/>
      <c r="V988" s="210"/>
      <c r="W988" s="210"/>
      <c r="X988" s="210"/>
      <c r="Y988" s="210"/>
      <c r="Z988" s="210"/>
      <c r="AA988" s="210"/>
      <c r="AB988" s="210"/>
      <c r="AC988" s="210"/>
      <c r="AD988" s="210"/>
      <c r="AE988" s="210"/>
      <c r="AF988" s="210"/>
      <c r="AG988" s="210"/>
      <c r="AH988" s="210"/>
      <c r="AI988" s="210"/>
      <c r="AJ988" s="210"/>
      <c r="AK988" s="210"/>
      <c r="AL988" s="210"/>
    </row>
    <row r="989" spans="1:38" ht="16" x14ac:dyDescent="0.2">
      <c r="A989" s="210"/>
      <c r="B989" s="210"/>
      <c r="C989" s="210"/>
      <c r="D989" s="210"/>
      <c r="E989" s="210"/>
      <c r="F989" s="210"/>
      <c r="G989" s="210"/>
      <c r="H989" s="210"/>
      <c r="I989" s="210"/>
      <c r="J989" s="210"/>
      <c r="K989" s="210"/>
      <c r="L989" s="210"/>
      <c r="M989" s="210"/>
      <c r="N989" s="210"/>
      <c r="O989" s="210"/>
      <c r="P989" s="210"/>
      <c r="Q989" s="210"/>
      <c r="R989" s="210"/>
      <c r="S989" s="210"/>
      <c r="T989" s="210"/>
      <c r="U989" s="210"/>
      <c r="V989" s="210"/>
      <c r="W989" s="210"/>
      <c r="X989" s="210"/>
      <c r="Y989" s="210"/>
      <c r="Z989" s="210"/>
      <c r="AA989" s="210"/>
      <c r="AB989" s="210"/>
      <c r="AC989" s="210"/>
      <c r="AD989" s="210"/>
      <c r="AE989" s="210"/>
      <c r="AF989" s="210"/>
      <c r="AG989" s="210"/>
      <c r="AH989" s="210"/>
      <c r="AI989" s="210"/>
      <c r="AJ989" s="210"/>
      <c r="AK989" s="210"/>
      <c r="AL989" s="210"/>
    </row>
    <row r="990" spans="1:38" ht="16" x14ac:dyDescent="0.2">
      <c r="A990" s="210"/>
      <c r="B990" s="210"/>
      <c r="C990" s="210"/>
      <c r="D990" s="210"/>
      <c r="E990" s="210"/>
      <c r="F990" s="210"/>
      <c r="G990" s="210"/>
      <c r="H990" s="210"/>
      <c r="I990" s="210"/>
      <c r="J990" s="210"/>
      <c r="K990" s="210"/>
      <c r="L990" s="210"/>
      <c r="M990" s="210"/>
      <c r="N990" s="210"/>
      <c r="O990" s="210"/>
      <c r="P990" s="210"/>
      <c r="Q990" s="210"/>
      <c r="R990" s="210"/>
      <c r="S990" s="210"/>
      <c r="T990" s="210"/>
      <c r="U990" s="210"/>
      <c r="V990" s="210"/>
      <c r="W990" s="210"/>
      <c r="X990" s="210"/>
      <c r="Y990" s="210"/>
      <c r="Z990" s="210"/>
      <c r="AA990" s="210"/>
      <c r="AB990" s="210"/>
      <c r="AC990" s="210"/>
      <c r="AD990" s="210"/>
      <c r="AE990" s="210"/>
      <c r="AF990" s="210"/>
      <c r="AG990" s="210"/>
      <c r="AH990" s="210"/>
      <c r="AI990" s="210"/>
      <c r="AJ990" s="210"/>
      <c r="AK990" s="210"/>
      <c r="AL990" s="210"/>
    </row>
    <row r="991" spans="1:38" ht="16" x14ac:dyDescent="0.2">
      <c r="A991" s="210"/>
      <c r="B991" s="210"/>
      <c r="C991" s="210"/>
      <c r="D991" s="210"/>
      <c r="E991" s="210"/>
      <c r="F991" s="210"/>
      <c r="G991" s="210"/>
      <c r="H991" s="210"/>
      <c r="I991" s="210"/>
      <c r="J991" s="210"/>
      <c r="K991" s="210"/>
      <c r="L991" s="210"/>
      <c r="M991" s="210"/>
      <c r="N991" s="210"/>
      <c r="O991" s="210"/>
      <c r="P991" s="210"/>
      <c r="Q991" s="210"/>
      <c r="R991" s="210"/>
      <c r="S991" s="210"/>
      <c r="T991" s="210"/>
      <c r="U991" s="210"/>
      <c r="V991" s="210"/>
      <c r="W991" s="210"/>
      <c r="X991" s="210"/>
      <c r="Y991" s="210"/>
      <c r="Z991" s="210"/>
      <c r="AA991" s="210"/>
      <c r="AB991" s="210"/>
      <c r="AC991" s="210"/>
      <c r="AD991" s="210"/>
      <c r="AE991" s="210"/>
      <c r="AF991" s="210"/>
      <c r="AG991" s="210"/>
      <c r="AH991" s="210"/>
      <c r="AI991" s="210"/>
      <c r="AJ991" s="210"/>
      <c r="AK991" s="210"/>
      <c r="AL991" s="210"/>
    </row>
    <row r="992" spans="1:38" ht="16" x14ac:dyDescent="0.2">
      <c r="A992" s="210"/>
      <c r="B992" s="210"/>
      <c r="C992" s="210"/>
      <c r="D992" s="210"/>
      <c r="E992" s="210"/>
      <c r="F992" s="210"/>
      <c r="G992" s="210"/>
      <c r="H992" s="210"/>
      <c r="I992" s="210"/>
      <c r="J992" s="210"/>
      <c r="K992" s="210"/>
      <c r="L992" s="210"/>
      <c r="M992" s="210"/>
      <c r="N992" s="210"/>
      <c r="O992" s="210"/>
      <c r="P992" s="210"/>
      <c r="Q992" s="210"/>
      <c r="R992" s="210"/>
      <c r="S992" s="210"/>
      <c r="T992" s="210"/>
      <c r="U992" s="210"/>
      <c r="V992" s="210"/>
      <c r="W992" s="210"/>
      <c r="X992" s="210"/>
      <c r="Y992" s="210"/>
      <c r="Z992" s="210"/>
      <c r="AA992" s="210"/>
      <c r="AB992" s="210"/>
      <c r="AC992" s="210"/>
      <c r="AD992" s="210"/>
      <c r="AE992" s="210"/>
      <c r="AF992" s="210"/>
      <c r="AG992" s="210"/>
      <c r="AH992" s="210"/>
      <c r="AI992" s="210"/>
      <c r="AJ992" s="210"/>
      <c r="AK992" s="210"/>
      <c r="AL992" s="210"/>
    </row>
    <row r="993" spans="1:38" ht="16" x14ac:dyDescent="0.2">
      <c r="A993" s="210"/>
      <c r="B993" s="210"/>
      <c r="C993" s="210"/>
      <c r="D993" s="210"/>
      <c r="E993" s="210"/>
      <c r="F993" s="210"/>
      <c r="G993" s="210"/>
      <c r="H993" s="210"/>
      <c r="I993" s="210"/>
      <c r="J993" s="210"/>
      <c r="K993" s="210"/>
      <c r="L993" s="210"/>
      <c r="M993" s="210"/>
      <c r="N993" s="210"/>
      <c r="O993" s="210"/>
      <c r="P993" s="210"/>
      <c r="Q993" s="210"/>
      <c r="R993" s="210"/>
      <c r="S993" s="210"/>
      <c r="T993" s="210"/>
      <c r="U993" s="210"/>
      <c r="V993" s="210"/>
      <c r="W993" s="210"/>
      <c r="X993" s="210"/>
      <c r="Y993" s="210"/>
      <c r="Z993" s="210"/>
      <c r="AA993" s="210"/>
      <c r="AB993" s="210"/>
      <c r="AC993" s="210"/>
      <c r="AD993" s="210"/>
      <c r="AE993" s="210"/>
      <c r="AF993" s="210"/>
      <c r="AG993" s="210"/>
      <c r="AH993" s="210"/>
      <c r="AI993" s="210"/>
      <c r="AJ993" s="210"/>
      <c r="AK993" s="210"/>
      <c r="AL993" s="210"/>
    </row>
    <row r="994" spans="1:38" ht="16" x14ac:dyDescent="0.2">
      <c r="A994" s="210"/>
      <c r="B994" s="210"/>
      <c r="C994" s="210"/>
      <c r="D994" s="210"/>
      <c r="E994" s="210"/>
      <c r="F994" s="210"/>
      <c r="G994" s="210"/>
      <c r="H994" s="210"/>
      <c r="I994" s="210"/>
      <c r="J994" s="210"/>
      <c r="K994" s="210"/>
      <c r="L994" s="210"/>
      <c r="M994" s="210"/>
      <c r="N994" s="210"/>
      <c r="O994" s="210"/>
      <c r="P994" s="210"/>
      <c r="Q994" s="210"/>
      <c r="R994" s="210"/>
      <c r="S994" s="210"/>
      <c r="T994" s="210"/>
      <c r="U994" s="210"/>
      <c r="V994" s="210"/>
      <c r="W994" s="210"/>
      <c r="X994" s="210"/>
      <c r="Y994" s="210"/>
      <c r="Z994" s="210"/>
      <c r="AA994" s="210"/>
      <c r="AB994" s="210"/>
      <c r="AC994" s="210"/>
      <c r="AD994" s="210"/>
      <c r="AE994" s="210"/>
      <c r="AF994" s="210"/>
      <c r="AG994" s="210"/>
      <c r="AH994" s="210"/>
      <c r="AI994" s="210"/>
      <c r="AJ994" s="210"/>
      <c r="AK994" s="210"/>
      <c r="AL994" s="210"/>
    </row>
    <row r="995" spans="1:38" ht="16" x14ac:dyDescent="0.2">
      <c r="A995" s="210"/>
      <c r="B995" s="210"/>
      <c r="C995" s="210"/>
      <c r="D995" s="210"/>
      <c r="E995" s="210"/>
      <c r="F995" s="210"/>
      <c r="G995" s="210"/>
      <c r="H995" s="210"/>
      <c r="I995" s="210"/>
      <c r="J995" s="210"/>
      <c r="K995" s="210"/>
      <c r="L995" s="210"/>
      <c r="M995" s="210"/>
      <c r="N995" s="210"/>
      <c r="O995" s="210"/>
      <c r="P995" s="210"/>
      <c r="Q995" s="210"/>
      <c r="R995" s="210"/>
      <c r="S995" s="210"/>
      <c r="T995" s="210"/>
      <c r="U995" s="210"/>
      <c r="V995" s="210"/>
      <c r="W995" s="210"/>
      <c r="X995" s="210"/>
      <c r="Y995" s="210"/>
      <c r="Z995" s="210"/>
      <c r="AA995" s="210"/>
      <c r="AB995" s="210"/>
      <c r="AC995" s="210"/>
      <c r="AD995" s="210"/>
      <c r="AE995" s="210"/>
      <c r="AF995" s="210"/>
      <c r="AG995" s="210"/>
      <c r="AH995" s="210"/>
      <c r="AI995" s="210"/>
      <c r="AJ995" s="210"/>
      <c r="AK995" s="210"/>
      <c r="AL995" s="210"/>
    </row>
    <row r="996" spans="1:38" ht="16" x14ac:dyDescent="0.2">
      <c r="A996" s="210"/>
      <c r="B996" s="210"/>
      <c r="C996" s="210"/>
      <c r="D996" s="210"/>
      <c r="E996" s="210"/>
      <c r="F996" s="210"/>
      <c r="G996" s="210"/>
      <c r="H996" s="210"/>
      <c r="I996" s="210"/>
      <c r="J996" s="210"/>
      <c r="K996" s="210"/>
      <c r="L996" s="210"/>
      <c r="M996" s="210"/>
      <c r="N996" s="210"/>
      <c r="O996" s="210"/>
      <c r="P996" s="210"/>
      <c r="Q996" s="210"/>
      <c r="R996" s="210"/>
      <c r="S996" s="210"/>
      <c r="T996" s="210"/>
      <c r="U996" s="210"/>
      <c r="V996" s="210"/>
      <c r="W996" s="210"/>
      <c r="X996" s="210"/>
      <c r="Y996" s="210"/>
      <c r="Z996" s="210"/>
      <c r="AA996" s="210"/>
      <c r="AB996" s="210"/>
      <c r="AC996" s="210"/>
      <c r="AD996" s="210"/>
      <c r="AE996" s="210"/>
      <c r="AF996" s="210"/>
      <c r="AG996" s="210"/>
      <c r="AH996" s="210"/>
      <c r="AI996" s="210"/>
      <c r="AJ996" s="210"/>
      <c r="AK996" s="210"/>
      <c r="AL996" s="210"/>
    </row>
    <row r="997" spans="1:38" ht="16" x14ac:dyDescent="0.2">
      <c r="A997" s="210"/>
      <c r="B997" s="210"/>
      <c r="C997" s="210"/>
      <c r="D997" s="210"/>
      <c r="E997" s="210"/>
      <c r="F997" s="210"/>
      <c r="G997" s="210"/>
      <c r="H997" s="210"/>
      <c r="I997" s="210"/>
      <c r="J997" s="210"/>
      <c r="K997" s="210"/>
      <c r="L997" s="210"/>
      <c r="M997" s="210"/>
      <c r="N997" s="210"/>
      <c r="O997" s="210"/>
      <c r="P997" s="210"/>
      <c r="Q997" s="210"/>
      <c r="R997" s="210"/>
      <c r="S997" s="210"/>
      <c r="T997" s="210"/>
      <c r="U997" s="210"/>
      <c r="V997" s="210"/>
      <c r="W997" s="210"/>
      <c r="X997" s="210"/>
      <c r="Y997" s="210"/>
      <c r="Z997" s="210"/>
      <c r="AA997" s="210"/>
      <c r="AB997" s="210"/>
      <c r="AC997" s="210"/>
      <c r="AD997" s="210"/>
      <c r="AE997" s="210"/>
      <c r="AF997" s="210"/>
      <c r="AG997" s="210"/>
      <c r="AH997" s="210"/>
      <c r="AI997" s="210"/>
      <c r="AJ997" s="210"/>
      <c r="AK997" s="210"/>
      <c r="AL997" s="210"/>
    </row>
    <row r="998" spans="1:38" ht="16" x14ac:dyDescent="0.2">
      <c r="A998" s="210"/>
      <c r="B998" s="210"/>
      <c r="C998" s="210"/>
      <c r="D998" s="210"/>
      <c r="E998" s="210"/>
      <c r="F998" s="210"/>
      <c r="G998" s="210"/>
      <c r="H998" s="210"/>
      <c r="I998" s="210"/>
      <c r="J998" s="210"/>
      <c r="K998" s="210"/>
      <c r="L998" s="210"/>
      <c r="M998" s="210"/>
      <c r="N998" s="210"/>
      <c r="O998" s="210"/>
      <c r="P998" s="210"/>
      <c r="Q998" s="210"/>
      <c r="R998" s="210"/>
      <c r="S998" s="210"/>
      <c r="T998" s="210"/>
      <c r="U998" s="210"/>
      <c r="V998" s="210"/>
      <c r="W998" s="210"/>
      <c r="X998" s="210"/>
      <c r="Y998" s="210"/>
      <c r="Z998" s="210"/>
      <c r="AA998" s="210"/>
      <c r="AB998" s="210"/>
      <c r="AC998" s="210"/>
      <c r="AD998" s="210"/>
      <c r="AE998" s="210"/>
      <c r="AF998" s="210"/>
      <c r="AG998" s="210"/>
      <c r="AH998" s="210"/>
      <c r="AI998" s="210"/>
      <c r="AJ998" s="210"/>
      <c r="AK998" s="210"/>
      <c r="AL998" s="210"/>
    </row>
    <row r="999" spans="1:38" ht="16" x14ac:dyDescent="0.2">
      <c r="A999" s="210"/>
      <c r="B999" s="210"/>
      <c r="C999" s="210"/>
      <c r="D999" s="210"/>
      <c r="E999" s="210"/>
      <c r="F999" s="210"/>
      <c r="G999" s="210"/>
      <c r="H999" s="210"/>
      <c r="I999" s="210"/>
      <c r="J999" s="210"/>
      <c r="K999" s="210"/>
      <c r="L999" s="210"/>
      <c r="M999" s="210"/>
      <c r="N999" s="210"/>
      <c r="O999" s="210"/>
      <c r="P999" s="210"/>
      <c r="Q999" s="210"/>
      <c r="R999" s="210"/>
      <c r="S999" s="210"/>
      <c r="T999" s="210"/>
      <c r="U999" s="210"/>
      <c r="V999" s="210"/>
      <c r="W999" s="210"/>
      <c r="X999" s="210"/>
      <c r="Y999" s="210"/>
      <c r="Z999" s="210"/>
      <c r="AA999" s="210"/>
      <c r="AB999" s="210"/>
      <c r="AC999" s="210"/>
      <c r="AD999" s="210"/>
      <c r="AE999" s="210"/>
      <c r="AF999" s="210"/>
      <c r="AG999" s="210"/>
      <c r="AH999" s="210"/>
      <c r="AI999" s="210"/>
      <c r="AJ999" s="210"/>
      <c r="AK999" s="210"/>
      <c r="AL999" s="210"/>
    </row>
    <row r="1000" spans="1:38" ht="16" x14ac:dyDescent="0.2">
      <c r="A1000" s="210"/>
      <c r="B1000" s="210"/>
      <c r="C1000" s="210"/>
      <c r="D1000" s="210"/>
      <c r="E1000" s="210"/>
      <c r="F1000" s="210"/>
      <c r="G1000" s="210"/>
      <c r="H1000" s="210"/>
      <c r="I1000" s="210"/>
      <c r="J1000" s="210"/>
      <c r="K1000" s="210"/>
      <c r="L1000" s="210"/>
      <c r="M1000" s="210"/>
      <c r="N1000" s="210"/>
      <c r="O1000" s="210"/>
      <c r="P1000" s="210"/>
      <c r="Q1000" s="210"/>
      <c r="R1000" s="210"/>
      <c r="S1000" s="210"/>
      <c r="T1000" s="210"/>
      <c r="U1000" s="210"/>
      <c r="V1000" s="210"/>
      <c r="W1000" s="210"/>
      <c r="X1000" s="210"/>
      <c r="Y1000" s="210"/>
      <c r="Z1000" s="210"/>
      <c r="AA1000" s="210"/>
      <c r="AB1000" s="210"/>
      <c r="AC1000" s="210"/>
      <c r="AD1000" s="210"/>
      <c r="AE1000" s="210"/>
      <c r="AF1000" s="210"/>
      <c r="AG1000" s="210"/>
      <c r="AH1000" s="210"/>
      <c r="AI1000" s="210"/>
      <c r="AJ1000" s="210"/>
      <c r="AK1000" s="210"/>
      <c r="AL1000" s="210"/>
    </row>
  </sheetData>
  <mergeCells count="4">
    <mergeCell ref="B4:AK4"/>
    <mergeCell ref="B5:AK5"/>
    <mergeCell ref="B6:AK6"/>
    <mergeCell ref="B7:AK7"/>
  </mergeCells>
  <pageMargins left="0.7" right="0.7" top="0.75" bottom="0.75" header="0" footer="0"/>
  <pageSetup scale="64"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9D00D1-090E-A84F-8605-E7C1C3EF0DD0}">
  <sheetPr codeName="Sheet26">
    <tabColor rgb="FF92D050"/>
  </sheetPr>
  <dimension ref="B1:AF47"/>
  <sheetViews>
    <sheetView showGridLines="0" view="pageBreakPreview" topLeftCell="A14" zoomScale="110" zoomScaleSheetLayoutView="50" workbookViewId="0">
      <selection sqref="A1:H1"/>
    </sheetView>
  </sheetViews>
  <sheetFormatPr baseColWidth="10" defaultColWidth="9.1640625" defaultRowHeight="14" x14ac:dyDescent="0.15"/>
  <cols>
    <col min="1" max="1" width="0.83203125" style="293" customWidth="1"/>
    <col min="2" max="2" width="4.5" style="292" customWidth="1"/>
    <col min="3" max="7" width="3" style="292" customWidth="1"/>
    <col min="8" max="8" width="1.1640625" style="292" customWidth="1"/>
    <col min="9" max="13" width="3" style="292" customWidth="1"/>
    <col min="14" max="14" width="6.1640625" style="293" customWidth="1"/>
    <col min="15" max="15" width="5.1640625" style="293" customWidth="1"/>
    <col min="16" max="18" width="2.83203125" style="293" customWidth="1"/>
    <col min="19" max="20" width="4" style="293" customWidth="1"/>
    <col min="21" max="21" width="1.5" style="293" customWidth="1"/>
    <col min="22" max="22" width="15.5" style="293" customWidth="1"/>
    <col min="23" max="27" width="3.1640625" style="293" customWidth="1"/>
    <col min="28" max="28" width="2.5" style="293" customWidth="1"/>
    <col min="29" max="31" width="3.1640625" style="293" customWidth="1"/>
    <col min="32" max="32" width="0.83203125" style="293" customWidth="1"/>
    <col min="33" max="38" width="3.1640625" style="293" customWidth="1"/>
    <col min="39" max="16384" width="9.1640625" style="293"/>
  </cols>
  <sheetData>
    <row r="1" spans="2:32" ht="8.25" customHeight="1" x14ac:dyDescent="0.15"/>
    <row r="2" spans="2:32" ht="12" customHeight="1" x14ac:dyDescent="0.15">
      <c r="B2" s="294"/>
      <c r="C2" s="294"/>
      <c r="D2" s="294"/>
      <c r="E2" s="294"/>
      <c r="F2" s="294"/>
      <c r="G2" s="294"/>
      <c r="H2" s="294"/>
      <c r="I2" s="294"/>
      <c r="J2" s="294"/>
      <c r="Z2" s="436" t="s">
        <v>208</v>
      </c>
      <c r="AA2" s="436"/>
      <c r="AB2" s="436"/>
      <c r="AC2" s="436"/>
      <c r="AD2" s="436"/>
      <c r="AE2" s="436"/>
      <c r="AF2" s="295"/>
    </row>
    <row r="3" spans="2:32" ht="6" customHeight="1" x14ac:dyDescent="0.15">
      <c r="B3" s="294"/>
      <c r="C3" s="294"/>
      <c r="D3" s="294"/>
      <c r="E3" s="294"/>
      <c r="F3" s="294"/>
      <c r="G3" s="294"/>
      <c r="H3" s="294"/>
      <c r="I3" s="294"/>
      <c r="J3" s="294"/>
      <c r="K3" s="296"/>
    </row>
    <row r="4" spans="2:32" ht="13" customHeight="1" x14ac:dyDescent="0.15">
      <c r="B4" s="437" t="s">
        <v>558</v>
      </c>
      <c r="C4" s="437"/>
      <c r="D4" s="437"/>
      <c r="E4" s="437"/>
      <c r="F4" s="437"/>
      <c r="G4" s="437"/>
      <c r="H4" s="437"/>
      <c r="I4" s="437"/>
      <c r="J4" s="437"/>
      <c r="K4" s="437"/>
      <c r="L4" s="437"/>
      <c r="M4" s="437"/>
      <c r="N4" s="437"/>
      <c r="O4" s="437"/>
      <c r="P4" s="437"/>
      <c r="Q4" s="437"/>
      <c r="R4" s="437"/>
      <c r="S4" s="437"/>
      <c r="T4" s="437"/>
      <c r="U4" s="437"/>
      <c r="V4" s="437"/>
      <c r="W4" s="437"/>
      <c r="X4" s="437"/>
      <c r="Y4" s="437"/>
      <c r="Z4" s="437"/>
      <c r="AA4" s="437"/>
      <c r="AB4" s="437"/>
      <c r="AC4" s="437"/>
      <c r="AD4" s="437"/>
      <c r="AE4" s="437"/>
      <c r="AF4" s="437"/>
    </row>
    <row r="5" spans="2:32" ht="13" customHeight="1" x14ac:dyDescent="0.15">
      <c r="B5" s="438" t="str">
        <f>'[73]II-10'!B6:AG6</f>
        <v>BANTUAN STIMULAN PERUMAHAN SWADAYA</v>
      </c>
      <c r="C5" s="438"/>
      <c r="D5" s="438"/>
      <c r="E5" s="438"/>
      <c r="F5" s="438"/>
      <c r="G5" s="438"/>
      <c r="H5" s="438"/>
      <c r="I5" s="438"/>
      <c r="J5" s="438"/>
      <c r="K5" s="438"/>
      <c r="L5" s="438"/>
      <c r="M5" s="438"/>
      <c r="N5" s="438"/>
      <c r="O5" s="438"/>
      <c r="P5" s="438"/>
      <c r="Q5" s="438"/>
      <c r="R5" s="438"/>
      <c r="S5" s="438"/>
      <c r="T5" s="438"/>
      <c r="U5" s="438"/>
      <c r="V5" s="438"/>
      <c r="W5" s="438"/>
      <c r="X5" s="438"/>
      <c r="Y5" s="438"/>
      <c r="Z5" s="438"/>
      <c r="AA5" s="438"/>
      <c r="AB5" s="438"/>
      <c r="AC5" s="438"/>
      <c r="AD5" s="438"/>
      <c r="AE5" s="438"/>
      <c r="AF5" s="438"/>
    </row>
    <row r="6" spans="2:32" ht="13" customHeight="1" x14ac:dyDescent="0.15">
      <c r="B6" s="438" t="str">
        <f>'[73]II-10'!B7:AG7</f>
        <v>TAHUN 2026</v>
      </c>
      <c r="C6" s="438"/>
      <c r="D6" s="438"/>
      <c r="E6" s="438"/>
      <c r="F6" s="438"/>
      <c r="G6" s="438"/>
      <c r="H6" s="438"/>
      <c r="I6" s="438"/>
      <c r="J6" s="438"/>
      <c r="K6" s="438"/>
      <c r="L6" s="438"/>
      <c r="M6" s="438"/>
      <c r="N6" s="438"/>
      <c r="O6" s="438"/>
      <c r="P6" s="438"/>
      <c r="Q6" s="438"/>
      <c r="R6" s="438"/>
      <c r="S6" s="438"/>
      <c r="T6" s="438"/>
      <c r="U6" s="438"/>
      <c r="V6" s="438"/>
      <c r="W6" s="438"/>
      <c r="X6" s="438"/>
      <c r="Y6" s="438"/>
      <c r="Z6" s="438"/>
      <c r="AA6" s="438"/>
      <c r="AB6" s="438"/>
      <c r="AC6" s="438"/>
      <c r="AD6" s="438"/>
      <c r="AE6" s="438"/>
      <c r="AF6" s="438"/>
    </row>
    <row r="7" spans="2:32" ht="8.25" customHeight="1" x14ac:dyDescent="0.15">
      <c r="B7" s="294"/>
      <c r="C7" s="294"/>
      <c r="D7" s="294"/>
      <c r="E7" s="294"/>
      <c r="F7" s="294"/>
      <c r="G7" s="294"/>
      <c r="H7" s="294"/>
      <c r="I7" s="294"/>
      <c r="J7" s="294"/>
      <c r="K7" s="294"/>
    </row>
    <row r="8" spans="2:32" ht="13" customHeight="1" x14ac:dyDescent="0.15">
      <c r="B8" s="297" t="str">
        <f>[73]Base_01!B2</f>
        <v>Kelurahan</v>
      </c>
      <c r="C8" s="297"/>
      <c r="F8" s="297"/>
      <c r="H8" s="298" t="s">
        <v>102</v>
      </c>
      <c r="I8" s="299" t="str">
        <f>'[73]II-10'!I9</f>
        <v>Klasabi</v>
      </c>
      <c r="Q8" s="297" t="s">
        <v>222</v>
      </c>
      <c r="U8" s="294" t="s">
        <v>102</v>
      </c>
      <c r="V8" s="300"/>
      <c r="W8" s="301"/>
      <c r="X8" s="301"/>
      <c r="Y8" s="301"/>
      <c r="Z8" s="301"/>
      <c r="AA8" s="301"/>
      <c r="AB8" s="301"/>
      <c r="AC8" s="300"/>
      <c r="AD8" s="300"/>
    </row>
    <row r="9" spans="2:32" ht="13" customHeight="1" x14ac:dyDescent="0.15">
      <c r="B9" s="297" t="str">
        <f>[73]Base_01!B3</f>
        <v>Distrik</v>
      </c>
      <c r="C9" s="297"/>
      <c r="F9" s="297"/>
      <c r="H9" s="298" t="s">
        <v>102</v>
      </c>
      <c r="I9" s="299" t="str">
        <f>'[73]II-10'!I10</f>
        <v>Sorong Manoi</v>
      </c>
      <c r="Q9" s="297" t="s">
        <v>223</v>
      </c>
      <c r="U9" s="294" t="s">
        <v>102</v>
      </c>
      <c r="V9" s="439"/>
      <c r="W9" s="439"/>
      <c r="X9" s="439"/>
      <c r="Y9" s="439"/>
      <c r="Z9" s="439"/>
      <c r="AA9" s="439"/>
      <c r="AB9" s="439"/>
      <c r="AC9" s="439"/>
      <c r="AD9" s="439"/>
    </row>
    <row r="10" spans="2:32" ht="13" customHeight="1" x14ac:dyDescent="0.15">
      <c r="B10" s="297" t="str">
        <f>[73]Base_01!B4</f>
        <v>Kota</v>
      </c>
      <c r="C10" s="297"/>
      <c r="F10" s="297"/>
      <c r="H10" s="298" t="s">
        <v>102</v>
      </c>
      <c r="I10" s="299" t="str">
        <f>'[73]II-10'!I11</f>
        <v>Sorong</v>
      </c>
      <c r="Q10" s="297" t="s">
        <v>4</v>
      </c>
      <c r="U10" s="294" t="s">
        <v>102</v>
      </c>
      <c r="V10" s="300"/>
      <c r="W10" s="301"/>
      <c r="X10" s="301"/>
      <c r="Y10" s="301"/>
      <c r="Z10" s="301"/>
      <c r="AA10" s="301"/>
      <c r="AB10" s="301"/>
      <c r="AC10" s="300"/>
      <c r="AD10" s="300"/>
    </row>
    <row r="11" spans="2:32" ht="13" customHeight="1" x14ac:dyDescent="0.15">
      <c r="B11" s="297" t="str">
        <f>[73]Base_01!B5</f>
        <v>Provinsi</v>
      </c>
      <c r="C11" s="297"/>
      <c r="F11" s="297"/>
      <c r="H11" s="298" t="s">
        <v>102</v>
      </c>
      <c r="I11" s="299" t="str">
        <f>'[73]II-10'!I12</f>
        <v>Papua Barat Daya</v>
      </c>
      <c r="Q11" s="297" t="s">
        <v>224</v>
      </c>
      <c r="U11" s="294" t="s">
        <v>102</v>
      </c>
      <c r="V11" s="297"/>
      <c r="AC11" s="297"/>
      <c r="AD11" s="297"/>
    </row>
    <row r="12" spans="2:32" ht="12" customHeight="1" x14ac:dyDescent="0.15">
      <c r="B12" s="294"/>
      <c r="C12" s="294"/>
      <c r="D12" s="294"/>
      <c r="E12" s="294"/>
      <c r="F12" s="294"/>
      <c r="G12" s="294"/>
      <c r="H12" s="294"/>
      <c r="AB12" s="294"/>
      <c r="AC12" s="294"/>
      <c r="AD12" s="294"/>
    </row>
    <row r="13" spans="2:32" ht="39" customHeight="1" x14ac:dyDescent="0.15">
      <c r="B13" s="302" t="s">
        <v>134</v>
      </c>
      <c r="C13" s="440" t="s">
        <v>225</v>
      </c>
      <c r="D13" s="440"/>
      <c r="E13" s="440"/>
      <c r="F13" s="440"/>
      <c r="G13" s="440"/>
      <c r="H13" s="440"/>
      <c r="I13" s="440"/>
      <c r="J13" s="440"/>
      <c r="K13" s="440"/>
      <c r="L13" s="440" t="s">
        <v>226</v>
      </c>
      <c r="M13" s="440"/>
      <c r="N13" s="440"/>
      <c r="O13" s="440" t="s">
        <v>227</v>
      </c>
      <c r="P13" s="440"/>
      <c r="Q13" s="440"/>
      <c r="R13" s="440"/>
      <c r="S13" s="440"/>
      <c r="T13" s="440"/>
      <c r="U13" s="440"/>
      <c r="V13" s="440"/>
      <c r="W13" s="440" t="s">
        <v>228</v>
      </c>
      <c r="X13" s="440"/>
      <c r="Y13" s="440"/>
      <c r="Z13" s="440"/>
      <c r="AA13" s="440"/>
      <c r="AB13" s="440"/>
      <c r="AC13" s="440"/>
      <c r="AD13" s="440"/>
      <c r="AE13" s="440"/>
    </row>
    <row r="14" spans="2:32" ht="45" customHeight="1" x14ac:dyDescent="0.15">
      <c r="B14" s="303">
        <v>1</v>
      </c>
      <c r="C14" s="429" t="str">
        <f>[73]Base_02!C5</f>
        <v>Andi</v>
      </c>
      <c r="D14" s="429"/>
      <c r="E14" s="429"/>
      <c r="F14" s="429"/>
      <c r="G14" s="429"/>
      <c r="H14" s="429"/>
      <c r="I14" s="429"/>
      <c r="J14" s="429"/>
      <c r="K14" s="429"/>
      <c r="L14" s="435" t="str">
        <f>IF(C14&lt;&gt;0,"CPB","")</f>
        <v>CPB</v>
      </c>
      <c r="M14" s="435"/>
      <c r="N14" s="435"/>
      <c r="O14" s="431" t="str">
        <f>[73]Base_02!J5</f>
        <v>Karanganyar</v>
      </c>
      <c r="P14" s="431"/>
      <c r="Q14" s="431"/>
      <c r="R14" s="431"/>
      <c r="S14" s="431"/>
      <c r="T14" s="431"/>
      <c r="U14" s="431"/>
      <c r="V14" s="431"/>
      <c r="W14" s="432"/>
      <c r="X14" s="433"/>
      <c r="Y14" s="433"/>
      <c r="Z14" s="433"/>
      <c r="AA14" s="433"/>
      <c r="AB14" s="433"/>
      <c r="AC14" s="433"/>
      <c r="AD14" s="433"/>
      <c r="AE14" s="434"/>
    </row>
    <row r="15" spans="2:32" ht="45" customHeight="1" x14ac:dyDescent="0.15">
      <c r="B15" s="303">
        <v>2</v>
      </c>
      <c r="C15" s="429" t="str">
        <f>[73]Base_02!C6</f>
        <v>Bahrun</v>
      </c>
      <c r="D15" s="429"/>
      <c r="E15" s="429"/>
      <c r="F15" s="429"/>
      <c r="G15" s="429"/>
      <c r="H15" s="429"/>
      <c r="I15" s="429"/>
      <c r="J15" s="429"/>
      <c r="K15" s="429"/>
      <c r="L15" s="435" t="str">
        <f t="shared" ref="L15:L33" si="0">IF(C15&lt;&gt;0,"CPB","")</f>
        <v>CPB</v>
      </c>
      <c r="M15" s="435"/>
      <c r="N15" s="435"/>
      <c r="O15" s="431" t="str">
        <f>[73]Base_02!J6</f>
        <v>Karanganyar</v>
      </c>
      <c r="P15" s="431"/>
      <c r="Q15" s="431"/>
      <c r="R15" s="431"/>
      <c r="S15" s="431"/>
      <c r="T15" s="431"/>
      <c r="U15" s="431"/>
      <c r="V15" s="431"/>
      <c r="W15" s="432"/>
      <c r="X15" s="433"/>
      <c r="Y15" s="433"/>
      <c r="Z15" s="433"/>
      <c r="AA15" s="433"/>
      <c r="AB15" s="433"/>
      <c r="AC15" s="433"/>
      <c r="AD15" s="433"/>
      <c r="AE15" s="434"/>
      <c r="AF15" s="304"/>
    </row>
    <row r="16" spans="2:32" ht="45" customHeight="1" x14ac:dyDescent="0.15">
      <c r="B16" s="303">
        <v>3</v>
      </c>
      <c r="C16" s="429" t="str">
        <f>[73]Base_02!C7</f>
        <v>Rajab</v>
      </c>
      <c r="D16" s="429"/>
      <c r="E16" s="429"/>
      <c r="F16" s="429"/>
      <c r="G16" s="429"/>
      <c r="H16" s="429"/>
      <c r="I16" s="429"/>
      <c r="J16" s="429"/>
      <c r="K16" s="429"/>
      <c r="L16" s="435" t="str">
        <f t="shared" si="0"/>
        <v>CPB</v>
      </c>
      <c r="M16" s="435"/>
      <c r="N16" s="435"/>
      <c r="O16" s="431" t="str">
        <f>[73]Base_02!J7</f>
        <v>Karanganyar</v>
      </c>
      <c r="P16" s="431"/>
      <c r="Q16" s="431"/>
      <c r="R16" s="431"/>
      <c r="S16" s="431"/>
      <c r="T16" s="431"/>
      <c r="U16" s="431"/>
      <c r="V16" s="431"/>
      <c r="W16" s="432"/>
      <c r="X16" s="433"/>
      <c r="Y16" s="433"/>
      <c r="Z16" s="433"/>
      <c r="AA16" s="433"/>
      <c r="AB16" s="433"/>
      <c r="AC16" s="433"/>
      <c r="AD16" s="433"/>
      <c r="AE16" s="434"/>
      <c r="AF16" s="305"/>
    </row>
    <row r="17" spans="2:31" ht="45" customHeight="1" x14ac:dyDescent="0.15">
      <c r="B17" s="303">
        <v>4</v>
      </c>
      <c r="C17" s="429" t="str">
        <f>[73]Base_02!C8</f>
        <v>Fachrul</v>
      </c>
      <c r="D17" s="429"/>
      <c r="E17" s="429"/>
      <c r="F17" s="429"/>
      <c r="G17" s="429"/>
      <c r="H17" s="429"/>
      <c r="I17" s="429"/>
      <c r="J17" s="429"/>
      <c r="K17" s="429"/>
      <c r="L17" s="435" t="str">
        <f t="shared" si="0"/>
        <v>CPB</v>
      </c>
      <c r="M17" s="435"/>
      <c r="N17" s="435"/>
      <c r="O17" s="431" t="str">
        <f>[73]Base_02!J8</f>
        <v>Karanganyar</v>
      </c>
      <c r="P17" s="431"/>
      <c r="Q17" s="431"/>
      <c r="R17" s="431"/>
      <c r="S17" s="431"/>
      <c r="T17" s="431"/>
      <c r="U17" s="431"/>
      <c r="V17" s="431"/>
      <c r="W17" s="432"/>
      <c r="X17" s="433"/>
      <c r="Y17" s="433"/>
      <c r="Z17" s="433"/>
      <c r="AA17" s="433"/>
      <c r="AB17" s="433"/>
      <c r="AC17" s="433"/>
      <c r="AD17" s="433"/>
      <c r="AE17" s="434"/>
    </row>
    <row r="18" spans="2:31" ht="45" customHeight="1" x14ac:dyDescent="0.15">
      <c r="B18" s="303">
        <v>5</v>
      </c>
      <c r="C18" s="429" t="str">
        <f>[73]Base_02!C9</f>
        <v>Budi</v>
      </c>
      <c r="D18" s="429"/>
      <c r="E18" s="429"/>
      <c r="F18" s="429"/>
      <c r="G18" s="429"/>
      <c r="H18" s="429"/>
      <c r="I18" s="429"/>
      <c r="J18" s="429"/>
      <c r="K18" s="429"/>
      <c r="L18" s="435" t="str">
        <f t="shared" si="0"/>
        <v>CPB</v>
      </c>
      <c r="M18" s="435"/>
      <c r="N18" s="435"/>
      <c r="O18" s="431" t="str">
        <f>[73]Base_02!J9</f>
        <v>Karanganyar</v>
      </c>
      <c r="P18" s="431"/>
      <c r="Q18" s="431"/>
      <c r="R18" s="431"/>
      <c r="S18" s="431"/>
      <c r="T18" s="431"/>
      <c r="U18" s="431"/>
      <c r="V18" s="431"/>
      <c r="W18" s="432"/>
      <c r="X18" s="433"/>
      <c r="Y18" s="433"/>
      <c r="Z18" s="433"/>
      <c r="AA18" s="433"/>
      <c r="AB18" s="433"/>
      <c r="AC18" s="433"/>
      <c r="AD18" s="433"/>
      <c r="AE18" s="434"/>
    </row>
    <row r="19" spans="2:31" ht="45" customHeight="1" x14ac:dyDescent="0.15">
      <c r="B19" s="303">
        <v>6</v>
      </c>
      <c r="C19" s="429" t="str">
        <f>[73]Base_02!C10</f>
        <v>Rijal</v>
      </c>
      <c r="D19" s="429"/>
      <c r="E19" s="429"/>
      <c r="F19" s="429"/>
      <c r="G19" s="429"/>
      <c r="H19" s="429"/>
      <c r="I19" s="429"/>
      <c r="J19" s="429"/>
      <c r="K19" s="429"/>
      <c r="L19" s="435" t="str">
        <f t="shared" si="0"/>
        <v>CPB</v>
      </c>
      <c r="M19" s="435"/>
      <c r="N19" s="435"/>
      <c r="O19" s="431" t="str">
        <f>[73]Base_02!J10</f>
        <v>Karanganyar</v>
      </c>
      <c r="P19" s="431"/>
      <c r="Q19" s="431"/>
      <c r="R19" s="431"/>
      <c r="S19" s="431"/>
      <c r="T19" s="431"/>
      <c r="U19" s="431"/>
      <c r="V19" s="431"/>
      <c r="W19" s="432"/>
      <c r="X19" s="433"/>
      <c r="Y19" s="433"/>
      <c r="Z19" s="433"/>
      <c r="AA19" s="433"/>
      <c r="AB19" s="433"/>
      <c r="AC19" s="433"/>
      <c r="AD19" s="433"/>
      <c r="AE19" s="434"/>
    </row>
    <row r="20" spans="2:31" ht="45" customHeight="1" x14ac:dyDescent="0.15">
      <c r="B20" s="303">
        <v>7</v>
      </c>
      <c r="C20" s="429" t="str">
        <f>[73]Base_02!C11</f>
        <v>Brandon</v>
      </c>
      <c r="D20" s="429"/>
      <c r="E20" s="429"/>
      <c r="F20" s="429"/>
      <c r="G20" s="429"/>
      <c r="H20" s="429"/>
      <c r="I20" s="429"/>
      <c r="J20" s="429"/>
      <c r="K20" s="429"/>
      <c r="L20" s="435" t="str">
        <f t="shared" si="0"/>
        <v>CPB</v>
      </c>
      <c r="M20" s="435"/>
      <c r="N20" s="435"/>
      <c r="O20" s="431" t="str">
        <f>[73]Base_02!J11</f>
        <v>Karanganyar</v>
      </c>
      <c r="P20" s="431"/>
      <c r="Q20" s="431"/>
      <c r="R20" s="431"/>
      <c r="S20" s="431"/>
      <c r="T20" s="431"/>
      <c r="U20" s="431"/>
      <c r="V20" s="431"/>
      <c r="W20" s="432"/>
      <c r="X20" s="433"/>
      <c r="Y20" s="433"/>
      <c r="Z20" s="433"/>
      <c r="AA20" s="433"/>
      <c r="AB20" s="433"/>
      <c r="AC20" s="433"/>
      <c r="AD20" s="433"/>
      <c r="AE20" s="434"/>
    </row>
    <row r="21" spans="2:31" ht="45" customHeight="1" x14ac:dyDescent="0.15">
      <c r="B21" s="303">
        <v>8</v>
      </c>
      <c r="C21" s="429" t="str">
        <f>[73]Base_02!C12</f>
        <v>Faisal</v>
      </c>
      <c r="D21" s="429"/>
      <c r="E21" s="429"/>
      <c r="F21" s="429"/>
      <c r="G21" s="429"/>
      <c r="H21" s="429"/>
      <c r="I21" s="429"/>
      <c r="J21" s="429"/>
      <c r="K21" s="429"/>
      <c r="L21" s="435" t="str">
        <f t="shared" si="0"/>
        <v>CPB</v>
      </c>
      <c r="M21" s="435"/>
      <c r="N21" s="435"/>
      <c r="O21" s="431">
        <f>[73]Base_02!J12</f>
        <v>0</v>
      </c>
      <c r="P21" s="431"/>
      <c r="Q21" s="431"/>
      <c r="R21" s="431"/>
      <c r="S21" s="431"/>
      <c r="T21" s="431"/>
      <c r="U21" s="431"/>
      <c r="V21" s="431"/>
      <c r="W21" s="432"/>
      <c r="X21" s="433"/>
      <c r="Y21" s="433"/>
      <c r="Z21" s="433"/>
      <c r="AA21" s="433"/>
      <c r="AB21" s="433"/>
      <c r="AC21" s="433"/>
      <c r="AD21" s="433"/>
      <c r="AE21" s="434"/>
    </row>
    <row r="22" spans="2:31" ht="45" customHeight="1" x14ac:dyDescent="0.15">
      <c r="B22" s="303">
        <v>9</v>
      </c>
      <c r="C22" s="429" t="str">
        <f>[73]Base_02!C13</f>
        <v>rendi</v>
      </c>
      <c r="D22" s="429"/>
      <c r="E22" s="429"/>
      <c r="F22" s="429"/>
      <c r="G22" s="429"/>
      <c r="H22" s="429"/>
      <c r="I22" s="429"/>
      <c r="J22" s="429"/>
      <c r="K22" s="429"/>
      <c r="L22" s="435" t="str">
        <f t="shared" si="0"/>
        <v>CPB</v>
      </c>
      <c r="M22" s="435"/>
      <c r="N22" s="435"/>
      <c r="O22" s="431">
        <f>[73]Base_02!J13</f>
        <v>0</v>
      </c>
      <c r="P22" s="431"/>
      <c r="Q22" s="431"/>
      <c r="R22" s="431"/>
      <c r="S22" s="431"/>
      <c r="T22" s="431"/>
      <c r="U22" s="431"/>
      <c r="V22" s="431"/>
      <c r="W22" s="432"/>
      <c r="X22" s="433"/>
      <c r="Y22" s="433"/>
      <c r="Z22" s="433"/>
      <c r="AA22" s="433"/>
      <c r="AB22" s="433"/>
      <c r="AC22" s="433"/>
      <c r="AD22" s="433"/>
      <c r="AE22" s="434"/>
    </row>
    <row r="23" spans="2:31" ht="45" customHeight="1" x14ac:dyDescent="0.15">
      <c r="B23" s="303">
        <v>10</v>
      </c>
      <c r="C23" s="429">
        <f>[73]Base_02!C14</f>
        <v>3</v>
      </c>
      <c r="D23" s="429"/>
      <c r="E23" s="429"/>
      <c r="F23" s="429"/>
      <c r="G23" s="429"/>
      <c r="H23" s="429"/>
      <c r="I23" s="429"/>
      <c r="J23" s="429"/>
      <c r="K23" s="429"/>
      <c r="L23" s="435" t="str">
        <f t="shared" si="0"/>
        <v>CPB</v>
      </c>
      <c r="M23" s="435"/>
      <c r="N23" s="435"/>
      <c r="O23" s="431">
        <f>[73]Base_02!J14</f>
        <v>0</v>
      </c>
      <c r="P23" s="431"/>
      <c r="Q23" s="431"/>
      <c r="R23" s="431"/>
      <c r="S23" s="431"/>
      <c r="T23" s="431"/>
      <c r="U23" s="431"/>
      <c r="V23" s="431"/>
      <c r="W23" s="432"/>
      <c r="X23" s="433"/>
      <c r="Y23" s="433"/>
      <c r="Z23" s="433"/>
      <c r="AA23" s="433"/>
      <c r="AB23" s="433"/>
      <c r="AC23" s="433"/>
      <c r="AD23" s="433"/>
      <c r="AE23" s="434"/>
    </row>
    <row r="24" spans="2:31" ht="45" customHeight="1" x14ac:dyDescent="0.15">
      <c r="B24" s="303">
        <v>11</v>
      </c>
      <c r="C24" s="429">
        <f>[73]Base_02!C15</f>
        <v>4</v>
      </c>
      <c r="D24" s="429"/>
      <c r="E24" s="429"/>
      <c r="F24" s="429"/>
      <c r="G24" s="429"/>
      <c r="H24" s="429"/>
      <c r="I24" s="429"/>
      <c r="J24" s="429"/>
      <c r="K24" s="429"/>
      <c r="L24" s="435" t="str">
        <f t="shared" si="0"/>
        <v>CPB</v>
      </c>
      <c r="M24" s="435"/>
      <c r="N24" s="435"/>
      <c r="O24" s="431">
        <f>[73]Base_02!J15</f>
        <v>0</v>
      </c>
      <c r="P24" s="431"/>
      <c r="Q24" s="431"/>
      <c r="R24" s="431"/>
      <c r="S24" s="431"/>
      <c r="T24" s="431"/>
      <c r="U24" s="431"/>
      <c r="V24" s="431"/>
      <c r="W24" s="432"/>
      <c r="X24" s="433"/>
      <c r="Y24" s="433"/>
      <c r="Z24" s="433"/>
      <c r="AA24" s="433"/>
      <c r="AB24" s="433"/>
      <c r="AC24" s="433"/>
      <c r="AD24" s="433"/>
      <c r="AE24" s="434"/>
    </row>
    <row r="25" spans="2:31" ht="45" customHeight="1" x14ac:dyDescent="0.15">
      <c r="B25" s="303">
        <v>12</v>
      </c>
      <c r="C25" s="429">
        <f>[73]Base_02!C16</f>
        <v>5</v>
      </c>
      <c r="D25" s="429"/>
      <c r="E25" s="429"/>
      <c r="F25" s="429"/>
      <c r="G25" s="429"/>
      <c r="H25" s="429"/>
      <c r="I25" s="429"/>
      <c r="J25" s="429"/>
      <c r="K25" s="429"/>
      <c r="L25" s="435" t="str">
        <f t="shared" si="0"/>
        <v>CPB</v>
      </c>
      <c r="M25" s="435"/>
      <c r="N25" s="435"/>
      <c r="O25" s="431">
        <f>[73]Base_02!J16</f>
        <v>0</v>
      </c>
      <c r="P25" s="431"/>
      <c r="Q25" s="431"/>
      <c r="R25" s="431"/>
      <c r="S25" s="431"/>
      <c r="T25" s="431"/>
      <c r="U25" s="431"/>
      <c r="V25" s="431"/>
      <c r="W25" s="432"/>
      <c r="X25" s="433"/>
      <c r="Y25" s="433"/>
      <c r="Z25" s="433"/>
      <c r="AA25" s="433"/>
      <c r="AB25" s="433"/>
      <c r="AC25" s="433"/>
      <c r="AD25" s="433"/>
      <c r="AE25" s="434"/>
    </row>
    <row r="26" spans="2:31" ht="45" customHeight="1" x14ac:dyDescent="0.15">
      <c r="B26" s="303">
        <v>13</v>
      </c>
      <c r="C26" s="429">
        <f>[73]Base_02!C17</f>
        <v>6</v>
      </c>
      <c r="D26" s="429"/>
      <c r="E26" s="429"/>
      <c r="F26" s="429"/>
      <c r="G26" s="429"/>
      <c r="H26" s="429"/>
      <c r="I26" s="429"/>
      <c r="J26" s="429"/>
      <c r="K26" s="429"/>
      <c r="L26" s="435" t="str">
        <f t="shared" si="0"/>
        <v>CPB</v>
      </c>
      <c r="M26" s="435"/>
      <c r="N26" s="435"/>
      <c r="O26" s="431">
        <f>[73]Base_02!J17</f>
        <v>0</v>
      </c>
      <c r="P26" s="431"/>
      <c r="Q26" s="431"/>
      <c r="R26" s="431"/>
      <c r="S26" s="431"/>
      <c r="T26" s="431"/>
      <c r="U26" s="431"/>
      <c r="V26" s="431"/>
      <c r="W26" s="432"/>
      <c r="X26" s="433"/>
      <c r="Y26" s="433"/>
      <c r="Z26" s="433"/>
      <c r="AA26" s="433"/>
      <c r="AB26" s="433"/>
      <c r="AC26" s="433"/>
      <c r="AD26" s="433"/>
      <c r="AE26" s="434"/>
    </row>
    <row r="27" spans="2:31" ht="45" customHeight="1" x14ac:dyDescent="0.15">
      <c r="B27" s="303">
        <v>14</v>
      </c>
      <c r="C27" s="429">
        <f>[73]Base_02!C18</f>
        <v>7</v>
      </c>
      <c r="D27" s="429"/>
      <c r="E27" s="429"/>
      <c r="F27" s="429"/>
      <c r="G27" s="429"/>
      <c r="H27" s="429"/>
      <c r="I27" s="429"/>
      <c r="J27" s="429"/>
      <c r="K27" s="429"/>
      <c r="L27" s="435" t="str">
        <f t="shared" si="0"/>
        <v>CPB</v>
      </c>
      <c r="M27" s="435"/>
      <c r="N27" s="435"/>
      <c r="O27" s="431">
        <f>[73]Base_02!J18</f>
        <v>0</v>
      </c>
      <c r="P27" s="431"/>
      <c r="Q27" s="431"/>
      <c r="R27" s="431"/>
      <c r="S27" s="431"/>
      <c r="T27" s="431"/>
      <c r="U27" s="431"/>
      <c r="V27" s="431"/>
      <c r="W27" s="432"/>
      <c r="X27" s="433"/>
      <c r="Y27" s="433"/>
      <c r="Z27" s="433"/>
      <c r="AA27" s="433"/>
      <c r="AB27" s="433"/>
      <c r="AC27" s="433"/>
      <c r="AD27" s="433"/>
      <c r="AE27" s="434"/>
    </row>
    <row r="28" spans="2:31" ht="45" customHeight="1" x14ac:dyDescent="0.15">
      <c r="B28" s="303">
        <v>15</v>
      </c>
      <c r="C28" s="429">
        <f>[73]Base_02!C19</f>
        <v>8</v>
      </c>
      <c r="D28" s="429"/>
      <c r="E28" s="429"/>
      <c r="F28" s="429"/>
      <c r="G28" s="429"/>
      <c r="H28" s="429"/>
      <c r="I28" s="429"/>
      <c r="J28" s="429"/>
      <c r="K28" s="429"/>
      <c r="L28" s="435" t="str">
        <f t="shared" si="0"/>
        <v>CPB</v>
      </c>
      <c r="M28" s="435"/>
      <c r="N28" s="435"/>
      <c r="O28" s="431">
        <f>[73]Base_02!J19</f>
        <v>0</v>
      </c>
      <c r="P28" s="431"/>
      <c r="Q28" s="431"/>
      <c r="R28" s="431"/>
      <c r="S28" s="431"/>
      <c r="T28" s="431"/>
      <c r="U28" s="431"/>
      <c r="V28" s="431"/>
      <c r="W28" s="432"/>
      <c r="X28" s="433"/>
      <c r="Y28" s="433"/>
      <c r="Z28" s="433"/>
      <c r="AA28" s="433"/>
      <c r="AB28" s="433"/>
      <c r="AC28" s="433"/>
      <c r="AD28" s="433"/>
      <c r="AE28" s="434"/>
    </row>
    <row r="29" spans="2:31" ht="45" customHeight="1" x14ac:dyDescent="0.15">
      <c r="B29" s="303">
        <v>16</v>
      </c>
      <c r="C29" s="429">
        <f>[73]Base_02!C20</f>
        <v>9</v>
      </c>
      <c r="D29" s="429"/>
      <c r="E29" s="429"/>
      <c r="F29" s="429"/>
      <c r="G29" s="429"/>
      <c r="H29" s="429"/>
      <c r="I29" s="429"/>
      <c r="J29" s="429"/>
      <c r="K29" s="429"/>
      <c r="L29" s="435" t="str">
        <f t="shared" si="0"/>
        <v>CPB</v>
      </c>
      <c r="M29" s="435"/>
      <c r="N29" s="435"/>
      <c r="O29" s="431">
        <f>[73]Base_02!J20</f>
        <v>0</v>
      </c>
      <c r="P29" s="431"/>
      <c r="Q29" s="431"/>
      <c r="R29" s="431"/>
      <c r="S29" s="431"/>
      <c r="T29" s="431"/>
      <c r="U29" s="431"/>
      <c r="V29" s="431"/>
      <c r="W29" s="432"/>
      <c r="X29" s="433"/>
      <c r="Y29" s="433"/>
      <c r="Z29" s="433"/>
      <c r="AA29" s="433"/>
      <c r="AB29" s="433"/>
      <c r="AC29" s="433"/>
      <c r="AD29" s="433"/>
      <c r="AE29" s="434"/>
    </row>
    <row r="30" spans="2:31" ht="45" customHeight="1" x14ac:dyDescent="0.15">
      <c r="B30" s="303">
        <v>17</v>
      </c>
      <c r="C30" s="429">
        <f>[73]Base_02!C21</f>
        <v>90</v>
      </c>
      <c r="D30" s="429"/>
      <c r="E30" s="429"/>
      <c r="F30" s="429"/>
      <c r="G30" s="429"/>
      <c r="H30" s="429"/>
      <c r="I30" s="429"/>
      <c r="J30" s="429"/>
      <c r="K30" s="429"/>
      <c r="L30" s="435" t="str">
        <f t="shared" si="0"/>
        <v>CPB</v>
      </c>
      <c r="M30" s="435"/>
      <c r="N30" s="435"/>
      <c r="O30" s="431">
        <f>[73]Base_02!J21</f>
        <v>0</v>
      </c>
      <c r="P30" s="431"/>
      <c r="Q30" s="431"/>
      <c r="R30" s="431"/>
      <c r="S30" s="431"/>
      <c r="T30" s="431"/>
      <c r="U30" s="431"/>
      <c r="V30" s="431"/>
      <c r="W30" s="432"/>
      <c r="X30" s="433"/>
      <c r="Y30" s="433"/>
      <c r="Z30" s="433"/>
      <c r="AA30" s="433"/>
      <c r="AB30" s="433"/>
      <c r="AC30" s="433"/>
      <c r="AD30" s="433"/>
      <c r="AE30" s="434"/>
    </row>
    <row r="31" spans="2:31" ht="45" customHeight="1" x14ac:dyDescent="0.15">
      <c r="B31" s="303">
        <v>18</v>
      </c>
      <c r="C31" s="429">
        <f>[73]Base_02!C22</f>
        <v>11</v>
      </c>
      <c r="D31" s="429"/>
      <c r="E31" s="429"/>
      <c r="F31" s="429"/>
      <c r="G31" s="429"/>
      <c r="H31" s="429"/>
      <c r="I31" s="429"/>
      <c r="J31" s="429"/>
      <c r="K31" s="429"/>
      <c r="L31" s="435" t="str">
        <f t="shared" si="0"/>
        <v>CPB</v>
      </c>
      <c r="M31" s="435"/>
      <c r="N31" s="435"/>
      <c r="O31" s="431">
        <f>[73]Base_02!J22</f>
        <v>0</v>
      </c>
      <c r="P31" s="431"/>
      <c r="Q31" s="431"/>
      <c r="R31" s="431"/>
      <c r="S31" s="431"/>
      <c r="T31" s="431"/>
      <c r="U31" s="431"/>
      <c r="V31" s="431"/>
      <c r="W31" s="432"/>
      <c r="X31" s="433"/>
      <c r="Y31" s="433"/>
      <c r="Z31" s="433"/>
      <c r="AA31" s="433"/>
      <c r="AB31" s="433"/>
      <c r="AC31" s="433"/>
      <c r="AD31" s="433"/>
      <c r="AE31" s="434"/>
    </row>
    <row r="32" spans="2:31" ht="45" customHeight="1" x14ac:dyDescent="0.15">
      <c r="B32" s="303">
        <v>19</v>
      </c>
      <c r="C32" s="429">
        <f>[73]Base_02!C23</f>
        <v>12</v>
      </c>
      <c r="D32" s="429"/>
      <c r="E32" s="429"/>
      <c r="F32" s="429"/>
      <c r="G32" s="429"/>
      <c r="H32" s="429"/>
      <c r="I32" s="429"/>
      <c r="J32" s="429"/>
      <c r="K32" s="429"/>
      <c r="L32" s="435" t="str">
        <f t="shared" si="0"/>
        <v>CPB</v>
      </c>
      <c r="M32" s="435"/>
      <c r="N32" s="435"/>
      <c r="O32" s="431">
        <f>[73]Base_02!J23</f>
        <v>0</v>
      </c>
      <c r="P32" s="431"/>
      <c r="Q32" s="431"/>
      <c r="R32" s="431"/>
      <c r="S32" s="431"/>
      <c r="T32" s="431"/>
      <c r="U32" s="431"/>
      <c r="V32" s="431"/>
      <c r="W32" s="432"/>
      <c r="X32" s="433"/>
      <c r="Y32" s="433"/>
      <c r="Z32" s="433"/>
      <c r="AA32" s="433"/>
      <c r="AB32" s="433"/>
      <c r="AC32" s="433"/>
      <c r="AD32" s="433"/>
      <c r="AE32" s="434"/>
    </row>
    <row r="33" spans="2:31" ht="45" customHeight="1" x14ac:dyDescent="0.15">
      <c r="B33" s="303">
        <v>20</v>
      </c>
      <c r="C33" s="429">
        <f>[73]Base_02!C24</f>
        <v>13</v>
      </c>
      <c r="D33" s="429"/>
      <c r="E33" s="429"/>
      <c r="F33" s="429"/>
      <c r="G33" s="429"/>
      <c r="H33" s="429"/>
      <c r="I33" s="429"/>
      <c r="J33" s="429"/>
      <c r="K33" s="429"/>
      <c r="L33" s="435" t="str">
        <f t="shared" si="0"/>
        <v>CPB</v>
      </c>
      <c r="M33" s="435"/>
      <c r="N33" s="435"/>
      <c r="O33" s="431">
        <f>[73]Base_02!J24</f>
        <v>0</v>
      </c>
      <c r="P33" s="431"/>
      <c r="Q33" s="431"/>
      <c r="R33" s="431"/>
      <c r="S33" s="431"/>
      <c r="T33" s="431"/>
      <c r="U33" s="431"/>
      <c r="V33" s="431"/>
      <c r="W33" s="432"/>
      <c r="X33" s="433"/>
      <c r="Y33" s="433"/>
      <c r="Z33" s="433"/>
      <c r="AA33" s="433"/>
      <c r="AB33" s="433"/>
      <c r="AC33" s="433"/>
      <c r="AD33" s="433"/>
      <c r="AE33" s="434"/>
    </row>
    <row r="34" spans="2:31" ht="45" customHeight="1" x14ac:dyDescent="0.15">
      <c r="B34" s="303">
        <v>21</v>
      </c>
      <c r="C34" s="429"/>
      <c r="D34" s="429"/>
      <c r="E34" s="429"/>
      <c r="F34" s="429"/>
      <c r="G34" s="429"/>
      <c r="H34" s="429"/>
      <c r="I34" s="429"/>
      <c r="J34" s="429"/>
      <c r="K34" s="429"/>
      <c r="L34" s="430"/>
      <c r="M34" s="430"/>
      <c r="N34" s="430"/>
      <c r="O34" s="431"/>
      <c r="P34" s="431"/>
      <c r="Q34" s="431"/>
      <c r="R34" s="431"/>
      <c r="S34" s="431"/>
      <c r="T34" s="431"/>
      <c r="U34" s="431"/>
      <c r="V34" s="431"/>
      <c r="W34" s="432"/>
      <c r="X34" s="433"/>
      <c r="Y34" s="433"/>
      <c r="Z34" s="433"/>
      <c r="AA34" s="433"/>
      <c r="AB34" s="433"/>
      <c r="AC34" s="433"/>
      <c r="AD34" s="433"/>
      <c r="AE34" s="434"/>
    </row>
    <row r="35" spans="2:31" ht="45" customHeight="1" x14ac:dyDescent="0.15">
      <c r="B35" s="303">
        <v>22</v>
      </c>
      <c r="C35" s="429"/>
      <c r="D35" s="429"/>
      <c r="E35" s="429"/>
      <c r="F35" s="429"/>
      <c r="G35" s="429"/>
      <c r="H35" s="429"/>
      <c r="I35" s="429"/>
      <c r="J35" s="429"/>
      <c r="K35" s="429"/>
      <c r="L35" s="430"/>
      <c r="M35" s="430"/>
      <c r="N35" s="430"/>
      <c r="O35" s="431"/>
      <c r="P35" s="431"/>
      <c r="Q35" s="431"/>
      <c r="R35" s="431"/>
      <c r="S35" s="431"/>
      <c r="T35" s="431"/>
      <c r="U35" s="431"/>
      <c r="V35" s="431"/>
      <c r="W35" s="432"/>
      <c r="X35" s="433"/>
      <c r="Y35" s="433"/>
      <c r="Z35" s="433"/>
      <c r="AA35" s="433"/>
      <c r="AB35" s="433"/>
      <c r="AC35" s="433"/>
      <c r="AD35" s="433"/>
      <c r="AE35" s="434"/>
    </row>
    <row r="36" spans="2:31" ht="45" customHeight="1" x14ac:dyDescent="0.15">
      <c r="B36" s="303">
        <v>23</v>
      </c>
      <c r="C36" s="429"/>
      <c r="D36" s="429"/>
      <c r="E36" s="429"/>
      <c r="F36" s="429"/>
      <c r="G36" s="429"/>
      <c r="H36" s="429"/>
      <c r="I36" s="429"/>
      <c r="J36" s="429"/>
      <c r="K36" s="429"/>
      <c r="L36" s="430"/>
      <c r="M36" s="430"/>
      <c r="N36" s="430"/>
      <c r="O36" s="431"/>
      <c r="P36" s="431"/>
      <c r="Q36" s="431"/>
      <c r="R36" s="431"/>
      <c r="S36" s="431"/>
      <c r="T36" s="431"/>
      <c r="U36" s="431"/>
      <c r="V36" s="431"/>
      <c r="W36" s="432"/>
      <c r="X36" s="433"/>
      <c r="Y36" s="433"/>
      <c r="Z36" s="433"/>
      <c r="AA36" s="433"/>
      <c r="AB36" s="433"/>
      <c r="AC36" s="433"/>
      <c r="AD36" s="433"/>
      <c r="AE36" s="434"/>
    </row>
    <row r="37" spans="2:31" ht="45" customHeight="1" x14ac:dyDescent="0.15">
      <c r="B37" s="303">
        <v>24</v>
      </c>
      <c r="C37" s="429"/>
      <c r="D37" s="429"/>
      <c r="E37" s="429"/>
      <c r="F37" s="429"/>
      <c r="G37" s="429"/>
      <c r="H37" s="429"/>
      <c r="I37" s="429"/>
      <c r="J37" s="429"/>
      <c r="K37" s="429"/>
      <c r="L37" s="430"/>
      <c r="M37" s="430"/>
      <c r="N37" s="430"/>
      <c r="O37" s="431"/>
      <c r="P37" s="431"/>
      <c r="Q37" s="431"/>
      <c r="R37" s="431"/>
      <c r="S37" s="431"/>
      <c r="T37" s="431"/>
      <c r="U37" s="431"/>
      <c r="V37" s="431"/>
      <c r="W37" s="432"/>
      <c r="X37" s="433"/>
      <c r="Y37" s="433"/>
      <c r="Z37" s="433"/>
      <c r="AA37" s="433"/>
      <c r="AB37" s="433"/>
      <c r="AC37" s="433"/>
      <c r="AD37" s="433"/>
      <c r="AE37" s="434"/>
    </row>
    <row r="38" spans="2:31" ht="45" customHeight="1" x14ac:dyDescent="0.15">
      <c r="B38" s="303">
        <v>25</v>
      </c>
      <c r="C38" s="429"/>
      <c r="D38" s="429"/>
      <c r="E38" s="429"/>
      <c r="F38" s="429"/>
      <c r="G38" s="429"/>
      <c r="H38" s="429"/>
      <c r="I38" s="429"/>
      <c r="J38" s="429"/>
      <c r="K38" s="429"/>
      <c r="L38" s="430"/>
      <c r="M38" s="430"/>
      <c r="N38" s="430"/>
      <c r="O38" s="431"/>
      <c r="P38" s="431"/>
      <c r="Q38" s="431"/>
      <c r="R38" s="431"/>
      <c r="S38" s="431"/>
      <c r="T38" s="431"/>
      <c r="U38" s="431"/>
      <c r="V38" s="431"/>
      <c r="W38" s="432"/>
      <c r="X38" s="433"/>
      <c r="Y38" s="433"/>
      <c r="Z38" s="433"/>
      <c r="AA38" s="433"/>
      <c r="AB38" s="433"/>
      <c r="AC38" s="433"/>
      <c r="AD38" s="433"/>
      <c r="AE38" s="434"/>
    </row>
    <row r="39" spans="2:31" ht="45" customHeight="1" x14ac:dyDescent="0.15">
      <c r="B39" s="303">
        <v>26</v>
      </c>
      <c r="C39" s="429"/>
      <c r="D39" s="429"/>
      <c r="E39" s="429"/>
      <c r="F39" s="429"/>
      <c r="G39" s="429"/>
      <c r="H39" s="429"/>
      <c r="I39" s="429"/>
      <c r="J39" s="429"/>
      <c r="K39" s="429"/>
      <c r="L39" s="430"/>
      <c r="M39" s="430"/>
      <c r="N39" s="430"/>
      <c r="O39" s="431"/>
      <c r="P39" s="431"/>
      <c r="Q39" s="431"/>
      <c r="R39" s="431"/>
      <c r="S39" s="431"/>
      <c r="T39" s="431"/>
      <c r="U39" s="431"/>
      <c r="V39" s="431"/>
      <c r="W39" s="432"/>
      <c r="X39" s="433"/>
      <c r="Y39" s="433"/>
      <c r="Z39" s="433"/>
      <c r="AA39" s="433"/>
      <c r="AB39" s="433"/>
      <c r="AC39" s="433"/>
      <c r="AD39" s="433"/>
      <c r="AE39" s="434"/>
    </row>
    <row r="40" spans="2:31" ht="45" customHeight="1" x14ac:dyDescent="0.15">
      <c r="B40" s="303">
        <v>27</v>
      </c>
      <c r="C40" s="429"/>
      <c r="D40" s="429"/>
      <c r="E40" s="429"/>
      <c r="F40" s="429"/>
      <c r="G40" s="429"/>
      <c r="H40" s="429"/>
      <c r="I40" s="429"/>
      <c r="J40" s="429"/>
      <c r="K40" s="429"/>
      <c r="L40" s="430"/>
      <c r="M40" s="430"/>
      <c r="N40" s="430"/>
      <c r="O40" s="431"/>
      <c r="P40" s="431"/>
      <c r="Q40" s="431"/>
      <c r="R40" s="431"/>
      <c r="S40" s="431"/>
      <c r="T40" s="431"/>
      <c r="U40" s="431"/>
      <c r="V40" s="431"/>
      <c r="W40" s="432"/>
      <c r="X40" s="433"/>
      <c r="Y40" s="433"/>
      <c r="Z40" s="433"/>
      <c r="AA40" s="433"/>
      <c r="AB40" s="433"/>
      <c r="AC40" s="433"/>
      <c r="AD40" s="433"/>
      <c r="AE40" s="434"/>
    </row>
    <row r="41" spans="2:31" ht="45" customHeight="1" x14ac:dyDescent="0.15">
      <c r="B41" s="303">
        <v>28</v>
      </c>
      <c r="C41" s="429"/>
      <c r="D41" s="429"/>
      <c r="E41" s="429"/>
      <c r="F41" s="429"/>
      <c r="G41" s="429"/>
      <c r="H41" s="429"/>
      <c r="I41" s="429"/>
      <c r="J41" s="429"/>
      <c r="K41" s="429"/>
      <c r="L41" s="430"/>
      <c r="M41" s="430"/>
      <c r="N41" s="430"/>
      <c r="O41" s="431"/>
      <c r="P41" s="431"/>
      <c r="Q41" s="431"/>
      <c r="R41" s="431"/>
      <c r="S41" s="431"/>
      <c r="T41" s="431"/>
      <c r="U41" s="431"/>
      <c r="V41" s="431"/>
      <c r="W41" s="432"/>
      <c r="X41" s="433"/>
      <c r="Y41" s="433"/>
      <c r="Z41" s="433"/>
      <c r="AA41" s="433"/>
      <c r="AB41" s="433"/>
      <c r="AC41" s="433"/>
      <c r="AD41" s="433"/>
      <c r="AE41" s="434"/>
    </row>
    <row r="42" spans="2:31" ht="45" customHeight="1" x14ac:dyDescent="0.15">
      <c r="B42" s="303">
        <v>29</v>
      </c>
      <c r="C42" s="429"/>
      <c r="D42" s="429"/>
      <c r="E42" s="429"/>
      <c r="F42" s="429"/>
      <c r="G42" s="429"/>
      <c r="H42" s="429"/>
      <c r="I42" s="429"/>
      <c r="J42" s="429"/>
      <c r="K42" s="429"/>
      <c r="L42" s="430"/>
      <c r="M42" s="430"/>
      <c r="N42" s="430"/>
      <c r="O42" s="431"/>
      <c r="P42" s="431"/>
      <c r="Q42" s="431"/>
      <c r="R42" s="431"/>
      <c r="S42" s="431"/>
      <c r="T42" s="431"/>
      <c r="U42" s="431"/>
      <c r="V42" s="431"/>
      <c r="W42" s="432"/>
      <c r="X42" s="433"/>
      <c r="Y42" s="433"/>
      <c r="Z42" s="433"/>
      <c r="AA42" s="433"/>
      <c r="AB42" s="433"/>
      <c r="AC42" s="433"/>
      <c r="AD42" s="433"/>
      <c r="AE42" s="434"/>
    </row>
    <row r="43" spans="2:31" ht="45" customHeight="1" x14ac:dyDescent="0.15">
      <c r="B43" s="303">
        <v>30</v>
      </c>
      <c r="C43" s="429"/>
      <c r="D43" s="429"/>
      <c r="E43" s="429"/>
      <c r="F43" s="429"/>
      <c r="G43" s="429"/>
      <c r="H43" s="429"/>
      <c r="I43" s="429"/>
      <c r="J43" s="429"/>
      <c r="K43" s="429"/>
      <c r="L43" s="430"/>
      <c r="M43" s="430"/>
      <c r="N43" s="430"/>
      <c r="O43" s="431"/>
      <c r="P43" s="431"/>
      <c r="Q43" s="431"/>
      <c r="R43" s="431"/>
      <c r="S43" s="431"/>
      <c r="T43" s="431"/>
      <c r="U43" s="431"/>
      <c r="V43" s="431"/>
      <c r="W43" s="432"/>
      <c r="X43" s="433"/>
      <c r="Y43" s="433"/>
      <c r="Z43" s="433"/>
      <c r="AA43" s="433"/>
      <c r="AB43" s="433"/>
      <c r="AC43" s="433"/>
      <c r="AD43" s="433"/>
      <c r="AE43" s="434"/>
    </row>
    <row r="44" spans="2:31" ht="45" customHeight="1" x14ac:dyDescent="0.15">
      <c r="B44" s="303">
        <v>31</v>
      </c>
      <c r="C44" s="429"/>
      <c r="D44" s="429"/>
      <c r="E44" s="429"/>
      <c r="F44" s="429"/>
      <c r="G44" s="429"/>
      <c r="H44" s="429"/>
      <c r="I44" s="429"/>
      <c r="J44" s="429"/>
      <c r="K44" s="429"/>
      <c r="L44" s="430"/>
      <c r="M44" s="430"/>
      <c r="N44" s="430"/>
      <c r="O44" s="431"/>
      <c r="P44" s="431"/>
      <c r="Q44" s="431"/>
      <c r="R44" s="431"/>
      <c r="S44" s="431"/>
      <c r="T44" s="431"/>
      <c r="U44" s="431"/>
      <c r="V44" s="431"/>
      <c r="W44" s="432"/>
      <c r="X44" s="433"/>
      <c r="Y44" s="433"/>
      <c r="Z44" s="433"/>
      <c r="AA44" s="433"/>
      <c r="AB44" s="433"/>
      <c r="AC44" s="433"/>
      <c r="AD44" s="433"/>
      <c r="AE44" s="434"/>
    </row>
    <row r="45" spans="2:31" ht="45" customHeight="1" x14ac:dyDescent="0.15">
      <c r="B45" s="303">
        <v>32</v>
      </c>
      <c r="C45" s="429"/>
      <c r="D45" s="429"/>
      <c r="E45" s="429"/>
      <c r="F45" s="429"/>
      <c r="G45" s="429"/>
      <c r="H45" s="429"/>
      <c r="I45" s="429"/>
      <c r="J45" s="429"/>
      <c r="K45" s="429"/>
      <c r="L45" s="430"/>
      <c r="M45" s="430"/>
      <c r="N45" s="430"/>
      <c r="O45" s="431"/>
      <c r="P45" s="431"/>
      <c r="Q45" s="431"/>
      <c r="R45" s="431"/>
      <c r="S45" s="431"/>
      <c r="T45" s="431"/>
      <c r="U45" s="431"/>
      <c r="V45" s="431"/>
      <c r="W45" s="432"/>
      <c r="X45" s="433"/>
      <c r="Y45" s="433"/>
      <c r="Z45" s="433"/>
      <c r="AA45" s="433"/>
      <c r="AB45" s="433"/>
      <c r="AC45" s="433"/>
      <c r="AD45" s="433"/>
      <c r="AE45" s="434"/>
    </row>
    <row r="46" spans="2:31" ht="45" customHeight="1" x14ac:dyDescent="0.15">
      <c r="B46" s="303">
        <v>33</v>
      </c>
      <c r="C46" s="429"/>
      <c r="D46" s="429"/>
      <c r="E46" s="429"/>
      <c r="F46" s="429"/>
      <c r="G46" s="429"/>
      <c r="H46" s="429"/>
      <c r="I46" s="429"/>
      <c r="J46" s="429"/>
      <c r="K46" s="429"/>
      <c r="L46" s="430"/>
      <c r="M46" s="430"/>
      <c r="N46" s="430"/>
      <c r="O46" s="431"/>
      <c r="P46" s="431"/>
      <c r="Q46" s="431"/>
      <c r="R46" s="431"/>
      <c r="S46" s="431"/>
      <c r="T46" s="431"/>
      <c r="U46" s="431"/>
      <c r="V46" s="431"/>
      <c r="W46" s="432"/>
      <c r="X46" s="433"/>
      <c r="Y46" s="433"/>
      <c r="Z46" s="433"/>
      <c r="AA46" s="433"/>
      <c r="AB46" s="433"/>
      <c r="AC46" s="433"/>
      <c r="AD46" s="433"/>
      <c r="AE46" s="434"/>
    </row>
    <row r="47" spans="2:31" ht="45" customHeight="1" x14ac:dyDescent="0.15">
      <c r="B47" s="303">
        <v>34</v>
      </c>
      <c r="C47" s="429"/>
      <c r="D47" s="429"/>
      <c r="E47" s="429"/>
      <c r="F47" s="429"/>
      <c r="G47" s="429"/>
      <c r="H47" s="429"/>
      <c r="I47" s="429"/>
      <c r="J47" s="429"/>
      <c r="K47" s="429"/>
      <c r="L47" s="430"/>
      <c r="M47" s="430"/>
      <c r="N47" s="430"/>
      <c r="O47" s="431"/>
      <c r="P47" s="431"/>
      <c r="Q47" s="431"/>
      <c r="R47" s="431"/>
      <c r="S47" s="431"/>
      <c r="T47" s="431"/>
      <c r="U47" s="431"/>
      <c r="V47" s="431"/>
      <c r="W47" s="432"/>
      <c r="X47" s="433"/>
      <c r="Y47" s="433"/>
      <c r="Z47" s="433"/>
      <c r="AA47" s="433"/>
      <c r="AB47" s="433"/>
      <c r="AC47" s="433"/>
      <c r="AD47" s="433"/>
      <c r="AE47" s="434"/>
    </row>
  </sheetData>
  <mergeCells count="145">
    <mergeCell ref="C14:K14"/>
    <mergeCell ref="L14:N14"/>
    <mergeCell ref="O14:V14"/>
    <mergeCell ref="W14:AE14"/>
    <mergeCell ref="C15:K15"/>
    <mergeCell ref="L15:N15"/>
    <mergeCell ref="O15:V15"/>
    <mergeCell ref="W15:AE15"/>
    <mergeCell ref="Z2:AE2"/>
    <mergeCell ref="B4:AF4"/>
    <mergeCell ref="B5:AF5"/>
    <mergeCell ref="B6:AF6"/>
    <mergeCell ref="V9:AD9"/>
    <mergeCell ref="C13:K13"/>
    <mergeCell ref="L13:N13"/>
    <mergeCell ref="O13:V13"/>
    <mergeCell ref="W13:AE13"/>
    <mergeCell ref="C18:K18"/>
    <mergeCell ref="L18:N18"/>
    <mergeCell ref="O18:V18"/>
    <mergeCell ref="W18:AE18"/>
    <mergeCell ref="C19:K19"/>
    <mergeCell ref="L19:N19"/>
    <mergeCell ref="O19:V19"/>
    <mergeCell ref="W19:AE19"/>
    <mergeCell ref="C16:K16"/>
    <mergeCell ref="L16:N16"/>
    <mergeCell ref="O16:V16"/>
    <mergeCell ref="W16:AE16"/>
    <mergeCell ref="C17:K17"/>
    <mergeCell ref="L17:N17"/>
    <mergeCell ref="O17:V17"/>
    <mergeCell ref="W17:AE17"/>
    <mergeCell ref="C22:K22"/>
    <mergeCell ref="L22:N22"/>
    <mergeCell ref="O22:V22"/>
    <mergeCell ref="W22:AE22"/>
    <mergeCell ref="C23:K23"/>
    <mergeCell ref="L23:N23"/>
    <mergeCell ref="O23:V23"/>
    <mergeCell ref="W23:AE23"/>
    <mergeCell ref="C20:K20"/>
    <mergeCell ref="L20:N20"/>
    <mergeCell ref="O20:V20"/>
    <mergeCell ref="W20:AE20"/>
    <mergeCell ref="C21:K21"/>
    <mergeCell ref="L21:N21"/>
    <mergeCell ref="O21:V21"/>
    <mergeCell ref="W21:AE21"/>
    <mergeCell ref="C26:K26"/>
    <mergeCell ref="L26:N26"/>
    <mergeCell ref="O26:V26"/>
    <mergeCell ref="W26:AE26"/>
    <mergeCell ref="C27:K27"/>
    <mergeCell ref="L27:N27"/>
    <mergeCell ref="O27:V27"/>
    <mergeCell ref="W27:AE27"/>
    <mergeCell ref="C24:K24"/>
    <mergeCell ref="L24:N24"/>
    <mergeCell ref="O24:V24"/>
    <mergeCell ref="W24:AE24"/>
    <mergeCell ref="C25:K25"/>
    <mergeCell ref="L25:N25"/>
    <mergeCell ref="O25:V25"/>
    <mergeCell ref="W25:AE25"/>
    <mergeCell ref="C30:K30"/>
    <mergeCell ref="L30:N30"/>
    <mergeCell ref="O30:V30"/>
    <mergeCell ref="W30:AE30"/>
    <mergeCell ref="C31:K31"/>
    <mergeCell ref="L31:N31"/>
    <mergeCell ref="O31:V31"/>
    <mergeCell ref="W31:AE31"/>
    <mergeCell ref="C28:K28"/>
    <mergeCell ref="L28:N28"/>
    <mergeCell ref="O28:V28"/>
    <mergeCell ref="W28:AE28"/>
    <mergeCell ref="C29:K29"/>
    <mergeCell ref="L29:N29"/>
    <mergeCell ref="O29:V29"/>
    <mergeCell ref="W29:AE29"/>
    <mergeCell ref="C34:K34"/>
    <mergeCell ref="L34:N34"/>
    <mergeCell ref="O34:V34"/>
    <mergeCell ref="W34:AE34"/>
    <mergeCell ref="C35:K35"/>
    <mergeCell ref="L35:N35"/>
    <mergeCell ref="O35:V35"/>
    <mergeCell ref="W35:AE35"/>
    <mergeCell ref="C32:K32"/>
    <mergeCell ref="L32:N32"/>
    <mergeCell ref="O32:V32"/>
    <mergeCell ref="W32:AE32"/>
    <mergeCell ref="C33:K33"/>
    <mergeCell ref="L33:N33"/>
    <mergeCell ref="O33:V33"/>
    <mergeCell ref="W33:AE33"/>
    <mergeCell ref="C38:K38"/>
    <mergeCell ref="L38:N38"/>
    <mergeCell ref="O38:V38"/>
    <mergeCell ref="W38:AE38"/>
    <mergeCell ref="C39:K39"/>
    <mergeCell ref="L39:N39"/>
    <mergeCell ref="O39:V39"/>
    <mergeCell ref="W39:AE39"/>
    <mergeCell ref="C36:K36"/>
    <mergeCell ref="L36:N36"/>
    <mergeCell ref="O36:V36"/>
    <mergeCell ref="W36:AE36"/>
    <mergeCell ref="C37:K37"/>
    <mergeCell ref="L37:N37"/>
    <mergeCell ref="O37:V37"/>
    <mergeCell ref="W37:AE37"/>
    <mergeCell ref="C42:K42"/>
    <mergeCell ref="L42:N42"/>
    <mergeCell ref="O42:V42"/>
    <mergeCell ref="W42:AE42"/>
    <mergeCell ref="C43:K43"/>
    <mergeCell ref="L43:N43"/>
    <mergeCell ref="O43:V43"/>
    <mergeCell ref="W43:AE43"/>
    <mergeCell ref="C40:K40"/>
    <mergeCell ref="L40:N40"/>
    <mergeCell ref="O40:V40"/>
    <mergeCell ref="W40:AE40"/>
    <mergeCell ref="C41:K41"/>
    <mergeCell ref="L41:N41"/>
    <mergeCell ref="O41:V41"/>
    <mergeCell ref="W41:AE41"/>
    <mergeCell ref="C46:K46"/>
    <mergeCell ref="L46:N46"/>
    <mergeCell ref="O46:V46"/>
    <mergeCell ref="W46:AE46"/>
    <mergeCell ref="C47:K47"/>
    <mergeCell ref="L47:N47"/>
    <mergeCell ref="O47:V47"/>
    <mergeCell ref="W47:AE47"/>
    <mergeCell ref="C44:K44"/>
    <mergeCell ref="L44:N44"/>
    <mergeCell ref="O44:V44"/>
    <mergeCell ref="W44:AE44"/>
    <mergeCell ref="C45:K45"/>
    <mergeCell ref="L45:N45"/>
    <mergeCell ref="O45:V45"/>
    <mergeCell ref="W45:AE45"/>
  </mergeCells>
  <printOptions horizontalCentered="1"/>
  <pageMargins left="0.47244094488188981" right="0.11811023622047245" top="0.47244094488188981" bottom="0.47244094488188981" header="0.31496062992125984" footer="0.31496062992125984"/>
  <pageSetup paperSize="9" scale="76"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rgb="FF92D050"/>
  </sheetPr>
  <dimension ref="A1:BB1000"/>
  <sheetViews>
    <sheetView workbookViewId="0">
      <selection sqref="A1:Z1"/>
    </sheetView>
  </sheetViews>
  <sheetFormatPr baseColWidth="10" defaultColWidth="14.5" defaultRowHeight="15" customHeight="1" x14ac:dyDescent="0.2"/>
  <cols>
    <col min="1" max="1" width="1.5" customWidth="1"/>
    <col min="2" max="13" width="3.5" customWidth="1"/>
    <col min="14" max="14" width="1.6640625" customWidth="1"/>
    <col min="15" max="26" width="3.5" customWidth="1"/>
    <col min="27" max="27" width="1.5" customWidth="1"/>
    <col min="28" max="39" width="3.5" customWidth="1"/>
    <col min="40" max="40" width="1.6640625" customWidth="1"/>
    <col min="41" max="52" width="3.5" customWidth="1"/>
  </cols>
  <sheetData>
    <row r="1" spans="1:54" ht="14.25" customHeight="1" x14ac:dyDescent="0.2">
      <c r="A1" s="409" t="s">
        <v>18</v>
      </c>
      <c r="B1" s="358"/>
      <c r="C1" s="358"/>
      <c r="D1" s="358"/>
      <c r="E1" s="358"/>
      <c r="F1" s="358"/>
      <c r="G1" s="358"/>
      <c r="H1" s="358"/>
      <c r="I1" s="358"/>
      <c r="J1" s="358"/>
      <c r="K1" s="358"/>
      <c r="L1" s="358"/>
      <c r="M1" s="358"/>
      <c r="N1" s="358"/>
      <c r="O1" s="358"/>
      <c r="P1" s="358"/>
      <c r="Q1" s="358"/>
      <c r="R1" s="358"/>
      <c r="S1" s="358"/>
      <c r="T1" s="358"/>
      <c r="U1" s="358"/>
      <c r="V1" s="358"/>
      <c r="W1" s="358"/>
      <c r="X1" s="358"/>
      <c r="Y1" s="358"/>
      <c r="Z1" s="358"/>
      <c r="AA1" s="409" t="s">
        <v>18</v>
      </c>
      <c r="AB1" s="358"/>
      <c r="AC1" s="358"/>
      <c r="AD1" s="358"/>
      <c r="AE1" s="358"/>
      <c r="AF1" s="358"/>
      <c r="AG1" s="358"/>
      <c r="AH1" s="358"/>
      <c r="AI1" s="358"/>
      <c r="AJ1" s="358"/>
      <c r="AK1" s="358"/>
      <c r="AL1" s="358"/>
      <c r="AM1" s="358"/>
      <c r="AN1" s="358"/>
      <c r="AO1" s="358"/>
      <c r="AP1" s="358"/>
      <c r="AQ1" s="358"/>
      <c r="AR1" s="358"/>
      <c r="AS1" s="358"/>
      <c r="AT1" s="358"/>
      <c r="AU1" s="358"/>
      <c r="AV1" s="358"/>
      <c r="AW1" s="358"/>
      <c r="AX1" s="358"/>
      <c r="AY1" s="358"/>
      <c r="AZ1" s="358"/>
    </row>
    <row r="2" spans="1:54" ht="16.5" customHeight="1" x14ac:dyDescent="0.2">
      <c r="A2" s="408" t="s">
        <v>229</v>
      </c>
      <c r="B2" s="358"/>
      <c r="C2" s="358"/>
      <c r="D2" s="358"/>
      <c r="E2" s="358"/>
      <c r="F2" s="358"/>
      <c r="G2" s="358"/>
      <c r="H2" s="358"/>
      <c r="I2" s="358"/>
      <c r="J2" s="358"/>
      <c r="K2" s="358"/>
      <c r="L2" s="358"/>
      <c r="M2" s="358"/>
      <c r="N2" s="358"/>
      <c r="O2" s="358"/>
      <c r="P2" s="358"/>
      <c r="Q2" s="358"/>
      <c r="R2" s="358"/>
      <c r="S2" s="358"/>
      <c r="T2" s="358"/>
      <c r="U2" s="358"/>
      <c r="V2" s="358"/>
      <c r="W2" s="358"/>
      <c r="X2" s="358"/>
      <c r="Y2" s="358"/>
      <c r="Z2" s="358"/>
      <c r="AA2" s="408" t="str">
        <f>A2</f>
        <v xml:space="preserve">  DALAM RANGKA PEMILIHAN TERBUKA TOKO</v>
      </c>
      <c r="AB2" s="358"/>
      <c r="AC2" s="358"/>
      <c r="AD2" s="358"/>
      <c r="AE2" s="358"/>
      <c r="AF2" s="358"/>
      <c r="AG2" s="358"/>
      <c r="AH2" s="358"/>
      <c r="AI2" s="358"/>
      <c r="AJ2" s="358"/>
      <c r="AK2" s="358"/>
      <c r="AL2" s="358"/>
      <c r="AM2" s="358"/>
      <c r="AN2" s="358"/>
      <c r="AO2" s="358"/>
      <c r="AP2" s="358"/>
      <c r="AQ2" s="358"/>
      <c r="AR2" s="358"/>
      <c r="AS2" s="358"/>
      <c r="AT2" s="358"/>
      <c r="AU2" s="358"/>
      <c r="AV2" s="358"/>
      <c r="AW2" s="358"/>
      <c r="AX2" s="358"/>
      <c r="AY2" s="358"/>
      <c r="AZ2" s="358"/>
    </row>
    <row r="3" spans="1:54" ht="14.25" customHeight="1" x14ac:dyDescent="0.2">
      <c r="A3" s="409" t="s">
        <v>20</v>
      </c>
      <c r="B3" s="358"/>
      <c r="C3" s="358"/>
      <c r="D3" s="358"/>
      <c r="E3" s="358"/>
      <c r="F3" s="358"/>
      <c r="G3" s="358"/>
      <c r="H3" s="358"/>
      <c r="I3" s="358"/>
      <c r="J3" s="358"/>
      <c r="K3" s="358"/>
      <c r="L3" s="358"/>
      <c r="M3" s="358"/>
      <c r="N3" s="358"/>
      <c r="O3" s="358"/>
      <c r="P3" s="358"/>
      <c r="Q3" s="358"/>
      <c r="R3" s="358"/>
      <c r="S3" s="358"/>
      <c r="T3" s="358"/>
      <c r="U3" s="358"/>
      <c r="V3" s="358"/>
      <c r="W3" s="358"/>
      <c r="X3" s="358"/>
      <c r="Y3" s="358"/>
      <c r="Z3" s="358"/>
      <c r="AA3" s="409" t="s">
        <v>20</v>
      </c>
      <c r="AB3" s="358"/>
      <c r="AC3" s="358"/>
      <c r="AD3" s="358"/>
      <c r="AE3" s="358"/>
      <c r="AF3" s="358"/>
      <c r="AG3" s="358"/>
      <c r="AH3" s="358"/>
      <c r="AI3" s="358"/>
      <c r="AJ3" s="358"/>
      <c r="AK3" s="358"/>
      <c r="AL3" s="358"/>
      <c r="AM3" s="358"/>
      <c r="AN3" s="358"/>
      <c r="AO3" s="358"/>
      <c r="AP3" s="358"/>
      <c r="AQ3" s="358"/>
      <c r="AR3" s="358"/>
      <c r="AS3" s="358"/>
      <c r="AT3" s="358"/>
      <c r="AU3" s="358"/>
      <c r="AV3" s="358"/>
      <c r="AW3" s="358"/>
      <c r="AX3" s="358"/>
      <c r="AY3" s="358"/>
      <c r="AZ3" s="358"/>
    </row>
    <row r="4" spans="1:54" ht="14.25" customHeight="1" x14ac:dyDescent="0.2">
      <c r="A4" s="408" t="s">
        <v>21</v>
      </c>
      <c r="B4" s="358"/>
      <c r="C4" s="358"/>
      <c r="D4" s="358"/>
      <c r="E4" s="358"/>
      <c r="F4" s="358"/>
      <c r="G4" s="358"/>
      <c r="H4" s="358"/>
      <c r="I4" s="358"/>
      <c r="J4" s="358"/>
      <c r="K4" s="358"/>
      <c r="L4" s="358"/>
      <c r="M4" s="358"/>
      <c r="N4" s="358"/>
      <c r="O4" s="358"/>
      <c r="P4" s="358"/>
      <c r="Q4" s="358"/>
      <c r="R4" s="358"/>
      <c r="S4" s="358"/>
      <c r="T4" s="358"/>
      <c r="U4" s="358"/>
      <c r="V4" s="358"/>
      <c r="W4" s="358"/>
      <c r="X4" s="358"/>
      <c r="Y4" s="358"/>
      <c r="Z4" s="358"/>
      <c r="AA4" s="408" t="s">
        <v>21</v>
      </c>
      <c r="AB4" s="358"/>
      <c r="AC4" s="358"/>
      <c r="AD4" s="358"/>
      <c r="AE4" s="358"/>
      <c r="AF4" s="358"/>
      <c r="AG4" s="358"/>
      <c r="AH4" s="358"/>
      <c r="AI4" s="358"/>
      <c r="AJ4" s="358"/>
      <c r="AK4" s="358"/>
      <c r="AL4" s="358"/>
      <c r="AM4" s="358"/>
      <c r="AN4" s="358"/>
      <c r="AO4" s="358"/>
      <c r="AP4" s="358"/>
      <c r="AQ4" s="358"/>
      <c r="AR4" s="358"/>
      <c r="AS4" s="358"/>
      <c r="AT4" s="358"/>
      <c r="AU4" s="358"/>
      <c r="AV4" s="358"/>
      <c r="AW4" s="358"/>
      <c r="AX4" s="358"/>
      <c r="AY4" s="358"/>
      <c r="AZ4" s="358"/>
    </row>
    <row r="5" spans="1:54" ht="14.25" customHeight="1" thickBot="1" x14ac:dyDescent="0.25">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row>
    <row r="6" spans="1:54" ht="14.25" customHeight="1" thickTop="1" x14ac:dyDescent="0.2">
      <c r="A6" s="12"/>
      <c r="B6" s="406"/>
      <c r="C6" s="398"/>
      <c r="D6" s="398"/>
      <c r="E6" s="398"/>
      <c r="F6" s="398"/>
      <c r="G6" s="398"/>
      <c r="H6" s="398"/>
      <c r="I6" s="398"/>
      <c r="J6" s="398"/>
      <c r="K6" s="398"/>
      <c r="L6" s="398"/>
      <c r="M6" s="399"/>
      <c r="N6" s="13"/>
      <c r="O6" s="397"/>
      <c r="P6" s="531"/>
      <c r="Q6" s="531"/>
      <c r="R6" s="531"/>
      <c r="S6" s="531"/>
      <c r="T6" s="531"/>
      <c r="U6" s="531"/>
      <c r="V6" s="531"/>
      <c r="W6" s="531"/>
      <c r="X6" s="531"/>
      <c r="Y6" s="531"/>
      <c r="Z6" s="532"/>
      <c r="AA6" s="12"/>
      <c r="AB6" s="406"/>
      <c r="AC6" s="398"/>
      <c r="AD6" s="398"/>
      <c r="AE6" s="398"/>
      <c r="AF6" s="398"/>
      <c r="AG6" s="398"/>
      <c r="AH6" s="398"/>
      <c r="AI6" s="398"/>
      <c r="AJ6" s="398"/>
      <c r="AK6" s="398"/>
      <c r="AL6" s="398"/>
      <c r="AM6" s="399"/>
      <c r="AN6" s="13"/>
      <c r="AO6" s="397"/>
      <c r="AP6" s="398"/>
      <c r="AQ6" s="398"/>
      <c r="AR6" s="398"/>
      <c r="AS6" s="398"/>
      <c r="AT6" s="398"/>
      <c r="AU6" s="398"/>
      <c r="AV6" s="398"/>
      <c r="AW6" s="398"/>
      <c r="AX6" s="398"/>
      <c r="AY6" s="398"/>
      <c r="AZ6" s="399"/>
    </row>
    <row r="7" spans="1:54" ht="14.25" customHeight="1" x14ac:dyDescent="0.2">
      <c r="A7" s="12"/>
      <c r="B7" s="400"/>
      <c r="C7" s="358"/>
      <c r="D7" s="358"/>
      <c r="E7" s="358"/>
      <c r="F7" s="358"/>
      <c r="G7" s="358"/>
      <c r="H7" s="358"/>
      <c r="I7" s="358"/>
      <c r="J7" s="358"/>
      <c r="K7" s="358"/>
      <c r="L7" s="358"/>
      <c r="M7" s="401"/>
      <c r="N7" s="13"/>
      <c r="O7" s="533"/>
      <c r="P7" s="534"/>
      <c r="Q7" s="534"/>
      <c r="R7" s="534"/>
      <c r="S7" s="534"/>
      <c r="T7" s="534"/>
      <c r="U7" s="534"/>
      <c r="V7" s="534"/>
      <c r="W7" s="534"/>
      <c r="X7" s="534"/>
      <c r="Y7" s="534"/>
      <c r="Z7" s="535"/>
      <c r="AA7" s="12"/>
      <c r="AB7" s="400"/>
      <c r="AC7" s="358"/>
      <c r="AD7" s="358"/>
      <c r="AE7" s="358"/>
      <c r="AF7" s="358"/>
      <c r="AG7" s="358"/>
      <c r="AH7" s="358"/>
      <c r="AI7" s="358"/>
      <c r="AJ7" s="358"/>
      <c r="AK7" s="358"/>
      <c r="AL7" s="358"/>
      <c r="AM7" s="401"/>
      <c r="AN7" s="13"/>
      <c r="AO7" s="400"/>
      <c r="AP7" s="358"/>
      <c r="AQ7" s="358"/>
      <c r="AR7" s="358"/>
      <c r="AS7" s="358"/>
      <c r="AT7" s="358"/>
      <c r="AU7" s="358"/>
      <c r="AV7" s="358"/>
      <c r="AW7" s="358"/>
      <c r="AX7" s="358"/>
      <c r="AY7" s="358"/>
      <c r="AZ7" s="401"/>
      <c r="BB7" s="40" t="s">
        <v>406</v>
      </c>
    </row>
    <row r="8" spans="1:54" ht="14.25" customHeight="1" x14ac:dyDescent="0.2">
      <c r="A8" s="12"/>
      <c r="B8" s="400"/>
      <c r="C8" s="358"/>
      <c r="D8" s="358"/>
      <c r="E8" s="358"/>
      <c r="F8" s="358"/>
      <c r="G8" s="358"/>
      <c r="H8" s="358"/>
      <c r="I8" s="358"/>
      <c r="J8" s="358"/>
      <c r="K8" s="358"/>
      <c r="L8" s="358"/>
      <c r="M8" s="401"/>
      <c r="N8" s="13"/>
      <c r="O8" s="533"/>
      <c r="P8" s="534"/>
      <c r="Q8" s="534"/>
      <c r="R8" s="534"/>
      <c r="S8" s="534"/>
      <c r="T8" s="534"/>
      <c r="U8" s="534"/>
      <c r="V8" s="534"/>
      <c r="W8" s="534"/>
      <c r="X8" s="534"/>
      <c r="Y8" s="534"/>
      <c r="Z8" s="535"/>
      <c r="AA8" s="12"/>
      <c r="AB8" s="400"/>
      <c r="AC8" s="358"/>
      <c r="AD8" s="358"/>
      <c r="AE8" s="358"/>
      <c r="AF8" s="358"/>
      <c r="AG8" s="358"/>
      <c r="AH8" s="358"/>
      <c r="AI8" s="358"/>
      <c r="AJ8" s="358"/>
      <c r="AK8" s="358"/>
      <c r="AL8" s="358"/>
      <c r="AM8" s="401"/>
      <c r="AN8" s="13"/>
      <c r="AO8" s="400"/>
      <c r="AP8" s="358"/>
      <c r="AQ8" s="358"/>
      <c r="AR8" s="358"/>
      <c r="AS8" s="358"/>
      <c r="AT8" s="358"/>
      <c r="AU8" s="358"/>
      <c r="AV8" s="358"/>
      <c r="AW8" s="358"/>
      <c r="AX8" s="358"/>
      <c r="AY8" s="358"/>
      <c r="AZ8" s="401"/>
      <c r="BB8" s="149" t="s">
        <v>407</v>
      </c>
    </row>
    <row r="9" spans="1:54" ht="14.25" customHeight="1" x14ac:dyDescent="0.2">
      <c r="A9" s="12"/>
      <c r="B9" s="400"/>
      <c r="C9" s="358"/>
      <c r="D9" s="358"/>
      <c r="E9" s="358"/>
      <c r="F9" s="358"/>
      <c r="G9" s="358"/>
      <c r="H9" s="358"/>
      <c r="I9" s="358"/>
      <c r="J9" s="358"/>
      <c r="K9" s="358"/>
      <c r="L9" s="358"/>
      <c r="M9" s="401"/>
      <c r="N9" s="13"/>
      <c r="O9" s="533"/>
      <c r="P9" s="534"/>
      <c r="Q9" s="534"/>
      <c r="R9" s="534"/>
      <c r="S9" s="534"/>
      <c r="T9" s="534"/>
      <c r="U9" s="534"/>
      <c r="V9" s="534"/>
      <c r="W9" s="534"/>
      <c r="X9" s="534"/>
      <c r="Y9" s="534"/>
      <c r="Z9" s="535"/>
      <c r="AA9" s="12"/>
      <c r="AB9" s="400"/>
      <c r="AC9" s="358"/>
      <c r="AD9" s="358"/>
      <c r="AE9" s="358"/>
      <c r="AF9" s="358"/>
      <c r="AG9" s="358"/>
      <c r="AH9" s="358"/>
      <c r="AI9" s="358"/>
      <c r="AJ9" s="358"/>
      <c r="AK9" s="358"/>
      <c r="AL9" s="358"/>
      <c r="AM9" s="401"/>
      <c r="AN9" s="13"/>
      <c r="AO9" s="400"/>
      <c r="AP9" s="358"/>
      <c r="AQ9" s="358"/>
      <c r="AR9" s="358"/>
      <c r="AS9" s="358"/>
      <c r="AT9" s="358"/>
      <c r="AU9" s="358"/>
      <c r="AV9" s="358"/>
      <c r="AW9" s="358"/>
      <c r="AX9" s="358"/>
      <c r="AY9" s="358"/>
      <c r="AZ9" s="401"/>
      <c r="BB9" s="149" t="s">
        <v>411</v>
      </c>
    </row>
    <row r="10" spans="1:54" ht="14.25" customHeight="1" x14ac:dyDescent="0.2">
      <c r="A10" s="12"/>
      <c r="B10" s="400"/>
      <c r="C10" s="358"/>
      <c r="D10" s="358"/>
      <c r="E10" s="358"/>
      <c r="F10" s="358"/>
      <c r="G10" s="358"/>
      <c r="H10" s="358"/>
      <c r="I10" s="358"/>
      <c r="J10" s="358"/>
      <c r="K10" s="358"/>
      <c r="L10" s="358"/>
      <c r="M10" s="401"/>
      <c r="N10" s="13"/>
      <c r="O10" s="533"/>
      <c r="P10" s="534"/>
      <c r="Q10" s="534"/>
      <c r="R10" s="534"/>
      <c r="S10" s="534"/>
      <c r="T10" s="534"/>
      <c r="U10" s="534"/>
      <c r="V10" s="534"/>
      <c r="W10" s="534"/>
      <c r="X10" s="534"/>
      <c r="Y10" s="534"/>
      <c r="Z10" s="535"/>
      <c r="AA10" s="12"/>
      <c r="AB10" s="400"/>
      <c r="AC10" s="358"/>
      <c r="AD10" s="358"/>
      <c r="AE10" s="358"/>
      <c r="AF10" s="358"/>
      <c r="AG10" s="358"/>
      <c r="AH10" s="358"/>
      <c r="AI10" s="358"/>
      <c r="AJ10" s="358"/>
      <c r="AK10" s="358"/>
      <c r="AL10" s="358"/>
      <c r="AM10" s="401"/>
      <c r="AN10" s="13"/>
      <c r="AO10" s="400"/>
      <c r="AP10" s="358"/>
      <c r="AQ10" s="358"/>
      <c r="AR10" s="358"/>
      <c r="AS10" s="358"/>
      <c r="AT10" s="358"/>
      <c r="AU10" s="358"/>
      <c r="AV10" s="358"/>
      <c r="AW10" s="358"/>
      <c r="AX10" s="358"/>
      <c r="AY10" s="358"/>
      <c r="AZ10" s="401"/>
      <c r="BB10" s="149" t="s">
        <v>408</v>
      </c>
    </row>
    <row r="11" spans="1:54" ht="14.25" customHeight="1" x14ac:dyDescent="0.2">
      <c r="A11" s="12"/>
      <c r="B11" s="400"/>
      <c r="C11" s="358"/>
      <c r="D11" s="358"/>
      <c r="E11" s="358"/>
      <c r="F11" s="358"/>
      <c r="G11" s="358"/>
      <c r="H11" s="358"/>
      <c r="I11" s="358"/>
      <c r="J11" s="358"/>
      <c r="K11" s="358"/>
      <c r="L11" s="358"/>
      <c r="M11" s="401"/>
      <c r="N11" s="13"/>
      <c r="O11" s="533"/>
      <c r="P11" s="534"/>
      <c r="Q11" s="534"/>
      <c r="R11" s="534"/>
      <c r="S11" s="534"/>
      <c r="T11" s="534"/>
      <c r="U11" s="534"/>
      <c r="V11" s="534"/>
      <c r="W11" s="534"/>
      <c r="X11" s="534"/>
      <c r="Y11" s="534"/>
      <c r="Z11" s="535"/>
      <c r="AA11" s="12"/>
      <c r="AB11" s="400"/>
      <c r="AC11" s="358"/>
      <c r="AD11" s="358"/>
      <c r="AE11" s="358"/>
      <c r="AF11" s="358"/>
      <c r="AG11" s="358"/>
      <c r="AH11" s="358"/>
      <c r="AI11" s="358"/>
      <c r="AJ11" s="358"/>
      <c r="AK11" s="358"/>
      <c r="AL11" s="358"/>
      <c r="AM11" s="401"/>
      <c r="AN11" s="13"/>
      <c r="AO11" s="400"/>
      <c r="AP11" s="358"/>
      <c r="AQ11" s="358"/>
      <c r="AR11" s="358"/>
      <c r="AS11" s="358"/>
      <c r="AT11" s="358"/>
      <c r="AU11" s="358"/>
      <c r="AV11" s="358"/>
      <c r="AW11" s="358"/>
      <c r="AX11" s="358"/>
      <c r="AY11" s="358"/>
      <c r="AZ11" s="401"/>
      <c r="BB11" s="149" t="s">
        <v>409</v>
      </c>
    </row>
    <row r="12" spans="1:54" ht="14.25" customHeight="1" x14ac:dyDescent="0.2">
      <c r="A12" s="12"/>
      <c r="B12" s="400"/>
      <c r="C12" s="358"/>
      <c r="D12" s="358"/>
      <c r="E12" s="358"/>
      <c r="F12" s="358"/>
      <c r="G12" s="358"/>
      <c r="H12" s="358"/>
      <c r="I12" s="358"/>
      <c r="J12" s="358"/>
      <c r="K12" s="358"/>
      <c r="L12" s="358"/>
      <c r="M12" s="401"/>
      <c r="N12" s="13"/>
      <c r="O12" s="533"/>
      <c r="P12" s="534"/>
      <c r="Q12" s="534"/>
      <c r="R12" s="534"/>
      <c r="S12" s="534"/>
      <c r="T12" s="534"/>
      <c r="U12" s="534"/>
      <c r="V12" s="534"/>
      <c r="W12" s="534"/>
      <c r="X12" s="534"/>
      <c r="Y12" s="534"/>
      <c r="Z12" s="535"/>
      <c r="AA12" s="12"/>
      <c r="AB12" s="400"/>
      <c r="AC12" s="358"/>
      <c r="AD12" s="358"/>
      <c r="AE12" s="358"/>
      <c r="AF12" s="358"/>
      <c r="AG12" s="358"/>
      <c r="AH12" s="358"/>
      <c r="AI12" s="358"/>
      <c r="AJ12" s="358"/>
      <c r="AK12" s="358"/>
      <c r="AL12" s="358"/>
      <c r="AM12" s="401"/>
      <c r="AN12" s="13"/>
      <c r="AO12" s="400"/>
      <c r="AP12" s="358"/>
      <c r="AQ12" s="358"/>
      <c r="AR12" s="358"/>
      <c r="AS12" s="358"/>
      <c r="AT12" s="358"/>
      <c r="AU12" s="358"/>
      <c r="AV12" s="358"/>
      <c r="AW12" s="358"/>
      <c r="AX12" s="358"/>
      <c r="AY12" s="358"/>
      <c r="AZ12" s="401"/>
      <c r="BB12" s="149" t="s">
        <v>410</v>
      </c>
    </row>
    <row r="13" spans="1:54" ht="14.25" customHeight="1" x14ac:dyDescent="0.2">
      <c r="A13" s="12"/>
      <c r="B13" s="400"/>
      <c r="C13" s="358"/>
      <c r="D13" s="358"/>
      <c r="E13" s="358"/>
      <c r="F13" s="358"/>
      <c r="G13" s="358"/>
      <c r="H13" s="358"/>
      <c r="I13" s="358"/>
      <c r="J13" s="358"/>
      <c r="K13" s="358"/>
      <c r="L13" s="358"/>
      <c r="M13" s="401"/>
      <c r="N13" s="13"/>
      <c r="O13" s="533"/>
      <c r="P13" s="534"/>
      <c r="Q13" s="534"/>
      <c r="R13" s="534"/>
      <c r="S13" s="534"/>
      <c r="T13" s="534"/>
      <c r="U13" s="534"/>
      <c r="V13" s="534"/>
      <c r="W13" s="534"/>
      <c r="X13" s="534"/>
      <c r="Y13" s="534"/>
      <c r="Z13" s="535"/>
      <c r="AA13" s="12"/>
      <c r="AB13" s="400"/>
      <c r="AC13" s="358"/>
      <c r="AD13" s="358"/>
      <c r="AE13" s="358"/>
      <c r="AF13" s="358"/>
      <c r="AG13" s="358"/>
      <c r="AH13" s="358"/>
      <c r="AI13" s="358"/>
      <c r="AJ13" s="358"/>
      <c r="AK13" s="358"/>
      <c r="AL13" s="358"/>
      <c r="AM13" s="401"/>
      <c r="AN13" s="13"/>
      <c r="AO13" s="400"/>
      <c r="AP13" s="358"/>
      <c r="AQ13" s="358"/>
      <c r="AR13" s="358"/>
      <c r="AS13" s="358"/>
      <c r="AT13" s="358"/>
      <c r="AU13" s="358"/>
      <c r="AV13" s="358"/>
      <c r="AW13" s="358"/>
      <c r="AX13" s="358"/>
      <c r="AY13" s="358"/>
      <c r="AZ13" s="401"/>
    </row>
    <row r="14" spans="1:54" ht="14.25" customHeight="1" x14ac:dyDescent="0.2">
      <c r="A14" s="12"/>
      <c r="B14" s="400"/>
      <c r="C14" s="358"/>
      <c r="D14" s="358"/>
      <c r="E14" s="358"/>
      <c r="F14" s="358"/>
      <c r="G14" s="358"/>
      <c r="H14" s="358"/>
      <c r="I14" s="358"/>
      <c r="J14" s="358"/>
      <c r="K14" s="358"/>
      <c r="L14" s="358"/>
      <c r="M14" s="401"/>
      <c r="N14" s="13"/>
      <c r="O14" s="533"/>
      <c r="P14" s="534"/>
      <c r="Q14" s="534"/>
      <c r="R14" s="534"/>
      <c r="S14" s="534"/>
      <c r="T14" s="534"/>
      <c r="U14" s="534"/>
      <c r="V14" s="534"/>
      <c r="W14" s="534"/>
      <c r="X14" s="534"/>
      <c r="Y14" s="534"/>
      <c r="Z14" s="535"/>
      <c r="AA14" s="12"/>
      <c r="AB14" s="400"/>
      <c r="AC14" s="358"/>
      <c r="AD14" s="358"/>
      <c r="AE14" s="358"/>
      <c r="AF14" s="358"/>
      <c r="AG14" s="358"/>
      <c r="AH14" s="358"/>
      <c r="AI14" s="358"/>
      <c r="AJ14" s="358"/>
      <c r="AK14" s="358"/>
      <c r="AL14" s="358"/>
      <c r="AM14" s="401"/>
      <c r="AN14" s="13"/>
      <c r="AO14" s="400"/>
      <c r="AP14" s="358"/>
      <c r="AQ14" s="358"/>
      <c r="AR14" s="358"/>
      <c r="AS14" s="358"/>
      <c r="AT14" s="358"/>
      <c r="AU14" s="358"/>
      <c r="AV14" s="358"/>
      <c r="AW14" s="358"/>
      <c r="AX14" s="358"/>
      <c r="AY14" s="358"/>
      <c r="AZ14" s="401"/>
    </row>
    <row r="15" spans="1:54" ht="14.25" customHeight="1" x14ac:dyDescent="0.2">
      <c r="A15" s="12"/>
      <c r="B15" s="400"/>
      <c r="C15" s="358"/>
      <c r="D15" s="358"/>
      <c r="E15" s="358"/>
      <c r="F15" s="358"/>
      <c r="G15" s="358"/>
      <c r="H15" s="358"/>
      <c r="I15" s="358"/>
      <c r="J15" s="358"/>
      <c r="K15" s="358"/>
      <c r="L15" s="358"/>
      <c r="M15" s="401"/>
      <c r="N15" s="13"/>
      <c r="O15" s="533"/>
      <c r="P15" s="534"/>
      <c r="Q15" s="534"/>
      <c r="R15" s="534"/>
      <c r="S15" s="534"/>
      <c r="T15" s="534"/>
      <c r="U15" s="534"/>
      <c r="V15" s="534"/>
      <c r="W15" s="534"/>
      <c r="X15" s="534"/>
      <c r="Y15" s="534"/>
      <c r="Z15" s="535"/>
      <c r="AA15" s="12"/>
      <c r="AB15" s="400"/>
      <c r="AC15" s="358"/>
      <c r="AD15" s="358"/>
      <c r="AE15" s="358"/>
      <c r="AF15" s="358"/>
      <c r="AG15" s="358"/>
      <c r="AH15" s="358"/>
      <c r="AI15" s="358"/>
      <c r="AJ15" s="358"/>
      <c r="AK15" s="358"/>
      <c r="AL15" s="358"/>
      <c r="AM15" s="401"/>
      <c r="AN15" s="13"/>
      <c r="AO15" s="400"/>
      <c r="AP15" s="358"/>
      <c r="AQ15" s="358"/>
      <c r="AR15" s="358"/>
      <c r="AS15" s="358"/>
      <c r="AT15" s="358"/>
      <c r="AU15" s="358"/>
      <c r="AV15" s="358"/>
      <c r="AW15" s="358"/>
      <c r="AX15" s="358"/>
      <c r="AY15" s="358"/>
      <c r="AZ15" s="401"/>
    </row>
    <row r="16" spans="1:54" ht="14.25" customHeight="1" x14ac:dyDescent="0.2">
      <c r="A16" s="12"/>
      <c r="B16" s="400"/>
      <c r="C16" s="358"/>
      <c r="D16" s="358"/>
      <c r="E16" s="358"/>
      <c r="F16" s="358"/>
      <c r="G16" s="358"/>
      <c r="H16" s="358"/>
      <c r="I16" s="358"/>
      <c r="J16" s="358"/>
      <c r="K16" s="358"/>
      <c r="L16" s="358"/>
      <c r="M16" s="401"/>
      <c r="N16" s="13"/>
      <c r="O16" s="533"/>
      <c r="P16" s="534"/>
      <c r="Q16" s="534"/>
      <c r="R16" s="534"/>
      <c r="S16" s="534"/>
      <c r="T16" s="534"/>
      <c r="U16" s="534"/>
      <c r="V16" s="534"/>
      <c r="W16" s="534"/>
      <c r="X16" s="534"/>
      <c r="Y16" s="534"/>
      <c r="Z16" s="535"/>
      <c r="AA16" s="12"/>
      <c r="AB16" s="400"/>
      <c r="AC16" s="358"/>
      <c r="AD16" s="358"/>
      <c r="AE16" s="358"/>
      <c r="AF16" s="358"/>
      <c r="AG16" s="358"/>
      <c r="AH16" s="358"/>
      <c r="AI16" s="358"/>
      <c r="AJ16" s="358"/>
      <c r="AK16" s="358"/>
      <c r="AL16" s="358"/>
      <c r="AM16" s="401"/>
      <c r="AN16" s="13"/>
      <c r="AO16" s="400"/>
      <c r="AP16" s="358"/>
      <c r="AQ16" s="358"/>
      <c r="AR16" s="358"/>
      <c r="AS16" s="358"/>
      <c r="AT16" s="358"/>
      <c r="AU16" s="358"/>
      <c r="AV16" s="358"/>
      <c r="AW16" s="358"/>
      <c r="AX16" s="358"/>
      <c r="AY16" s="358"/>
      <c r="AZ16" s="401"/>
    </row>
    <row r="17" spans="1:52" ht="14.25" customHeight="1" thickBot="1" x14ac:dyDescent="0.25">
      <c r="A17" s="12"/>
      <c r="B17" s="402"/>
      <c r="C17" s="403"/>
      <c r="D17" s="403"/>
      <c r="E17" s="403"/>
      <c r="F17" s="403"/>
      <c r="G17" s="403"/>
      <c r="H17" s="403"/>
      <c r="I17" s="403"/>
      <c r="J17" s="403"/>
      <c r="K17" s="403"/>
      <c r="L17" s="403"/>
      <c r="M17" s="404"/>
      <c r="N17" s="13"/>
      <c r="O17" s="536"/>
      <c r="P17" s="537"/>
      <c r="Q17" s="537"/>
      <c r="R17" s="537"/>
      <c r="S17" s="537"/>
      <c r="T17" s="537"/>
      <c r="U17" s="537"/>
      <c r="V17" s="537"/>
      <c r="W17" s="537"/>
      <c r="X17" s="537"/>
      <c r="Y17" s="537"/>
      <c r="Z17" s="538"/>
      <c r="AA17" s="12"/>
      <c r="AB17" s="402"/>
      <c r="AC17" s="403"/>
      <c r="AD17" s="403"/>
      <c r="AE17" s="403"/>
      <c r="AF17" s="403"/>
      <c r="AG17" s="403"/>
      <c r="AH17" s="403"/>
      <c r="AI17" s="403"/>
      <c r="AJ17" s="403"/>
      <c r="AK17" s="403"/>
      <c r="AL17" s="403"/>
      <c r="AM17" s="404"/>
      <c r="AN17" s="13"/>
      <c r="AO17" s="402"/>
      <c r="AP17" s="403"/>
      <c r="AQ17" s="403"/>
      <c r="AR17" s="403"/>
      <c r="AS17" s="403"/>
      <c r="AT17" s="403"/>
      <c r="AU17" s="403"/>
      <c r="AV17" s="403"/>
      <c r="AW17" s="403"/>
      <c r="AX17" s="403"/>
      <c r="AY17" s="403"/>
      <c r="AZ17" s="404"/>
    </row>
    <row r="18" spans="1:52" ht="14.25" customHeight="1" thickTop="1" x14ac:dyDescent="0.2">
      <c r="A18" s="12"/>
      <c r="B18" s="405" t="s">
        <v>22</v>
      </c>
      <c r="C18" s="398"/>
      <c r="D18" s="398"/>
      <c r="E18" s="398"/>
      <c r="F18" s="398"/>
      <c r="G18" s="398"/>
      <c r="H18" s="398"/>
      <c r="I18" s="398"/>
      <c r="J18" s="398"/>
      <c r="K18" s="398"/>
      <c r="L18" s="398"/>
      <c r="M18" s="399"/>
      <c r="N18" s="13"/>
      <c r="O18" s="14" t="str">
        <f>B18</f>
        <v>…...........................</v>
      </c>
      <c r="P18" s="15"/>
      <c r="Q18" s="15"/>
      <c r="R18" s="15"/>
      <c r="S18" s="15"/>
      <c r="T18" s="15"/>
      <c r="U18" s="15"/>
      <c r="V18" s="15"/>
      <c r="W18" s="15"/>
      <c r="X18" s="15"/>
      <c r="Y18" s="15"/>
      <c r="Z18" s="16"/>
      <c r="AA18" s="12"/>
      <c r="AB18" s="405" t="s">
        <v>22</v>
      </c>
      <c r="AC18" s="398"/>
      <c r="AD18" s="398"/>
      <c r="AE18" s="398"/>
      <c r="AF18" s="398"/>
      <c r="AG18" s="398"/>
      <c r="AH18" s="398"/>
      <c r="AI18" s="398"/>
      <c r="AJ18" s="398"/>
      <c r="AK18" s="398"/>
      <c r="AL18" s="398"/>
      <c r="AM18" s="399"/>
      <c r="AN18" s="13"/>
      <c r="AO18" s="14" t="str">
        <f>AB18</f>
        <v>…...........................</v>
      </c>
      <c r="AP18" s="15"/>
      <c r="AQ18" s="15"/>
      <c r="AR18" s="15"/>
      <c r="AS18" s="15"/>
      <c r="AT18" s="15"/>
      <c r="AU18" s="15"/>
      <c r="AV18" s="15"/>
      <c r="AW18" s="15"/>
      <c r="AX18" s="15"/>
      <c r="AY18" s="15"/>
      <c r="AZ18" s="16"/>
    </row>
    <row r="19" spans="1:52" ht="14.25" customHeight="1" x14ac:dyDescent="0.2">
      <c r="A19" s="12"/>
      <c r="B19" s="17"/>
      <c r="C19" s="18"/>
      <c r="D19" s="18"/>
      <c r="E19" s="18"/>
      <c r="F19" s="18"/>
      <c r="G19" s="19"/>
      <c r="H19" s="18"/>
      <c r="I19" s="18"/>
      <c r="J19" s="18"/>
      <c r="K19" s="18"/>
      <c r="L19" s="18"/>
      <c r="M19" s="20"/>
      <c r="N19" s="13"/>
      <c r="O19" s="21"/>
      <c r="P19" s="22"/>
      <c r="Q19" s="22"/>
      <c r="R19" s="22"/>
      <c r="S19" s="22"/>
      <c r="T19" s="23"/>
      <c r="U19" s="18"/>
      <c r="V19" s="22"/>
      <c r="W19" s="22"/>
      <c r="X19" s="22"/>
      <c r="Y19" s="22"/>
      <c r="Z19" s="24"/>
      <c r="AA19" s="12"/>
      <c r="AB19" s="17"/>
      <c r="AC19" s="18"/>
      <c r="AD19" s="18"/>
      <c r="AE19" s="18"/>
      <c r="AF19" s="18"/>
      <c r="AG19" s="19"/>
      <c r="AH19" s="18"/>
      <c r="AI19" s="18"/>
      <c r="AJ19" s="18"/>
      <c r="AK19" s="18"/>
      <c r="AL19" s="18"/>
      <c r="AM19" s="20"/>
      <c r="AN19" s="13"/>
      <c r="AO19" s="21"/>
      <c r="AP19" s="22"/>
      <c r="AQ19" s="22"/>
      <c r="AR19" s="22"/>
      <c r="AS19" s="22"/>
      <c r="AT19" s="23"/>
      <c r="AU19" s="18"/>
      <c r="AV19" s="22"/>
      <c r="AW19" s="22"/>
      <c r="AX19" s="22"/>
      <c r="AY19" s="22"/>
      <c r="AZ19" s="24"/>
    </row>
    <row r="20" spans="1:52" ht="14.25" customHeight="1" x14ac:dyDescent="0.2">
      <c r="A20" s="12"/>
      <c r="B20" s="12"/>
      <c r="C20" s="12"/>
      <c r="D20" s="12"/>
      <c r="E20" s="12"/>
      <c r="F20" s="12"/>
      <c r="G20" s="12"/>
      <c r="H20" s="12"/>
      <c r="I20" s="12"/>
      <c r="J20" s="12"/>
      <c r="K20" s="12"/>
      <c r="L20" s="12"/>
      <c r="M20" s="12"/>
      <c r="N20" s="12"/>
      <c r="O20" s="12"/>
      <c r="P20" s="12"/>
      <c r="Q20" s="12"/>
      <c r="R20" s="12"/>
      <c r="S20" s="12"/>
      <c r="T20" s="12"/>
      <c r="U20" s="12"/>
      <c r="V20" s="12"/>
      <c r="W20" s="12"/>
      <c r="X20" s="12"/>
      <c r="Y20" s="12"/>
      <c r="Z20" s="12"/>
      <c r="AA20" s="12"/>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c r="AZ20" s="12"/>
    </row>
    <row r="21" spans="1:52" ht="14.25" customHeight="1" x14ac:dyDescent="0.2">
      <c r="A21" s="12"/>
      <c r="B21" s="406"/>
      <c r="C21" s="398"/>
      <c r="D21" s="398"/>
      <c r="E21" s="398"/>
      <c r="F21" s="398"/>
      <c r="G21" s="398"/>
      <c r="H21" s="398"/>
      <c r="I21" s="398"/>
      <c r="J21" s="398"/>
      <c r="K21" s="398"/>
      <c r="L21" s="398"/>
      <c r="M21" s="399"/>
      <c r="N21" s="13"/>
      <c r="O21" s="397"/>
      <c r="P21" s="398"/>
      <c r="Q21" s="398"/>
      <c r="R21" s="398"/>
      <c r="S21" s="398"/>
      <c r="T21" s="398"/>
      <c r="U21" s="398"/>
      <c r="V21" s="398"/>
      <c r="W21" s="398"/>
      <c r="X21" s="398"/>
      <c r="Y21" s="398"/>
      <c r="Z21" s="399"/>
      <c r="AA21" s="12"/>
      <c r="AB21" s="406"/>
      <c r="AC21" s="398"/>
      <c r="AD21" s="398"/>
      <c r="AE21" s="398"/>
      <c r="AF21" s="398"/>
      <c r="AG21" s="398"/>
      <c r="AH21" s="398"/>
      <c r="AI21" s="398"/>
      <c r="AJ21" s="398"/>
      <c r="AK21" s="398"/>
      <c r="AL21" s="398"/>
      <c r="AM21" s="399"/>
      <c r="AN21" s="13"/>
      <c r="AO21" s="397"/>
      <c r="AP21" s="398"/>
      <c r="AQ21" s="398"/>
      <c r="AR21" s="398"/>
      <c r="AS21" s="398"/>
      <c r="AT21" s="398"/>
      <c r="AU21" s="398"/>
      <c r="AV21" s="398"/>
      <c r="AW21" s="398"/>
      <c r="AX21" s="398"/>
      <c r="AY21" s="398"/>
      <c r="AZ21" s="399"/>
    </row>
    <row r="22" spans="1:52" ht="14.25" customHeight="1" x14ac:dyDescent="0.2">
      <c r="A22" s="12"/>
      <c r="B22" s="400"/>
      <c r="C22" s="358"/>
      <c r="D22" s="358"/>
      <c r="E22" s="358"/>
      <c r="F22" s="358"/>
      <c r="G22" s="358"/>
      <c r="H22" s="358"/>
      <c r="I22" s="358"/>
      <c r="J22" s="358"/>
      <c r="K22" s="358"/>
      <c r="L22" s="358"/>
      <c r="M22" s="401"/>
      <c r="N22" s="13"/>
      <c r="O22" s="400"/>
      <c r="P22" s="358"/>
      <c r="Q22" s="358"/>
      <c r="R22" s="358"/>
      <c r="S22" s="358"/>
      <c r="T22" s="358"/>
      <c r="U22" s="358"/>
      <c r="V22" s="358"/>
      <c r="W22" s="358"/>
      <c r="X22" s="358"/>
      <c r="Y22" s="358"/>
      <c r="Z22" s="401"/>
      <c r="AA22" s="12"/>
      <c r="AB22" s="400"/>
      <c r="AC22" s="358"/>
      <c r="AD22" s="358"/>
      <c r="AE22" s="358"/>
      <c r="AF22" s="358"/>
      <c r="AG22" s="358"/>
      <c r="AH22" s="358"/>
      <c r="AI22" s="358"/>
      <c r="AJ22" s="358"/>
      <c r="AK22" s="358"/>
      <c r="AL22" s="358"/>
      <c r="AM22" s="401"/>
      <c r="AN22" s="13"/>
      <c r="AO22" s="400"/>
      <c r="AP22" s="358"/>
      <c r="AQ22" s="358"/>
      <c r="AR22" s="358"/>
      <c r="AS22" s="358"/>
      <c r="AT22" s="358"/>
      <c r="AU22" s="358"/>
      <c r="AV22" s="358"/>
      <c r="AW22" s="358"/>
      <c r="AX22" s="358"/>
      <c r="AY22" s="358"/>
      <c r="AZ22" s="401"/>
    </row>
    <row r="23" spans="1:52" ht="14.25" customHeight="1" x14ac:dyDescent="0.2">
      <c r="A23" s="12"/>
      <c r="B23" s="400"/>
      <c r="C23" s="358"/>
      <c r="D23" s="358"/>
      <c r="E23" s="358"/>
      <c r="F23" s="358"/>
      <c r="G23" s="358"/>
      <c r="H23" s="358"/>
      <c r="I23" s="358"/>
      <c r="J23" s="358"/>
      <c r="K23" s="358"/>
      <c r="L23" s="358"/>
      <c r="M23" s="401"/>
      <c r="N23" s="13"/>
      <c r="O23" s="400"/>
      <c r="P23" s="358"/>
      <c r="Q23" s="358"/>
      <c r="R23" s="358"/>
      <c r="S23" s="358"/>
      <c r="T23" s="358"/>
      <c r="U23" s="358"/>
      <c r="V23" s="358"/>
      <c r="W23" s="358"/>
      <c r="X23" s="358"/>
      <c r="Y23" s="358"/>
      <c r="Z23" s="401"/>
      <c r="AA23" s="12"/>
      <c r="AB23" s="400"/>
      <c r="AC23" s="358"/>
      <c r="AD23" s="358"/>
      <c r="AE23" s="358"/>
      <c r="AF23" s="358"/>
      <c r="AG23" s="358"/>
      <c r="AH23" s="358"/>
      <c r="AI23" s="358"/>
      <c r="AJ23" s="358"/>
      <c r="AK23" s="358"/>
      <c r="AL23" s="358"/>
      <c r="AM23" s="401"/>
      <c r="AN23" s="13"/>
      <c r="AO23" s="400"/>
      <c r="AP23" s="358"/>
      <c r="AQ23" s="358"/>
      <c r="AR23" s="358"/>
      <c r="AS23" s="358"/>
      <c r="AT23" s="358"/>
      <c r="AU23" s="358"/>
      <c r="AV23" s="358"/>
      <c r="AW23" s="358"/>
      <c r="AX23" s="358"/>
      <c r="AY23" s="358"/>
      <c r="AZ23" s="401"/>
    </row>
    <row r="24" spans="1:52" ht="14.25" customHeight="1" x14ac:dyDescent="0.2">
      <c r="A24" s="12"/>
      <c r="B24" s="400"/>
      <c r="C24" s="358"/>
      <c r="D24" s="358"/>
      <c r="E24" s="358"/>
      <c r="F24" s="358"/>
      <c r="G24" s="358"/>
      <c r="H24" s="358"/>
      <c r="I24" s="358"/>
      <c r="J24" s="358"/>
      <c r="K24" s="358"/>
      <c r="L24" s="358"/>
      <c r="M24" s="401"/>
      <c r="N24" s="13"/>
      <c r="O24" s="400"/>
      <c r="P24" s="358"/>
      <c r="Q24" s="358"/>
      <c r="R24" s="358"/>
      <c r="S24" s="358"/>
      <c r="T24" s="358"/>
      <c r="U24" s="358"/>
      <c r="V24" s="358"/>
      <c r="W24" s="358"/>
      <c r="X24" s="358"/>
      <c r="Y24" s="358"/>
      <c r="Z24" s="401"/>
      <c r="AA24" s="12"/>
      <c r="AB24" s="400"/>
      <c r="AC24" s="358"/>
      <c r="AD24" s="358"/>
      <c r="AE24" s="358"/>
      <c r="AF24" s="358"/>
      <c r="AG24" s="358"/>
      <c r="AH24" s="358"/>
      <c r="AI24" s="358"/>
      <c r="AJ24" s="358"/>
      <c r="AK24" s="358"/>
      <c r="AL24" s="358"/>
      <c r="AM24" s="401"/>
      <c r="AN24" s="13"/>
      <c r="AO24" s="400"/>
      <c r="AP24" s="358"/>
      <c r="AQ24" s="358"/>
      <c r="AR24" s="358"/>
      <c r="AS24" s="358"/>
      <c r="AT24" s="358"/>
      <c r="AU24" s="358"/>
      <c r="AV24" s="358"/>
      <c r="AW24" s="358"/>
      <c r="AX24" s="358"/>
      <c r="AY24" s="358"/>
      <c r="AZ24" s="401"/>
    </row>
    <row r="25" spans="1:52" ht="14.25" customHeight="1" x14ac:dyDescent="0.2">
      <c r="A25" s="12"/>
      <c r="B25" s="400"/>
      <c r="C25" s="358"/>
      <c r="D25" s="358"/>
      <c r="E25" s="358"/>
      <c r="F25" s="358"/>
      <c r="G25" s="358"/>
      <c r="H25" s="358"/>
      <c r="I25" s="358"/>
      <c r="J25" s="358"/>
      <c r="K25" s="358"/>
      <c r="L25" s="358"/>
      <c r="M25" s="401"/>
      <c r="N25" s="13"/>
      <c r="O25" s="400"/>
      <c r="P25" s="358"/>
      <c r="Q25" s="358"/>
      <c r="R25" s="358"/>
      <c r="S25" s="358"/>
      <c r="T25" s="358"/>
      <c r="U25" s="358"/>
      <c r="V25" s="358"/>
      <c r="W25" s="358"/>
      <c r="X25" s="358"/>
      <c r="Y25" s="358"/>
      <c r="Z25" s="401"/>
      <c r="AA25" s="12"/>
      <c r="AB25" s="400"/>
      <c r="AC25" s="358"/>
      <c r="AD25" s="358"/>
      <c r="AE25" s="358"/>
      <c r="AF25" s="358"/>
      <c r="AG25" s="358"/>
      <c r="AH25" s="358"/>
      <c r="AI25" s="358"/>
      <c r="AJ25" s="358"/>
      <c r="AK25" s="358"/>
      <c r="AL25" s="358"/>
      <c r="AM25" s="401"/>
      <c r="AN25" s="13"/>
      <c r="AO25" s="400"/>
      <c r="AP25" s="358"/>
      <c r="AQ25" s="358"/>
      <c r="AR25" s="358"/>
      <c r="AS25" s="358"/>
      <c r="AT25" s="358"/>
      <c r="AU25" s="358"/>
      <c r="AV25" s="358"/>
      <c r="AW25" s="358"/>
      <c r="AX25" s="358"/>
      <c r="AY25" s="358"/>
      <c r="AZ25" s="401"/>
    </row>
    <row r="26" spans="1:52" ht="14.25" customHeight="1" x14ac:dyDescent="0.2">
      <c r="A26" s="12"/>
      <c r="B26" s="400"/>
      <c r="C26" s="358"/>
      <c r="D26" s="358"/>
      <c r="E26" s="358"/>
      <c r="F26" s="358"/>
      <c r="G26" s="358"/>
      <c r="H26" s="358"/>
      <c r="I26" s="358"/>
      <c r="J26" s="358"/>
      <c r="K26" s="358"/>
      <c r="L26" s="358"/>
      <c r="M26" s="401"/>
      <c r="N26" s="13"/>
      <c r="O26" s="400"/>
      <c r="P26" s="358"/>
      <c r="Q26" s="358"/>
      <c r="R26" s="358"/>
      <c r="S26" s="358"/>
      <c r="T26" s="358"/>
      <c r="U26" s="358"/>
      <c r="V26" s="358"/>
      <c r="W26" s="358"/>
      <c r="X26" s="358"/>
      <c r="Y26" s="358"/>
      <c r="Z26" s="401"/>
      <c r="AA26" s="12"/>
      <c r="AB26" s="400"/>
      <c r="AC26" s="358"/>
      <c r="AD26" s="358"/>
      <c r="AE26" s="358"/>
      <c r="AF26" s="358"/>
      <c r="AG26" s="358"/>
      <c r="AH26" s="358"/>
      <c r="AI26" s="358"/>
      <c r="AJ26" s="358"/>
      <c r="AK26" s="358"/>
      <c r="AL26" s="358"/>
      <c r="AM26" s="401"/>
      <c r="AN26" s="13"/>
      <c r="AO26" s="400"/>
      <c r="AP26" s="358"/>
      <c r="AQ26" s="358"/>
      <c r="AR26" s="358"/>
      <c r="AS26" s="358"/>
      <c r="AT26" s="358"/>
      <c r="AU26" s="358"/>
      <c r="AV26" s="358"/>
      <c r="AW26" s="358"/>
      <c r="AX26" s="358"/>
      <c r="AY26" s="358"/>
      <c r="AZ26" s="401"/>
    </row>
    <row r="27" spans="1:52" ht="14.25" customHeight="1" x14ac:dyDescent="0.2">
      <c r="A27" s="12"/>
      <c r="B27" s="400"/>
      <c r="C27" s="358"/>
      <c r="D27" s="358"/>
      <c r="E27" s="358"/>
      <c r="F27" s="358"/>
      <c r="G27" s="358"/>
      <c r="H27" s="358"/>
      <c r="I27" s="358"/>
      <c r="J27" s="358"/>
      <c r="K27" s="358"/>
      <c r="L27" s="358"/>
      <c r="M27" s="401"/>
      <c r="N27" s="13"/>
      <c r="O27" s="400"/>
      <c r="P27" s="358"/>
      <c r="Q27" s="358"/>
      <c r="R27" s="358"/>
      <c r="S27" s="358"/>
      <c r="T27" s="358"/>
      <c r="U27" s="358"/>
      <c r="V27" s="358"/>
      <c r="W27" s="358"/>
      <c r="X27" s="358"/>
      <c r="Y27" s="358"/>
      <c r="Z27" s="401"/>
      <c r="AA27" s="12"/>
      <c r="AB27" s="400"/>
      <c r="AC27" s="358"/>
      <c r="AD27" s="358"/>
      <c r="AE27" s="358"/>
      <c r="AF27" s="358"/>
      <c r="AG27" s="358"/>
      <c r="AH27" s="358"/>
      <c r="AI27" s="358"/>
      <c r="AJ27" s="358"/>
      <c r="AK27" s="358"/>
      <c r="AL27" s="358"/>
      <c r="AM27" s="401"/>
      <c r="AN27" s="13"/>
      <c r="AO27" s="400"/>
      <c r="AP27" s="358"/>
      <c r="AQ27" s="358"/>
      <c r="AR27" s="358"/>
      <c r="AS27" s="358"/>
      <c r="AT27" s="358"/>
      <c r="AU27" s="358"/>
      <c r="AV27" s="358"/>
      <c r="AW27" s="358"/>
      <c r="AX27" s="358"/>
      <c r="AY27" s="358"/>
      <c r="AZ27" s="401"/>
    </row>
    <row r="28" spans="1:52" ht="14.25" customHeight="1" x14ac:dyDescent="0.2">
      <c r="A28" s="12"/>
      <c r="B28" s="400"/>
      <c r="C28" s="358"/>
      <c r="D28" s="358"/>
      <c r="E28" s="358"/>
      <c r="F28" s="358"/>
      <c r="G28" s="358"/>
      <c r="H28" s="358"/>
      <c r="I28" s="358"/>
      <c r="J28" s="358"/>
      <c r="K28" s="358"/>
      <c r="L28" s="358"/>
      <c r="M28" s="401"/>
      <c r="N28" s="13"/>
      <c r="O28" s="400"/>
      <c r="P28" s="358"/>
      <c r="Q28" s="358"/>
      <c r="R28" s="358"/>
      <c r="S28" s="358"/>
      <c r="T28" s="358"/>
      <c r="U28" s="358"/>
      <c r="V28" s="358"/>
      <c r="W28" s="358"/>
      <c r="X28" s="358"/>
      <c r="Y28" s="358"/>
      <c r="Z28" s="401"/>
      <c r="AA28" s="12"/>
      <c r="AB28" s="400"/>
      <c r="AC28" s="358"/>
      <c r="AD28" s="358"/>
      <c r="AE28" s="358"/>
      <c r="AF28" s="358"/>
      <c r="AG28" s="358"/>
      <c r="AH28" s="358"/>
      <c r="AI28" s="358"/>
      <c r="AJ28" s="358"/>
      <c r="AK28" s="358"/>
      <c r="AL28" s="358"/>
      <c r="AM28" s="401"/>
      <c r="AN28" s="13"/>
      <c r="AO28" s="400"/>
      <c r="AP28" s="358"/>
      <c r="AQ28" s="358"/>
      <c r="AR28" s="358"/>
      <c r="AS28" s="358"/>
      <c r="AT28" s="358"/>
      <c r="AU28" s="358"/>
      <c r="AV28" s="358"/>
      <c r="AW28" s="358"/>
      <c r="AX28" s="358"/>
      <c r="AY28" s="358"/>
      <c r="AZ28" s="401"/>
    </row>
    <row r="29" spans="1:52" ht="14.25" customHeight="1" x14ac:dyDescent="0.2">
      <c r="A29" s="12"/>
      <c r="B29" s="400"/>
      <c r="C29" s="358"/>
      <c r="D29" s="358"/>
      <c r="E29" s="358"/>
      <c r="F29" s="358"/>
      <c r="G29" s="358"/>
      <c r="H29" s="358"/>
      <c r="I29" s="358"/>
      <c r="J29" s="358"/>
      <c r="K29" s="358"/>
      <c r="L29" s="358"/>
      <c r="M29" s="401"/>
      <c r="N29" s="13"/>
      <c r="O29" s="400"/>
      <c r="P29" s="358"/>
      <c r="Q29" s="358"/>
      <c r="R29" s="358"/>
      <c r="S29" s="358"/>
      <c r="T29" s="358"/>
      <c r="U29" s="358"/>
      <c r="V29" s="358"/>
      <c r="W29" s="358"/>
      <c r="X29" s="358"/>
      <c r="Y29" s="358"/>
      <c r="Z29" s="401"/>
      <c r="AA29" s="12"/>
      <c r="AB29" s="400"/>
      <c r="AC29" s="358"/>
      <c r="AD29" s="358"/>
      <c r="AE29" s="358"/>
      <c r="AF29" s="358"/>
      <c r="AG29" s="358"/>
      <c r="AH29" s="358"/>
      <c r="AI29" s="358"/>
      <c r="AJ29" s="358"/>
      <c r="AK29" s="358"/>
      <c r="AL29" s="358"/>
      <c r="AM29" s="401"/>
      <c r="AN29" s="13"/>
      <c r="AO29" s="400"/>
      <c r="AP29" s="358"/>
      <c r="AQ29" s="358"/>
      <c r="AR29" s="358"/>
      <c r="AS29" s="358"/>
      <c r="AT29" s="358"/>
      <c r="AU29" s="358"/>
      <c r="AV29" s="358"/>
      <c r="AW29" s="358"/>
      <c r="AX29" s="358"/>
      <c r="AY29" s="358"/>
      <c r="AZ29" s="401"/>
    </row>
    <row r="30" spans="1:52" ht="14.25" customHeight="1" x14ac:dyDescent="0.2">
      <c r="A30" s="12"/>
      <c r="B30" s="400"/>
      <c r="C30" s="358"/>
      <c r="D30" s="358"/>
      <c r="E30" s="358"/>
      <c r="F30" s="358"/>
      <c r="G30" s="358"/>
      <c r="H30" s="358"/>
      <c r="I30" s="358"/>
      <c r="J30" s="358"/>
      <c r="K30" s="358"/>
      <c r="L30" s="358"/>
      <c r="M30" s="401"/>
      <c r="N30" s="13"/>
      <c r="O30" s="400"/>
      <c r="P30" s="358"/>
      <c r="Q30" s="358"/>
      <c r="R30" s="358"/>
      <c r="S30" s="358"/>
      <c r="T30" s="358"/>
      <c r="U30" s="358"/>
      <c r="V30" s="358"/>
      <c r="W30" s="358"/>
      <c r="X30" s="358"/>
      <c r="Y30" s="358"/>
      <c r="Z30" s="401"/>
      <c r="AA30" s="12"/>
      <c r="AB30" s="400"/>
      <c r="AC30" s="358"/>
      <c r="AD30" s="358"/>
      <c r="AE30" s="358"/>
      <c r="AF30" s="358"/>
      <c r="AG30" s="358"/>
      <c r="AH30" s="358"/>
      <c r="AI30" s="358"/>
      <c r="AJ30" s="358"/>
      <c r="AK30" s="358"/>
      <c r="AL30" s="358"/>
      <c r="AM30" s="401"/>
      <c r="AN30" s="13"/>
      <c r="AO30" s="400"/>
      <c r="AP30" s="358"/>
      <c r="AQ30" s="358"/>
      <c r="AR30" s="358"/>
      <c r="AS30" s="358"/>
      <c r="AT30" s="358"/>
      <c r="AU30" s="358"/>
      <c r="AV30" s="358"/>
      <c r="AW30" s="358"/>
      <c r="AX30" s="358"/>
      <c r="AY30" s="358"/>
      <c r="AZ30" s="401"/>
    </row>
    <row r="31" spans="1:52" ht="14.25" customHeight="1" x14ac:dyDescent="0.2">
      <c r="A31" s="12"/>
      <c r="B31" s="400"/>
      <c r="C31" s="358"/>
      <c r="D31" s="358"/>
      <c r="E31" s="358"/>
      <c r="F31" s="358"/>
      <c r="G31" s="358"/>
      <c r="H31" s="358"/>
      <c r="I31" s="358"/>
      <c r="J31" s="358"/>
      <c r="K31" s="358"/>
      <c r="L31" s="358"/>
      <c r="M31" s="401"/>
      <c r="N31" s="13"/>
      <c r="O31" s="400"/>
      <c r="P31" s="358"/>
      <c r="Q31" s="358"/>
      <c r="R31" s="358"/>
      <c r="S31" s="358"/>
      <c r="T31" s="358"/>
      <c r="U31" s="358"/>
      <c r="V31" s="358"/>
      <c r="W31" s="358"/>
      <c r="X31" s="358"/>
      <c r="Y31" s="358"/>
      <c r="Z31" s="401"/>
      <c r="AA31" s="12"/>
      <c r="AB31" s="400"/>
      <c r="AC31" s="358"/>
      <c r="AD31" s="358"/>
      <c r="AE31" s="358"/>
      <c r="AF31" s="358"/>
      <c r="AG31" s="358"/>
      <c r="AH31" s="358"/>
      <c r="AI31" s="358"/>
      <c r="AJ31" s="358"/>
      <c r="AK31" s="358"/>
      <c r="AL31" s="358"/>
      <c r="AM31" s="401"/>
      <c r="AN31" s="13"/>
      <c r="AO31" s="400"/>
      <c r="AP31" s="358"/>
      <c r="AQ31" s="358"/>
      <c r="AR31" s="358"/>
      <c r="AS31" s="358"/>
      <c r="AT31" s="358"/>
      <c r="AU31" s="358"/>
      <c r="AV31" s="358"/>
      <c r="AW31" s="358"/>
      <c r="AX31" s="358"/>
      <c r="AY31" s="358"/>
      <c r="AZ31" s="401"/>
    </row>
    <row r="32" spans="1:52" ht="14.25" customHeight="1" x14ac:dyDescent="0.2">
      <c r="A32" s="12"/>
      <c r="B32" s="402"/>
      <c r="C32" s="403"/>
      <c r="D32" s="403"/>
      <c r="E32" s="403"/>
      <c r="F32" s="403"/>
      <c r="G32" s="403"/>
      <c r="H32" s="403"/>
      <c r="I32" s="403"/>
      <c r="J32" s="403"/>
      <c r="K32" s="403"/>
      <c r="L32" s="403"/>
      <c r="M32" s="404"/>
      <c r="N32" s="13"/>
      <c r="O32" s="402"/>
      <c r="P32" s="403"/>
      <c r="Q32" s="403"/>
      <c r="R32" s="403"/>
      <c r="S32" s="403"/>
      <c r="T32" s="403"/>
      <c r="U32" s="403"/>
      <c r="V32" s="403"/>
      <c r="W32" s="403"/>
      <c r="X32" s="403"/>
      <c r="Y32" s="403"/>
      <c r="Z32" s="404"/>
      <c r="AA32" s="12"/>
      <c r="AB32" s="402"/>
      <c r="AC32" s="403"/>
      <c r="AD32" s="403"/>
      <c r="AE32" s="403"/>
      <c r="AF32" s="403"/>
      <c r="AG32" s="403"/>
      <c r="AH32" s="403"/>
      <c r="AI32" s="403"/>
      <c r="AJ32" s="403"/>
      <c r="AK32" s="403"/>
      <c r="AL32" s="403"/>
      <c r="AM32" s="404"/>
      <c r="AN32" s="13"/>
      <c r="AO32" s="402"/>
      <c r="AP32" s="403"/>
      <c r="AQ32" s="403"/>
      <c r="AR32" s="403"/>
      <c r="AS32" s="403"/>
      <c r="AT32" s="403"/>
      <c r="AU32" s="403"/>
      <c r="AV32" s="403"/>
      <c r="AW32" s="403"/>
      <c r="AX32" s="403"/>
      <c r="AY32" s="403"/>
      <c r="AZ32" s="404"/>
    </row>
    <row r="33" spans="1:52" ht="14.25" customHeight="1" x14ac:dyDescent="0.2">
      <c r="A33" s="12"/>
      <c r="B33" s="405" t="s">
        <v>22</v>
      </c>
      <c r="C33" s="398"/>
      <c r="D33" s="398"/>
      <c r="E33" s="398"/>
      <c r="F33" s="398"/>
      <c r="G33" s="398"/>
      <c r="H33" s="398"/>
      <c r="I33" s="398"/>
      <c r="J33" s="398"/>
      <c r="K33" s="398"/>
      <c r="L33" s="398"/>
      <c r="M33" s="399"/>
      <c r="N33" s="13"/>
      <c r="O33" s="14" t="str">
        <f>B33</f>
        <v>…...........................</v>
      </c>
      <c r="P33" s="15"/>
      <c r="Q33" s="15"/>
      <c r="R33" s="15"/>
      <c r="S33" s="15"/>
      <c r="T33" s="15"/>
      <c r="U33" s="15"/>
      <c r="V33" s="15"/>
      <c r="W33" s="15"/>
      <c r="X33" s="15"/>
      <c r="Y33" s="15"/>
      <c r="Z33" s="16"/>
      <c r="AA33" s="12"/>
      <c r="AB33" s="405" t="s">
        <v>22</v>
      </c>
      <c r="AC33" s="398"/>
      <c r="AD33" s="398"/>
      <c r="AE33" s="398"/>
      <c r="AF33" s="398"/>
      <c r="AG33" s="398"/>
      <c r="AH33" s="398"/>
      <c r="AI33" s="398"/>
      <c r="AJ33" s="398"/>
      <c r="AK33" s="398"/>
      <c r="AL33" s="398"/>
      <c r="AM33" s="399"/>
      <c r="AN33" s="13"/>
      <c r="AO33" s="14" t="str">
        <f>AB33</f>
        <v>…...........................</v>
      </c>
      <c r="AP33" s="15"/>
      <c r="AQ33" s="15"/>
      <c r="AR33" s="15"/>
      <c r="AS33" s="15"/>
      <c r="AT33" s="15"/>
      <c r="AU33" s="15"/>
      <c r="AV33" s="15"/>
      <c r="AW33" s="15"/>
      <c r="AX33" s="15"/>
      <c r="AY33" s="15"/>
      <c r="AZ33" s="16"/>
    </row>
    <row r="34" spans="1:52" ht="14.25" customHeight="1" x14ac:dyDescent="0.2">
      <c r="A34" s="12"/>
      <c r="B34" s="17"/>
      <c r="C34" s="18"/>
      <c r="D34" s="18"/>
      <c r="E34" s="18"/>
      <c r="F34" s="18"/>
      <c r="G34" s="19"/>
      <c r="H34" s="18"/>
      <c r="I34" s="18"/>
      <c r="J34" s="18"/>
      <c r="K34" s="18"/>
      <c r="L34" s="18"/>
      <c r="M34" s="20"/>
      <c r="N34" s="13"/>
      <c r="O34" s="21"/>
      <c r="P34" s="22"/>
      <c r="Q34" s="22"/>
      <c r="R34" s="22"/>
      <c r="S34" s="22"/>
      <c r="T34" s="23"/>
      <c r="U34" s="18"/>
      <c r="V34" s="22"/>
      <c r="W34" s="22"/>
      <c r="X34" s="22"/>
      <c r="Y34" s="22"/>
      <c r="Z34" s="24"/>
      <c r="AA34" s="12"/>
      <c r="AB34" s="17"/>
      <c r="AC34" s="18"/>
      <c r="AD34" s="18"/>
      <c r="AE34" s="18"/>
      <c r="AF34" s="18"/>
      <c r="AG34" s="19"/>
      <c r="AH34" s="18"/>
      <c r="AI34" s="18"/>
      <c r="AJ34" s="18"/>
      <c r="AK34" s="18"/>
      <c r="AL34" s="18"/>
      <c r="AM34" s="20"/>
      <c r="AN34" s="13"/>
      <c r="AO34" s="21"/>
      <c r="AP34" s="22"/>
      <c r="AQ34" s="22"/>
      <c r="AR34" s="22"/>
      <c r="AS34" s="22"/>
      <c r="AT34" s="23"/>
      <c r="AU34" s="18"/>
      <c r="AV34" s="22"/>
      <c r="AW34" s="22"/>
      <c r="AX34" s="22"/>
      <c r="AY34" s="22"/>
      <c r="AZ34" s="24"/>
    </row>
    <row r="35" spans="1:52" ht="14.25" customHeight="1" x14ac:dyDescent="0.2">
      <c r="A35" s="12"/>
      <c r="B35" s="12"/>
      <c r="C35" s="12"/>
      <c r="D35" s="12"/>
      <c r="E35" s="12"/>
      <c r="F35" s="12"/>
      <c r="G35" s="12"/>
      <c r="H35" s="12"/>
      <c r="I35" s="12"/>
      <c r="J35" s="12"/>
      <c r="K35" s="12"/>
      <c r="L35" s="12"/>
      <c r="M35" s="12"/>
      <c r="N35" s="12"/>
      <c r="O35" s="12"/>
      <c r="P35" s="12"/>
      <c r="Q35" s="12"/>
      <c r="R35" s="12"/>
      <c r="S35" s="12"/>
      <c r="T35" s="12"/>
      <c r="U35" s="12"/>
      <c r="V35" s="12"/>
      <c r="W35" s="12"/>
      <c r="X35" s="12"/>
      <c r="Y35" s="12"/>
      <c r="Z35" s="12"/>
      <c r="AA35" s="12"/>
      <c r="AB35" s="12"/>
      <c r="AC35" s="12"/>
      <c r="AD35" s="12"/>
      <c r="AE35" s="12"/>
      <c r="AF35" s="12"/>
      <c r="AG35" s="12"/>
      <c r="AH35" s="12"/>
      <c r="AI35" s="12"/>
      <c r="AJ35" s="12"/>
      <c r="AK35" s="12"/>
      <c r="AL35" s="12"/>
      <c r="AM35" s="12"/>
      <c r="AN35" s="12"/>
      <c r="AO35" s="12"/>
      <c r="AP35" s="12"/>
      <c r="AQ35" s="12"/>
      <c r="AR35" s="12"/>
      <c r="AS35" s="12"/>
      <c r="AT35" s="12"/>
      <c r="AU35" s="12"/>
      <c r="AV35" s="12"/>
      <c r="AW35" s="12"/>
      <c r="AX35" s="12"/>
      <c r="AY35" s="12"/>
      <c r="AZ35" s="12"/>
    </row>
    <row r="36" spans="1:52" ht="14.25" customHeight="1" x14ac:dyDescent="0.2">
      <c r="A36" s="12"/>
      <c r="B36" s="406"/>
      <c r="C36" s="398"/>
      <c r="D36" s="398"/>
      <c r="E36" s="398"/>
      <c r="F36" s="398"/>
      <c r="G36" s="398"/>
      <c r="H36" s="398"/>
      <c r="I36" s="398"/>
      <c r="J36" s="398"/>
      <c r="K36" s="398"/>
      <c r="L36" s="398"/>
      <c r="M36" s="399"/>
      <c r="N36" s="13"/>
      <c r="O36" s="397"/>
      <c r="P36" s="398"/>
      <c r="Q36" s="398"/>
      <c r="R36" s="398"/>
      <c r="S36" s="398"/>
      <c r="T36" s="398"/>
      <c r="U36" s="398"/>
      <c r="V36" s="398"/>
      <c r="W36" s="398"/>
      <c r="X36" s="398"/>
      <c r="Y36" s="398"/>
      <c r="Z36" s="399"/>
      <c r="AA36" s="12"/>
      <c r="AB36" s="406"/>
      <c r="AC36" s="398"/>
      <c r="AD36" s="398"/>
      <c r="AE36" s="398"/>
      <c r="AF36" s="398"/>
      <c r="AG36" s="398"/>
      <c r="AH36" s="398"/>
      <c r="AI36" s="398"/>
      <c r="AJ36" s="398"/>
      <c r="AK36" s="398"/>
      <c r="AL36" s="398"/>
      <c r="AM36" s="399"/>
      <c r="AN36" s="13"/>
      <c r="AO36" s="397"/>
      <c r="AP36" s="398"/>
      <c r="AQ36" s="398"/>
      <c r="AR36" s="398"/>
      <c r="AS36" s="398"/>
      <c r="AT36" s="398"/>
      <c r="AU36" s="398"/>
      <c r="AV36" s="398"/>
      <c r="AW36" s="398"/>
      <c r="AX36" s="398"/>
      <c r="AY36" s="398"/>
      <c r="AZ36" s="399"/>
    </row>
    <row r="37" spans="1:52" ht="14.25" customHeight="1" x14ac:dyDescent="0.2">
      <c r="A37" s="12"/>
      <c r="B37" s="400"/>
      <c r="C37" s="358"/>
      <c r="D37" s="358"/>
      <c r="E37" s="358"/>
      <c r="F37" s="358"/>
      <c r="G37" s="358"/>
      <c r="H37" s="358"/>
      <c r="I37" s="358"/>
      <c r="J37" s="358"/>
      <c r="K37" s="358"/>
      <c r="L37" s="358"/>
      <c r="M37" s="401"/>
      <c r="N37" s="13"/>
      <c r="O37" s="400"/>
      <c r="P37" s="358"/>
      <c r="Q37" s="358"/>
      <c r="R37" s="358"/>
      <c r="S37" s="358"/>
      <c r="T37" s="358"/>
      <c r="U37" s="358"/>
      <c r="V37" s="358"/>
      <c r="W37" s="358"/>
      <c r="X37" s="358"/>
      <c r="Y37" s="358"/>
      <c r="Z37" s="401"/>
      <c r="AA37" s="12"/>
      <c r="AB37" s="400"/>
      <c r="AC37" s="358"/>
      <c r="AD37" s="358"/>
      <c r="AE37" s="358"/>
      <c r="AF37" s="358"/>
      <c r="AG37" s="358"/>
      <c r="AH37" s="358"/>
      <c r="AI37" s="358"/>
      <c r="AJ37" s="358"/>
      <c r="AK37" s="358"/>
      <c r="AL37" s="358"/>
      <c r="AM37" s="401"/>
      <c r="AN37" s="13"/>
      <c r="AO37" s="400"/>
      <c r="AP37" s="358"/>
      <c r="AQ37" s="358"/>
      <c r="AR37" s="358"/>
      <c r="AS37" s="358"/>
      <c r="AT37" s="358"/>
      <c r="AU37" s="358"/>
      <c r="AV37" s="358"/>
      <c r="AW37" s="358"/>
      <c r="AX37" s="358"/>
      <c r="AY37" s="358"/>
      <c r="AZ37" s="401"/>
    </row>
    <row r="38" spans="1:52" ht="14.25" customHeight="1" x14ac:dyDescent="0.2">
      <c r="A38" s="12"/>
      <c r="B38" s="400"/>
      <c r="C38" s="358"/>
      <c r="D38" s="358"/>
      <c r="E38" s="358"/>
      <c r="F38" s="358"/>
      <c r="G38" s="358"/>
      <c r="H38" s="358"/>
      <c r="I38" s="358"/>
      <c r="J38" s="358"/>
      <c r="K38" s="358"/>
      <c r="L38" s="358"/>
      <c r="M38" s="401"/>
      <c r="N38" s="13"/>
      <c r="O38" s="400"/>
      <c r="P38" s="358"/>
      <c r="Q38" s="358"/>
      <c r="R38" s="358"/>
      <c r="S38" s="358"/>
      <c r="T38" s="358"/>
      <c r="U38" s="358"/>
      <c r="V38" s="358"/>
      <c r="W38" s="358"/>
      <c r="X38" s="358"/>
      <c r="Y38" s="358"/>
      <c r="Z38" s="401"/>
      <c r="AA38" s="12"/>
      <c r="AB38" s="400"/>
      <c r="AC38" s="358"/>
      <c r="AD38" s="358"/>
      <c r="AE38" s="358"/>
      <c r="AF38" s="358"/>
      <c r="AG38" s="358"/>
      <c r="AH38" s="358"/>
      <c r="AI38" s="358"/>
      <c r="AJ38" s="358"/>
      <c r="AK38" s="358"/>
      <c r="AL38" s="358"/>
      <c r="AM38" s="401"/>
      <c r="AN38" s="13"/>
      <c r="AO38" s="400"/>
      <c r="AP38" s="358"/>
      <c r="AQ38" s="358"/>
      <c r="AR38" s="358"/>
      <c r="AS38" s="358"/>
      <c r="AT38" s="358"/>
      <c r="AU38" s="358"/>
      <c r="AV38" s="358"/>
      <c r="AW38" s="358"/>
      <c r="AX38" s="358"/>
      <c r="AY38" s="358"/>
      <c r="AZ38" s="401"/>
    </row>
    <row r="39" spans="1:52" ht="14.25" customHeight="1" x14ac:dyDescent="0.2">
      <c r="A39" s="12"/>
      <c r="B39" s="400"/>
      <c r="C39" s="358"/>
      <c r="D39" s="358"/>
      <c r="E39" s="358"/>
      <c r="F39" s="358"/>
      <c r="G39" s="358"/>
      <c r="H39" s="358"/>
      <c r="I39" s="358"/>
      <c r="J39" s="358"/>
      <c r="K39" s="358"/>
      <c r="L39" s="358"/>
      <c r="M39" s="401"/>
      <c r="N39" s="13"/>
      <c r="O39" s="400"/>
      <c r="P39" s="358"/>
      <c r="Q39" s="358"/>
      <c r="R39" s="358"/>
      <c r="S39" s="358"/>
      <c r="T39" s="358"/>
      <c r="U39" s="358"/>
      <c r="V39" s="358"/>
      <c r="W39" s="358"/>
      <c r="X39" s="358"/>
      <c r="Y39" s="358"/>
      <c r="Z39" s="401"/>
      <c r="AA39" s="12"/>
      <c r="AB39" s="400"/>
      <c r="AC39" s="358"/>
      <c r="AD39" s="358"/>
      <c r="AE39" s="358"/>
      <c r="AF39" s="358"/>
      <c r="AG39" s="358"/>
      <c r="AH39" s="358"/>
      <c r="AI39" s="358"/>
      <c r="AJ39" s="358"/>
      <c r="AK39" s="358"/>
      <c r="AL39" s="358"/>
      <c r="AM39" s="401"/>
      <c r="AN39" s="13"/>
      <c r="AO39" s="400"/>
      <c r="AP39" s="358"/>
      <c r="AQ39" s="358"/>
      <c r="AR39" s="358"/>
      <c r="AS39" s="358"/>
      <c r="AT39" s="358"/>
      <c r="AU39" s="358"/>
      <c r="AV39" s="358"/>
      <c r="AW39" s="358"/>
      <c r="AX39" s="358"/>
      <c r="AY39" s="358"/>
      <c r="AZ39" s="401"/>
    </row>
    <row r="40" spans="1:52" ht="14.25" customHeight="1" x14ac:dyDescent="0.2">
      <c r="A40" s="12"/>
      <c r="B40" s="400"/>
      <c r="C40" s="358"/>
      <c r="D40" s="358"/>
      <c r="E40" s="358"/>
      <c r="F40" s="358"/>
      <c r="G40" s="358"/>
      <c r="H40" s="358"/>
      <c r="I40" s="358"/>
      <c r="J40" s="358"/>
      <c r="K40" s="358"/>
      <c r="L40" s="358"/>
      <c r="M40" s="401"/>
      <c r="N40" s="13"/>
      <c r="O40" s="400"/>
      <c r="P40" s="358"/>
      <c r="Q40" s="358"/>
      <c r="R40" s="358"/>
      <c r="S40" s="358"/>
      <c r="T40" s="358"/>
      <c r="U40" s="358"/>
      <c r="V40" s="358"/>
      <c r="W40" s="358"/>
      <c r="X40" s="358"/>
      <c r="Y40" s="358"/>
      <c r="Z40" s="401"/>
      <c r="AA40" s="12"/>
      <c r="AB40" s="400"/>
      <c r="AC40" s="358"/>
      <c r="AD40" s="358"/>
      <c r="AE40" s="358"/>
      <c r="AF40" s="358"/>
      <c r="AG40" s="358"/>
      <c r="AH40" s="358"/>
      <c r="AI40" s="358"/>
      <c r="AJ40" s="358"/>
      <c r="AK40" s="358"/>
      <c r="AL40" s="358"/>
      <c r="AM40" s="401"/>
      <c r="AN40" s="13"/>
      <c r="AO40" s="400"/>
      <c r="AP40" s="358"/>
      <c r="AQ40" s="358"/>
      <c r="AR40" s="358"/>
      <c r="AS40" s="358"/>
      <c r="AT40" s="358"/>
      <c r="AU40" s="358"/>
      <c r="AV40" s="358"/>
      <c r="AW40" s="358"/>
      <c r="AX40" s="358"/>
      <c r="AY40" s="358"/>
      <c r="AZ40" s="401"/>
    </row>
    <row r="41" spans="1:52" ht="14.25" customHeight="1" x14ac:dyDescent="0.2">
      <c r="A41" s="12"/>
      <c r="B41" s="400"/>
      <c r="C41" s="358"/>
      <c r="D41" s="358"/>
      <c r="E41" s="358"/>
      <c r="F41" s="358"/>
      <c r="G41" s="358"/>
      <c r="H41" s="358"/>
      <c r="I41" s="358"/>
      <c r="J41" s="358"/>
      <c r="K41" s="358"/>
      <c r="L41" s="358"/>
      <c r="M41" s="401"/>
      <c r="N41" s="13"/>
      <c r="O41" s="400"/>
      <c r="P41" s="358"/>
      <c r="Q41" s="358"/>
      <c r="R41" s="358"/>
      <c r="S41" s="358"/>
      <c r="T41" s="358"/>
      <c r="U41" s="358"/>
      <c r="V41" s="358"/>
      <c r="W41" s="358"/>
      <c r="X41" s="358"/>
      <c r="Y41" s="358"/>
      <c r="Z41" s="401"/>
      <c r="AA41" s="12"/>
      <c r="AB41" s="400"/>
      <c r="AC41" s="358"/>
      <c r="AD41" s="358"/>
      <c r="AE41" s="358"/>
      <c r="AF41" s="358"/>
      <c r="AG41" s="358"/>
      <c r="AH41" s="358"/>
      <c r="AI41" s="358"/>
      <c r="AJ41" s="358"/>
      <c r="AK41" s="358"/>
      <c r="AL41" s="358"/>
      <c r="AM41" s="401"/>
      <c r="AN41" s="13"/>
      <c r="AO41" s="400"/>
      <c r="AP41" s="358"/>
      <c r="AQ41" s="358"/>
      <c r="AR41" s="358"/>
      <c r="AS41" s="358"/>
      <c r="AT41" s="358"/>
      <c r="AU41" s="358"/>
      <c r="AV41" s="358"/>
      <c r="AW41" s="358"/>
      <c r="AX41" s="358"/>
      <c r="AY41" s="358"/>
      <c r="AZ41" s="401"/>
    </row>
    <row r="42" spans="1:52" ht="14.25" customHeight="1" x14ac:dyDescent="0.2">
      <c r="A42" s="12"/>
      <c r="B42" s="400"/>
      <c r="C42" s="358"/>
      <c r="D42" s="358"/>
      <c r="E42" s="358"/>
      <c r="F42" s="358"/>
      <c r="G42" s="358"/>
      <c r="H42" s="358"/>
      <c r="I42" s="358"/>
      <c r="J42" s="358"/>
      <c r="K42" s="358"/>
      <c r="L42" s="358"/>
      <c r="M42" s="401"/>
      <c r="N42" s="13"/>
      <c r="O42" s="400"/>
      <c r="P42" s="358"/>
      <c r="Q42" s="358"/>
      <c r="R42" s="358"/>
      <c r="S42" s="358"/>
      <c r="T42" s="358"/>
      <c r="U42" s="358"/>
      <c r="V42" s="358"/>
      <c r="W42" s="358"/>
      <c r="X42" s="358"/>
      <c r="Y42" s="358"/>
      <c r="Z42" s="401"/>
      <c r="AA42" s="12"/>
      <c r="AB42" s="400"/>
      <c r="AC42" s="358"/>
      <c r="AD42" s="358"/>
      <c r="AE42" s="358"/>
      <c r="AF42" s="358"/>
      <c r="AG42" s="358"/>
      <c r="AH42" s="358"/>
      <c r="AI42" s="358"/>
      <c r="AJ42" s="358"/>
      <c r="AK42" s="358"/>
      <c r="AL42" s="358"/>
      <c r="AM42" s="401"/>
      <c r="AN42" s="13"/>
      <c r="AO42" s="400"/>
      <c r="AP42" s="358"/>
      <c r="AQ42" s="358"/>
      <c r="AR42" s="358"/>
      <c r="AS42" s="358"/>
      <c r="AT42" s="358"/>
      <c r="AU42" s="358"/>
      <c r="AV42" s="358"/>
      <c r="AW42" s="358"/>
      <c r="AX42" s="358"/>
      <c r="AY42" s="358"/>
      <c r="AZ42" s="401"/>
    </row>
    <row r="43" spans="1:52" ht="14.25" customHeight="1" x14ac:dyDescent="0.2">
      <c r="A43" s="12"/>
      <c r="B43" s="400"/>
      <c r="C43" s="358"/>
      <c r="D43" s="358"/>
      <c r="E43" s="358"/>
      <c r="F43" s="358"/>
      <c r="G43" s="358"/>
      <c r="H43" s="358"/>
      <c r="I43" s="358"/>
      <c r="J43" s="358"/>
      <c r="K43" s="358"/>
      <c r="L43" s="358"/>
      <c r="M43" s="401"/>
      <c r="N43" s="13"/>
      <c r="O43" s="400"/>
      <c r="P43" s="358"/>
      <c r="Q43" s="358"/>
      <c r="R43" s="358"/>
      <c r="S43" s="358"/>
      <c r="T43" s="358"/>
      <c r="U43" s="358"/>
      <c r="V43" s="358"/>
      <c r="W43" s="358"/>
      <c r="X43" s="358"/>
      <c r="Y43" s="358"/>
      <c r="Z43" s="401"/>
      <c r="AA43" s="12"/>
      <c r="AB43" s="400"/>
      <c r="AC43" s="358"/>
      <c r="AD43" s="358"/>
      <c r="AE43" s="358"/>
      <c r="AF43" s="358"/>
      <c r="AG43" s="358"/>
      <c r="AH43" s="358"/>
      <c r="AI43" s="358"/>
      <c r="AJ43" s="358"/>
      <c r="AK43" s="358"/>
      <c r="AL43" s="358"/>
      <c r="AM43" s="401"/>
      <c r="AN43" s="13"/>
      <c r="AO43" s="400"/>
      <c r="AP43" s="358"/>
      <c r="AQ43" s="358"/>
      <c r="AR43" s="358"/>
      <c r="AS43" s="358"/>
      <c r="AT43" s="358"/>
      <c r="AU43" s="358"/>
      <c r="AV43" s="358"/>
      <c r="AW43" s="358"/>
      <c r="AX43" s="358"/>
      <c r="AY43" s="358"/>
      <c r="AZ43" s="401"/>
    </row>
    <row r="44" spans="1:52" ht="14.25" customHeight="1" x14ac:dyDescent="0.2">
      <c r="A44" s="12"/>
      <c r="B44" s="400"/>
      <c r="C44" s="358"/>
      <c r="D44" s="358"/>
      <c r="E44" s="358"/>
      <c r="F44" s="358"/>
      <c r="G44" s="358"/>
      <c r="H44" s="358"/>
      <c r="I44" s="358"/>
      <c r="J44" s="358"/>
      <c r="K44" s="358"/>
      <c r="L44" s="358"/>
      <c r="M44" s="401"/>
      <c r="N44" s="13"/>
      <c r="O44" s="400"/>
      <c r="P44" s="358"/>
      <c r="Q44" s="358"/>
      <c r="R44" s="358"/>
      <c r="S44" s="358"/>
      <c r="T44" s="358"/>
      <c r="U44" s="358"/>
      <c r="V44" s="358"/>
      <c r="W44" s="358"/>
      <c r="X44" s="358"/>
      <c r="Y44" s="358"/>
      <c r="Z44" s="401"/>
      <c r="AA44" s="12"/>
      <c r="AB44" s="400"/>
      <c r="AC44" s="358"/>
      <c r="AD44" s="358"/>
      <c r="AE44" s="358"/>
      <c r="AF44" s="358"/>
      <c r="AG44" s="358"/>
      <c r="AH44" s="358"/>
      <c r="AI44" s="358"/>
      <c r="AJ44" s="358"/>
      <c r="AK44" s="358"/>
      <c r="AL44" s="358"/>
      <c r="AM44" s="401"/>
      <c r="AN44" s="13"/>
      <c r="AO44" s="400"/>
      <c r="AP44" s="358"/>
      <c r="AQ44" s="358"/>
      <c r="AR44" s="358"/>
      <c r="AS44" s="358"/>
      <c r="AT44" s="358"/>
      <c r="AU44" s="358"/>
      <c r="AV44" s="358"/>
      <c r="AW44" s="358"/>
      <c r="AX44" s="358"/>
      <c r="AY44" s="358"/>
      <c r="AZ44" s="401"/>
    </row>
    <row r="45" spans="1:52" ht="14.25" customHeight="1" x14ac:dyDescent="0.2">
      <c r="A45" s="12"/>
      <c r="B45" s="400"/>
      <c r="C45" s="358"/>
      <c r="D45" s="358"/>
      <c r="E45" s="358"/>
      <c r="F45" s="358"/>
      <c r="G45" s="358"/>
      <c r="H45" s="358"/>
      <c r="I45" s="358"/>
      <c r="J45" s="358"/>
      <c r="K45" s="358"/>
      <c r="L45" s="358"/>
      <c r="M45" s="401"/>
      <c r="N45" s="13"/>
      <c r="O45" s="400"/>
      <c r="P45" s="358"/>
      <c r="Q45" s="358"/>
      <c r="R45" s="358"/>
      <c r="S45" s="358"/>
      <c r="T45" s="358"/>
      <c r="U45" s="358"/>
      <c r="V45" s="358"/>
      <c r="W45" s="358"/>
      <c r="X45" s="358"/>
      <c r="Y45" s="358"/>
      <c r="Z45" s="401"/>
      <c r="AA45" s="12"/>
      <c r="AB45" s="400"/>
      <c r="AC45" s="358"/>
      <c r="AD45" s="358"/>
      <c r="AE45" s="358"/>
      <c r="AF45" s="358"/>
      <c r="AG45" s="358"/>
      <c r="AH45" s="358"/>
      <c r="AI45" s="358"/>
      <c r="AJ45" s="358"/>
      <c r="AK45" s="358"/>
      <c r="AL45" s="358"/>
      <c r="AM45" s="401"/>
      <c r="AN45" s="13"/>
      <c r="AO45" s="400"/>
      <c r="AP45" s="358"/>
      <c r="AQ45" s="358"/>
      <c r="AR45" s="358"/>
      <c r="AS45" s="358"/>
      <c r="AT45" s="358"/>
      <c r="AU45" s="358"/>
      <c r="AV45" s="358"/>
      <c r="AW45" s="358"/>
      <c r="AX45" s="358"/>
      <c r="AY45" s="358"/>
      <c r="AZ45" s="401"/>
    </row>
    <row r="46" spans="1:52" ht="14.25" customHeight="1" x14ac:dyDescent="0.2">
      <c r="A46" s="12"/>
      <c r="B46" s="400"/>
      <c r="C46" s="358"/>
      <c r="D46" s="358"/>
      <c r="E46" s="358"/>
      <c r="F46" s="358"/>
      <c r="G46" s="358"/>
      <c r="H46" s="358"/>
      <c r="I46" s="358"/>
      <c r="J46" s="358"/>
      <c r="K46" s="358"/>
      <c r="L46" s="358"/>
      <c r="M46" s="401"/>
      <c r="N46" s="13"/>
      <c r="O46" s="400"/>
      <c r="P46" s="358"/>
      <c r="Q46" s="358"/>
      <c r="R46" s="358"/>
      <c r="S46" s="358"/>
      <c r="T46" s="358"/>
      <c r="U46" s="358"/>
      <c r="V46" s="358"/>
      <c r="W46" s="358"/>
      <c r="X46" s="358"/>
      <c r="Y46" s="358"/>
      <c r="Z46" s="401"/>
      <c r="AA46" s="12"/>
      <c r="AB46" s="400"/>
      <c r="AC46" s="358"/>
      <c r="AD46" s="358"/>
      <c r="AE46" s="358"/>
      <c r="AF46" s="358"/>
      <c r="AG46" s="358"/>
      <c r="AH46" s="358"/>
      <c r="AI46" s="358"/>
      <c r="AJ46" s="358"/>
      <c r="AK46" s="358"/>
      <c r="AL46" s="358"/>
      <c r="AM46" s="401"/>
      <c r="AN46" s="13"/>
      <c r="AO46" s="400"/>
      <c r="AP46" s="358"/>
      <c r="AQ46" s="358"/>
      <c r="AR46" s="358"/>
      <c r="AS46" s="358"/>
      <c r="AT46" s="358"/>
      <c r="AU46" s="358"/>
      <c r="AV46" s="358"/>
      <c r="AW46" s="358"/>
      <c r="AX46" s="358"/>
      <c r="AY46" s="358"/>
      <c r="AZ46" s="401"/>
    </row>
    <row r="47" spans="1:52" ht="14.25" customHeight="1" x14ac:dyDescent="0.2">
      <c r="A47" s="12"/>
      <c r="B47" s="402"/>
      <c r="C47" s="403"/>
      <c r="D47" s="403"/>
      <c r="E47" s="403"/>
      <c r="F47" s="403"/>
      <c r="G47" s="403"/>
      <c r="H47" s="403"/>
      <c r="I47" s="403"/>
      <c r="J47" s="403"/>
      <c r="K47" s="403"/>
      <c r="L47" s="403"/>
      <c r="M47" s="404"/>
      <c r="N47" s="13"/>
      <c r="O47" s="402"/>
      <c r="P47" s="403"/>
      <c r="Q47" s="403"/>
      <c r="R47" s="403"/>
      <c r="S47" s="403"/>
      <c r="T47" s="403"/>
      <c r="U47" s="403"/>
      <c r="V47" s="403"/>
      <c r="W47" s="403"/>
      <c r="X47" s="403"/>
      <c r="Y47" s="403"/>
      <c r="Z47" s="404"/>
      <c r="AA47" s="12"/>
      <c r="AB47" s="402"/>
      <c r="AC47" s="403"/>
      <c r="AD47" s="403"/>
      <c r="AE47" s="403"/>
      <c r="AF47" s="403"/>
      <c r="AG47" s="403"/>
      <c r="AH47" s="403"/>
      <c r="AI47" s="403"/>
      <c r="AJ47" s="403"/>
      <c r="AK47" s="403"/>
      <c r="AL47" s="403"/>
      <c r="AM47" s="404"/>
      <c r="AN47" s="13"/>
      <c r="AO47" s="402"/>
      <c r="AP47" s="403"/>
      <c r="AQ47" s="403"/>
      <c r="AR47" s="403"/>
      <c r="AS47" s="403"/>
      <c r="AT47" s="403"/>
      <c r="AU47" s="403"/>
      <c r="AV47" s="403"/>
      <c r="AW47" s="403"/>
      <c r="AX47" s="403"/>
      <c r="AY47" s="403"/>
      <c r="AZ47" s="404"/>
    </row>
    <row r="48" spans="1:52" ht="14.25" customHeight="1" x14ac:dyDescent="0.2">
      <c r="A48" s="12"/>
      <c r="B48" s="407" t="s">
        <v>22</v>
      </c>
      <c r="C48" s="398"/>
      <c r="D48" s="398"/>
      <c r="E48" s="398"/>
      <c r="F48" s="398"/>
      <c r="G48" s="398"/>
      <c r="H48" s="398"/>
      <c r="I48" s="398"/>
      <c r="J48" s="398"/>
      <c r="K48" s="398"/>
      <c r="L48" s="398"/>
      <c r="M48" s="398"/>
      <c r="N48" s="12"/>
      <c r="O48" s="25" t="str">
        <f>B48</f>
        <v>…...........................</v>
      </c>
      <c r="P48" s="25"/>
      <c r="Q48" s="25"/>
      <c r="R48" s="25"/>
      <c r="S48" s="25"/>
      <c r="T48" s="25"/>
      <c r="U48" s="25"/>
      <c r="V48" s="25"/>
      <c r="W48" s="25"/>
      <c r="X48" s="25"/>
      <c r="Y48" s="25"/>
      <c r="Z48" s="26"/>
      <c r="AA48" s="12"/>
      <c r="AB48" s="407" t="s">
        <v>22</v>
      </c>
      <c r="AC48" s="398"/>
      <c r="AD48" s="398"/>
      <c r="AE48" s="398"/>
      <c r="AF48" s="398"/>
      <c r="AG48" s="398"/>
      <c r="AH48" s="398"/>
      <c r="AI48" s="398"/>
      <c r="AJ48" s="398"/>
      <c r="AK48" s="398"/>
      <c r="AL48" s="398"/>
      <c r="AM48" s="398"/>
      <c r="AN48" s="12"/>
      <c r="AO48" s="25" t="str">
        <f>AB48</f>
        <v>…...........................</v>
      </c>
      <c r="AP48" s="25"/>
      <c r="AQ48" s="25"/>
      <c r="AR48" s="25"/>
      <c r="AS48" s="25"/>
      <c r="AT48" s="25"/>
      <c r="AU48" s="25"/>
      <c r="AV48" s="25"/>
      <c r="AW48" s="25"/>
      <c r="AX48" s="25"/>
      <c r="AY48" s="25"/>
      <c r="AZ48" s="26"/>
    </row>
    <row r="49" ht="14.25" customHeight="1" x14ac:dyDescent="0.2"/>
    <row r="50" ht="14.25" customHeight="1" x14ac:dyDescent="0.2"/>
    <row r="51" ht="14.25" customHeight="1" x14ac:dyDescent="0.2"/>
    <row r="52" ht="14.25" customHeight="1" x14ac:dyDescent="0.2"/>
    <row r="53" ht="14.25" customHeight="1" x14ac:dyDescent="0.2"/>
    <row r="54" ht="14.25" customHeight="1" x14ac:dyDescent="0.2"/>
    <row r="55" ht="14.25" customHeight="1" x14ac:dyDescent="0.2"/>
    <row r="56" ht="14.25" customHeight="1" x14ac:dyDescent="0.2"/>
    <row r="57" ht="14.25" customHeight="1" x14ac:dyDescent="0.2"/>
    <row r="58" ht="14.25" customHeight="1" x14ac:dyDescent="0.2"/>
    <row r="59" ht="14.25" customHeight="1" x14ac:dyDescent="0.2"/>
    <row r="60" ht="14.25" customHeight="1" x14ac:dyDescent="0.2"/>
    <row r="61" ht="14.25" customHeight="1" x14ac:dyDescent="0.2"/>
    <row r="62" ht="14.25" customHeight="1" x14ac:dyDescent="0.2"/>
    <row r="63" ht="14.25" customHeight="1" x14ac:dyDescent="0.2"/>
    <row r="64" ht="14.25" customHeight="1" x14ac:dyDescent="0.2"/>
    <row r="65" ht="14.25" customHeight="1" x14ac:dyDescent="0.2"/>
    <row r="66" ht="14.25" customHeight="1" x14ac:dyDescent="0.2"/>
    <row r="67" ht="14.25" customHeight="1" x14ac:dyDescent="0.2"/>
    <row r="68" ht="14.25" customHeight="1" x14ac:dyDescent="0.2"/>
    <row r="69" ht="14.25" customHeight="1" x14ac:dyDescent="0.2"/>
    <row r="70" ht="14.25" customHeight="1" x14ac:dyDescent="0.2"/>
    <row r="71" ht="14.25" customHeight="1" x14ac:dyDescent="0.2"/>
    <row r="72" ht="14.25" customHeight="1" x14ac:dyDescent="0.2"/>
    <row r="73" ht="14.25" customHeight="1" x14ac:dyDescent="0.2"/>
    <row r="74" ht="14.25" customHeight="1" x14ac:dyDescent="0.2"/>
    <row r="75" ht="14.25" customHeight="1" x14ac:dyDescent="0.2"/>
    <row r="76" ht="14.25" customHeight="1" x14ac:dyDescent="0.2"/>
    <row r="77" ht="14.25" customHeight="1" x14ac:dyDescent="0.2"/>
    <row r="78" ht="14.25" customHeight="1" x14ac:dyDescent="0.2"/>
    <row r="79" ht="14.25" customHeight="1" x14ac:dyDescent="0.2"/>
    <row r="80" ht="14.25" customHeight="1" x14ac:dyDescent="0.2"/>
    <row r="81" ht="14.25" customHeight="1" x14ac:dyDescent="0.2"/>
    <row r="82" ht="14.25" customHeight="1" x14ac:dyDescent="0.2"/>
    <row r="83" ht="14.25" customHeight="1" x14ac:dyDescent="0.2"/>
    <row r="84" ht="14.25" customHeight="1" x14ac:dyDescent="0.2"/>
    <row r="85" ht="14.25" customHeight="1" x14ac:dyDescent="0.2"/>
    <row r="86" ht="14.25" customHeight="1" x14ac:dyDescent="0.2"/>
    <row r="87" ht="14.25" customHeight="1" x14ac:dyDescent="0.2"/>
    <row r="88" ht="14.25" customHeight="1" x14ac:dyDescent="0.2"/>
    <row r="89" ht="14.25" customHeight="1" x14ac:dyDescent="0.2"/>
    <row r="90" ht="14.25" customHeight="1" x14ac:dyDescent="0.2"/>
    <row r="91" ht="14.25" customHeight="1" x14ac:dyDescent="0.2"/>
    <row r="92" ht="14.25" customHeight="1" x14ac:dyDescent="0.2"/>
    <row r="93" ht="14.25" customHeight="1" x14ac:dyDescent="0.2"/>
    <row r="94" ht="14.25" customHeight="1" x14ac:dyDescent="0.2"/>
    <row r="95" ht="14.25" customHeight="1" x14ac:dyDescent="0.2"/>
    <row r="96" ht="14.25" customHeight="1" x14ac:dyDescent="0.2"/>
    <row r="97" ht="14.25" customHeight="1" x14ac:dyDescent="0.2"/>
    <row r="98" ht="14.25" customHeight="1" x14ac:dyDescent="0.2"/>
    <row r="99" ht="14.25" customHeight="1" x14ac:dyDescent="0.2"/>
    <row r="100" ht="14.25" customHeight="1" x14ac:dyDescent="0.2"/>
    <row r="101" ht="14.25" customHeight="1" x14ac:dyDescent="0.2"/>
    <row r="102" ht="14.25" customHeight="1" x14ac:dyDescent="0.2"/>
    <row r="103" ht="14.25" customHeight="1" x14ac:dyDescent="0.2"/>
    <row r="104" ht="14.25" customHeight="1" x14ac:dyDescent="0.2"/>
    <row r="105" ht="14.25" customHeight="1" x14ac:dyDescent="0.2"/>
    <row r="106" ht="14.25" customHeight="1" x14ac:dyDescent="0.2"/>
    <row r="107" ht="14.25" customHeight="1" x14ac:dyDescent="0.2"/>
    <row r="108" ht="14.25" customHeight="1" x14ac:dyDescent="0.2"/>
    <row r="109" ht="14.25" customHeight="1" x14ac:dyDescent="0.2"/>
    <row r="110" ht="14.25" customHeight="1" x14ac:dyDescent="0.2"/>
    <row r="111" ht="14.25" customHeight="1" x14ac:dyDescent="0.2"/>
    <row r="112" ht="14.25" customHeight="1" x14ac:dyDescent="0.2"/>
    <row r="113" ht="14.25" customHeight="1" x14ac:dyDescent="0.2"/>
    <row r="114" ht="14.25" customHeight="1" x14ac:dyDescent="0.2"/>
    <row r="115" ht="14.25" customHeight="1" x14ac:dyDescent="0.2"/>
    <row r="116" ht="14.25" customHeight="1" x14ac:dyDescent="0.2"/>
    <row r="117" ht="14.25" customHeight="1" x14ac:dyDescent="0.2"/>
    <row r="118" ht="14.25" customHeight="1" x14ac:dyDescent="0.2"/>
    <row r="119" ht="14.25" customHeight="1" x14ac:dyDescent="0.2"/>
    <row r="120" ht="14.25" customHeight="1" x14ac:dyDescent="0.2"/>
    <row r="121" ht="14.25" customHeight="1" x14ac:dyDescent="0.2"/>
    <row r="122" ht="14.25" customHeight="1" x14ac:dyDescent="0.2"/>
    <row r="123" ht="14.25" customHeight="1" x14ac:dyDescent="0.2"/>
    <row r="124" ht="14.25" customHeight="1" x14ac:dyDescent="0.2"/>
    <row r="125" ht="14.25" customHeight="1" x14ac:dyDescent="0.2"/>
    <row r="126" ht="14.25" customHeight="1" x14ac:dyDescent="0.2"/>
    <row r="127" ht="14.25" customHeight="1" x14ac:dyDescent="0.2"/>
    <row r="128" ht="14.25" customHeight="1" x14ac:dyDescent="0.2"/>
    <row r="129" ht="14.25" customHeight="1" x14ac:dyDescent="0.2"/>
    <row r="130" ht="14.25" customHeight="1" x14ac:dyDescent="0.2"/>
    <row r="131" ht="14.25" customHeight="1" x14ac:dyDescent="0.2"/>
    <row r="132" ht="14.25" customHeight="1" x14ac:dyDescent="0.2"/>
    <row r="133" ht="14.25" customHeight="1" x14ac:dyDescent="0.2"/>
    <row r="134" ht="14.25" customHeight="1" x14ac:dyDescent="0.2"/>
    <row r="135" ht="14.25" customHeight="1" x14ac:dyDescent="0.2"/>
    <row r="136" ht="14.25" customHeight="1" x14ac:dyDescent="0.2"/>
    <row r="137" ht="14.25" customHeight="1" x14ac:dyDescent="0.2"/>
    <row r="138" ht="14.25" customHeight="1" x14ac:dyDescent="0.2"/>
    <row r="139" ht="14.25" customHeight="1" x14ac:dyDescent="0.2"/>
    <row r="140" ht="14.25" customHeight="1" x14ac:dyDescent="0.2"/>
    <row r="141" ht="14.25" customHeight="1" x14ac:dyDescent="0.2"/>
    <row r="142" ht="14.25" customHeight="1" x14ac:dyDescent="0.2"/>
    <row r="143" ht="14.25" customHeight="1" x14ac:dyDescent="0.2"/>
    <row r="144" ht="14.25" customHeight="1" x14ac:dyDescent="0.2"/>
    <row r="145" ht="14.25" customHeight="1" x14ac:dyDescent="0.2"/>
    <row r="146" ht="14.25" customHeight="1" x14ac:dyDescent="0.2"/>
    <row r="147" ht="14.25" customHeight="1" x14ac:dyDescent="0.2"/>
    <row r="148" ht="14.25" customHeight="1" x14ac:dyDescent="0.2"/>
    <row r="149" ht="14.25" customHeight="1" x14ac:dyDescent="0.2"/>
    <row r="150" ht="14.25" customHeight="1" x14ac:dyDescent="0.2"/>
    <row r="151" ht="14.25" customHeight="1" x14ac:dyDescent="0.2"/>
    <row r="152" ht="14.25" customHeight="1" x14ac:dyDescent="0.2"/>
    <row r="153" ht="14.25" customHeight="1" x14ac:dyDescent="0.2"/>
    <row r="154" ht="14.25" customHeight="1" x14ac:dyDescent="0.2"/>
    <row r="155" ht="14.25" customHeight="1" x14ac:dyDescent="0.2"/>
    <row r="156" ht="14.25" customHeight="1" x14ac:dyDescent="0.2"/>
    <row r="157" ht="14.25" customHeight="1" x14ac:dyDescent="0.2"/>
    <row r="158" ht="14.25" customHeight="1" x14ac:dyDescent="0.2"/>
    <row r="159" ht="14.25" customHeight="1" x14ac:dyDescent="0.2"/>
    <row r="160" ht="14.25" customHeight="1" x14ac:dyDescent="0.2"/>
    <row r="161" ht="14.25" customHeight="1" x14ac:dyDescent="0.2"/>
    <row r="162" ht="14.25" customHeight="1" x14ac:dyDescent="0.2"/>
    <row r="163" ht="14.25" customHeight="1" x14ac:dyDescent="0.2"/>
    <row r="164" ht="14.25" customHeight="1" x14ac:dyDescent="0.2"/>
    <row r="165" ht="14.25" customHeight="1" x14ac:dyDescent="0.2"/>
    <row r="166" ht="14.25" customHeight="1" x14ac:dyDescent="0.2"/>
    <row r="167" ht="14.25" customHeight="1" x14ac:dyDescent="0.2"/>
    <row r="168" ht="14.25" customHeight="1" x14ac:dyDescent="0.2"/>
    <row r="169" ht="14.25" customHeight="1" x14ac:dyDescent="0.2"/>
    <row r="170" ht="14.25" customHeight="1" x14ac:dyDescent="0.2"/>
    <row r="171" ht="14.25" customHeight="1" x14ac:dyDescent="0.2"/>
    <row r="172" ht="14.25" customHeight="1" x14ac:dyDescent="0.2"/>
    <row r="173" ht="14.25" customHeight="1" x14ac:dyDescent="0.2"/>
    <row r="174" ht="14.25" customHeight="1" x14ac:dyDescent="0.2"/>
    <row r="175" ht="14.25" customHeight="1" x14ac:dyDescent="0.2"/>
    <row r="176" ht="14.25" customHeight="1" x14ac:dyDescent="0.2"/>
    <row r="177" ht="14.25" customHeight="1" x14ac:dyDescent="0.2"/>
    <row r="178" ht="14.25" customHeight="1" x14ac:dyDescent="0.2"/>
    <row r="179" ht="14.25" customHeight="1" x14ac:dyDescent="0.2"/>
    <row r="180" ht="14.25" customHeight="1" x14ac:dyDescent="0.2"/>
    <row r="181" ht="14.25" customHeight="1" x14ac:dyDescent="0.2"/>
    <row r="182" ht="14.25" customHeight="1" x14ac:dyDescent="0.2"/>
    <row r="183" ht="14.25" customHeight="1" x14ac:dyDescent="0.2"/>
    <row r="184" ht="14.25" customHeight="1" x14ac:dyDescent="0.2"/>
    <row r="185" ht="14.25" customHeight="1" x14ac:dyDescent="0.2"/>
    <row r="186" ht="14.25" customHeight="1" x14ac:dyDescent="0.2"/>
    <row r="187" ht="14.25" customHeight="1" x14ac:dyDescent="0.2"/>
    <row r="188" ht="14.25" customHeight="1" x14ac:dyDescent="0.2"/>
    <row r="189" ht="14.25" customHeight="1" x14ac:dyDescent="0.2"/>
    <row r="190" ht="14.25" customHeight="1" x14ac:dyDescent="0.2"/>
    <row r="191" ht="14.25" customHeight="1" x14ac:dyDescent="0.2"/>
    <row r="192" ht="14.25" customHeight="1" x14ac:dyDescent="0.2"/>
    <row r="193" ht="14.25" customHeight="1" x14ac:dyDescent="0.2"/>
    <row r="194" ht="14.25" customHeight="1" x14ac:dyDescent="0.2"/>
    <row r="195" ht="14.25" customHeight="1" x14ac:dyDescent="0.2"/>
    <row r="196" ht="14.25" customHeight="1" x14ac:dyDescent="0.2"/>
    <row r="197" ht="14.25" customHeight="1" x14ac:dyDescent="0.2"/>
    <row r="198" ht="14.25" customHeight="1" x14ac:dyDescent="0.2"/>
    <row r="199" ht="14.25" customHeight="1" x14ac:dyDescent="0.2"/>
    <row r="200" ht="14.25" customHeight="1" x14ac:dyDescent="0.2"/>
    <row r="201" ht="14.25" customHeight="1" x14ac:dyDescent="0.2"/>
    <row r="202" ht="14.25" customHeight="1" x14ac:dyDescent="0.2"/>
    <row r="203" ht="14.25" customHeight="1" x14ac:dyDescent="0.2"/>
    <row r="204" ht="14.25" customHeight="1" x14ac:dyDescent="0.2"/>
    <row r="205" ht="14.25" customHeight="1" x14ac:dyDescent="0.2"/>
    <row r="206" ht="14.25" customHeight="1" x14ac:dyDescent="0.2"/>
    <row r="207" ht="14.25" customHeight="1" x14ac:dyDescent="0.2"/>
    <row r="208" ht="14.25" customHeight="1" x14ac:dyDescent="0.2"/>
    <row r="209" ht="14.25" customHeight="1" x14ac:dyDescent="0.2"/>
    <row r="210" ht="14.25" customHeight="1" x14ac:dyDescent="0.2"/>
    <row r="211" ht="14.25" customHeight="1" x14ac:dyDescent="0.2"/>
    <row r="212" ht="14.25" customHeight="1" x14ac:dyDescent="0.2"/>
    <row r="213" ht="14.25" customHeight="1" x14ac:dyDescent="0.2"/>
    <row r="214" ht="14.25" customHeight="1" x14ac:dyDescent="0.2"/>
    <row r="215" ht="14.25" customHeight="1" x14ac:dyDescent="0.2"/>
    <row r="216" ht="14.25" customHeight="1" x14ac:dyDescent="0.2"/>
    <row r="217" ht="14.25" customHeight="1" x14ac:dyDescent="0.2"/>
    <row r="218" ht="14.25" customHeight="1" x14ac:dyDescent="0.2"/>
    <row r="219" ht="14.25" customHeight="1" x14ac:dyDescent="0.2"/>
    <row r="220" ht="14.25" customHeight="1" x14ac:dyDescent="0.2"/>
    <row r="221" ht="14.25" customHeight="1" x14ac:dyDescent="0.2"/>
    <row r="222" ht="14.25" customHeight="1" x14ac:dyDescent="0.2"/>
    <row r="223" ht="14.25" customHeight="1" x14ac:dyDescent="0.2"/>
    <row r="224" ht="14.25" customHeight="1" x14ac:dyDescent="0.2"/>
    <row r="225" ht="14.25" customHeight="1" x14ac:dyDescent="0.2"/>
    <row r="226" ht="14.25" customHeight="1" x14ac:dyDescent="0.2"/>
    <row r="227" ht="14.25" customHeight="1" x14ac:dyDescent="0.2"/>
    <row r="228" ht="14.25" customHeight="1" x14ac:dyDescent="0.2"/>
    <row r="229" ht="14.25" customHeight="1" x14ac:dyDescent="0.2"/>
    <row r="230" ht="14.25" customHeight="1" x14ac:dyDescent="0.2"/>
    <row r="231" ht="14.25" customHeight="1" x14ac:dyDescent="0.2"/>
    <row r="232" ht="14.25" customHeight="1" x14ac:dyDescent="0.2"/>
    <row r="233" ht="14.25" customHeight="1" x14ac:dyDescent="0.2"/>
    <row r="234" ht="14.25" customHeight="1" x14ac:dyDescent="0.2"/>
    <row r="235" ht="14.25" customHeight="1" x14ac:dyDescent="0.2"/>
    <row r="236" ht="14.25" customHeight="1" x14ac:dyDescent="0.2"/>
    <row r="237" ht="14.25" customHeight="1" x14ac:dyDescent="0.2"/>
    <row r="238" ht="14.25" customHeight="1" x14ac:dyDescent="0.2"/>
    <row r="239" ht="14.25" customHeight="1" x14ac:dyDescent="0.2"/>
    <row r="240" ht="14.25" customHeight="1" x14ac:dyDescent="0.2"/>
    <row r="241" ht="14.25" customHeight="1" x14ac:dyDescent="0.2"/>
    <row r="242" ht="14.25" customHeight="1" x14ac:dyDescent="0.2"/>
    <row r="243" ht="14.25" customHeight="1" x14ac:dyDescent="0.2"/>
    <row r="244" ht="14.25" customHeight="1" x14ac:dyDescent="0.2"/>
    <row r="245" ht="14.25" customHeight="1" x14ac:dyDescent="0.2"/>
    <row r="246" ht="14.25" customHeight="1" x14ac:dyDescent="0.2"/>
    <row r="247" ht="14.25" customHeight="1" x14ac:dyDescent="0.2"/>
    <row r="248" ht="14.25" customHeight="1" x14ac:dyDescent="0.2"/>
    <row r="249" ht="14.25" customHeight="1" x14ac:dyDescent="0.2"/>
    <row r="250" ht="14.25" customHeight="1" x14ac:dyDescent="0.2"/>
    <row r="251" ht="14.25" customHeight="1" x14ac:dyDescent="0.2"/>
    <row r="252" ht="14.25" customHeight="1" x14ac:dyDescent="0.2"/>
    <row r="253" ht="14.25" customHeight="1" x14ac:dyDescent="0.2"/>
    <row r="254" ht="14.25" customHeight="1" x14ac:dyDescent="0.2"/>
    <row r="255" ht="14.25" customHeight="1" x14ac:dyDescent="0.2"/>
    <row r="256" ht="14.25" customHeight="1" x14ac:dyDescent="0.2"/>
    <row r="257" ht="14.25" customHeight="1" x14ac:dyDescent="0.2"/>
    <row r="258" ht="14.25" customHeight="1" x14ac:dyDescent="0.2"/>
    <row r="259" ht="14.25" customHeight="1" x14ac:dyDescent="0.2"/>
    <row r="260" ht="14.25" customHeight="1" x14ac:dyDescent="0.2"/>
    <row r="261" ht="14.25" customHeight="1" x14ac:dyDescent="0.2"/>
    <row r="262" ht="14.25" customHeight="1" x14ac:dyDescent="0.2"/>
    <row r="263" ht="14.25" customHeight="1" x14ac:dyDescent="0.2"/>
    <row r="264" ht="14.25" customHeight="1" x14ac:dyDescent="0.2"/>
    <row r="265" ht="14.25" customHeight="1" x14ac:dyDescent="0.2"/>
    <row r="266" ht="14.25" customHeight="1" x14ac:dyDescent="0.2"/>
    <row r="267" ht="14.25" customHeight="1" x14ac:dyDescent="0.2"/>
    <row r="268" ht="14.25" customHeight="1" x14ac:dyDescent="0.2"/>
    <row r="269" ht="14.25" customHeight="1" x14ac:dyDescent="0.2"/>
    <row r="270" ht="14.25" customHeight="1" x14ac:dyDescent="0.2"/>
    <row r="271" ht="14.25" customHeight="1" x14ac:dyDescent="0.2"/>
    <row r="272" ht="14.25" customHeight="1" x14ac:dyDescent="0.2"/>
    <row r="273" ht="14.25" customHeight="1" x14ac:dyDescent="0.2"/>
    <row r="274" ht="14.25" customHeight="1" x14ac:dyDescent="0.2"/>
    <row r="275" ht="14.25" customHeight="1" x14ac:dyDescent="0.2"/>
    <row r="276" ht="14.25" customHeight="1" x14ac:dyDescent="0.2"/>
    <row r="277" ht="14.25" customHeight="1" x14ac:dyDescent="0.2"/>
    <row r="278" ht="14.25" customHeight="1" x14ac:dyDescent="0.2"/>
    <row r="279" ht="14.25" customHeight="1" x14ac:dyDescent="0.2"/>
    <row r="280" ht="14.25" customHeight="1" x14ac:dyDescent="0.2"/>
    <row r="281" ht="14.25" customHeight="1" x14ac:dyDescent="0.2"/>
    <row r="282" ht="14.25" customHeight="1" x14ac:dyDescent="0.2"/>
    <row r="283" ht="14.25" customHeight="1" x14ac:dyDescent="0.2"/>
    <row r="284" ht="14.25" customHeight="1" x14ac:dyDescent="0.2"/>
    <row r="285" ht="14.25" customHeight="1" x14ac:dyDescent="0.2"/>
    <row r="286" ht="14.25" customHeight="1" x14ac:dyDescent="0.2"/>
    <row r="287" ht="14.25" customHeight="1" x14ac:dyDescent="0.2"/>
    <row r="288" ht="14.25" customHeight="1" x14ac:dyDescent="0.2"/>
    <row r="289" ht="14.25" customHeight="1" x14ac:dyDescent="0.2"/>
    <row r="290" ht="14.25" customHeight="1" x14ac:dyDescent="0.2"/>
    <row r="291" ht="14.25" customHeight="1" x14ac:dyDescent="0.2"/>
    <row r="292" ht="14.25" customHeight="1" x14ac:dyDescent="0.2"/>
    <row r="293" ht="14.25" customHeight="1" x14ac:dyDescent="0.2"/>
    <row r="294" ht="14.25" customHeight="1" x14ac:dyDescent="0.2"/>
    <row r="295" ht="14.25" customHeight="1" x14ac:dyDescent="0.2"/>
    <row r="296" ht="14.25" customHeight="1" x14ac:dyDescent="0.2"/>
    <row r="297" ht="14.25" customHeight="1" x14ac:dyDescent="0.2"/>
    <row r="298" ht="14.25" customHeight="1" x14ac:dyDescent="0.2"/>
    <row r="299" ht="14.25" customHeight="1" x14ac:dyDescent="0.2"/>
    <row r="300" ht="14.25" customHeight="1" x14ac:dyDescent="0.2"/>
    <row r="301" ht="14.25" customHeight="1" x14ac:dyDescent="0.2"/>
    <row r="302" ht="14.25" customHeight="1" x14ac:dyDescent="0.2"/>
    <row r="303" ht="14.25" customHeight="1" x14ac:dyDescent="0.2"/>
    <row r="304" ht="14.25" customHeight="1" x14ac:dyDescent="0.2"/>
    <row r="305" ht="14.25" customHeight="1" x14ac:dyDescent="0.2"/>
    <row r="306" ht="14.25" customHeight="1" x14ac:dyDescent="0.2"/>
    <row r="307" ht="14.25" customHeight="1" x14ac:dyDescent="0.2"/>
    <row r="308" ht="14.25" customHeight="1" x14ac:dyDescent="0.2"/>
    <row r="309" ht="14.25" customHeight="1" x14ac:dyDescent="0.2"/>
    <row r="310" ht="14.25" customHeight="1" x14ac:dyDescent="0.2"/>
    <row r="311" ht="14.25" customHeight="1" x14ac:dyDescent="0.2"/>
    <row r="312" ht="14.25" customHeight="1" x14ac:dyDescent="0.2"/>
    <row r="313" ht="14.25" customHeight="1" x14ac:dyDescent="0.2"/>
    <row r="314" ht="14.25" customHeight="1" x14ac:dyDescent="0.2"/>
    <row r="315" ht="14.25" customHeight="1" x14ac:dyDescent="0.2"/>
    <row r="316" ht="14.25" customHeight="1" x14ac:dyDescent="0.2"/>
    <row r="317" ht="14.25" customHeight="1" x14ac:dyDescent="0.2"/>
    <row r="318" ht="14.25" customHeight="1" x14ac:dyDescent="0.2"/>
    <row r="319" ht="14.25" customHeight="1" x14ac:dyDescent="0.2"/>
    <row r="320" ht="14.25" customHeight="1" x14ac:dyDescent="0.2"/>
    <row r="321" ht="14.25" customHeight="1" x14ac:dyDescent="0.2"/>
    <row r="322" ht="14.25" customHeight="1" x14ac:dyDescent="0.2"/>
    <row r="323" ht="14.25" customHeight="1" x14ac:dyDescent="0.2"/>
    <row r="324" ht="14.25" customHeight="1" x14ac:dyDescent="0.2"/>
    <row r="325" ht="14.25" customHeight="1" x14ac:dyDescent="0.2"/>
    <row r="326" ht="14.25" customHeight="1" x14ac:dyDescent="0.2"/>
    <row r="327" ht="14.25" customHeight="1" x14ac:dyDescent="0.2"/>
    <row r="328" ht="14.25" customHeight="1" x14ac:dyDescent="0.2"/>
    <row r="329" ht="14.25" customHeight="1" x14ac:dyDescent="0.2"/>
    <row r="330" ht="14.25" customHeight="1" x14ac:dyDescent="0.2"/>
    <row r="331" ht="14.25" customHeight="1" x14ac:dyDescent="0.2"/>
    <row r="332" ht="14.25" customHeight="1" x14ac:dyDescent="0.2"/>
    <row r="333" ht="14.25" customHeight="1" x14ac:dyDescent="0.2"/>
    <row r="334" ht="14.25" customHeight="1" x14ac:dyDescent="0.2"/>
    <row r="335" ht="14.25" customHeight="1" x14ac:dyDescent="0.2"/>
    <row r="336" ht="14.25" customHeight="1" x14ac:dyDescent="0.2"/>
    <row r="337" ht="14.25" customHeight="1" x14ac:dyDescent="0.2"/>
    <row r="338" ht="14.25" customHeight="1" x14ac:dyDescent="0.2"/>
    <row r="339" ht="14.25" customHeight="1" x14ac:dyDescent="0.2"/>
    <row r="340" ht="14.25" customHeight="1" x14ac:dyDescent="0.2"/>
    <row r="341" ht="14.25" customHeight="1" x14ac:dyDescent="0.2"/>
    <row r="342" ht="14.25" customHeight="1" x14ac:dyDescent="0.2"/>
    <row r="343" ht="14.25" customHeight="1" x14ac:dyDescent="0.2"/>
    <row r="344" ht="14.25" customHeight="1" x14ac:dyDescent="0.2"/>
    <row r="345" ht="14.25" customHeight="1" x14ac:dyDescent="0.2"/>
    <row r="346" ht="14.25" customHeight="1" x14ac:dyDescent="0.2"/>
    <row r="347" ht="14.25" customHeight="1" x14ac:dyDescent="0.2"/>
    <row r="348" ht="14.25" customHeight="1" x14ac:dyDescent="0.2"/>
    <row r="349" ht="14.25" customHeight="1" x14ac:dyDescent="0.2"/>
    <row r="350" ht="14.25" customHeight="1" x14ac:dyDescent="0.2"/>
    <row r="351" ht="14.25" customHeight="1" x14ac:dyDescent="0.2"/>
    <row r="352" ht="14.25" customHeight="1" x14ac:dyDescent="0.2"/>
    <row r="353" ht="14.25" customHeight="1" x14ac:dyDescent="0.2"/>
    <row r="354" ht="14.25" customHeight="1" x14ac:dyDescent="0.2"/>
    <row r="355" ht="14.25" customHeight="1" x14ac:dyDescent="0.2"/>
    <row r="356" ht="14.25" customHeight="1" x14ac:dyDescent="0.2"/>
    <row r="357" ht="14.25" customHeight="1" x14ac:dyDescent="0.2"/>
    <row r="358" ht="14.25" customHeight="1" x14ac:dyDescent="0.2"/>
    <row r="359" ht="14.25" customHeight="1" x14ac:dyDescent="0.2"/>
    <row r="360" ht="14.25" customHeight="1" x14ac:dyDescent="0.2"/>
    <row r="361" ht="14.25" customHeight="1" x14ac:dyDescent="0.2"/>
    <row r="362" ht="14.25" customHeight="1" x14ac:dyDescent="0.2"/>
    <row r="363" ht="14.25" customHeight="1" x14ac:dyDescent="0.2"/>
    <row r="364" ht="14.25" customHeight="1" x14ac:dyDescent="0.2"/>
    <row r="365" ht="14.25" customHeight="1" x14ac:dyDescent="0.2"/>
    <row r="366" ht="14.25" customHeight="1" x14ac:dyDescent="0.2"/>
    <row r="367" ht="14.25" customHeight="1" x14ac:dyDescent="0.2"/>
    <row r="368" ht="14.25" customHeight="1" x14ac:dyDescent="0.2"/>
    <row r="369" ht="14.25" customHeight="1" x14ac:dyDescent="0.2"/>
    <row r="370" ht="14.25" customHeight="1" x14ac:dyDescent="0.2"/>
    <row r="371" ht="14.25" customHeight="1" x14ac:dyDescent="0.2"/>
    <row r="372" ht="14.25" customHeight="1" x14ac:dyDescent="0.2"/>
    <row r="373" ht="14.25" customHeight="1" x14ac:dyDescent="0.2"/>
    <row r="374" ht="14.25" customHeight="1" x14ac:dyDescent="0.2"/>
    <row r="375" ht="14.25" customHeight="1" x14ac:dyDescent="0.2"/>
    <row r="376" ht="14.25" customHeight="1" x14ac:dyDescent="0.2"/>
    <row r="377" ht="14.25" customHeight="1" x14ac:dyDescent="0.2"/>
    <row r="378" ht="14.25" customHeight="1" x14ac:dyDescent="0.2"/>
    <row r="379" ht="14.25" customHeight="1" x14ac:dyDescent="0.2"/>
    <row r="380" ht="14.25" customHeight="1" x14ac:dyDescent="0.2"/>
    <row r="381" ht="14.25" customHeight="1" x14ac:dyDescent="0.2"/>
    <row r="382" ht="14.25" customHeight="1" x14ac:dyDescent="0.2"/>
    <row r="383" ht="14.25" customHeight="1" x14ac:dyDescent="0.2"/>
    <row r="384" ht="14.25" customHeight="1" x14ac:dyDescent="0.2"/>
    <row r="385" ht="14.25" customHeight="1" x14ac:dyDescent="0.2"/>
    <row r="386" ht="14.25" customHeight="1" x14ac:dyDescent="0.2"/>
    <row r="387" ht="14.25" customHeight="1" x14ac:dyDescent="0.2"/>
    <row r="388" ht="14.25" customHeight="1" x14ac:dyDescent="0.2"/>
    <row r="389" ht="14.25" customHeight="1" x14ac:dyDescent="0.2"/>
    <row r="390" ht="14.25" customHeight="1" x14ac:dyDescent="0.2"/>
    <row r="391" ht="14.25" customHeight="1" x14ac:dyDescent="0.2"/>
    <row r="392" ht="14.25" customHeight="1" x14ac:dyDescent="0.2"/>
    <row r="393" ht="14.25" customHeight="1" x14ac:dyDescent="0.2"/>
    <row r="394" ht="14.25" customHeight="1" x14ac:dyDescent="0.2"/>
    <row r="395" ht="14.25" customHeight="1" x14ac:dyDescent="0.2"/>
    <row r="396" ht="14.25" customHeight="1" x14ac:dyDescent="0.2"/>
    <row r="397" ht="14.25" customHeight="1" x14ac:dyDescent="0.2"/>
    <row r="398" ht="14.25" customHeight="1" x14ac:dyDescent="0.2"/>
    <row r="399" ht="14.25" customHeight="1" x14ac:dyDescent="0.2"/>
    <row r="400" ht="14.25" customHeight="1" x14ac:dyDescent="0.2"/>
    <row r="401" ht="14.25" customHeight="1" x14ac:dyDescent="0.2"/>
    <row r="402" ht="14.25" customHeight="1" x14ac:dyDescent="0.2"/>
    <row r="403" ht="14.25" customHeight="1" x14ac:dyDescent="0.2"/>
    <row r="404" ht="14.25" customHeight="1" x14ac:dyDescent="0.2"/>
    <row r="405" ht="14.25" customHeight="1" x14ac:dyDescent="0.2"/>
    <row r="406" ht="14.25" customHeight="1" x14ac:dyDescent="0.2"/>
    <row r="407" ht="14.25" customHeight="1" x14ac:dyDescent="0.2"/>
    <row r="408" ht="14.25" customHeight="1" x14ac:dyDescent="0.2"/>
    <row r="409" ht="14.25" customHeight="1" x14ac:dyDescent="0.2"/>
    <row r="410" ht="14.25" customHeight="1" x14ac:dyDescent="0.2"/>
    <row r="411" ht="14.25" customHeight="1" x14ac:dyDescent="0.2"/>
    <row r="412" ht="14.25" customHeight="1" x14ac:dyDescent="0.2"/>
    <row r="413" ht="14.25" customHeight="1" x14ac:dyDescent="0.2"/>
    <row r="414" ht="14.25" customHeight="1" x14ac:dyDescent="0.2"/>
    <row r="415" ht="14.25" customHeight="1" x14ac:dyDescent="0.2"/>
    <row r="416" ht="14.25" customHeight="1" x14ac:dyDescent="0.2"/>
    <row r="417" ht="14.25" customHeight="1" x14ac:dyDescent="0.2"/>
    <row r="418" ht="14.25" customHeight="1" x14ac:dyDescent="0.2"/>
    <row r="419" ht="14.25" customHeight="1" x14ac:dyDescent="0.2"/>
    <row r="420" ht="14.25" customHeight="1" x14ac:dyDescent="0.2"/>
    <row r="421" ht="14.25" customHeight="1" x14ac:dyDescent="0.2"/>
    <row r="422" ht="14.25" customHeight="1" x14ac:dyDescent="0.2"/>
    <row r="423" ht="14.25" customHeight="1" x14ac:dyDescent="0.2"/>
    <row r="424" ht="14.25" customHeight="1" x14ac:dyDescent="0.2"/>
    <row r="425" ht="14.25" customHeight="1" x14ac:dyDescent="0.2"/>
    <row r="426" ht="14.25" customHeight="1" x14ac:dyDescent="0.2"/>
    <row r="427" ht="14.25" customHeight="1" x14ac:dyDescent="0.2"/>
    <row r="428" ht="14.25" customHeight="1" x14ac:dyDescent="0.2"/>
    <row r="429" ht="14.25" customHeight="1" x14ac:dyDescent="0.2"/>
    <row r="430" ht="14.25" customHeight="1" x14ac:dyDescent="0.2"/>
    <row r="431" ht="14.25" customHeight="1" x14ac:dyDescent="0.2"/>
    <row r="432" ht="14.25" customHeight="1" x14ac:dyDescent="0.2"/>
    <row r="433" ht="14.25" customHeight="1" x14ac:dyDescent="0.2"/>
    <row r="434" ht="14.25" customHeight="1" x14ac:dyDescent="0.2"/>
    <row r="435" ht="14.25" customHeight="1" x14ac:dyDescent="0.2"/>
    <row r="436" ht="14.25" customHeight="1" x14ac:dyDescent="0.2"/>
    <row r="437" ht="14.25" customHeight="1" x14ac:dyDescent="0.2"/>
    <row r="438" ht="14.25" customHeight="1" x14ac:dyDescent="0.2"/>
    <row r="439" ht="14.25" customHeight="1" x14ac:dyDescent="0.2"/>
    <row r="440" ht="14.25" customHeight="1" x14ac:dyDescent="0.2"/>
    <row r="441" ht="14.25" customHeight="1" x14ac:dyDescent="0.2"/>
    <row r="442" ht="14.25" customHeight="1" x14ac:dyDescent="0.2"/>
    <row r="443" ht="14.25" customHeight="1" x14ac:dyDescent="0.2"/>
    <row r="444" ht="14.25" customHeight="1" x14ac:dyDescent="0.2"/>
    <row r="445" ht="14.25" customHeight="1" x14ac:dyDescent="0.2"/>
    <row r="446" ht="14.25" customHeight="1" x14ac:dyDescent="0.2"/>
    <row r="447" ht="14.25" customHeight="1" x14ac:dyDescent="0.2"/>
    <row r="448" ht="14.25" customHeight="1" x14ac:dyDescent="0.2"/>
    <row r="449" ht="14.25" customHeight="1" x14ac:dyDescent="0.2"/>
    <row r="450" ht="14.25" customHeight="1" x14ac:dyDescent="0.2"/>
    <row r="451" ht="14.25" customHeight="1" x14ac:dyDescent="0.2"/>
    <row r="452" ht="14.25" customHeight="1" x14ac:dyDescent="0.2"/>
    <row r="453" ht="14.25" customHeight="1" x14ac:dyDescent="0.2"/>
    <row r="454" ht="14.25" customHeight="1" x14ac:dyDescent="0.2"/>
    <row r="455" ht="14.25" customHeight="1" x14ac:dyDescent="0.2"/>
    <row r="456" ht="14.25" customHeight="1" x14ac:dyDescent="0.2"/>
    <row r="457" ht="14.25" customHeight="1" x14ac:dyDescent="0.2"/>
    <row r="458" ht="14.25" customHeight="1" x14ac:dyDescent="0.2"/>
    <row r="459" ht="14.25" customHeight="1" x14ac:dyDescent="0.2"/>
    <row r="460" ht="14.25" customHeight="1" x14ac:dyDescent="0.2"/>
    <row r="461" ht="14.25" customHeight="1" x14ac:dyDescent="0.2"/>
    <row r="462" ht="14.25" customHeight="1" x14ac:dyDescent="0.2"/>
    <row r="463" ht="14.25" customHeight="1" x14ac:dyDescent="0.2"/>
    <row r="464" ht="14.25" customHeight="1" x14ac:dyDescent="0.2"/>
    <row r="465" ht="14.25" customHeight="1" x14ac:dyDescent="0.2"/>
    <row r="466" ht="14.25" customHeight="1" x14ac:dyDescent="0.2"/>
    <row r="467" ht="14.25" customHeight="1" x14ac:dyDescent="0.2"/>
    <row r="468" ht="14.25" customHeight="1" x14ac:dyDescent="0.2"/>
    <row r="469" ht="14.25" customHeight="1" x14ac:dyDescent="0.2"/>
    <row r="470" ht="14.25" customHeight="1" x14ac:dyDescent="0.2"/>
    <row r="471" ht="14.25" customHeight="1" x14ac:dyDescent="0.2"/>
    <row r="472" ht="14.25" customHeight="1" x14ac:dyDescent="0.2"/>
    <row r="473" ht="14.25" customHeight="1" x14ac:dyDescent="0.2"/>
    <row r="474" ht="14.25" customHeight="1" x14ac:dyDescent="0.2"/>
    <row r="475" ht="14.25" customHeight="1" x14ac:dyDescent="0.2"/>
    <row r="476" ht="14.25" customHeight="1" x14ac:dyDescent="0.2"/>
    <row r="477" ht="14.25" customHeight="1" x14ac:dyDescent="0.2"/>
    <row r="478" ht="14.25" customHeight="1" x14ac:dyDescent="0.2"/>
    <row r="479" ht="14.25" customHeight="1" x14ac:dyDescent="0.2"/>
    <row r="480" ht="14.25" customHeight="1" x14ac:dyDescent="0.2"/>
    <row r="481" ht="14.25" customHeight="1" x14ac:dyDescent="0.2"/>
    <row r="482" ht="14.25" customHeight="1" x14ac:dyDescent="0.2"/>
    <row r="483" ht="14.25" customHeight="1" x14ac:dyDescent="0.2"/>
    <row r="484" ht="14.25" customHeight="1" x14ac:dyDescent="0.2"/>
    <row r="485" ht="14.25" customHeight="1" x14ac:dyDescent="0.2"/>
    <row r="486" ht="14.25" customHeight="1" x14ac:dyDescent="0.2"/>
    <row r="487" ht="14.25" customHeight="1" x14ac:dyDescent="0.2"/>
    <row r="488" ht="14.25" customHeight="1" x14ac:dyDescent="0.2"/>
    <row r="489" ht="14.25" customHeight="1" x14ac:dyDescent="0.2"/>
    <row r="490" ht="14.25" customHeight="1" x14ac:dyDescent="0.2"/>
    <row r="491" ht="14.25" customHeight="1" x14ac:dyDescent="0.2"/>
    <row r="492" ht="14.25" customHeight="1" x14ac:dyDescent="0.2"/>
    <row r="493" ht="14.25" customHeight="1" x14ac:dyDescent="0.2"/>
    <row r="494" ht="14.25" customHeight="1" x14ac:dyDescent="0.2"/>
    <row r="495" ht="14.25" customHeight="1" x14ac:dyDescent="0.2"/>
    <row r="496" ht="14.25" customHeight="1" x14ac:dyDescent="0.2"/>
    <row r="497" ht="14.25" customHeight="1" x14ac:dyDescent="0.2"/>
    <row r="498" ht="14.25" customHeight="1" x14ac:dyDescent="0.2"/>
    <row r="499" ht="14.25" customHeight="1" x14ac:dyDescent="0.2"/>
    <row r="500" ht="14.25" customHeight="1" x14ac:dyDescent="0.2"/>
    <row r="501" ht="14.25" customHeight="1" x14ac:dyDescent="0.2"/>
    <row r="502" ht="14.25" customHeight="1" x14ac:dyDescent="0.2"/>
    <row r="503" ht="14.25" customHeight="1" x14ac:dyDescent="0.2"/>
    <row r="504" ht="14.25" customHeight="1" x14ac:dyDescent="0.2"/>
    <row r="505" ht="14.25" customHeight="1" x14ac:dyDescent="0.2"/>
    <row r="506" ht="14.25" customHeight="1" x14ac:dyDescent="0.2"/>
    <row r="507" ht="14.25" customHeight="1" x14ac:dyDescent="0.2"/>
    <row r="508" ht="14.25" customHeight="1" x14ac:dyDescent="0.2"/>
    <row r="509" ht="14.25" customHeight="1" x14ac:dyDescent="0.2"/>
    <row r="510" ht="14.25" customHeight="1" x14ac:dyDescent="0.2"/>
    <row r="511" ht="14.25" customHeight="1" x14ac:dyDescent="0.2"/>
    <row r="512" ht="14.25" customHeight="1" x14ac:dyDescent="0.2"/>
    <row r="513" ht="14.25" customHeight="1" x14ac:dyDescent="0.2"/>
    <row r="514" ht="14.25" customHeight="1" x14ac:dyDescent="0.2"/>
    <row r="515" ht="14.25" customHeight="1" x14ac:dyDescent="0.2"/>
    <row r="516" ht="14.25" customHeight="1" x14ac:dyDescent="0.2"/>
    <row r="517" ht="14.25" customHeight="1" x14ac:dyDescent="0.2"/>
    <row r="518" ht="14.25" customHeight="1" x14ac:dyDescent="0.2"/>
    <row r="519" ht="14.25" customHeight="1" x14ac:dyDescent="0.2"/>
    <row r="520" ht="14.25" customHeight="1" x14ac:dyDescent="0.2"/>
    <row r="521" ht="14.25" customHeight="1" x14ac:dyDescent="0.2"/>
    <row r="522" ht="14.25" customHeight="1" x14ac:dyDescent="0.2"/>
    <row r="523" ht="14.25" customHeight="1" x14ac:dyDescent="0.2"/>
    <row r="524" ht="14.25" customHeight="1" x14ac:dyDescent="0.2"/>
    <row r="525" ht="14.25" customHeight="1" x14ac:dyDescent="0.2"/>
    <row r="526" ht="14.25" customHeight="1" x14ac:dyDescent="0.2"/>
    <row r="527" ht="14.25" customHeight="1" x14ac:dyDescent="0.2"/>
    <row r="528" ht="14.25" customHeight="1" x14ac:dyDescent="0.2"/>
    <row r="529" ht="14.25" customHeight="1" x14ac:dyDescent="0.2"/>
    <row r="530" ht="14.25" customHeight="1" x14ac:dyDescent="0.2"/>
    <row r="531" ht="14.25" customHeight="1" x14ac:dyDescent="0.2"/>
    <row r="532" ht="14.25" customHeight="1" x14ac:dyDescent="0.2"/>
    <row r="533" ht="14.25" customHeight="1" x14ac:dyDescent="0.2"/>
    <row r="534" ht="14.25" customHeight="1" x14ac:dyDescent="0.2"/>
    <row r="535" ht="14.25" customHeight="1" x14ac:dyDescent="0.2"/>
    <row r="536" ht="14.25" customHeight="1" x14ac:dyDescent="0.2"/>
    <row r="537" ht="14.25" customHeight="1" x14ac:dyDescent="0.2"/>
    <row r="538" ht="14.25" customHeight="1" x14ac:dyDescent="0.2"/>
    <row r="539" ht="14.25" customHeight="1" x14ac:dyDescent="0.2"/>
    <row r="540" ht="14.25" customHeight="1" x14ac:dyDescent="0.2"/>
    <row r="541" ht="14.25" customHeight="1" x14ac:dyDescent="0.2"/>
    <row r="542" ht="14.25" customHeight="1" x14ac:dyDescent="0.2"/>
    <row r="543" ht="14.25" customHeight="1" x14ac:dyDescent="0.2"/>
    <row r="544" ht="14.25" customHeight="1" x14ac:dyDescent="0.2"/>
    <row r="545" ht="14.25" customHeight="1" x14ac:dyDescent="0.2"/>
    <row r="546" ht="14.25" customHeight="1" x14ac:dyDescent="0.2"/>
    <row r="547" ht="14.25" customHeight="1" x14ac:dyDescent="0.2"/>
    <row r="548" ht="14.25" customHeight="1" x14ac:dyDescent="0.2"/>
    <row r="549" ht="14.25" customHeight="1" x14ac:dyDescent="0.2"/>
    <row r="550" ht="14.25" customHeight="1" x14ac:dyDescent="0.2"/>
    <row r="551" ht="14.25" customHeight="1" x14ac:dyDescent="0.2"/>
    <row r="552" ht="14.25" customHeight="1" x14ac:dyDescent="0.2"/>
    <row r="553" ht="14.25" customHeight="1" x14ac:dyDescent="0.2"/>
    <row r="554" ht="14.25" customHeight="1" x14ac:dyDescent="0.2"/>
    <row r="555" ht="14.25" customHeight="1" x14ac:dyDescent="0.2"/>
    <row r="556" ht="14.25" customHeight="1" x14ac:dyDescent="0.2"/>
    <row r="557" ht="14.25" customHeight="1" x14ac:dyDescent="0.2"/>
    <row r="558" ht="14.25" customHeight="1" x14ac:dyDescent="0.2"/>
    <row r="559" ht="14.25" customHeight="1" x14ac:dyDescent="0.2"/>
    <row r="560" ht="14.25" customHeight="1" x14ac:dyDescent="0.2"/>
    <row r="561" ht="14.25" customHeight="1" x14ac:dyDescent="0.2"/>
    <row r="562" ht="14.25" customHeight="1" x14ac:dyDescent="0.2"/>
    <row r="563" ht="14.25" customHeight="1" x14ac:dyDescent="0.2"/>
    <row r="564" ht="14.25" customHeight="1" x14ac:dyDescent="0.2"/>
    <row r="565" ht="14.25" customHeight="1" x14ac:dyDescent="0.2"/>
    <row r="566" ht="14.25" customHeight="1" x14ac:dyDescent="0.2"/>
    <row r="567" ht="14.25" customHeight="1" x14ac:dyDescent="0.2"/>
    <row r="568" ht="14.25" customHeight="1" x14ac:dyDescent="0.2"/>
    <row r="569" ht="14.25" customHeight="1" x14ac:dyDescent="0.2"/>
    <row r="570" ht="14.25" customHeight="1" x14ac:dyDescent="0.2"/>
    <row r="571" ht="14.25" customHeight="1" x14ac:dyDescent="0.2"/>
    <row r="572" ht="14.25" customHeight="1" x14ac:dyDescent="0.2"/>
    <row r="573" ht="14.25" customHeight="1" x14ac:dyDescent="0.2"/>
    <row r="574" ht="14.25" customHeight="1" x14ac:dyDescent="0.2"/>
    <row r="575" ht="14.25" customHeight="1" x14ac:dyDescent="0.2"/>
    <row r="576" ht="14.25" customHeight="1" x14ac:dyDescent="0.2"/>
    <row r="577" ht="14.25" customHeight="1" x14ac:dyDescent="0.2"/>
    <row r="578" ht="14.25" customHeight="1" x14ac:dyDescent="0.2"/>
    <row r="579" ht="14.25" customHeight="1" x14ac:dyDescent="0.2"/>
    <row r="580" ht="14.25" customHeight="1" x14ac:dyDescent="0.2"/>
    <row r="581" ht="14.25" customHeight="1" x14ac:dyDescent="0.2"/>
    <row r="582" ht="14.25" customHeight="1" x14ac:dyDescent="0.2"/>
    <row r="583" ht="14.25" customHeight="1" x14ac:dyDescent="0.2"/>
    <row r="584" ht="14.25" customHeight="1" x14ac:dyDescent="0.2"/>
    <row r="585" ht="14.25" customHeight="1" x14ac:dyDescent="0.2"/>
    <row r="586" ht="14.25" customHeight="1" x14ac:dyDescent="0.2"/>
    <row r="587" ht="14.25" customHeight="1" x14ac:dyDescent="0.2"/>
    <row r="588" ht="14.25" customHeight="1" x14ac:dyDescent="0.2"/>
    <row r="589" ht="14.25" customHeight="1" x14ac:dyDescent="0.2"/>
    <row r="590" ht="14.25" customHeight="1" x14ac:dyDescent="0.2"/>
    <row r="591" ht="14.25" customHeight="1" x14ac:dyDescent="0.2"/>
    <row r="592" ht="14.25" customHeight="1" x14ac:dyDescent="0.2"/>
    <row r="593" ht="14.25" customHeight="1" x14ac:dyDescent="0.2"/>
    <row r="594" ht="14.25" customHeight="1" x14ac:dyDescent="0.2"/>
    <row r="595" ht="14.25" customHeight="1" x14ac:dyDescent="0.2"/>
    <row r="596" ht="14.25" customHeight="1" x14ac:dyDescent="0.2"/>
    <row r="597" ht="14.25" customHeight="1" x14ac:dyDescent="0.2"/>
    <row r="598" ht="14.25" customHeight="1" x14ac:dyDescent="0.2"/>
    <row r="599" ht="14.25" customHeight="1" x14ac:dyDescent="0.2"/>
    <row r="600" ht="14.25" customHeight="1" x14ac:dyDescent="0.2"/>
    <row r="601" ht="14.25" customHeight="1" x14ac:dyDescent="0.2"/>
    <row r="602" ht="14.25" customHeight="1" x14ac:dyDescent="0.2"/>
    <row r="603" ht="14.25" customHeight="1" x14ac:dyDescent="0.2"/>
    <row r="604" ht="14.25" customHeight="1" x14ac:dyDescent="0.2"/>
    <row r="605" ht="14.25" customHeight="1" x14ac:dyDescent="0.2"/>
    <row r="606" ht="14.25" customHeight="1" x14ac:dyDescent="0.2"/>
    <row r="607" ht="14.25" customHeight="1" x14ac:dyDescent="0.2"/>
    <row r="608" ht="14.25" customHeight="1" x14ac:dyDescent="0.2"/>
    <row r="609" ht="14.25" customHeight="1" x14ac:dyDescent="0.2"/>
    <row r="610" ht="14.25" customHeight="1" x14ac:dyDescent="0.2"/>
    <row r="611" ht="14.25" customHeight="1" x14ac:dyDescent="0.2"/>
    <row r="612" ht="14.25" customHeight="1" x14ac:dyDescent="0.2"/>
    <row r="613" ht="14.25" customHeight="1" x14ac:dyDescent="0.2"/>
    <row r="614" ht="14.25" customHeight="1" x14ac:dyDescent="0.2"/>
    <row r="615" ht="14.25" customHeight="1" x14ac:dyDescent="0.2"/>
    <row r="616" ht="14.25" customHeight="1" x14ac:dyDescent="0.2"/>
    <row r="617" ht="14.25" customHeight="1" x14ac:dyDescent="0.2"/>
    <row r="618" ht="14.25" customHeight="1" x14ac:dyDescent="0.2"/>
    <row r="619" ht="14.25" customHeight="1" x14ac:dyDescent="0.2"/>
    <row r="620" ht="14.25" customHeight="1" x14ac:dyDescent="0.2"/>
    <row r="621" ht="14.25" customHeight="1" x14ac:dyDescent="0.2"/>
    <row r="622" ht="14.25" customHeight="1" x14ac:dyDescent="0.2"/>
    <row r="623" ht="14.25" customHeight="1" x14ac:dyDescent="0.2"/>
    <row r="624" ht="14.25" customHeight="1" x14ac:dyDescent="0.2"/>
    <row r="625" ht="14.25" customHeight="1" x14ac:dyDescent="0.2"/>
    <row r="626" ht="14.25" customHeight="1" x14ac:dyDescent="0.2"/>
    <row r="627" ht="14.25" customHeight="1" x14ac:dyDescent="0.2"/>
    <row r="628" ht="14.25" customHeight="1" x14ac:dyDescent="0.2"/>
    <row r="629" ht="14.25" customHeight="1" x14ac:dyDescent="0.2"/>
    <row r="630" ht="14.25" customHeight="1" x14ac:dyDescent="0.2"/>
    <row r="631" ht="14.25" customHeight="1" x14ac:dyDescent="0.2"/>
    <row r="632" ht="14.25" customHeight="1" x14ac:dyDescent="0.2"/>
    <row r="633" ht="14.25" customHeight="1" x14ac:dyDescent="0.2"/>
    <row r="634" ht="14.25" customHeight="1" x14ac:dyDescent="0.2"/>
    <row r="635" ht="14.25" customHeight="1" x14ac:dyDescent="0.2"/>
    <row r="636" ht="14.25" customHeight="1" x14ac:dyDescent="0.2"/>
    <row r="637" ht="14.25" customHeight="1" x14ac:dyDescent="0.2"/>
    <row r="638" ht="14.25" customHeight="1" x14ac:dyDescent="0.2"/>
    <row r="639" ht="14.25" customHeight="1" x14ac:dyDescent="0.2"/>
    <row r="640" ht="14.25" customHeight="1" x14ac:dyDescent="0.2"/>
    <row r="641" ht="14.25" customHeight="1" x14ac:dyDescent="0.2"/>
    <row r="642" ht="14.25" customHeight="1" x14ac:dyDescent="0.2"/>
    <row r="643" ht="14.25" customHeight="1" x14ac:dyDescent="0.2"/>
    <row r="644" ht="14.25" customHeight="1" x14ac:dyDescent="0.2"/>
    <row r="645" ht="14.25" customHeight="1" x14ac:dyDescent="0.2"/>
    <row r="646" ht="14.25" customHeight="1" x14ac:dyDescent="0.2"/>
    <row r="647" ht="14.25" customHeight="1" x14ac:dyDescent="0.2"/>
    <row r="648" ht="14.25" customHeight="1" x14ac:dyDescent="0.2"/>
    <row r="649" ht="14.25" customHeight="1" x14ac:dyDescent="0.2"/>
    <row r="650" ht="14.25" customHeight="1" x14ac:dyDescent="0.2"/>
    <row r="651" ht="14.25" customHeight="1" x14ac:dyDescent="0.2"/>
    <row r="652" ht="14.25" customHeight="1" x14ac:dyDescent="0.2"/>
    <row r="653" ht="14.25" customHeight="1" x14ac:dyDescent="0.2"/>
    <row r="654" ht="14.25" customHeight="1" x14ac:dyDescent="0.2"/>
    <row r="655" ht="14.25" customHeight="1" x14ac:dyDescent="0.2"/>
    <row r="656" ht="14.25" customHeight="1" x14ac:dyDescent="0.2"/>
    <row r="657" ht="14.25" customHeight="1" x14ac:dyDescent="0.2"/>
    <row r="658" ht="14.25" customHeight="1" x14ac:dyDescent="0.2"/>
    <row r="659" ht="14.25" customHeight="1" x14ac:dyDescent="0.2"/>
    <row r="660" ht="14.25" customHeight="1" x14ac:dyDescent="0.2"/>
    <row r="661" ht="14.25" customHeight="1" x14ac:dyDescent="0.2"/>
    <row r="662" ht="14.25" customHeight="1" x14ac:dyDescent="0.2"/>
    <row r="663" ht="14.25" customHeight="1" x14ac:dyDescent="0.2"/>
    <row r="664" ht="14.25" customHeight="1" x14ac:dyDescent="0.2"/>
    <row r="665" ht="14.25" customHeight="1" x14ac:dyDescent="0.2"/>
    <row r="666" ht="14.25" customHeight="1" x14ac:dyDescent="0.2"/>
    <row r="667" ht="14.25" customHeight="1" x14ac:dyDescent="0.2"/>
    <row r="668" ht="14.25" customHeight="1" x14ac:dyDescent="0.2"/>
    <row r="669" ht="14.25" customHeight="1" x14ac:dyDescent="0.2"/>
    <row r="670" ht="14.25" customHeight="1" x14ac:dyDescent="0.2"/>
    <row r="671" ht="14.25" customHeight="1" x14ac:dyDescent="0.2"/>
    <row r="672" ht="14.25" customHeight="1" x14ac:dyDescent="0.2"/>
    <row r="673" ht="14.25" customHeight="1" x14ac:dyDescent="0.2"/>
    <row r="674" ht="14.25" customHeight="1" x14ac:dyDescent="0.2"/>
    <row r="675" ht="14.25" customHeight="1" x14ac:dyDescent="0.2"/>
    <row r="676" ht="14.25" customHeight="1" x14ac:dyDescent="0.2"/>
    <row r="677" ht="14.25" customHeight="1" x14ac:dyDescent="0.2"/>
    <row r="678" ht="14.25" customHeight="1" x14ac:dyDescent="0.2"/>
    <row r="679" ht="14.25" customHeight="1" x14ac:dyDescent="0.2"/>
    <row r="680" ht="14.25" customHeight="1" x14ac:dyDescent="0.2"/>
    <row r="681" ht="14.25" customHeight="1" x14ac:dyDescent="0.2"/>
    <row r="682" ht="14.25" customHeight="1" x14ac:dyDescent="0.2"/>
    <row r="683" ht="14.25" customHeight="1" x14ac:dyDescent="0.2"/>
    <row r="684" ht="14.25" customHeight="1" x14ac:dyDescent="0.2"/>
    <row r="685" ht="14.25" customHeight="1" x14ac:dyDescent="0.2"/>
    <row r="686" ht="14.25" customHeight="1" x14ac:dyDescent="0.2"/>
    <row r="687" ht="14.25" customHeight="1" x14ac:dyDescent="0.2"/>
    <row r="688" ht="14.25" customHeight="1" x14ac:dyDescent="0.2"/>
    <row r="689" ht="14.25" customHeight="1" x14ac:dyDescent="0.2"/>
    <row r="690" ht="14.25" customHeight="1" x14ac:dyDescent="0.2"/>
    <row r="691" ht="14.25" customHeight="1" x14ac:dyDescent="0.2"/>
    <row r="692" ht="14.25" customHeight="1" x14ac:dyDescent="0.2"/>
    <row r="693" ht="14.25" customHeight="1" x14ac:dyDescent="0.2"/>
    <row r="694" ht="14.25" customHeight="1" x14ac:dyDescent="0.2"/>
    <row r="695" ht="14.25" customHeight="1" x14ac:dyDescent="0.2"/>
    <row r="696" ht="14.25" customHeight="1" x14ac:dyDescent="0.2"/>
    <row r="697" ht="14.25" customHeight="1" x14ac:dyDescent="0.2"/>
    <row r="698" ht="14.25" customHeight="1" x14ac:dyDescent="0.2"/>
    <row r="699" ht="14.25" customHeight="1" x14ac:dyDescent="0.2"/>
    <row r="700" ht="14.25" customHeight="1" x14ac:dyDescent="0.2"/>
    <row r="701" ht="14.25" customHeight="1" x14ac:dyDescent="0.2"/>
    <row r="702" ht="14.25" customHeight="1" x14ac:dyDescent="0.2"/>
    <row r="703" ht="14.25" customHeight="1" x14ac:dyDescent="0.2"/>
    <row r="704" ht="14.25" customHeight="1" x14ac:dyDescent="0.2"/>
    <row r="705" ht="14.25" customHeight="1" x14ac:dyDescent="0.2"/>
    <row r="706" ht="14.25" customHeight="1" x14ac:dyDescent="0.2"/>
    <row r="707" ht="14.25" customHeight="1" x14ac:dyDescent="0.2"/>
    <row r="708" ht="14.25" customHeight="1" x14ac:dyDescent="0.2"/>
    <row r="709" ht="14.25" customHeight="1" x14ac:dyDescent="0.2"/>
    <row r="710" ht="14.25" customHeight="1" x14ac:dyDescent="0.2"/>
    <row r="711" ht="14.25" customHeight="1" x14ac:dyDescent="0.2"/>
    <row r="712" ht="14.25" customHeight="1" x14ac:dyDescent="0.2"/>
    <row r="713" ht="14.25" customHeight="1" x14ac:dyDescent="0.2"/>
    <row r="714" ht="14.25" customHeight="1" x14ac:dyDescent="0.2"/>
    <row r="715" ht="14.25" customHeight="1" x14ac:dyDescent="0.2"/>
    <row r="716" ht="14.25" customHeight="1" x14ac:dyDescent="0.2"/>
    <row r="717" ht="14.25" customHeight="1" x14ac:dyDescent="0.2"/>
    <row r="718" ht="14.25" customHeight="1" x14ac:dyDescent="0.2"/>
    <row r="719" ht="14.25" customHeight="1" x14ac:dyDescent="0.2"/>
    <row r="720" ht="14.25" customHeight="1" x14ac:dyDescent="0.2"/>
    <row r="721" ht="14.25" customHeight="1" x14ac:dyDescent="0.2"/>
    <row r="722" ht="14.25" customHeight="1" x14ac:dyDescent="0.2"/>
    <row r="723" ht="14.25" customHeight="1" x14ac:dyDescent="0.2"/>
    <row r="724" ht="14.25" customHeight="1" x14ac:dyDescent="0.2"/>
    <row r="725" ht="14.25" customHeight="1" x14ac:dyDescent="0.2"/>
    <row r="726" ht="14.25" customHeight="1" x14ac:dyDescent="0.2"/>
    <row r="727" ht="14.25" customHeight="1" x14ac:dyDescent="0.2"/>
    <row r="728" ht="14.25" customHeight="1" x14ac:dyDescent="0.2"/>
    <row r="729" ht="14.25" customHeight="1" x14ac:dyDescent="0.2"/>
    <row r="730" ht="14.25" customHeight="1" x14ac:dyDescent="0.2"/>
    <row r="731" ht="14.25" customHeight="1" x14ac:dyDescent="0.2"/>
    <row r="732" ht="14.25" customHeight="1" x14ac:dyDescent="0.2"/>
    <row r="733" ht="14.25" customHeight="1" x14ac:dyDescent="0.2"/>
    <row r="734" ht="14.25" customHeight="1" x14ac:dyDescent="0.2"/>
    <row r="735" ht="14.25" customHeight="1" x14ac:dyDescent="0.2"/>
    <row r="736" ht="14.25" customHeight="1" x14ac:dyDescent="0.2"/>
    <row r="737" ht="14.25" customHeight="1" x14ac:dyDescent="0.2"/>
    <row r="738" ht="14.25" customHeight="1" x14ac:dyDescent="0.2"/>
    <row r="739" ht="14.25" customHeight="1" x14ac:dyDescent="0.2"/>
    <row r="740" ht="14.25" customHeight="1" x14ac:dyDescent="0.2"/>
    <row r="741" ht="14.25" customHeight="1" x14ac:dyDescent="0.2"/>
    <row r="742" ht="14.25" customHeight="1" x14ac:dyDescent="0.2"/>
    <row r="743" ht="14.25" customHeight="1" x14ac:dyDescent="0.2"/>
    <row r="744" ht="14.25" customHeight="1" x14ac:dyDescent="0.2"/>
    <row r="745" ht="14.25" customHeight="1" x14ac:dyDescent="0.2"/>
    <row r="746" ht="14.25" customHeight="1" x14ac:dyDescent="0.2"/>
    <row r="747" ht="14.25" customHeight="1" x14ac:dyDescent="0.2"/>
    <row r="748" ht="14.25" customHeight="1" x14ac:dyDescent="0.2"/>
    <row r="749" ht="14.25" customHeight="1" x14ac:dyDescent="0.2"/>
    <row r="750" ht="14.25" customHeight="1" x14ac:dyDescent="0.2"/>
    <row r="751" ht="14.25" customHeight="1" x14ac:dyDescent="0.2"/>
    <row r="752" ht="14.25" customHeight="1" x14ac:dyDescent="0.2"/>
    <row r="753" ht="14.25" customHeight="1" x14ac:dyDescent="0.2"/>
    <row r="754" ht="14.25" customHeight="1" x14ac:dyDescent="0.2"/>
    <row r="755" ht="14.25" customHeight="1" x14ac:dyDescent="0.2"/>
    <row r="756" ht="14.25" customHeight="1" x14ac:dyDescent="0.2"/>
    <row r="757" ht="14.25" customHeight="1" x14ac:dyDescent="0.2"/>
    <row r="758" ht="14.25" customHeight="1" x14ac:dyDescent="0.2"/>
    <row r="759" ht="14.25" customHeight="1" x14ac:dyDescent="0.2"/>
    <row r="760" ht="14.25" customHeight="1" x14ac:dyDescent="0.2"/>
    <row r="761" ht="14.25" customHeight="1" x14ac:dyDescent="0.2"/>
    <row r="762" ht="14.25" customHeight="1" x14ac:dyDescent="0.2"/>
    <row r="763" ht="14.25" customHeight="1" x14ac:dyDescent="0.2"/>
    <row r="764" ht="14.25" customHeight="1" x14ac:dyDescent="0.2"/>
    <row r="765" ht="14.25" customHeight="1" x14ac:dyDescent="0.2"/>
    <row r="766" ht="14.25" customHeight="1" x14ac:dyDescent="0.2"/>
    <row r="767" ht="14.25" customHeight="1" x14ac:dyDescent="0.2"/>
    <row r="768" ht="14.25" customHeight="1" x14ac:dyDescent="0.2"/>
    <row r="769" ht="14.25" customHeight="1" x14ac:dyDescent="0.2"/>
    <row r="770" ht="14.25" customHeight="1" x14ac:dyDescent="0.2"/>
    <row r="771" ht="14.25" customHeight="1" x14ac:dyDescent="0.2"/>
    <row r="772" ht="14.25" customHeight="1" x14ac:dyDescent="0.2"/>
    <row r="773" ht="14.25" customHeight="1" x14ac:dyDescent="0.2"/>
    <row r="774" ht="14.25" customHeight="1" x14ac:dyDescent="0.2"/>
    <row r="775" ht="14.25" customHeight="1" x14ac:dyDescent="0.2"/>
    <row r="776" ht="14.25" customHeight="1" x14ac:dyDescent="0.2"/>
    <row r="777" ht="14.25" customHeight="1" x14ac:dyDescent="0.2"/>
    <row r="778" ht="14.25" customHeight="1" x14ac:dyDescent="0.2"/>
    <row r="779" ht="14.25" customHeight="1" x14ac:dyDescent="0.2"/>
    <row r="780" ht="14.25" customHeight="1" x14ac:dyDescent="0.2"/>
    <row r="781" ht="14.25" customHeight="1" x14ac:dyDescent="0.2"/>
    <row r="782" ht="14.25" customHeight="1" x14ac:dyDescent="0.2"/>
    <row r="783" ht="14.25" customHeight="1" x14ac:dyDescent="0.2"/>
    <row r="784" ht="14.25" customHeight="1" x14ac:dyDescent="0.2"/>
    <row r="785" ht="14.25" customHeight="1" x14ac:dyDescent="0.2"/>
    <row r="786" ht="14.25" customHeight="1" x14ac:dyDescent="0.2"/>
    <row r="787" ht="14.25" customHeight="1" x14ac:dyDescent="0.2"/>
    <row r="788" ht="14.25" customHeight="1" x14ac:dyDescent="0.2"/>
    <row r="789" ht="14.25" customHeight="1" x14ac:dyDescent="0.2"/>
    <row r="790" ht="14.25" customHeight="1" x14ac:dyDescent="0.2"/>
    <row r="791" ht="14.25" customHeight="1" x14ac:dyDescent="0.2"/>
    <row r="792" ht="14.25" customHeight="1" x14ac:dyDescent="0.2"/>
    <row r="793" ht="14.25" customHeight="1" x14ac:dyDescent="0.2"/>
    <row r="794" ht="14.25" customHeight="1" x14ac:dyDescent="0.2"/>
    <row r="795" ht="14.25" customHeight="1" x14ac:dyDescent="0.2"/>
    <row r="796" ht="14.25" customHeight="1" x14ac:dyDescent="0.2"/>
    <row r="797" ht="14.25" customHeight="1" x14ac:dyDescent="0.2"/>
    <row r="798" ht="14.25" customHeight="1" x14ac:dyDescent="0.2"/>
    <row r="799" ht="14.25" customHeight="1" x14ac:dyDescent="0.2"/>
    <row r="800" ht="14.25" customHeight="1" x14ac:dyDescent="0.2"/>
    <row r="801" ht="14.25" customHeight="1" x14ac:dyDescent="0.2"/>
    <row r="802" ht="14.25" customHeight="1" x14ac:dyDescent="0.2"/>
    <row r="803" ht="14.25" customHeight="1" x14ac:dyDescent="0.2"/>
    <row r="804" ht="14.25" customHeight="1" x14ac:dyDescent="0.2"/>
    <row r="805" ht="14.25" customHeight="1" x14ac:dyDescent="0.2"/>
    <row r="806" ht="14.25" customHeight="1" x14ac:dyDescent="0.2"/>
    <row r="807" ht="14.25" customHeight="1" x14ac:dyDescent="0.2"/>
    <row r="808" ht="14.25" customHeight="1" x14ac:dyDescent="0.2"/>
    <row r="809" ht="14.25" customHeight="1" x14ac:dyDescent="0.2"/>
    <row r="810" ht="14.25" customHeight="1" x14ac:dyDescent="0.2"/>
    <row r="811" ht="14.25" customHeight="1" x14ac:dyDescent="0.2"/>
    <row r="812" ht="14.25" customHeight="1" x14ac:dyDescent="0.2"/>
    <row r="813" ht="14.25" customHeight="1" x14ac:dyDescent="0.2"/>
    <row r="814" ht="14.25" customHeight="1" x14ac:dyDescent="0.2"/>
    <row r="815" ht="14.25" customHeight="1" x14ac:dyDescent="0.2"/>
    <row r="816" ht="14.25" customHeight="1" x14ac:dyDescent="0.2"/>
    <row r="817" ht="14.25" customHeight="1" x14ac:dyDescent="0.2"/>
    <row r="818" ht="14.25" customHeight="1" x14ac:dyDescent="0.2"/>
    <row r="819" ht="14.25" customHeight="1" x14ac:dyDescent="0.2"/>
    <row r="820" ht="14.25" customHeight="1" x14ac:dyDescent="0.2"/>
    <row r="821" ht="14.25" customHeight="1" x14ac:dyDescent="0.2"/>
    <row r="822" ht="14.25" customHeight="1" x14ac:dyDescent="0.2"/>
    <row r="823" ht="14.25" customHeight="1" x14ac:dyDescent="0.2"/>
    <row r="824" ht="14.25" customHeight="1" x14ac:dyDescent="0.2"/>
    <row r="825" ht="14.25" customHeight="1" x14ac:dyDescent="0.2"/>
    <row r="826" ht="14.25" customHeight="1" x14ac:dyDescent="0.2"/>
    <row r="827" ht="14.25" customHeight="1" x14ac:dyDescent="0.2"/>
    <row r="828" ht="14.25" customHeight="1" x14ac:dyDescent="0.2"/>
    <row r="829" ht="14.25" customHeight="1" x14ac:dyDescent="0.2"/>
    <row r="830" ht="14.25" customHeight="1" x14ac:dyDescent="0.2"/>
    <row r="831" ht="14.25" customHeight="1" x14ac:dyDescent="0.2"/>
    <row r="832" ht="14.25" customHeight="1" x14ac:dyDescent="0.2"/>
    <row r="833" ht="14.25" customHeight="1" x14ac:dyDescent="0.2"/>
    <row r="834" ht="14.25" customHeight="1" x14ac:dyDescent="0.2"/>
    <row r="835" ht="14.25" customHeight="1" x14ac:dyDescent="0.2"/>
    <row r="836" ht="14.25" customHeight="1" x14ac:dyDescent="0.2"/>
    <row r="837" ht="14.25" customHeight="1" x14ac:dyDescent="0.2"/>
    <row r="838" ht="14.25" customHeight="1" x14ac:dyDescent="0.2"/>
    <row r="839" ht="14.25" customHeight="1" x14ac:dyDescent="0.2"/>
    <row r="840" ht="14.25" customHeight="1" x14ac:dyDescent="0.2"/>
    <row r="841" ht="14.25" customHeight="1" x14ac:dyDescent="0.2"/>
    <row r="842" ht="14.25" customHeight="1" x14ac:dyDescent="0.2"/>
    <row r="843" ht="14.25" customHeight="1" x14ac:dyDescent="0.2"/>
    <row r="844" ht="14.25" customHeight="1" x14ac:dyDescent="0.2"/>
    <row r="845" ht="14.25" customHeight="1" x14ac:dyDescent="0.2"/>
    <row r="846" ht="14.25" customHeight="1" x14ac:dyDescent="0.2"/>
    <row r="847" ht="14.25" customHeight="1" x14ac:dyDescent="0.2"/>
    <row r="848" ht="14.25" customHeight="1" x14ac:dyDescent="0.2"/>
    <row r="849" ht="14.25" customHeight="1" x14ac:dyDescent="0.2"/>
    <row r="850" ht="14.25" customHeight="1" x14ac:dyDescent="0.2"/>
    <row r="851" ht="14.25" customHeight="1" x14ac:dyDescent="0.2"/>
    <row r="852" ht="14.25" customHeight="1" x14ac:dyDescent="0.2"/>
    <row r="853" ht="14.25" customHeight="1" x14ac:dyDescent="0.2"/>
    <row r="854" ht="14.25" customHeight="1" x14ac:dyDescent="0.2"/>
    <row r="855" ht="14.25" customHeight="1" x14ac:dyDescent="0.2"/>
    <row r="856" ht="14.25" customHeight="1" x14ac:dyDescent="0.2"/>
    <row r="857" ht="14.25" customHeight="1" x14ac:dyDescent="0.2"/>
    <row r="858" ht="14.25" customHeight="1" x14ac:dyDescent="0.2"/>
    <row r="859" ht="14.25" customHeight="1" x14ac:dyDescent="0.2"/>
    <row r="860" ht="14.25" customHeight="1" x14ac:dyDescent="0.2"/>
    <row r="861" ht="14.25" customHeight="1" x14ac:dyDescent="0.2"/>
    <row r="862" ht="14.25" customHeight="1" x14ac:dyDescent="0.2"/>
    <row r="863" ht="14.25" customHeight="1" x14ac:dyDescent="0.2"/>
    <row r="864" ht="14.25" customHeight="1" x14ac:dyDescent="0.2"/>
    <row r="865" ht="14.25" customHeight="1" x14ac:dyDescent="0.2"/>
    <row r="866" ht="14.25" customHeight="1" x14ac:dyDescent="0.2"/>
    <row r="867" ht="14.25" customHeight="1" x14ac:dyDescent="0.2"/>
    <row r="868" ht="14.25" customHeight="1" x14ac:dyDescent="0.2"/>
    <row r="869" ht="14.25" customHeight="1" x14ac:dyDescent="0.2"/>
    <row r="870" ht="14.25" customHeight="1" x14ac:dyDescent="0.2"/>
    <row r="871" ht="14.25" customHeight="1" x14ac:dyDescent="0.2"/>
    <row r="872" ht="14.25" customHeight="1" x14ac:dyDescent="0.2"/>
    <row r="873" ht="14.25" customHeight="1" x14ac:dyDescent="0.2"/>
    <row r="874" ht="14.25" customHeight="1" x14ac:dyDescent="0.2"/>
    <row r="875" ht="14.25" customHeight="1" x14ac:dyDescent="0.2"/>
    <row r="876" ht="14.25" customHeight="1" x14ac:dyDescent="0.2"/>
    <row r="877" ht="14.25" customHeight="1" x14ac:dyDescent="0.2"/>
    <row r="878" ht="14.25" customHeight="1" x14ac:dyDescent="0.2"/>
    <row r="879" ht="14.25" customHeight="1" x14ac:dyDescent="0.2"/>
    <row r="880" ht="14.25" customHeight="1" x14ac:dyDescent="0.2"/>
    <row r="881" ht="14.25" customHeight="1" x14ac:dyDescent="0.2"/>
    <row r="882" ht="14.25" customHeight="1" x14ac:dyDescent="0.2"/>
    <row r="883" ht="14.25" customHeight="1" x14ac:dyDescent="0.2"/>
    <row r="884" ht="14.25" customHeight="1" x14ac:dyDescent="0.2"/>
    <row r="885" ht="14.25" customHeight="1" x14ac:dyDescent="0.2"/>
    <row r="886" ht="14.25" customHeight="1" x14ac:dyDescent="0.2"/>
    <row r="887" ht="14.25" customHeight="1" x14ac:dyDescent="0.2"/>
    <row r="888" ht="14.25" customHeight="1" x14ac:dyDescent="0.2"/>
    <row r="889" ht="14.25" customHeight="1" x14ac:dyDescent="0.2"/>
    <row r="890" ht="14.25" customHeight="1" x14ac:dyDescent="0.2"/>
    <row r="891" ht="14.25" customHeight="1" x14ac:dyDescent="0.2"/>
    <row r="892" ht="14.25" customHeight="1" x14ac:dyDescent="0.2"/>
    <row r="893" ht="14.25" customHeight="1" x14ac:dyDescent="0.2"/>
    <row r="894" ht="14.25" customHeight="1" x14ac:dyDescent="0.2"/>
    <row r="895" ht="14.25" customHeight="1" x14ac:dyDescent="0.2"/>
    <row r="896" ht="14.25" customHeight="1" x14ac:dyDescent="0.2"/>
    <row r="897" ht="14.25" customHeight="1" x14ac:dyDescent="0.2"/>
    <row r="898" ht="14.25" customHeight="1" x14ac:dyDescent="0.2"/>
    <row r="899" ht="14.25" customHeight="1" x14ac:dyDescent="0.2"/>
    <row r="900" ht="14.25" customHeight="1" x14ac:dyDescent="0.2"/>
    <row r="901" ht="14.25" customHeight="1" x14ac:dyDescent="0.2"/>
    <row r="902" ht="14.25" customHeight="1" x14ac:dyDescent="0.2"/>
    <row r="903" ht="14.25" customHeight="1" x14ac:dyDescent="0.2"/>
    <row r="904" ht="14.25" customHeight="1" x14ac:dyDescent="0.2"/>
    <row r="905" ht="14.25" customHeight="1" x14ac:dyDescent="0.2"/>
    <row r="906" ht="14.25" customHeight="1" x14ac:dyDescent="0.2"/>
    <row r="907" ht="14.25" customHeight="1" x14ac:dyDescent="0.2"/>
    <row r="908" ht="14.25" customHeight="1" x14ac:dyDescent="0.2"/>
    <row r="909" ht="14.25" customHeight="1" x14ac:dyDescent="0.2"/>
    <row r="910" ht="14.25" customHeight="1" x14ac:dyDescent="0.2"/>
    <row r="911" ht="14.25" customHeight="1" x14ac:dyDescent="0.2"/>
    <row r="912" ht="14.25" customHeight="1" x14ac:dyDescent="0.2"/>
    <row r="913" ht="14.25" customHeight="1" x14ac:dyDescent="0.2"/>
    <row r="914" ht="14.25" customHeight="1" x14ac:dyDescent="0.2"/>
    <row r="915" ht="14.25" customHeight="1" x14ac:dyDescent="0.2"/>
    <row r="916" ht="14.25" customHeight="1" x14ac:dyDescent="0.2"/>
    <row r="917" ht="14.25" customHeight="1" x14ac:dyDescent="0.2"/>
    <row r="918" ht="14.25" customHeight="1" x14ac:dyDescent="0.2"/>
    <row r="919" ht="14.25" customHeight="1" x14ac:dyDescent="0.2"/>
    <row r="920" ht="14.25" customHeight="1" x14ac:dyDescent="0.2"/>
    <row r="921" ht="14.25" customHeight="1" x14ac:dyDescent="0.2"/>
    <row r="922" ht="14.25" customHeight="1" x14ac:dyDescent="0.2"/>
    <row r="923" ht="14.25" customHeight="1" x14ac:dyDescent="0.2"/>
    <row r="924" ht="14.25" customHeight="1" x14ac:dyDescent="0.2"/>
    <row r="925" ht="14.25" customHeight="1" x14ac:dyDescent="0.2"/>
    <row r="926" ht="14.25" customHeight="1" x14ac:dyDescent="0.2"/>
    <row r="927" ht="14.25" customHeight="1" x14ac:dyDescent="0.2"/>
    <row r="928" ht="14.25" customHeight="1" x14ac:dyDescent="0.2"/>
    <row r="929" ht="14.25" customHeight="1" x14ac:dyDescent="0.2"/>
    <row r="930" ht="14.25" customHeight="1" x14ac:dyDescent="0.2"/>
    <row r="931" ht="14.25" customHeight="1" x14ac:dyDescent="0.2"/>
    <row r="932" ht="14.25" customHeight="1" x14ac:dyDescent="0.2"/>
    <row r="933" ht="14.25" customHeight="1" x14ac:dyDescent="0.2"/>
    <row r="934" ht="14.25" customHeight="1" x14ac:dyDescent="0.2"/>
    <row r="935" ht="14.25" customHeight="1" x14ac:dyDescent="0.2"/>
    <row r="936" ht="14.25" customHeight="1" x14ac:dyDescent="0.2"/>
    <row r="937" ht="14.25" customHeight="1" x14ac:dyDescent="0.2"/>
    <row r="938" ht="14.25" customHeight="1" x14ac:dyDescent="0.2"/>
    <row r="939" ht="14.25" customHeight="1" x14ac:dyDescent="0.2"/>
    <row r="940" ht="14.25" customHeight="1" x14ac:dyDescent="0.2"/>
    <row r="941" ht="14.25" customHeight="1" x14ac:dyDescent="0.2"/>
    <row r="942" ht="14.25" customHeight="1" x14ac:dyDescent="0.2"/>
    <row r="943" ht="14.25" customHeight="1" x14ac:dyDescent="0.2"/>
    <row r="944" ht="14.25" customHeight="1" x14ac:dyDescent="0.2"/>
    <row r="945" ht="14.25" customHeight="1" x14ac:dyDescent="0.2"/>
    <row r="946" ht="14.25" customHeight="1" x14ac:dyDescent="0.2"/>
    <row r="947" ht="14.25" customHeight="1" x14ac:dyDescent="0.2"/>
    <row r="948" ht="14.25" customHeight="1" x14ac:dyDescent="0.2"/>
    <row r="949" ht="14.25" customHeight="1" x14ac:dyDescent="0.2"/>
    <row r="950" ht="14.25" customHeight="1" x14ac:dyDescent="0.2"/>
    <row r="951" ht="14.25" customHeight="1" x14ac:dyDescent="0.2"/>
    <row r="952" ht="14.25" customHeight="1" x14ac:dyDescent="0.2"/>
    <row r="953" ht="14.25" customHeight="1" x14ac:dyDescent="0.2"/>
    <row r="954" ht="14.25" customHeight="1" x14ac:dyDescent="0.2"/>
    <row r="955" ht="14.25" customHeight="1" x14ac:dyDescent="0.2"/>
    <row r="956" ht="14.25" customHeight="1" x14ac:dyDescent="0.2"/>
    <row r="957" ht="14.25" customHeight="1" x14ac:dyDescent="0.2"/>
    <row r="958" ht="14.25" customHeight="1" x14ac:dyDescent="0.2"/>
    <row r="959" ht="14.25" customHeight="1" x14ac:dyDescent="0.2"/>
    <row r="960" ht="14.25" customHeight="1" x14ac:dyDescent="0.2"/>
    <row r="961" ht="14.25" customHeight="1" x14ac:dyDescent="0.2"/>
    <row r="962" ht="14.25" customHeight="1" x14ac:dyDescent="0.2"/>
    <row r="963" ht="14.25" customHeight="1" x14ac:dyDescent="0.2"/>
    <row r="964" ht="14.25" customHeight="1" x14ac:dyDescent="0.2"/>
    <row r="965" ht="14.25" customHeight="1" x14ac:dyDescent="0.2"/>
    <row r="966" ht="14.25" customHeight="1" x14ac:dyDescent="0.2"/>
    <row r="967" ht="14.25" customHeight="1" x14ac:dyDescent="0.2"/>
    <row r="968" ht="14.25" customHeight="1" x14ac:dyDescent="0.2"/>
    <row r="969" ht="14.25" customHeight="1" x14ac:dyDescent="0.2"/>
    <row r="970" ht="14.25" customHeight="1" x14ac:dyDescent="0.2"/>
    <row r="971" ht="14.25" customHeight="1" x14ac:dyDescent="0.2"/>
    <row r="972" ht="14.25" customHeight="1" x14ac:dyDescent="0.2"/>
    <row r="973" ht="14.25" customHeight="1" x14ac:dyDescent="0.2"/>
    <row r="974" ht="14.25" customHeight="1" x14ac:dyDescent="0.2"/>
    <row r="975" ht="14.25" customHeight="1" x14ac:dyDescent="0.2"/>
    <row r="976" ht="14.25" customHeight="1" x14ac:dyDescent="0.2"/>
    <row r="977" ht="14.25" customHeight="1" x14ac:dyDescent="0.2"/>
    <row r="978" ht="14.25" customHeight="1" x14ac:dyDescent="0.2"/>
    <row r="979" ht="14.25" customHeight="1" x14ac:dyDescent="0.2"/>
    <row r="980" ht="14.25" customHeight="1" x14ac:dyDescent="0.2"/>
    <row r="981" ht="14.25" customHeight="1" x14ac:dyDescent="0.2"/>
    <row r="982" ht="14.25" customHeight="1" x14ac:dyDescent="0.2"/>
    <row r="983" ht="14.25" customHeight="1" x14ac:dyDescent="0.2"/>
    <row r="984" ht="14.25" customHeight="1" x14ac:dyDescent="0.2"/>
    <row r="985" ht="14.25" customHeight="1" x14ac:dyDescent="0.2"/>
    <row r="986" ht="14.25" customHeight="1" x14ac:dyDescent="0.2"/>
    <row r="987" ht="14.25" customHeight="1" x14ac:dyDescent="0.2"/>
    <row r="988" ht="14.25" customHeight="1" x14ac:dyDescent="0.2"/>
    <row r="989" ht="14.25" customHeight="1" x14ac:dyDescent="0.2"/>
    <row r="990" ht="14.25" customHeight="1" x14ac:dyDescent="0.2"/>
    <row r="991" ht="14.25" customHeight="1" x14ac:dyDescent="0.2"/>
    <row r="992" ht="14.25" customHeight="1" x14ac:dyDescent="0.2"/>
    <row r="993" ht="14.25" customHeight="1" x14ac:dyDescent="0.2"/>
    <row r="994" ht="14.25" customHeight="1" x14ac:dyDescent="0.2"/>
    <row r="995" ht="14.25" customHeight="1" x14ac:dyDescent="0.2"/>
    <row r="996" ht="14.25" customHeight="1" x14ac:dyDescent="0.2"/>
    <row r="997" ht="14.25" customHeight="1" x14ac:dyDescent="0.2"/>
    <row r="998" ht="14.25" customHeight="1" x14ac:dyDescent="0.2"/>
    <row r="999" ht="14.25" customHeight="1" x14ac:dyDescent="0.2"/>
    <row r="1000" ht="14.25" customHeight="1" x14ac:dyDescent="0.2"/>
  </sheetData>
  <mergeCells count="26">
    <mergeCell ref="A1:Z1"/>
    <mergeCell ref="AA1:AZ1"/>
    <mergeCell ref="A2:Z2"/>
    <mergeCell ref="AA2:AZ2"/>
    <mergeCell ref="A3:Z3"/>
    <mergeCell ref="AA3:AZ3"/>
    <mergeCell ref="AA4:AZ4"/>
    <mergeCell ref="A4:Z4"/>
    <mergeCell ref="B6:M17"/>
    <mergeCell ref="O6:Z17"/>
    <mergeCell ref="AB6:AM17"/>
    <mergeCell ref="AO6:AZ17"/>
    <mergeCell ref="AB48:AM48"/>
    <mergeCell ref="B36:M47"/>
    <mergeCell ref="B48:M48"/>
    <mergeCell ref="B21:M32"/>
    <mergeCell ref="O21:Z32"/>
    <mergeCell ref="AB21:AM32"/>
    <mergeCell ref="AO21:AZ32"/>
    <mergeCell ref="B33:M33"/>
    <mergeCell ref="AB33:AM33"/>
    <mergeCell ref="AO36:AZ47"/>
    <mergeCell ref="B18:M18"/>
    <mergeCell ref="AB18:AM18"/>
    <mergeCell ref="O36:Z47"/>
    <mergeCell ref="AB36:AM47"/>
  </mergeCells>
  <pageMargins left="0.7" right="0.7" top="0.75" bottom="0.75" header="0" footer="0"/>
  <pageSetup scale="96" orientation="portrait"/>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E5BF97-C387-704A-B297-D95AC6D6B327}">
  <sheetPr codeName="Sheet27">
    <tabColor rgb="FF92D050"/>
  </sheetPr>
  <dimension ref="A1:AO1004"/>
  <sheetViews>
    <sheetView topLeftCell="A38" workbookViewId="0">
      <selection activeCell="AC61" sqref="AC61:AK61"/>
    </sheetView>
  </sheetViews>
  <sheetFormatPr baseColWidth="10" defaultColWidth="14.5" defaultRowHeight="15" customHeight="1" x14ac:dyDescent="0.2"/>
  <cols>
    <col min="1" max="1" width="1.1640625" style="90" customWidth="1"/>
    <col min="2" max="6" width="3" style="90" customWidth="1"/>
    <col min="7" max="7" width="6.1640625" style="90" customWidth="1"/>
    <col min="8" max="8" width="1.83203125" style="90" customWidth="1"/>
    <col min="9" max="13" width="3" style="90" customWidth="1"/>
    <col min="14" max="14" width="2.1640625" style="90" customWidth="1"/>
    <col min="15" max="15" width="4.1640625" style="90" customWidth="1"/>
    <col min="16" max="16" width="1.5" style="90" customWidth="1"/>
    <col min="17" max="23" width="3" style="90" customWidth="1"/>
    <col min="24" max="24" width="1.5" style="90" customWidth="1"/>
    <col min="25" max="33" width="3" style="90" customWidth="1"/>
    <col min="34" max="34" width="2.5" style="90" customWidth="1"/>
    <col min="35" max="36" width="3" style="90" customWidth="1"/>
    <col min="37" max="37" width="12.5" style="90" customWidth="1"/>
    <col min="38" max="38" width="1.1640625" style="90" customWidth="1"/>
    <col min="39" max="39" width="14.5" style="90"/>
    <col min="40" max="40" width="3.1640625" style="90" customWidth="1"/>
    <col min="41" max="16384" width="14.5" style="90"/>
  </cols>
  <sheetData>
    <row r="1" spans="1:38" ht="19.5" customHeight="1" x14ac:dyDescent="0.2">
      <c r="A1" s="210"/>
      <c r="B1" s="215"/>
      <c r="C1" s="215"/>
      <c r="D1" s="215"/>
      <c r="E1" s="215"/>
      <c r="F1" s="215"/>
      <c r="G1" s="215"/>
      <c r="H1" s="215"/>
      <c r="I1" s="215"/>
      <c r="J1" s="215"/>
      <c r="K1" s="215"/>
      <c r="L1" s="215"/>
      <c r="M1" s="215"/>
      <c r="N1" s="210"/>
      <c r="O1" s="210"/>
      <c r="P1" s="210"/>
      <c r="Q1" s="210"/>
      <c r="R1" s="210"/>
      <c r="S1" s="210"/>
      <c r="T1" s="210"/>
      <c r="U1" s="210"/>
      <c r="V1" s="210"/>
      <c r="W1" s="210"/>
      <c r="X1" s="210"/>
      <c r="Y1" s="210"/>
      <c r="Z1" s="210"/>
      <c r="AA1" s="210"/>
      <c r="AB1" s="216"/>
      <c r="AC1" s="210"/>
      <c r="AD1" s="210"/>
      <c r="AE1" s="217"/>
      <c r="AF1" s="217"/>
      <c r="AG1" s="210"/>
      <c r="AH1" s="217"/>
      <c r="AI1" s="217"/>
      <c r="AJ1" s="217"/>
      <c r="AK1" s="218" t="s">
        <v>568</v>
      </c>
      <c r="AL1" s="218"/>
    </row>
    <row r="2" spans="1:38" ht="19.5" customHeight="1" x14ac:dyDescent="0.2">
      <c r="A2" s="210"/>
      <c r="B2" s="215"/>
      <c r="C2" s="215"/>
      <c r="D2" s="215"/>
      <c r="E2" s="215"/>
      <c r="F2" s="215"/>
      <c r="G2" s="215"/>
      <c r="H2" s="215"/>
      <c r="I2" s="215"/>
      <c r="J2" s="215"/>
      <c r="K2" s="215"/>
      <c r="L2" s="215"/>
      <c r="M2" s="215"/>
      <c r="N2" s="219"/>
      <c r="O2" s="210"/>
      <c r="P2" s="210"/>
      <c r="Q2" s="210"/>
      <c r="R2" s="210"/>
      <c r="S2" s="210"/>
      <c r="T2" s="210"/>
      <c r="U2" s="210"/>
      <c r="V2" s="210"/>
      <c r="W2" s="210"/>
      <c r="X2" s="210"/>
      <c r="Y2" s="210"/>
      <c r="Z2" s="210"/>
      <c r="AA2" s="210"/>
      <c r="AB2" s="210"/>
      <c r="AC2" s="210"/>
      <c r="AD2" s="210"/>
      <c r="AE2" s="217"/>
      <c r="AF2" s="217"/>
      <c r="AG2" s="210"/>
      <c r="AH2" s="217"/>
      <c r="AI2" s="217"/>
      <c r="AJ2" s="217"/>
      <c r="AK2" s="218" t="s">
        <v>569</v>
      </c>
      <c r="AL2" s="218"/>
    </row>
    <row r="3" spans="1:38" ht="15" customHeight="1" x14ac:dyDescent="0.2">
      <c r="A3" s="210"/>
      <c r="B3" s="215"/>
      <c r="C3" s="215"/>
      <c r="D3" s="215"/>
      <c r="E3" s="215"/>
      <c r="F3" s="215"/>
      <c r="G3" s="215"/>
      <c r="H3" s="215"/>
      <c r="I3" s="215"/>
      <c r="J3" s="215"/>
      <c r="K3" s="215"/>
      <c r="L3" s="215"/>
      <c r="M3" s="215"/>
      <c r="N3" s="219"/>
      <c r="O3" s="210"/>
      <c r="P3" s="210"/>
      <c r="Q3" s="210"/>
      <c r="R3" s="210"/>
      <c r="S3" s="210"/>
      <c r="T3" s="210"/>
      <c r="U3" s="210"/>
      <c r="V3" s="210"/>
      <c r="W3" s="210"/>
      <c r="X3" s="210"/>
      <c r="Y3" s="210"/>
      <c r="Z3" s="210"/>
      <c r="AA3" s="210"/>
      <c r="AB3" s="210"/>
      <c r="AC3" s="210"/>
      <c r="AD3" s="210"/>
      <c r="AE3" s="217"/>
      <c r="AF3" s="217"/>
      <c r="AG3" s="218"/>
      <c r="AH3" s="217"/>
      <c r="AI3" s="217"/>
      <c r="AJ3" s="217"/>
      <c r="AK3" s="210"/>
      <c r="AL3" s="210"/>
    </row>
    <row r="4" spans="1:38" ht="19.5" customHeight="1" x14ac:dyDescent="0.2">
      <c r="A4" s="210"/>
      <c r="B4" s="427" t="s">
        <v>210</v>
      </c>
      <c r="C4" s="428"/>
      <c r="D4" s="428"/>
      <c r="E4" s="428"/>
      <c r="F4" s="428"/>
      <c r="G4" s="428"/>
      <c r="H4" s="428"/>
      <c r="I4" s="428"/>
      <c r="J4" s="428"/>
      <c r="K4" s="428"/>
      <c r="L4" s="428"/>
      <c r="M4" s="428"/>
      <c r="N4" s="428"/>
      <c r="O4" s="428"/>
      <c r="P4" s="428"/>
      <c r="Q4" s="428"/>
      <c r="R4" s="428"/>
      <c r="S4" s="428"/>
      <c r="T4" s="428"/>
      <c r="U4" s="428"/>
      <c r="V4" s="428"/>
      <c r="W4" s="428"/>
      <c r="X4" s="428"/>
      <c r="Y4" s="428"/>
      <c r="Z4" s="428"/>
      <c r="AA4" s="428"/>
      <c r="AB4" s="428"/>
      <c r="AC4" s="428"/>
      <c r="AD4" s="428"/>
      <c r="AE4" s="428"/>
      <c r="AF4" s="428"/>
      <c r="AG4" s="428"/>
      <c r="AH4" s="428"/>
      <c r="AI4" s="428"/>
      <c r="AJ4" s="428"/>
      <c r="AK4" s="428"/>
      <c r="AL4" s="212"/>
    </row>
    <row r="5" spans="1:38" ht="19.5" customHeight="1" x14ac:dyDescent="0.2">
      <c r="A5" s="210"/>
      <c r="B5" s="427" t="s">
        <v>562</v>
      </c>
      <c r="C5" s="428"/>
      <c r="D5" s="428"/>
      <c r="E5" s="428"/>
      <c r="F5" s="428"/>
      <c r="G5" s="428"/>
      <c r="H5" s="428"/>
      <c r="I5" s="428"/>
      <c r="J5" s="428"/>
      <c r="K5" s="428"/>
      <c r="L5" s="428"/>
      <c r="M5" s="428"/>
      <c r="N5" s="428"/>
      <c r="O5" s="428"/>
      <c r="P5" s="428"/>
      <c r="Q5" s="428"/>
      <c r="R5" s="428"/>
      <c r="S5" s="428"/>
      <c r="T5" s="428"/>
      <c r="U5" s="428"/>
      <c r="V5" s="428"/>
      <c r="W5" s="428"/>
      <c r="X5" s="428"/>
      <c r="Y5" s="428"/>
      <c r="Z5" s="428"/>
      <c r="AA5" s="428"/>
      <c r="AB5" s="428"/>
      <c r="AC5" s="428"/>
      <c r="AD5" s="428"/>
      <c r="AE5" s="428"/>
      <c r="AF5" s="428"/>
      <c r="AG5" s="428"/>
      <c r="AH5" s="428"/>
      <c r="AI5" s="428"/>
      <c r="AJ5" s="428"/>
      <c r="AK5" s="428"/>
      <c r="AL5" s="212"/>
    </row>
    <row r="6" spans="1:38" ht="19.5" customHeight="1" x14ac:dyDescent="0.2">
      <c r="A6" s="210"/>
      <c r="B6" s="427" t="s">
        <v>20</v>
      </c>
      <c r="C6" s="428"/>
      <c r="D6" s="428"/>
      <c r="E6" s="428"/>
      <c r="F6" s="428"/>
      <c r="G6" s="428"/>
      <c r="H6" s="428"/>
      <c r="I6" s="428"/>
      <c r="J6" s="428"/>
      <c r="K6" s="428"/>
      <c r="L6" s="428"/>
      <c r="M6" s="428"/>
      <c r="N6" s="428"/>
      <c r="O6" s="428"/>
      <c r="P6" s="428"/>
      <c r="Q6" s="428"/>
      <c r="R6" s="428"/>
      <c r="S6" s="428"/>
      <c r="T6" s="428"/>
      <c r="U6" s="428"/>
      <c r="V6" s="428"/>
      <c r="W6" s="428"/>
      <c r="X6" s="428"/>
      <c r="Y6" s="428"/>
      <c r="Z6" s="428"/>
      <c r="AA6" s="428"/>
      <c r="AB6" s="428"/>
      <c r="AC6" s="428"/>
      <c r="AD6" s="428"/>
      <c r="AE6" s="428"/>
      <c r="AF6" s="428"/>
      <c r="AG6" s="428"/>
      <c r="AH6" s="428"/>
      <c r="AI6" s="428"/>
      <c r="AJ6" s="428"/>
      <c r="AK6" s="428"/>
      <c r="AL6" s="212"/>
    </row>
    <row r="7" spans="1:38" ht="19.5" customHeight="1" x14ac:dyDescent="0.2">
      <c r="A7" s="210"/>
      <c r="B7" s="427" t="s">
        <v>21</v>
      </c>
      <c r="C7" s="428"/>
      <c r="D7" s="428"/>
      <c r="E7" s="428"/>
      <c r="F7" s="428"/>
      <c r="G7" s="428"/>
      <c r="H7" s="428"/>
      <c r="I7" s="428"/>
      <c r="J7" s="428"/>
      <c r="K7" s="428"/>
      <c r="L7" s="428"/>
      <c r="M7" s="428"/>
      <c r="N7" s="428"/>
      <c r="O7" s="428"/>
      <c r="P7" s="428"/>
      <c r="Q7" s="428"/>
      <c r="R7" s="428"/>
      <c r="S7" s="428"/>
      <c r="T7" s="428"/>
      <c r="U7" s="428"/>
      <c r="V7" s="428"/>
      <c r="W7" s="428"/>
      <c r="X7" s="428"/>
      <c r="Y7" s="428"/>
      <c r="Z7" s="428"/>
      <c r="AA7" s="428"/>
      <c r="AB7" s="428"/>
      <c r="AC7" s="428"/>
      <c r="AD7" s="428"/>
      <c r="AE7" s="428"/>
      <c r="AF7" s="428"/>
      <c r="AG7" s="428"/>
      <c r="AH7" s="428"/>
      <c r="AI7" s="428"/>
      <c r="AJ7" s="428"/>
      <c r="AK7" s="428"/>
      <c r="AL7" s="212"/>
    </row>
    <row r="8" spans="1:38" ht="19.5" customHeight="1" x14ac:dyDescent="0.2">
      <c r="A8" s="210"/>
      <c r="B8" s="213"/>
      <c r="C8" s="213"/>
      <c r="D8" s="213"/>
      <c r="E8" s="213"/>
      <c r="F8" s="213"/>
      <c r="G8" s="213"/>
      <c r="H8" s="213"/>
      <c r="I8" s="213"/>
      <c r="J8" s="213"/>
      <c r="K8" s="213"/>
      <c r="L8" s="213"/>
      <c r="M8" s="213"/>
      <c r="N8" s="213"/>
      <c r="O8" s="210"/>
      <c r="P8" s="210"/>
      <c r="Q8" s="210"/>
      <c r="R8" s="210"/>
      <c r="S8" s="210"/>
      <c r="T8" s="210"/>
      <c r="U8" s="210"/>
      <c r="V8" s="210"/>
      <c r="W8" s="210"/>
      <c r="X8" s="210"/>
      <c r="Y8" s="210"/>
      <c r="Z8" s="210"/>
      <c r="AA8" s="210"/>
      <c r="AB8" s="210"/>
      <c r="AC8" s="210"/>
      <c r="AD8" s="210"/>
      <c r="AE8" s="210"/>
      <c r="AF8" s="210"/>
      <c r="AG8" s="210"/>
      <c r="AH8" s="210"/>
      <c r="AI8" s="210"/>
      <c r="AJ8" s="210"/>
      <c r="AK8" s="210"/>
      <c r="AL8" s="210"/>
    </row>
    <row r="9" spans="1:38" ht="19.5" customHeight="1" x14ac:dyDescent="0.2">
      <c r="A9" s="210"/>
      <c r="B9" s="214" t="s">
        <v>211</v>
      </c>
      <c r="C9" s="210"/>
      <c r="D9" s="214"/>
      <c r="E9" s="210"/>
      <c r="F9" s="210"/>
      <c r="G9" s="210"/>
      <c r="H9" s="215" t="s">
        <v>102</v>
      </c>
      <c r="I9" s="212"/>
      <c r="J9" s="211"/>
      <c r="K9" s="215"/>
      <c r="L9" s="211"/>
      <c r="M9" s="211"/>
      <c r="N9" s="211"/>
      <c r="O9" s="210"/>
      <c r="P9" s="210"/>
      <c r="Q9" s="210"/>
      <c r="R9" s="210"/>
      <c r="S9" s="210"/>
      <c r="T9" s="210"/>
      <c r="U9" s="210"/>
      <c r="V9" s="210"/>
      <c r="W9" s="210"/>
      <c r="X9" s="210"/>
      <c r="Y9" s="210"/>
      <c r="Z9" s="210"/>
      <c r="AA9" s="210"/>
      <c r="AB9" s="210"/>
      <c r="AC9" s="210"/>
      <c r="AD9" s="210"/>
      <c r="AE9" s="210"/>
      <c r="AF9" s="210"/>
      <c r="AG9" s="210"/>
      <c r="AH9" s="210"/>
      <c r="AI9" s="210"/>
      <c r="AJ9" s="210"/>
      <c r="AK9" s="210"/>
      <c r="AL9" s="210"/>
    </row>
    <row r="10" spans="1:38" ht="19.5" customHeight="1" x14ac:dyDescent="0.2">
      <c r="A10" s="210"/>
      <c r="B10" s="214" t="s">
        <v>103</v>
      </c>
      <c r="C10" s="210"/>
      <c r="D10" s="214"/>
      <c r="E10" s="210"/>
      <c r="F10" s="210"/>
      <c r="G10" s="210"/>
      <c r="H10" s="215" t="s">
        <v>102</v>
      </c>
      <c r="I10" s="212"/>
      <c r="J10" s="211"/>
      <c r="K10" s="215"/>
      <c r="L10" s="211"/>
      <c r="M10" s="211"/>
      <c r="N10" s="211"/>
      <c r="O10" s="210"/>
      <c r="P10" s="210"/>
      <c r="Q10" s="210"/>
      <c r="R10" s="210"/>
      <c r="S10" s="210"/>
      <c r="T10" s="210"/>
      <c r="U10" s="210"/>
      <c r="V10" s="210"/>
      <c r="W10" s="210"/>
      <c r="X10" s="210"/>
      <c r="Y10" s="210"/>
      <c r="Z10" s="210"/>
      <c r="AA10" s="210"/>
      <c r="AB10" s="210"/>
      <c r="AC10" s="210"/>
      <c r="AD10" s="210"/>
      <c r="AE10" s="210"/>
      <c r="AF10" s="210"/>
      <c r="AG10" s="210"/>
      <c r="AH10" s="210"/>
      <c r="AI10" s="210"/>
      <c r="AJ10" s="210"/>
      <c r="AK10" s="210"/>
      <c r="AL10" s="210"/>
    </row>
    <row r="11" spans="1:38" ht="19.5" customHeight="1" x14ac:dyDescent="0.2">
      <c r="A11" s="210"/>
      <c r="B11" s="214" t="s">
        <v>212</v>
      </c>
      <c r="C11" s="210"/>
      <c r="D11" s="214"/>
      <c r="E11" s="210"/>
      <c r="F11" s="210"/>
      <c r="G11" s="210"/>
      <c r="H11" s="215" t="s">
        <v>102</v>
      </c>
      <c r="I11" s="212"/>
      <c r="J11" s="211"/>
      <c r="K11" s="215"/>
      <c r="L11" s="211"/>
      <c r="M11" s="211"/>
      <c r="N11" s="211"/>
      <c r="O11" s="210"/>
      <c r="P11" s="210"/>
      <c r="Q11" s="210"/>
      <c r="R11" s="210"/>
      <c r="S11" s="210"/>
      <c r="T11" s="210"/>
      <c r="U11" s="210"/>
      <c r="V11" s="210"/>
      <c r="W11" s="210"/>
      <c r="X11" s="210"/>
      <c r="Y11" s="210"/>
      <c r="Z11" s="210"/>
      <c r="AA11" s="210"/>
      <c r="AB11" s="210"/>
      <c r="AC11" s="210"/>
      <c r="AD11" s="210"/>
      <c r="AE11" s="210"/>
      <c r="AF11" s="210"/>
      <c r="AG11" s="210"/>
      <c r="AH11" s="210"/>
      <c r="AI11" s="210"/>
      <c r="AJ11" s="210"/>
      <c r="AK11" s="210"/>
      <c r="AL11" s="210"/>
    </row>
    <row r="12" spans="1:38" ht="19.5" customHeight="1" x14ac:dyDescent="0.2">
      <c r="A12" s="210"/>
      <c r="B12" s="214" t="s">
        <v>104</v>
      </c>
      <c r="C12" s="210"/>
      <c r="D12" s="214"/>
      <c r="E12" s="210"/>
      <c r="F12" s="210"/>
      <c r="G12" s="210"/>
      <c r="H12" s="215" t="s">
        <v>102</v>
      </c>
      <c r="I12" s="212"/>
      <c r="J12" s="211"/>
      <c r="K12" s="215"/>
      <c r="L12" s="211"/>
      <c r="M12" s="211"/>
      <c r="N12" s="211"/>
      <c r="O12" s="210"/>
      <c r="P12" s="210"/>
      <c r="Q12" s="210"/>
      <c r="R12" s="210"/>
      <c r="S12" s="210"/>
      <c r="T12" s="210"/>
      <c r="U12" s="210"/>
      <c r="V12" s="210"/>
      <c r="W12" s="210"/>
      <c r="X12" s="210"/>
      <c r="Y12" s="210"/>
      <c r="Z12" s="210"/>
      <c r="AA12" s="210"/>
      <c r="AB12" s="210"/>
      <c r="AC12" s="210"/>
      <c r="AD12" s="210"/>
      <c r="AE12" s="210"/>
      <c r="AF12" s="210"/>
      <c r="AG12" s="210"/>
      <c r="AH12" s="210"/>
      <c r="AI12" s="210"/>
      <c r="AJ12" s="210"/>
      <c r="AK12" s="210"/>
      <c r="AL12" s="210"/>
    </row>
    <row r="13" spans="1:38" ht="16" x14ac:dyDescent="0.2">
      <c r="A13" s="210"/>
      <c r="B13" s="210"/>
      <c r="C13" s="210"/>
      <c r="D13" s="210"/>
      <c r="E13" s="210"/>
      <c r="F13" s="210"/>
      <c r="G13" s="210"/>
      <c r="H13" s="210"/>
      <c r="I13" s="210"/>
      <c r="J13" s="210"/>
      <c r="K13" s="210"/>
      <c r="L13" s="210"/>
      <c r="M13" s="210"/>
      <c r="N13" s="210"/>
      <c r="O13" s="210"/>
      <c r="P13" s="210"/>
      <c r="Q13" s="210"/>
      <c r="R13" s="210"/>
      <c r="S13" s="210"/>
      <c r="T13" s="210"/>
      <c r="U13" s="210"/>
      <c r="V13" s="210"/>
      <c r="W13" s="210"/>
      <c r="X13" s="210"/>
      <c r="Y13" s="210"/>
      <c r="Z13" s="210"/>
      <c r="AA13" s="210"/>
      <c r="AB13" s="210"/>
      <c r="AC13" s="210"/>
      <c r="AD13" s="210"/>
      <c r="AE13" s="210"/>
      <c r="AF13" s="210"/>
      <c r="AG13" s="210"/>
      <c r="AH13" s="210"/>
      <c r="AI13" s="210"/>
      <c r="AJ13" s="210"/>
      <c r="AK13" s="210"/>
      <c r="AL13" s="210"/>
    </row>
    <row r="14" spans="1:38" ht="19.5" customHeight="1" x14ac:dyDescent="0.2">
      <c r="A14" s="210"/>
      <c r="B14" s="210" t="s">
        <v>213</v>
      </c>
      <c r="C14" s="210"/>
      <c r="D14" s="210"/>
      <c r="E14" s="210"/>
      <c r="F14" s="210"/>
      <c r="G14" s="210"/>
      <c r="H14" s="210"/>
      <c r="I14" s="210"/>
      <c r="J14" s="210"/>
      <c r="K14" s="210"/>
      <c r="L14" s="210"/>
      <c r="M14" s="210"/>
      <c r="N14" s="210"/>
      <c r="O14" s="210"/>
      <c r="P14" s="210"/>
      <c r="Q14" s="210"/>
      <c r="R14" s="210"/>
      <c r="S14" s="210"/>
      <c r="T14" s="210"/>
      <c r="U14" s="210"/>
      <c r="V14" s="210"/>
      <c r="W14" s="210"/>
      <c r="X14" s="210"/>
      <c r="Y14" s="210"/>
      <c r="Z14" s="210"/>
      <c r="AA14" s="210"/>
      <c r="AB14" s="210"/>
      <c r="AC14" s="210"/>
      <c r="AD14" s="210"/>
      <c r="AE14" s="210"/>
      <c r="AF14" s="210"/>
      <c r="AG14" s="210"/>
      <c r="AH14" s="210"/>
      <c r="AI14" s="210"/>
      <c r="AJ14" s="210"/>
      <c r="AK14" s="210"/>
      <c r="AL14" s="210"/>
    </row>
    <row r="15" spans="1:38" ht="19.5" customHeight="1" x14ac:dyDescent="0.2">
      <c r="A15" s="210"/>
      <c r="B15" s="210" t="s">
        <v>214</v>
      </c>
      <c r="C15" s="210"/>
      <c r="D15" s="210"/>
      <c r="E15" s="210"/>
      <c r="F15" s="210"/>
      <c r="G15" s="210"/>
      <c r="H15" s="210"/>
      <c r="I15" s="210"/>
      <c r="J15" s="210"/>
      <c r="K15" s="210"/>
      <c r="L15" s="210"/>
      <c r="M15" s="210"/>
      <c r="N15" s="210"/>
      <c r="O15" s="210"/>
      <c r="P15" s="210"/>
      <c r="Q15" s="210"/>
      <c r="R15" s="210"/>
      <c r="S15" s="210"/>
      <c r="T15" s="210"/>
      <c r="U15" s="210"/>
      <c r="V15" s="220"/>
      <c r="W15" s="210"/>
      <c r="X15" s="210"/>
      <c r="Y15" s="210"/>
      <c r="Z15" s="210"/>
      <c r="AA15" s="210"/>
      <c r="AB15" s="210"/>
      <c r="AC15" s="210"/>
      <c r="AD15" s="210"/>
      <c r="AE15" s="210"/>
      <c r="AF15" s="210"/>
      <c r="AG15" s="210"/>
      <c r="AH15" s="210"/>
      <c r="AI15" s="210"/>
      <c r="AJ15" s="210"/>
      <c r="AK15" s="210"/>
      <c r="AL15" s="210"/>
    </row>
    <row r="16" spans="1:38" ht="19.5" customHeight="1" x14ac:dyDescent="0.2">
      <c r="A16" s="210"/>
      <c r="B16" s="210" t="s">
        <v>215</v>
      </c>
      <c r="C16" s="210"/>
      <c r="D16" s="210"/>
      <c r="E16" s="210"/>
      <c r="F16" s="210"/>
      <c r="G16" s="210"/>
      <c r="H16" s="210"/>
      <c r="I16" s="210"/>
      <c r="J16" s="210"/>
      <c r="K16" s="210"/>
      <c r="L16" s="210"/>
      <c r="M16" s="210"/>
      <c r="N16" s="210"/>
      <c r="O16" s="220"/>
      <c r="P16" s="210"/>
      <c r="Q16" s="221"/>
      <c r="R16" s="220"/>
      <c r="S16" s="220"/>
      <c r="T16" s="222"/>
      <c r="U16" s="220"/>
      <c r="V16" s="220"/>
      <c r="W16" s="220"/>
      <c r="X16" s="210"/>
      <c r="Y16" s="210"/>
      <c r="Z16" s="210"/>
      <c r="AA16" s="210"/>
      <c r="AB16" s="210"/>
      <c r="AC16" s="210"/>
      <c r="AD16" s="210"/>
      <c r="AE16" s="210"/>
      <c r="AF16" s="210"/>
      <c r="AG16" s="210"/>
      <c r="AH16" s="210"/>
      <c r="AI16" s="210"/>
      <c r="AJ16" s="210"/>
      <c r="AK16" s="210"/>
      <c r="AL16" s="210"/>
    </row>
    <row r="17" spans="1:41" ht="19.5" customHeight="1" x14ac:dyDescent="0.2">
      <c r="A17" s="210"/>
      <c r="B17" s="210" t="s">
        <v>216</v>
      </c>
      <c r="C17" s="210"/>
      <c r="D17" s="210"/>
      <c r="E17" s="210"/>
      <c r="F17" s="210"/>
      <c r="G17" s="210"/>
      <c r="H17" s="210"/>
      <c r="I17" s="210"/>
      <c r="J17" s="210"/>
      <c r="K17" s="210"/>
      <c r="L17" s="210"/>
      <c r="M17" s="210"/>
      <c r="N17" s="210"/>
      <c r="O17" s="210"/>
      <c r="P17" s="210"/>
      <c r="Q17" s="210"/>
      <c r="R17" s="210"/>
      <c r="S17" s="210"/>
      <c r="T17" s="210"/>
      <c r="U17" s="210"/>
      <c r="V17" s="210"/>
      <c r="W17" s="210"/>
      <c r="X17" s="210"/>
      <c r="Y17" s="210"/>
      <c r="Z17" s="210"/>
      <c r="AA17" s="210"/>
      <c r="AB17" s="210"/>
      <c r="AC17" s="210"/>
      <c r="AD17" s="210"/>
      <c r="AE17" s="210"/>
      <c r="AF17" s="210"/>
      <c r="AG17" s="210"/>
      <c r="AH17" s="223">
        <v>4</v>
      </c>
      <c r="AI17" s="210"/>
      <c r="AJ17" s="210"/>
      <c r="AK17" s="210"/>
      <c r="AL17" s="210"/>
    </row>
    <row r="18" spans="1:41" ht="16" x14ac:dyDescent="0.2">
      <c r="A18" s="210"/>
      <c r="B18" s="210"/>
      <c r="C18" s="210"/>
      <c r="D18" s="210"/>
      <c r="E18" s="210"/>
      <c r="F18" s="210"/>
      <c r="G18" s="210"/>
      <c r="H18" s="210"/>
      <c r="I18" s="210"/>
      <c r="J18" s="210"/>
      <c r="K18" s="210"/>
      <c r="L18" s="210"/>
      <c r="M18" s="210"/>
      <c r="N18" s="210"/>
      <c r="O18" s="210"/>
      <c r="P18" s="210"/>
      <c r="Q18" s="210"/>
      <c r="R18" s="210"/>
      <c r="S18" s="210"/>
      <c r="T18" s="210"/>
      <c r="U18" s="210"/>
      <c r="V18" s="210"/>
      <c r="W18" s="210"/>
      <c r="X18" s="210"/>
      <c r="Y18" s="210"/>
      <c r="Z18" s="210"/>
      <c r="AA18" s="210"/>
      <c r="AB18" s="210"/>
      <c r="AC18" s="210"/>
      <c r="AD18" s="210"/>
      <c r="AE18" s="210"/>
      <c r="AF18" s="210"/>
      <c r="AG18" s="210"/>
      <c r="AH18" s="210"/>
      <c r="AI18" s="210"/>
      <c r="AJ18" s="210"/>
      <c r="AK18" s="210"/>
      <c r="AL18" s="210"/>
    </row>
    <row r="19" spans="1:41" ht="19.5" customHeight="1" x14ac:dyDescent="0.2">
      <c r="A19" s="210"/>
      <c r="B19" s="224" t="s">
        <v>217</v>
      </c>
      <c r="C19" s="225"/>
      <c r="D19" s="225"/>
      <c r="E19" s="225"/>
      <c r="F19" s="225"/>
      <c r="G19" s="225"/>
      <c r="H19" s="225"/>
      <c r="I19" s="225"/>
      <c r="J19" s="225"/>
      <c r="K19" s="225"/>
      <c r="L19" s="225"/>
      <c r="M19" s="225"/>
      <c r="N19" s="225"/>
      <c r="O19" s="225"/>
      <c r="P19" s="225"/>
      <c r="Q19" s="225"/>
      <c r="R19" s="225"/>
      <c r="S19" s="225"/>
      <c r="T19" s="225"/>
      <c r="U19" s="225"/>
      <c r="V19" s="225"/>
      <c r="W19" s="225"/>
      <c r="X19" s="225"/>
      <c r="Y19" s="225"/>
      <c r="Z19" s="225"/>
      <c r="AA19" s="225"/>
      <c r="AB19" s="225"/>
      <c r="AC19" s="225"/>
      <c r="AD19" s="225"/>
      <c r="AE19" s="225"/>
      <c r="AF19" s="225"/>
      <c r="AG19" s="225"/>
      <c r="AH19" s="225"/>
      <c r="AI19" s="225"/>
      <c r="AJ19" s="225"/>
      <c r="AK19" s="226"/>
      <c r="AL19" s="210"/>
    </row>
    <row r="20" spans="1:41" ht="19.5" customHeight="1" x14ac:dyDescent="0.2">
      <c r="A20" s="210"/>
      <c r="B20" s="227"/>
      <c r="C20" s="210"/>
      <c r="D20" s="210"/>
      <c r="E20" s="210"/>
      <c r="F20" s="210"/>
      <c r="G20" s="210"/>
      <c r="H20" s="210"/>
      <c r="I20" s="210"/>
      <c r="J20" s="210"/>
      <c r="K20" s="210"/>
      <c r="L20" s="210"/>
      <c r="M20" s="210"/>
      <c r="N20" s="210"/>
      <c r="O20" s="210"/>
      <c r="P20" s="210"/>
      <c r="Q20" s="210"/>
      <c r="R20" s="210"/>
      <c r="S20" s="210"/>
      <c r="T20" s="210"/>
      <c r="U20" s="210"/>
      <c r="V20" s="210"/>
      <c r="W20" s="210"/>
      <c r="X20" s="210"/>
      <c r="Y20" s="210"/>
      <c r="Z20" s="210"/>
      <c r="AA20" s="210"/>
      <c r="AB20" s="210"/>
      <c r="AC20" s="210"/>
      <c r="AD20" s="210"/>
      <c r="AE20" s="210"/>
      <c r="AF20" s="210"/>
      <c r="AG20" s="210"/>
      <c r="AH20" s="210"/>
      <c r="AI20" s="210"/>
      <c r="AJ20" s="210"/>
      <c r="AK20" s="228"/>
      <c r="AL20" s="210"/>
    </row>
    <row r="21" spans="1:41" ht="19.5" customHeight="1" x14ac:dyDescent="0.2">
      <c r="A21" s="210"/>
      <c r="B21" s="227"/>
      <c r="C21" s="210"/>
      <c r="D21" s="210"/>
      <c r="E21" s="210"/>
      <c r="F21" s="210"/>
      <c r="G21" s="210"/>
      <c r="H21" s="210"/>
      <c r="I21" s="210"/>
      <c r="J21" s="210"/>
      <c r="K21" s="210"/>
      <c r="L21" s="210"/>
      <c r="M21" s="210"/>
      <c r="N21" s="210"/>
      <c r="O21" s="210"/>
      <c r="P21" s="210"/>
      <c r="Q21" s="210"/>
      <c r="R21" s="210"/>
      <c r="S21" s="210"/>
      <c r="T21" s="210"/>
      <c r="U21" s="210"/>
      <c r="V21" s="210"/>
      <c r="W21" s="210"/>
      <c r="X21" s="210"/>
      <c r="Y21" s="210"/>
      <c r="Z21" s="210"/>
      <c r="AA21" s="210"/>
      <c r="AB21" s="210"/>
      <c r="AC21" s="210"/>
      <c r="AD21" s="210"/>
      <c r="AE21" s="210"/>
      <c r="AF21" s="210"/>
      <c r="AG21" s="210"/>
      <c r="AH21" s="210"/>
      <c r="AI21" s="210"/>
      <c r="AJ21" s="210"/>
      <c r="AK21" s="228"/>
      <c r="AL21" s="210"/>
    </row>
    <row r="22" spans="1:41" ht="19.5" customHeight="1" x14ac:dyDescent="0.2">
      <c r="A22" s="210"/>
      <c r="B22" s="229"/>
      <c r="C22" s="230"/>
      <c r="D22" s="214"/>
      <c r="E22" s="214"/>
      <c r="F22" s="214"/>
      <c r="G22" s="214"/>
      <c r="H22" s="214"/>
      <c r="I22" s="214"/>
      <c r="J22" s="214"/>
      <c r="K22" s="214"/>
      <c r="L22" s="214"/>
      <c r="M22" s="214"/>
      <c r="N22" s="214"/>
      <c r="O22" s="214"/>
      <c r="P22" s="214"/>
      <c r="Q22" s="214"/>
      <c r="R22" s="214"/>
      <c r="S22" s="214"/>
      <c r="T22" s="214"/>
      <c r="U22" s="214"/>
      <c r="V22" s="214"/>
      <c r="W22" s="214"/>
      <c r="X22" s="214"/>
      <c r="Y22" s="214"/>
      <c r="Z22" s="214"/>
      <c r="AA22" s="214"/>
      <c r="AB22" s="214"/>
      <c r="AC22" s="214"/>
      <c r="AD22" s="210"/>
      <c r="AE22" s="210"/>
      <c r="AF22" s="210"/>
      <c r="AG22" s="210"/>
      <c r="AH22" s="210"/>
      <c r="AI22" s="210"/>
      <c r="AJ22" s="210"/>
      <c r="AK22" s="228"/>
      <c r="AL22" s="210"/>
    </row>
    <row r="23" spans="1:41" ht="19.5" customHeight="1" x14ac:dyDescent="0.2">
      <c r="A23" s="210"/>
      <c r="B23" s="231"/>
      <c r="C23" s="230"/>
      <c r="D23" s="214"/>
      <c r="E23" s="214"/>
      <c r="F23" s="214"/>
      <c r="G23" s="214"/>
      <c r="H23" s="214"/>
      <c r="I23" s="214"/>
      <c r="J23" s="214"/>
      <c r="K23" s="214"/>
      <c r="L23" s="214"/>
      <c r="M23" s="214"/>
      <c r="N23" s="214"/>
      <c r="O23" s="214"/>
      <c r="P23" s="214"/>
      <c r="Q23" s="214"/>
      <c r="R23" s="214"/>
      <c r="S23" s="214"/>
      <c r="T23" s="214"/>
      <c r="U23" s="214"/>
      <c r="V23" s="214"/>
      <c r="W23" s="214"/>
      <c r="X23" s="214"/>
      <c r="Y23" s="214"/>
      <c r="Z23" s="214"/>
      <c r="AA23" s="214"/>
      <c r="AB23" s="214"/>
      <c r="AC23" s="214"/>
      <c r="AD23" s="210"/>
      <c r="AE23" s="210"/>
      <c r="AF23" s="210"/>
      <c r="AG23" s="210"/>
      <c r="AH23" s="210"/>
      <c r="AI23" s="210"/>
      <c r="AJ23" s="210"/>
      <c r="AK23" s="228"/>
      <c r="AL23" s="210"/>
      <c r="AN23" s="90" t="s">
        <v>245</v>
      </c>
    </row>
    <row r="24" spans="1:41" ht="19.5" customHeight="1" x14ac:dyDescent="0.2">
      <c r="A24" s="210"/>
      <c r="B24" s="231"/>
      <c r="C24" s="230"/>
      <c r="D24" s="214"/>
      <c r="E24" s="214"/>
      <c r="F24" s="214"/>
      <c r="G24" s="214"/>
      <c r="H24" s="214"/>
      <c r="I24" s="214"/>
      <c r="J24" s="214"/>
      <c r="K24" s="214"/>
      <c r="L24" s="214"/>
      <c r="M24" s="214"/>
      <c r="N24" s="214"/>
      <c r="O24" s="214"/>
      <c r="P24" s="214"/>
      <c r="Q24" s="214"/>
      <c r="R24" s="214"/>
      <c r="S24" s="214"/>
      <c r="T24" s="214"/>
      <c r="U24" s="214"/>
      <c r="V24" s="214"/>
      <c r="W24" s="214"/>
      <c r="X24" s="214"/>
      <c r="Y24" s="214"/>
      <c r="Z24" s="214"/>
      <c r="AA24" s="214"/>
      <c r="AB24" s="214"/>
      <c r="AC24" s="214"/>
      <c r="AD24" s="210"/>
      <c r="AE24" s="210"/>
      <c r="AF24" s="210"/>
      <c r="AG24" s="210"/>
      <c r="AH24" s="210"/>
      <c r="AI24" s="210"/>
      <c r="AJ24" s="210"/>
      <c r="AK24" s="228"/>
      <c r="AL24" s="210"/>
      <c r="AN24" s="308" t="s">
        <v>563</v>
      </c>
      <c r="AO24" s="90" t="s">
        <v>564</v>
      </c>
    </row>
    <row r="25" spans="1:41" ht="19.5" customHeight="1" x14ac:dyDescent="0.2">
      <c r="A25" s="210"/>
      <c r="B25" s="231"/>
      <c r="C25" s="230"/>
      <c r="D25" s="214"/>
      <c r="E25" s="214"/>
      <c r="F25" s="214"/>
      <c r="G25" s="214"/>
      <c r="H25" s="214"/>
      <c r="I25" s="214"/>
      <c r="J25" s="214"/>
      <c r="K25" s="214"/>
      <c r="L25" s="214"/>
      <c r="M25" s="214"/>
      <c r="N25" s="214"/>
      <c r="O25" s="214"/>
      <c r="P25" s="214"/>
      <c r="Q25" s="214"/>
      <c r="R25" s="214"/>
      <c r="S25" s="214"/>
      <c r="T25" s="214"/>
      <c r="U25" s="214"/>
      <c r="V25" s="214"/>
      <c r="W25" s="214"/>
      <c r="X25" s="214"/>
      <c r="Y25" s="214"/>
      <c r="Z25" s="214"/>
      <c r="AA25" s="214"/>
      <c r="AB25" s="214"/>
      <c r="AC25" s="214"/>
      <c r="AD25" s="210"/>
      <c r="AE25" s="210"/>
      <c r="AF25" s="210"/>
      <c r="AG25" s="210"/>
      <c r="AH25" s="210"/>
      <c r="AI25" s="210"/>
      <c r="AJ25" s="210"/>
      <c r="AK25" s="228"/>
      <c r="AL25" s="210"/>
      <c r="AN25" s="308" t="s">
        <v>8</v>
      </c>
      <c r="AO25" s="90" t="s">
        <v>565</v>
      </c>
    </row>
    <row r="26" spans="1:41" ht="19.5" customHeight="1" x14ac:dyDescent="0.2">
      <c r="A26" s="210"/>
      <c r="B26" s="231"/>
      <c r="C26" s="230"/>
      <c r="D26" s="214"/>
      <c r="E26" s="214"/>
      <c r="F26" s="214"/>
      <c r="G26" s="214"/>
      <c r="H26" s="214"/>
      <c r="I26" s="214"/>
      <c r="J26" s="214"/>
      <c r="K26" s="214"/>
      <c r="L26" s="214"/>
      <c r="M26" s="214"/>
      <c r="N26" s="214"/>
      <c r="O26" s="214"/>
      <c r="P26" s="214"/>
      <c r="Q26" s="214"/>
      <c r="R26" s="214"/>
      <c r="S26" s="214"/>
      <c r="T26" s="214"/>
      <c r="U26" s="214"/>
      <c r="V26" s="214"/>
      <c r="W26" s="214"/>
      <c r="X26" s="214"/>
      <c r="Y26" s="214"/>
      <c r="Z26" s="214"/>
      <c r="AA26" s="214"/>
      <c r="AB26" s="214"/>
      <c r="AC26" s="214"/>
      <c r="AD26" s="210"/>
      <c r="AE26" s="210"/>
      <c r="AF26" s="210"/>
      <c r="AG26" s="210"/>
      <c r="AH26" s="210"/>
      <c r="AI26" s="210"/>
      <c r="AJ26" s="210"/>
      <c r="AK26" s="228"/>
      <c r="AL26" s="210"/>
      <c r="AN26" s="309" t="s">
        <v>9</v>
      </c>
      <c r="AO26" s="90" t="s">
        <v>566</v>
      </c>
    </row>
    <row r="27" spans="1:41" ht="19.5" customHeight="1" x14ac:dyDescent="0.2">
      <c r="A27" s="210"/>
      <c r="B27" s="231"/>
      <c r="C27" s="230"/>
      <c r="D27" s="214"/>
      <c r="E27" s="214"/>
      <c r="F27" s="214"/>
      <c r="G27" s="214"/>
      <c r="H27" s="214"/>
      <c r="I27" s="214"/>
      <c r="J27" s="214"/>
      <c r="K27" s="214"/>
      <c r="L27" s="214"/>
      <c r="M27" s="214"/>
      <c r="N27" s="214"/>
      <c r="O27" s="214"/>
      <c r="P27" s="214"/>
      <c r="Q27" s="214"/>
      <c r="R27" s="214"/>
      <c r="S27" s="214"/>
      <c r="T27" s="214"/>
      <c r="U27" s="214"/>
      <c r="V27" s="214"/>
      <c r="W27" s="214"/>
      <c r="X27" s="214"/>
      <c r="Y27" s="214"/>
      <c r="Z27" s="214"/>
      <c r="AA27" s="214"/>
      <c r="AB27" s="214"/>
      <c r="AC27" s="214"/>
      <c r="AD27" s="210"/>
      <c r="AE27" s="210"/>
      <c r="AF27" s="210"/>
      <c r="AG27" s="210"/>
      <c r="AH27" s="210"/>
      <c r="AI27" s="210"/>
      <c r="AJ27" s="210"/>
      <c r="AK27" s="228"/>
      <c r="AL27" s="210"/>
      <c r="AN27" s="309" t="s">
        <v>10</v>
      </c>
      <c r="AO27" s="90" t="s">
        <v>578</v>
      </c>
    </row>
    <row r="28" spans="1:41" ht="19.5" customHeight="1" x14ac:dyDescent="0.2">
      <c r="A28" s="210"/>
      <c r="B28" s="231"/>
      <c r="C28" s="230"/>
      <c r="D28" s="214"/>
      <c r="E28" s="214"/>
      <c r="F28" s="214"/>
      <c r="G28" s="214"/>
      <c r="H28" s="214"/>
      <c r="I28" s="214"/>
      <c r="J28" s="214"/>
      <c r="K28" s="214"/>
      <c r="L28" s="214"/>
      <c r="M28" s="214"/>
      <c r="N28" s="214"/>
      <c r="O28" s="214"/>
      <c r="P28" s="214"/>
      <c r="Q28" s="214"/>
      <c r="R28" s="214"/>
      <c r="S28" s="214"/>
      <c r="T28" s="214"/>
      <c r="U28" s="214"/>
      <c r="V28" s="214"/>
      <c r="W28" s="214"/>
      <c r="X28" s="214"/>
      <c r="Y28" s="214"/>
      <c r="Z28" s="214"/>
      <c r="AA28" s="214"/>
      <c r="AB28" s="214"/>
      <c r="AC28" s="214"/>
      <c r="AD28" s="210"/>
      <c r="AE28" s="210"/>
      <c r="AF28" s="210"/>
      <c r="AG28" s="210"/>
      <c r="AH28" s="210"/>
      <c r="AI28" s="210"/>
      <c r="AJ28" s="210"/>
      <c r="AK28" s="228"/>
      <c r="AL28" s="210"/>
    </row>
    <row r="29" spans="1:41" ht="19.5" customHeight="1" x14ac:dyDescent="0.2">
      <c r="A29" s="210"/>
      <c r="B29" s="231"/>
      <c r="C29" s="230"/>
      <c r="D29" s="214"/>
      <c r="E29" s="214"/>
      <c r="F29" s="214"/>
      <c r="G29" s="214"/>
      <c r="H29" s="214"/>
      <c r="I29" s="214"/>
      <c r="J29" s="214"/>
      <c r="K29" s="214"/>
      <c r="L29" s="214"/>
      <c r="M29" s="214"/>
      <c r="N29" s="214"/>
      <c r="O29" s="214"/>
      <c r="P29" s="214"/>
      <c r="Q29" s="214"/>
      <c r="R29" s="214"/>
      <c r="S29" s="214"/>
      <c r="T29" s="214"/>
      <c r="U29" s="214"/>
      <c r="V29" s="214"/>
      <c r="W29" s="214"/>
      <c r="X29" s="214"/>
      <c r="Y29" s="214"/>
      <c r="Z29" s="214"/>
      <c r="AA29" s="214"/>
      <c r="AB29" s="214"/>
      <c r="AC29" s="214"/>
      <c r="AD29" s="210"/>
      <c r="AE29" s="210"/>
      <c r="AF29" s="210"/>
      <c r="AG29" s="210"/>
      <c r="AH29" s="210"/>
      <c r="AI29" s="210"/>
      <c r="AJ29" s="210"/>
      <c r="AK29" s="228"/>
      <c r="AL29" s="210"/>
    </row>
    <row r="30" spans="1:41" ht="19.5" customHeight="1" x14ac:dyDescent="0.2">
      <c r="A30" s="210"/>
      <c r="B30" s="231"/>
      <c r="C30" s="230"/>
      <c r="D30" s="214"/>
      <c r="E30" s="214"/>
      <c r="F30" s="214"/>
      <c r="G30" s="214"/>
      <c r="H30" s="214"/>
      <c r="I30" s="214"/>
      <c r="J30" s="214"/>
      <c r="K30" s="214"/>
      <c r="L30" s="214"/>
      <c r="M30" s="214"/>
      <c r="N30" s="214"/>
      <c r="O30" s="214"/>
      <c r="P30" s="214"/>
      <c r="Q30" s="214"/>
      <c r="R30" s="214"/>
      <c r="S30" s="214"/>
      <c r="T30" s="214"/>
      <c r="U30" s="214"/>
      <c r="V30" s="214"/>
      <c r="W30" s="214"/>
      <c r="X30" s="214"/>
      <c r="Y30" s="214"/>
      <c r="Z30" s="214"/>
      <c r="AA30" s="214"/>
      <c r="AB30" s="214"/>
      <c r="AC30" s="214"/>
      <c r="AD30" s="210"/>
      <c r="AE30" s="210"/>
      <c r="AF30" s="210"/>
      <c r="AG30" s="210"/>
      <c r="AH30" s="210"/>
      <c r="AI30" s="210"/>
      <c r="AJ30" s="210"/>
      <c r="AK30" s="228"/>
      <c r="AL30" s="210"/>
    </row>
    <row r="31" spans="1:41" ht="19.5" customHeight="1" x14ac:dyDescent="0.2">
      <c r="A31" s="210"/>
      <c r="B31" s="231"/>
      <c r="C31" s="230"/>
      <c r="D31" s="214"/>
      <c r="E31" s="214"/>
      <c r="F31" s="214"/>
      <c r="G31" s="214"/>
      <c r="H31" s="214"/>
      <c r="I31" s="214"/>
      <c r="J31" s="214"/>
      <c r="K31" s="214"/>
      <c r="L31" s="214"/>
      <c r="M31" s="214"/>
      <c r="N31" s="214"/>
      <c r="O31" s="214"/>
      <c r="P31" s="214"/>
      <c r="Q31" s="214"/>
      <c r="R31" s="214"/>
      <c r="S31" s="214"/>
      <c r="T31" s="214"/>
      <c r="U31" s="214"/>
      <c r="V31" s="214"/>
      <c r="W31" s="214"/>
      <c r="X31" s="214"/>
      <c r="Y31" s="214"/>
      <c r="Z31" s="214"/>
      <c r="AA31" s="214"/>
      <c r="AB31" s="214"/>
      <c r="AC31" s="214"/>
      <c r="AD31" s="210"/>
      <c r="AE31" s="210"/>
      <c r="AF31" s="210"/>
      <c r="AG31" s="210"/>
      <c r="AH31" s="210"/>
      <c r="AI31" s="210"/>
      <c r="AJ31" s="210"/>
      <c r="AK31" s="228"/>
      <c r="AL31" s="210"/>
    </row>
    <row r="32" spans="1:41" ht="19.5" customHeight="1" x14ac:dyDescent="0.2">
      <c r="A32" s="210"/>
      <c r="B32" s="231"/>
      <c r="C32" s="214"/>
      <c r="D32" s="214"/>
      <c r="E32" s="214"/>
      <c r="F32" s="214"/>
      <c r="G32" s="214"/>
      <c r="H32" s="214"/>
      <c r="I32" s="214"/>
      <c r="J32" s="214"/>
      <c r="K32" s="214"/>
      <c r="L32" s="214"/>
      <c r="M32" s="214"/>
      <c r="N32" s="214"/>
      <c r="O32" s="214"/>
      <c r="P32" s="214"/>
      <c r="Q32" s="214"/>
      <c r="R32" s="214"/>
      <c r="S32" s="214"/>
      <c r="T32" s="214"/>
      <c r="U32" s="214"/>
      <c r="V32" s="214"/>
      <c r="W32" s="214"/>
      <c r="X32" s="214"/>
      <c r="Y32" s="214"/>
      <c r="Z32" s="214"/>
      <c r="AA32" s="214"/>
      <c r="AB32" s="214"/>
      <c r="AC32" s="214"/>
      <c r="AD32" s="210"/>
      <c r="AE32" s="210"/>
      <c r="AF32" s="210"/>
      <c r="AG32" s="210"/>
      <c r="AH32" s="210"/>
      <c r="AI32" s="210"/>
      <c r="AJ32" s="210"/>
      <c r="AK32" s="228"/>
      <c r="AL32" s="210"/>
    </row>
    <row r="33" spans="1:38" ht="19.5" customHeight="1" x14ac:dyDescent="0.2">
      <c r="A33" s="210"/>
      <c r="B33" s="232"/>
      <c r="C33" s="210"/>
      <c r="D33" s="214"/>
      <c r="E33" s="214"/>
      <c r="F33" s="214"/>
      <c r="G33" s="214"/>
      <c r="H33" s="214"/>
      <c r="I33" s="214"/>
      <c r="J33" s="214"/>
      <c r="K33" s="214"/>
      <c r="L33" s="214"/>
      <c r="M33" s="214"/>
      <c r="N33" s="214"/>
      <c r="O33" s="214"/>
      <c r="P33" s="214"/>
      <c r="Q33" s="214"/>
      <c r="R33" s="214"/>
      <c r="S33" s="214"/>
      <c r="T33" s="214"/>
      <c r="U33" s="214"/>
      <c r="V33" s="214"/>
      <c r="W33" s="214"/>
      <c r="X33" s="214"/>
      <c r="Y33" s="214"/>
      <c r="Z33" s="214"/>
      <c r="AA33" s="214"/>
      <c r="AB33" s="214"/>
      <c r="AC33" s="214"/>
      <c r="AD33" s="210"/>
      <c r="AE33" s="210"/>
      <c r="AF33" s="210"/>
      <c r="AG33" s="210"/>
      <c r="AH33" s="210"/>
      <c r="AI33" s="210"/>
      <c r="AJ33" s="210"/>
      <c r="AK33" s="228"/>
      <c r="AL33" s="210"/>
    </row>
    <row r="34" spans="1:38" ht="19.5" customHeight="1" x14ac:dyDescent="0.2">
      <c r="A34" s="210"/>
      <c r="B34" s="231"/>
      <c r="C34" s="214"/>
      <c r="D34" s="214"/>
      <c r="E34" s="214"/>
      <c r="F34" s="214"/>
      <c r="G34" s="214"/>
      <c r="H34" s="214"/>
      <c r="I34" s="214"/>
      <c r="J34" s="214"/>
      <c r="K34" s="214"/>
      <c r="L34" s="214"/>
      <c r="M34" s="214"/>
      <c r="N34" s="214"/>
      <c r="O34" s="214"/>
      <c r="P34" s="214"/>
      <c r="Q34" s="214"/>
      <c r="R34" s="214"/>
      <c r="S34" s="214"/>
      <c r="T34" s="214"/>
      <c r="U34" s="214"/>
      <c r="V34" s="214"/>
      <c r="W34" s="214"/>
      <c r="X34" s="214"/>
      <c r="Y34" s="214"/>
      <c r="Z34" s="214"/>
      <c r="AA34" s="214"/>
      <c r="AB34" s="214"/>
      <c r="AC34" s="214"/>
      <c r="AD34" s="210"/>
      <c r="AE34" s="210"/>
      <c r="AF34" s="210"/>
      <c r="AG34" s="210"/>
      <c r="AH34" s="210"/>
      <c r="AI34" s="210"/>
      <c r="AJ34" s="210"/>
      <c r="AK34" s="228"/>
      <c r="AL34" s="210"/>
    </row>
    <row r="35" spans="1:38" ht="19.5" customHeight="1" x14ac:dyDescent="0.2">
      <c r="A35" s="210"/>
      <c r="B35" s="231"/>
      <c r="C35" s="210"/>
      <c r="D35" s="210"/>
      <c r="E35" s="210"/>
      <c r="F35" s="210"/>
      <c r="G35" s="210"/>
      <c r="H35" s="210"/>
      <c r="I35" s="210"/>
      <c r="J35" s="210"/>
      <c r="K35" s="210"/>
      <c r="L35" s="210"/>
      <c r="M35" s="210"/>
      <c r="N35" s="210"/>
      <c r="O35" s="210"/>
      <c r="P35" s="210"/>
      <c r="Q35" s="210"/>
      <c r="R35" s="210"/>
      <c r="S35" s="210"/>
      <c r="T35" s="210"/>
      <c r="U35" s="210"/>
      <c r="V35" s="210"/>
      <c r="W35" s="210"/>
      <c r="X35" s="210"/>
      <c r="Y35" s="210"/>
      <c r="Z35" s="210"/>
      <c r="AA35" s="210"/>
      <c r="AB35" s="210"/>
      <c r="AC35" s="210"/>
      <c r="AD35" s="210"/>
      <c r="AE35" s="210"/>
      <c r="AF35" s="210"/>
      <c r="AG35" s="210"/>
      <c r="AH35" s="210"/>
      <c r="AI35" s="210"/>
      <c r="AJ35" s="210"/>
      <c r="AK35" s="228"/>
      <c r="AL35" s="210"/>
    </row>
    <row r="36" spans="1:38" ht="19.5" customHeight="1" x14ac:dyDescent="0.2">
      <c r="A36" s="210"/>
      <c r="B36" s="231"/>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210"/>
      <c r="AG36" s="210"/>
      <c r="AH36" s="210"/>
      <c r="AI36" s="210"/>
      <c r="AJ36" s="210"/>
      <c r="AK36" s="228"/>
      <c r="AL36" s="210"/>
    </row>
    <row r="37" spans="1:38" ht="19.5" customHeight="1" x14ac:dyDescent="0.2">
      <c r="A37" s="210"/>
      <c r="B37" s="231"/>
      <c r="C37" s="210"/>
      <c r="D37" s="210"/>
      <c r="E37" s="210"/>
      <c r="F37" s="210"/>
      <c r="G37" s="210"/>
      <c r="H37" s="210"/>
      <c r="I37" s="210"/>
      <c r="J37" s="210"/>
      <c r="K37" s="210"/>
      <c r="L37" s="210"/>
      <c r="M37" s="210"/>
      <c r="N37" s="210"/>
      <c r="O37" s="210"/>
      <c r="P37" s="210"/>
      <c r="Q37" s="210"/>
      <c r="R37" s="210"/>
      <c r="S37" s="210"/>
      <c r="T37" s="210"/>
      <c r="U37" s="210"/>
      <c r="V37" s="210"/>
      <c r="W37" s="210"/>
      <c r="X37" s="210"/>
      <c r="Y37" s="210"/>
      <c r="Z37" s="210"/>
      <c r="AA37" s="210"/>
      <c r="AB37" s="210"/>
      <c r="AC37" s="210"/>
      <c r="AD37" s="210"/>
      <c r="AE37" s="210"/>
      <c r="AF37" s="210"/>
      <c r="AG37" s="210"/>
      <c r="AH37" s="210"/>
      <c r="AI37" s="210"/>
      <c r="AJ37" s="210"/>
      <c r="AK37" s="228"/>
      <c r="AL37" s="210"/>
    </row>
    <row r="38" spans="1:38" ht="19.5" customHeight="1" x14ac:dyDescent="0.2">
      <c r="A38" s="210"/>
      <c r="B38" s="231"/>
      <c r="C38" s="210"/>
      <c r="D38" s="210"/>
      <c r="E38" s="210"/>
      <c r="F38" s="210"/>
      <c r="G38" s="210"/>
      <c r="H38" s="210"/>
      <c r="I38" s="210"/>
      <c r="J38" s="210"/>
      <c r="K38" s="210"/>
      <c r="L38" s="210"/>
      <c r="M38" s="210"/>
      <c r="N38" s="210"/>
      <c r="O38" s="210"/>
      <c r="P38" s="210"/>
      <c r="Q38" s="210"/>
      <c r="R38" s="210"/>
      <c r="S38" s="210"/>
      <c r="T38" s="210"/>
      <c r="U38" s="210"/>
      <c r="V38" s="210"/>
      <c r="W38" s="210"/>
      <c r="X38" s="210"/>
      <c r="Y38" s="210"/>
      <c r="Z38" s="210"/>
      <c r="AA38" s="210"/>
      <c r="AB38" s="210"/>
      <c r="AC38" s="210"/>
      <c r="AD38" s="210"/>
      <c r="AE38" s="210"/>
      <c r="AF38" s="210"/>
      <c r="AG38" s="210"/>
      <c r="AH38" s="210"/>
      <c r="AI38" s="210"/>
      <c r="AJ38" s="210"/>
      <c r="AK38" s="228"/>
      <c r="AL38" s="210"/>
    </row>
    <row r="39" spans="1:38" ht="19.5" customHeight="1" x14ac:dyDescent="0.2">
      <c r="A39" s="210"/>
      <c r="B39" s="231"/>
      <c r="C39" s="210"/>
      <c r="D39" s="210"/>
      <c r="E39" s="210"/>
      <c r="F39" s="210"/>
      <c r="G39" s="210"/>
      <c r="H39" s="210"/>
      <c r="I39" s="210"/>
      <c r="J39" s="210"/>
      <c r="K39" s="210"/>
      <c r="L39" s="210"/>
      <c r="M39" s="210"/>
      <c r="N39" s="210"/>
      <c r="O39" s="210"/>
      <c r="P39" s="210"/>
      <c r="Q39" s="210"/>
      <c r="R39" s="210"/>
      <c r="S39" s="210"/>
      <c r="T39" s="210"/>
      <c r="U39" s="210"/>
      <c r="V39" s="210"/>
      <c r="W39" s="210"/>
      <c r="X39" s="210"/>
      <c r="Y39" s="210"/>
      <c r="Z39" s="210"/>
      <c r="AA39" s="210"/>
      <c r="AB39" s="210"/>
      <c r="AC39" s="210"/>
      <c r="AD39" s="210"/>
      <c r="AE39" s="210"/>
      <c r="AF39" s="210"/>
      <c r="AG39" s="210"/>
      <c r="AH39" s="210"/>
      <c r="AI39" s="210"/>
      <c r="AJ39" s="210"/>
      <c r="AK39" s="228"/>
      <c r="AL39" s="210"/>
    </row>
    <row r="40" spans="1:38" ht="19.5" customHeight="1" x14ac:dyDescent="0.2">
      <c r="A40" s="210"/>
      <c r="B40" s="231"/>
      <c r="C40" s="210"/>
      <c r="D40" s="210"/>
      <c r="E40" s="210"/>
      <c r="F40" s="210"/>
      <c r="G40" s="210"/>
      <c r="H40" s="210"/>
      <c r="I40" s="210"/>
      <c r="J40" s="210"/>
      <c r="K40" s="210"/>
      <c r="L40" s="210"/>
      <c r="M40" s="210"/>
      <c r="N40" s="210"/>
      <c r="O40" s="210"/>
      <c r="P40" s="210"/>
      <c r="Q40" s="210"/>
      <c r="R40" s="210"/>
      <c r="S40" s="210"/>
      <c r="T40" s="210"/>
      <c r="U40" s="210"/>
      <c r="V40" s="210"/>
      <c r="W40" s="210"/>
      <c r="X40" s="210"/>
      <c r="Y40" s="210"/>
      <c r="Z40" s="210"/>
      <c r="AA40" s="210"/>
      <c r="AB40" s="210"/>
      <c r="AC40" s="210"/>
      <c r="AD40" s="210"/>
      <c r="AE40" s="210"/>
      <c r="AF40" s="210"/>
      <c r="AG40" s="210"/>
      <c r="AH40" s="210"/>
      <c r="AI40" s="210"/>
      <c r="AJ40" s="210"/>
      <c r="AK40" s="228"/>
      <c r="AL40" s="210"/>
    </row>
    <row r="41" spans="1:38" ht="19.5" customHeight="1" x14ac:dyDescent="0.2">
      <c r="A41" s="210"/>
      <c r="B41" s="231"/>
      <c r="C41" s="210"/>
      <c r="D41" s="210"/>
      <c r="E41" s="210"/>
      <c r="F41" s="210"/>
      <c r="G41" s="210"/>
      <c r="H41" s="210"/>
      <c r="I41" s="210"/>
      <c r="J41" s="210"/>
      <c r="K41" s="210"/>
      <c r="L41" s="210"/>
      <c r="M41" s="210"/>
      <c r="N41" s="210"/>
      <c r="O41" s="210"/>
      <c r="P41" s="210"/>
      <c r="Q41" s="210"/>
      <c r="R41" s="210"/>
      <c r="S41" s="210"/>
      <c r="T41" s="210"/>
      <c r="U41" s="210"/>
      <c r="V41" s="210"/>
      <c r="W41" s="210"/>
      <c r="X41" s="210"/>
      <c r="Y41" s="210"/>
      <c r="Z41" s="210"/>
      <c r="AA41" s="210"/>
      <c r="AB41" s="210"/>
      <c r="AC41" s="210"/>
      <c r="AD41" s="210"/>
      <c r="AE41" s="210"/>
      <c r="AF41" s="210"/>
      <c r="AG41" s="210"/>
      <c r="AH41" s="210"/>
      <c r="AI41" s="210"/>
      <c r="AJ41" s="210"/>
      <c r="AK41" s="228"/>
      <c r="AL41" s="210"/>
    </row>
    <row r="42" spans="1:38" ht="19.5" customHeight="1" x14ac:dyDescent="0.2">
      <c r="A42" s="210"/>
      <c r="B42" s="231"/>
      <c r="C42" s="210"/>
      <c r="D42" s="210"/>
      <c r="E42" s="210"/>
      <c r="F42" s="210"/>
      <c r="G42" s="210"/>
      <c r="H42" s="210"/>
      <c r="I42" s="210"/>
      <c r="J42" s="210"/>
      <c r="K42" s="210"/>
      <c r="L42" s="210"/>
      <c r="M42" s="210"/>
      <c r="N42" s="210"/>
      <c r="O42" s="210"/>
      <c r="P42" s="210"/>
      <c r="Q42" s="210"/>
      <c r="R42" s="210"/>
      <c r="S42" s="210"/>
      <c r="T42" s="210"/>
      <c r="U42" s="210"/>
      <c r="V42" s="210"/>
      <c r="W42" s="210"/>
      <c r="X42" s="210"/>
      <c r="Y42" s="210"/>
      <c r="Z42" s="210"/>
      <c r="AA42" s="210"/>
      <c r="AB42" s="210"/>
      <c r="AC42" s="210"/>
      <c r="AD42" s="210"/>
      <c r="AE42" s="210"/>
      <c r="AF42" s="210"/>
      <c r="AG42" s="210"/>
      <c r="AH42" s="210"/>
      <c r="AI42" s="210"/>
      <c r="AJ42" s="210"/>
      <c r="AK42" s="228"/>
      <c r="AL42" s="210"/>
    </row>
    <row r="43" spans="1:38" ht="19.5" customHeight="1" x14ac:dyDescent="0.2">
      <c r="A43" s="210"/>
      <c r="B43" s="231"/>
      <c r="C43" s="210"/>
      <c r="D43" s="210"/>
      <c r="E43" s="210"/>
      <c r="F43" s="210"/>
      <c r="G43" s="210"/>
      <c r="H43" s="210"/>
      <c r="I43" s="210"/>
      <c r="J43" s="210"/>
      <c r="K43" s="210"/>
      <c r="L43" s="210"/>
      <c r="M43" s="210"/>
      <c r="N43" s="210"/>
      <c r="O43" s="210"/>
      <c r="P43" s="210"/>
      <c r="Q43" s="210"/>
      <c r="R43" s="210"/>
      <c r="S43" s="210"/>
      <c r="T43" s="210"/>
      <c r="U43" s="210"/>
      <c r="V43" s="210"/>
      <c r="W43" s="210"/>
      <c r="X43" s="210"/>
      <c r="Y43" s="210"/>
      <c r="Z43" s="210"/>
      <c r="AA43" s="210"/>
      <c r="AB43" s="210"/>
      <c r="AC43" s="210"/>
      <c r="AD43" s="210"/>
      <c r="AE43" s="210"/>
      <c r="AF43" s="210"/>
      <c r="AG43" s="210"/>
      <c r="AH43" s="210"/>
      <c r="AI43" s="210"/>
      <c r="AJ43" s="210"/>
      <c r="AK43" s="228"/>
      <c r="AL43" s="210"/>
    </row>
    <row r="44" spans="1:38" ht="19.5" customHeight="1" x14ac:dyDescent="0.2">
      <c r="A44" s="210"/>
      <c r="B44" s="231"/>
      <c r="C44" s="210"/>
      <c r="D44" s="210"/>
      <c r="E44" s="210"/>
      <c r="F44" s="210"/>
      <c r="G44" s="210"/>
      <c r="H44" s="210"/>
      <c r="I44" s="210"/>
      <c r="J44" s="210"/>
      <c r="K44" s="210"/>
      <c r="L44" s="210"/>
      <c r="M44" s="210"/>
      <c r="N44" s="210"/>
      <c r="O44" s="210"/>
      <c r="P44" s="210"/>
      <c r="Q44" s="210"/>
      <c r="R44" s="210"/>
      <c r="S44" s="210"/>
      <c r="T44" s="210"/>
      <c r="U44" s="210"/>
      <c r="V44" s="210"/>
      <c r="W44" s="210"/>
      <c r="X44" s="210"/>
      <c r="Y44" s="210"/>
      <c r="Z44" s="210"/>
      <c r="AA44" s="210"/>
      <c r="AB44" s="210"/>
      <c r="AC44" s="210"/>
      <c r="AD44" s="210"/>
      <c r="AE44" s="210"/>
      <c r="AF44" s="210"/>
      <c r="AG44" s="210"/>
      <c r="AH44" s="210"/>
      <c r="AI44" s="210"/>
      <c r="AJ44" s="210"/>
      <c r="AK44" s="228"/>
      <c r="AL44" s="210"/>
    </row>
    <row r="45" spans="1:38" ht="19.5" customHeight="1" x14ac:dyDescent="0.2">
      <c r="A45" s="210"/>
      <c r="B45" s="231"/>
      <c r="C45" s="210"/>
      <c r="D45" s="210"/>
      <c r="E45" s="210"/>
      <c r="F45" s="210"/>
      <c r="G45" s="210"/>
      <c r="H45" s="210"/>
      <c r="I45" s="210"/>
      <c r="J45" s="210"/>
      <c r="K45" s="210"/>
      <c r="L45" s="210"/>
      <c r="M45" s="210"/>
      <c r="N45" s="210"/>
      <c r="O45" s="210"/>
      <c r="P45" s="210"/>
      <c r="Q45" s="210"/>
      <c r="R45" s="210"/>
      <c r="S45" s="210"/>
      <c r="T45" s="210"/>
      <c r="U45" s="210"/>
      <c r="V45" s="210"/>
      <c r="W45" s="210"/>
      <c r="X45" s="210"/>
      <c r="Y45" s="210"/>
      <c r="Z45" s="210"/>
      <c r="AA45" s="210"/>
      <c r="AB45" s="210"/>
      <c r="AC45" s="210"/>
      <c r="AD45" s="210"/>
      <c r="AE45" s="210"/>
      <c r="AF45" s="210"/>
      <c r="AG45" s="210"/>
      <c r="AH45" s="210"/>
      <c r="AI45" s="210"/>
      <c r="AJ45" s="210"/>
      <c r="AK45" s="228"/>
      <c r="AL45" s="210"/>
    </row>
    <row r="46" spans="1:38" ht="19.5" customHeight="1" x14ac:dyDescent="0.2">
      <c r="A46" s="210"/>
      <c r="B46" s="231"/>
      <c r="C46" s="210"/>
      <c r="D46" s="210"/>
      <c r="E46" s="210"/>
      <c r="F46" s="210"/>
      <c r="G46" s="210"/>
      <c r="H46" s="210"/>
      <c r="I46" s="210"/>
      <c r="J46" s="210"/>
      <c r="K46" s="210"/>
      <c r="L46" s="210"/>
      <c r="M46" s="210"/>
      <c r="N46" s="210"/>
      <c r="O46" s="210"/>
      <c r="P46" s="210"/>
      <c r="Q46" s="210"/>
      <c r="R46" s="210"/>
      <c r="S46" s="210"/>
      <c r="T46" s="210"/>
      <c r="U46" s="210"/>
      <c r="V46" s="210"/>
      <c r="W46" s="210"/>
      <c r="X46" s="210"/>
      <c r="Y46" s="210"/>
      <c r="Z46" s="210"/>
      <c r="AA46" s="210"/>
      <c r="AB46" s="210"/>
      <c r="AC46" s="210"/>
      <c r="AD46" s="210"/>
      <c r="AE46" s="210"/>
      <c r="AF46" s="210"/>
      <c r="AG46" s="210"/>
      <c r="AH46" s="210"/>
      <c r="AI46" s="210"/>
      <c r="AJ46" s="210"/>
      <c r="AK46" s="228"/>
      <c r="AL46" s="210"/>
    </row>
    <row r="47" spans="1:38" ht="19.5" customHeight="1" x14ac:dyDescent="0.2">
      <c r="A47" s="210"/>
      <c r="B47" s="231"/>
      <c r="C47" s="210"/>
      <c r="D47" s="210"/>
      <c r="E47" s="210"/>
      <c r="F47" s="210"/>
      <c r="G47" s="210"/>
      <c r="H47" s="210"/>
      <c r="I47" s="210"/>
      <c r="J47" s="210"/>
      <c r="K47" s="210"/>
      <c r="L47" s="210"/>
      <c r="M47" s="210"/>
      <c r="N47" s="210"/>
      <c r="O47" s="210"/>
      <c r="P47" s="210"/>
      <c r="Q47" s="210"/>
      <c r="R47" s="210"/>
      <c r="S47" s="210"/>
      <c r="T47" s="210"/>
      <c r="U47" s="210"/>
      <c r="V47" s="210"/>
      <c r="W47" s="210"/>
      <c r="X47" s="210"/>
      <c r="Y47" s="210"/>
      <c r="Z47" s="210"/>
      <c r="AA47" s="210"/>
      <c r="AB47" s="210"/>
      <c r="AC47" s="210"/>
      <c r="AD47" s="210"/>
      <c r="AE47" s="210"/>
      <c r="AF47" s="210"/>
      <c r="AG47" s="210"/>
      <c r="AH47" s="210"/>
      <c r="AI47" s="210"/>
      <c r="AJ47" s="210"/>
      <c r="AK47" s="228"/>
      <c r="AL47" s="210"/>
    </row>
    <row r="48" spans="1:38" ht="19.5" customHeight="1" x14ac:dyDescent="0.2">
      <c r="A48" s="210"/>
      <c r="B48" s="231"/>
      <c r="C48" s="210"/>
      <c r="D48" s="210"/>
      <c r="E48" s="210"/>
      <c r="F48" s="210"/>
      <c r="G48" s="210"/>
      <c r="H48" s="210"/>
      <c r="I48" s="210"/>
      <c r="J48" s="210"/>
      <c r="K48" s="210"/>
      <c r="L48" s="210"/>
      <c r="M48" s="210"/>
      <c r="N48" s="210"/>
      <c r="O48" s="210"/>
      <c r="P48" s="210"/>
      <c r="Q48" s="210"/>
      <c r="R48" s="210"/>
      <c r="S48" s="210"/>
      <c r="T48" s="210"/>
      <c r="U48" s="210"/>
      <c r="V48" s="210"/>
      <c r="W48" s="210"/>
      <c r="X48" s="210"/>
      <c r="Y48" s="210"/>
      <c r="Z48" s="210"/>
      <c r="AA48" s="210"/>
      <c r="AB48" s="210"/>
      <c r="AC48" s="210"/>
      <c r="AD48" s="210"/>
      <c r="AE48" s="210"/>
      <c r="AF48" s="210"/>
      <c r="AG48" s="210"/>
      <c r="AH48" s="210"/>
      <c r="AI48" s="210"/>
      <c r="AJ48" s="210"/>
      <c r="AK48" s="228"/>
      <c r="AL48" s="210"/>
    </row>
    <row r="49" spans="1:38" ht="19.5" customHeight="1" x14ac:dyDescent="0.2">
      <c r="A49" s="210"/>
      <c r="B49" s="233"/>
      <c r="C49" s="234"/>
      <c r="D49" s="234"/>
      <c r="E49" s="234"/>
      <c r="F49" s="234"/>
      <c r="G49" s="234"/>
      <c r="H49" s="234"/>
      <c r="I49" s="234"/>
      <c r="J49" s="234"/>
      <c r="K49" s="234"/>
      <c r="L49" s="234"/>
      <c r="M49" s="234"/>
      <c r="N49" s="234"/>
      <c r="O49" s="234"/>
      <c r="P49" s="234"/>
      <c r="Q49" s="234"/>
      <c r="R49" s="234"/>
      <c r="S49" s="234"/>
      <c r="T49" s="234"/>
      <c r="U49" s="234"/>
      <c r="V49" s="234"/>
      <c r="W49" s="234"/>
      <c r="X49" s="234"/>
      <c r="Y49" s="234"/>
      <c r="Z49" s="234"/>
      <c r="AA49" s="234"/>
      <c r="AB49" s="234"/>
      <c r="AC49" s="234"/>
      <c r="AD49" s="234"/>
      <c r="AE49" s="234"/>
      <c r="AF49" s="234"/>
      <c r="AG49" s="234"/>
      <c r="AH49" s="234"/>
      <c r="AI49" s="234"/>
      <c r="AJ49" s="234"/>
      <c r="AK49" s="235"/>
      <c r="AL49" s="210"/>
    </row>
    <row r="50" spans="1:38" ht="16" x14ac:dyDescent="0.2">
      <c r="A50" s="210"/>
      <c r="B50" s="210"/>
      <c r="C50" s="210"/>
      <c r="D50" s="210"/>
      <c r="E50" s="210"/>
      <c r="F50" s="210"/>
      <c r="G50" s="210"/>
      <c r="H50" s="210"/>
      <c r="I50" s="210"/>
      <c r="J50" s="210"/>
      <c r="K50" s="210"/>
      <c r="L50" s="210"/>
      <c r="M50" s="210"/>
      <c r="N50" s="210"/>
      <c r="O50" s="210"/>
      <c r="P50" s="210"/>
      <c r="Q50" s="210"/>
      <c r="R50" s="210"/>
      <c r="S50" s="210"/>
      <c r="T50" s="210"/>
      <c r="U50" s="210"/>
      <c r="V50" s="210"/>
      <c r="W50" s="210"/>
      <c r="X50" s="210"/>
      <c r="Y50" s="210"/>
      <c r="Z50" s="210"/>
      <c r="AA50" s="210"/>
      <c r="AB50" s="210"/>
      <c r="AC50" s="210"/>
      <c r="AD50" s="210"/>
      <c r="AE50" s="210"/>
      <c r="AF50" s="210"/>
      <c r="AG50" s="210"/>
      <c r="AH50" s="210"/>
      <c r="AI50" s="210"/>
      <c r="AJ50" s="210"/>
      <c r="AK50" s="210"/>
      <c r="AL50" s="210"/>
    </row>
    <row r="51" spans="1:38" ht="19.5" customHeight="1" x14ac:dyDescent="0.2">
      <c r="A51" s="210"/>
      <c r="B51" s="540" t="s">
        <v>567</v>
      </c>
      <c r="C51" s="540"/>
      <c r="D51" s="540"/>
      <c r="E51" s="540"/>
      <c r="F51" s="540"/>
      <c r="G51" s="540"/>
      <c r="H51" s="540"/>
      <c r="I51" s="540"/>
      <c r="J51" s="540"/>
      <c r="K51" s="540"/>
      <c r="L51" s="540"/>
      <c r="M51" s="540"/>
      <c r="N51" s="540"/>
      <c r="O51" s="540"/>
      <c r="P51" s="540"/>
      <c r="Q51" s="540"/>
      <c r="R51" s="540"/>
      <c r="S51" s="540"/>
      <c r="T51" s="540"/>
      <c r="U51" s="540"/>
      <c r="V51" s="540"/>
      <c r="W51" s="540"/>
      <c r="X51" s="540"/>
      <c r="Y51" s="540"/>
      <c r="Z51" s="540"/>
      <c r="AA51" s="540"/>
      <c r="AB51" s="540"/>
      <c r="AC51" s="540"/>
      <c r="AD51" s="540"/>
      <c r="AE51" s="540"/>
      <c r="AF51" s="540"/>
      <c r="AG51" s="540"/>
      <c r="AH51" s="540"/>
      <c r="AI51" s="540"/>
      <c r="AJ51" s="540"/>
      <c r="AK51" s="540"/>
      <c r="AL51" s="210"/>
    </row>
    <row r="52" spans="1:38" ht="19.5" customHeight="1" x14ac:dyDescent="0.2">
      <c r="A52" s="210"/>
      <c r="B52" s="540"/>
      <c r="C52" s="540"/>
      <c r="D52" s="540"/>
      <c r="E52" s="540"/>
      <c r="F52" s="540"/>
      <c r="G52" s="540"/>
      <c r="H52" s="540"/>
      <c r="I52" s="540"/>
      <c r="J52" s="540"/>
      <c r="K52" s="540"/>
      <c r="L52" s="540"/>
      <c r="M52" s="540"/>
      <c r="N52" s="540"/>
      <c r="O52" s="540"/>
      <c r="P52" s="540"/>
      <c r="Q52" s="540"/>
      <c r="R52" s="540"/>
      <c r="S52" s="540"/>
      <c r="T52" s="540"/>
      <c r="U52" s="540"/>
      <c r="V52" s="540"/>
      <c r="W52" s="540"/>
      <c r="X52" s="540"/>
      <c r="Y52" s="540"/>
      <c r="Z52" s="540"/>
      <c r="AA52" s="540"/>
      <c r="AB52" s="540"/>
      <c r="AC52" s="540"/>
      <c r="AD52" s="540"/>
      <c r="AE52" s="540"/>
      <c r="AF52" s="540"/>
      <c r="AG52" s="540"/>
      <c r="AH52" s="540"/>
      <c r="AI52" s="540"/>
      <c r="AJ52" s="540"/>
      <c r="AK52" s="540"/>
      <c r="AL52" s="210"/>
    </row>
    <row r="53" spans="1:38" ht="19.5" customHeight="1" x14ac:dyDescent="0.2">
      <c r="A53" s="210"/>
      <c r="B53" s="540"/>
      <c r="C53" s="540"/>
      <c r="D53" s="540"/>
      <c r="E53" s="540"/>
      <c r="F53" s="540"/>
      <c r="G53" s="540"/>
      <c r="H53" s="540"/>
      <c r="I53" s="540"/>
      <c r="J53" s="540"/>
      <c r="K53" s="540"/>
      <c r="L53" s="540"/>
      <c r="M53" s="540"/>
      <c r="N53" s="540"/>
      <c r="O53" s="540"/>
      <c r="P53" s="540"/>
      <c r="Q53" s="540"/>
      <c r="R53" s="540"/>
      <c r="S53" s="540"/>
      <c r="T53" s="540"/>
      <c r="U53" s="540"/>
      <c r="V53" s="540"/>
      <c r="W53" s="540"/>
      <c r="X53" s="540"/>
      <c r="Y53" s="540"/>
      <c r="Z53" s="540"/>
      <c r="AA53" s="540"/>
      <c r="AB53" s="540"/>
      <c r="AC53" s="540"/>
      <c r="AD53" s="540"/>
      <c r="AE53" s="540"/>
      <c r="AF53" s="540"/>
      <c r="AG53" s="540"/>
      <c r="AH53" s="540"/>
      <c r="AI53" s="540"/>
      <c r="AJ53" s="540"/>
      <c r="AK53" s="540"/>
      <c r="AL53" s="210"/>
    </row>
    <row r="54" spans="1:38" ht="19.5" customHeight="1" x14ac:dyDescent="0.2">
      <c r="A54" s="210"/>
      <c r="B54" s="539" t="s">
        <v>573</v>
      </c>
      <c r="C54" s="539"/>
      <c r="D54" s="539"/>
      <c r="E54" s="539"/>
      <c r="F54" s="539"/>
      <c r="G54" s="539"/>
      <c r="H54" s="539"/>
      <c r="I54" s="539"/>
      <c r="J54" s="539"/>
      <c r="K54" s="539"/>
      <c r="L54" s="539"/>
      <c r="M54" s="539"/>
      <c r="N54" s="539"/>
      <c r="O54" s="539"/>
      <c r="P54" s="539"/>
      <c r="Q54" s="539"/>
      <c r="R54" s="539"/>
      <c r="S54" s="539"/>
      <c r="T54" s="539"/>
      <c r="U54" s="539"/>
      <c r="V54" s="539"/>
      <c r="W54" s="539"/>
      <c r="X54" s="539"/>
      <c r="Y54" s="539"/>
      <c r="Z54" s="539"/>
      <c r="AA54" s="539"/>
      <c r="AB54" s="539"/>
      <c r="AC54" s="539"/>
      <c r="AD54" s="539"/>
      <c r="AE54" s="539"/>
      <c r="AF54" s="539"/>
      <c r="AG54" s="539"/>
      <c r="AH54" s="539"/>
      <c r="AI54" s="539"/>
      <c r="AJ54" s="539"/>
      <c r="AK54" s="539"/>
      <c r="AL54" s="210"/>
    </row>
    <row r="55" spans="1:38" ht="16" x14ac:dyDescent="0.2">
      <c r="A55" s="210"/>
      <c r="B55" s="539" t="s">
        <v>571</v>
      </c>
      <c r="C55" s="539"/>
      <c r="D55" s="539"/>
      <c r="E55" s="539"/>
      <c r="F55" s="539"/>
      <c r="G55" s="539"/>
      <c r="H55" s="539"/>
      <c r="I55" s="539"/>
      <c r="J55" s="539"/>
      <c r="K55" s="210"/>
      <c r="L55" s="210"/>
      <c r="M55" s="210"/>
      <c r="N55" s="210"/>
      <c r="O55" s="210"/>
      <c r="P55" s="210"/>
      <c r="Q55" s="210"/>
      <c r="R55" s="210"/>
      <c r="S55" s="210"/>
      <c r="T55" s="210"/>
      <c r="U55" s="210"/>
      <c r="V55" s="210"/>
      <c r="W55" s="210"/>
      <c r="X55" s="210"/>
      <c r="Y55" s="210"/>
      <c r="Z55" s="210"/>
      <c r="AA55" s="210"/>
      <c r="AB55" s="210"/>
      <c r="AC55" s="453" t="s">
        <v>179</v>
      </c>
      <c r="AD55" s="453"/>
      <c r="AE55" s="453"/>
      <c r="AF55" s="453"/>
      <c r="AG55" s="453"/>
      <c r="AH55" s="453"/>
      <c r="AI55" s="453"/>
      <c r="AJ55" s="453"/>
      <c r="AK55" s="453"/>
      <c r="AL55" s="210"/>
    </row>
    <row r="56" spans="1:38" ht="16" x14ac:dyDescent="0.2">
      <c r="A56" s="210"/>
      <c r="B56" s="539"/>
      <c r="C56" s="539"/>
      <c r="D56" s="539"/>
      <c r="E56" s="539"/>
      <c r="F56" s="539"/>
      <c r="G56" s="539"/>
      <c r="H56" s="539"/>
      <c r="I56" s="539"/>
      <c r="J56" s="539"/>
      <c r="K56" s="210"/>
      <c r="L56" s="210"/>
      <c r="M56" s="210"/>
      <c r="N56" s="210"/>
      <c r="O56" s="210"/>
      <c r="P56" s="210"/>
      <c r="Q56" s="210"/>
      <c r="R56" s="210"/>
      <c r="S56" s="210"/>
      <c r="T56" s="210"/>
      <c r="U56" s="210"/>
      <c r="V56" s="210"/>
      <c r="W56" s="210"/>
      <c r="X56" s="210"/>
      <c r="Y56" s="210"/>
      <c r="Z56" s="210"/>
      <c r="AA56" s="210"/>
      <c r="AB56" s="210"/>
      <c r="AC56" s="453" t="s">
        <v>572</v>
      </c>
      <c r="AD56" s="453"/>
      <c r="AE56" s="453"/>
      <c r="AF56" s="453"/>
      <c r="AG56" s="453"/>
      <c r="AH56" s="453"/>
      <c r="AI56" s="453"/>
      <c r="AJ56" s="453"/>
      <c r="AK56" s="453"/>
      <c r="AL56" s="210"/>
    </row>
    <row r="57" spans="1:38" ht="16" x14ac:dyDescent="0.2">
      <c r="A57" s="210"/>
      <c r="B57" s="210"/>
      <c r="C57" s="210"/>
      <c r="D57" s="210"/>
      <c r="E57" s="210"/>
      <c r="F57" s="210"/>
      <c r="G57" s="210"/>
      <c r="H57" s="210"/>
      <c r="I57" s="210"/>
      <c r="J57" s="210"/>
      <c r="K57" s="210"/>
      <c r="L57" s="210"/>
      <c r="M57" s="210"/>
      <c r="N57" s="210"/>
      <c r="O57" s="210"/>
      <c r="P57" s="210"/>
      <c r="Q57" s="210"/>
      <c r="R57" s="210"/>
      <c r="S57" s="210"/>
      <c r="T57" s="210"/>
      <c r="U57" s="210"/>
      <c r="V57" s="210"/>
      <c r="W57" s="210"/>
      <c r="X57" s="210"/>
      <c r="Y57" s="210"/>
      <c r="Z57" s="210"/>
      <c r="AA57" s="210"/>
      <c r="AB57" s="210"/>
      <c r="AC57" s="210"/>
      <c r="AD57" s="210"/>
      <c r="AE57" s="210"/>
      <c r="AF57" s="210"/>
      <c r="AG57" s="210"/>
      <c r="AH57" s="210"/>
      <c r="AI57" s="210"/>
      <c r="AJ57" s="210"/>
      <c r="AK57" s="210"/>
      <c r="AL57" s="210"/>
    </row>
    <row r="58" spans="1:38" ht="16" x14ac:dyDescent="0.2">
      <c r="A58" s="210"/>
      <c r="B58" s="210"/>
      <c r="C58" s="210"/>
      <c r="D58" s="210"/>
      <c r="E58" s="210"/>
      <c r="F58" s="210"/>
      <c r="G58" s="210"/>
      <c r="H58" s="210"/>
      <c r="I58" s="210"/>
      <c r="J58" s="210"/>
      <c r="K58" s="210"/>
      <c r="L58" s="210"/>
      <c r="M58" s="210"/>
      <c r="N58" s="210"/>
      <c r="O58" s="210"/>
      <c r="P58" s="210"/>
      <c r="Q58" s="210"/>
      <c r="R58" s="210"/>
      <c r="S58" s="210"/>
      <c r="T58" s="210"/>
      <c r="U58" s="210"/>
      <c r="V58" s="210"/>
      <c r="W58" s="210"/>
      <c r="X58" s="210"/>
      <c r="Y58" s="210"/>
      <c r="Z58" s="210"/>
      <c r="AA58" s="210"/>
      <c r="AB58" s="210"/>
      <c r="AC58" s="210"/>
      <c r="AD58" s="210"/>
      <c r="AE58" s="210"/>
      <c r="AF58" s="210"/>
      <c r="AG58" s="210"/>
      <c r="AH58" s="210"/>
      <c r="AI58" s="210"/>
      <c r="AJ58" s="210"/>
      <c r="AK58" s="210"/>
      <c r="AL58" s="210"/>
    </row>
    <row r="59" spans="1:38" ht="16" x14ac:dyDescent="0.2">
      <c r="A59" s="210"/>
      <c r="B59" s="210"/>
      <c r="C59" s="210"/>
      <c r="D59" s="210"/>
      <c r="E59" s="210"/>
      <c r="F59" s="210"/>
      <c r="G59" s="210"/>
      <c r="H59" s="210"/>
      <c r="I59" s="210"/>
      <c r="J59" s="210"/>
      <c r="K59" s="210"/>
      <c r="L59" s="210"/>
      <c r="M59" s="210"/>
      <c r="N59" s="210"/>
      <c r="O59" s="210"/>
      <c r="P59" s="210"/>
      <c r="Q59" s="210"/>
      <c r="R59" s="210"/>
      <c r="S59" s="210"/>
      <c r="T59" s="210"/>
      <c r="U59" s="210"/>
      <c r="V59" s="210"/>
      <c r="W59" s="210"/>
      <c r="X59" s="210"/>
      <c r="Y59" s="210"/>
      <c r="Z59" s="210"/>
      <c r="AA59" s="210"/>
      <c r="AB59" s="210"/>
      <c r="AC59" s="210"/>
      <c r="AD59" s="210"/>
      <c r="AE59" s="210"/>
      <c r="AF59" s="210"/>
      <c r="AG59" s="210"/>
      <c r="AH59" s="210"/>
      <c r="AI59" s="210"/>
      <c r="AJ59" s="210"/>
      <c r="AK59" s="210"/>
      <c r="AL59" s="210"/>
    </row>
    <row r="60" spans="1:38" ht="16" x14ac:dyDescent="0.2">
      <c r="A60" s="210"/>
      <c r="B60" s="210"/>
      <c r="C60" s="210"/>
      <c r="D60" s="210"/>
      <c r="E60" s="210"/>
      <c r="F60" s="210"/>
      <c r="G60" s="210"/>
      <c r="H60" s="210"/>
      <c r="I60" s="210"/>
      <c r="J60" s="210"/>
      <c r="K60" s="210"/>
      <c r="L60" s="210"/>
      <c r="M60" s="210"/>
      <c r="N60" s="210"/>
      <c r="O60" s="210"/>
      <c r="P60" s="210"/>
      <c r="Q60" s="210"/>
      <c r="R60" s="210"/>
      <c r="S60" s="210"/>
      <c r="T60" s="210"/>
      <c r="U60" s="210"/>
      <c r="V60" s="210"/>
      <c r="W60" s="210"/>
      <c r="X60" s="210"/>
      <c r="Y60" s="210"/>
      <c r="Z60" s="210"/>
      <c r="AA60" s="210"/>
      <c r="AB60" s="210"/>
      <c r="AC60" s="210"/>
      <c r="AD60" s="210"/>
      <c r="AE60" s="210"/>
      <c r="AF60" s="210"/>
      <c r="AG60" s="210"/>
      <c r="AH60" s="210"/>
      <c r="AI60" s="210"/>
      <c r="AJ60" s="210"/>
      <c r="AK60" s="210"/>
      <c r="AL60" s="210"/>
    </row>
    <row r="61" spans="1:38" ht="16" x14ac:dyDescent="0.2">
      <c r="A61" s="210"/>
      <c r="B61" s="453" t="s">
        <v>570</v>
      </c>
      <c r="C61" s="453"/>
      <c r="D61" s="453"/>
      <c r="E61" s="453"/>
      <c r="F61" s="453"/>
      <c r="G61" s="453"/>
      <c r="H61" s="453"/>
      <c r="I61" s="453"/>
      <c r="J61" s="453"/>
      <c r="K61" s="210"/>
      <c r="L61" s="210"/>
      <c r="M61" s="210"/>
      <c r="N61" s="210"/>
      <c r="O61" s="210"/>
      <c r="P61" s="210"/>
      <c r="Q61" s="210"/>
      <c r="R61" s="210"/>
      <c r="S61" s="210"/>
      <c r="T61" s="210"/>
      <c r="U61" s="210"/>
      <c r="V61" s="210"/>
      <c r="W61" s="210"/>
      <c r="X61" s="210"/>
      <c r="Y61" s="210"/>
      <c r="Z61" s="210"/>
      <c r="AA61" s="210"/>
      <c r="AB61" s="210"/>
      <c r="AC61" s="453" t="s">
        <v>570</v>
      </c>
      <c r="AD61" s="453"/>
      <c r="AE61" s="453"/>
      <c r="AF61" s="453"/>
      <c r="AG61" s="453"/>
      <c r="AH61" s="453"/>
      <c r="AI61" s="453"/>
      <c r="AJ61" s="453"/>
      <c r="AK61" s="453"/>
      <c r="AL61" s="210"/>
    </row>
    <row r="62" spans="1:38" ht="16" x14ac:dyDescent="0.2">
      <c r="A62" s="210"/>
      <c r="B62" s="453"/>
      <c r="C62" s="453"/>
      <c r="D62" s="453"/>
      <c r="E62" s="453"/>
      <c r="F62" s="453"/>
      <c r="G62" s="453"/>
      <c r="H62" s="453"/>
      <c r="I62" s="453"/>
      <c r="J62" s="453"/>
      <c r="K62" s="210"/>
      <c r="L62" s="210"/>
      <c r="M62" s="210"/>
      <c r="N62" s="210"/>
      <c r="O62" s="210"/>
      <c r="P62" s="210"/>
      <c r="Q62" s="210"/>
      <c r="R62" s="210"/>
      <c r="S62" s="210"/>
      <c r="T62" s="210"/>
      <c r="U62" s="210"/>
      <c r="V62" s="210"/>
      <c r="W62" s="210"/>
      <c r="X62" s="210"/>
      <c r="Y62" s="210"/>
      <c r="Z62" s="210"/>
      <c r="AA62" s="210"/>
      <c r="AB62" s="210"/>
      <c r="AC62" s="210"/>
      <c r="AD62" s="210"/>
      <c r="AE62" s="210"/>
      <c r="AF62" s="210"/>
      <c r="AG62" s="210"/>
      <c r="AH62" s="210"/>
      <c r="AI62" s="210"/>
      <c r="AJ62" s="210"/>
      <c r="AK62" s="210"/>
      <c r="AL62" s="210"/>
    </row>
    <row r="63" spans="1:38" ht="16" customHeight="1" x14ac:dyDescent="0.2">
      <c r="A63" s="210"/>
      <c r="B63" s="541" t="s">
        <v>574</v>
      </c>
      <c r="C63" s="541"/>
      <c r="D63" s="541"/>
      <c r="E63" s="541"/>
      <c r="F63" s="541"/>
      <c r="G63" s="541"/>
      <c r="H63" s="541"/>
      <c r="I63" s="541"/>
      <c r="J63" s="541"/>
      <c r="K63" s="541"/>
      <c r="L63" s="541"/>
      <c r="M63" s="541"/>
      <c r="N63" s="541"/>
      <c r="O63" s="541"/>
      <c r="P63" s="541"/>
      <c r="Q63" s="541"/>
      <c r="R63" s="541"/>
      <c r="S63" s="541"/>
      <c r="T63" s="541"/>
      <c r="U63" s="541"/>
      <c r="V63" s="541"/>
      <c r="W63" s="541"/>
      <c r="X63" s="541" t="s">
        <v>575</v>
      </c>
      <c r="Y63" s="541"/>
      <c r="Z63" s="541"/>
      <c r="AA63" s="541"/>
      <c r="AB63" s="541"/>
      <c r="AC63" s="541"/>
      <c r="AD63" s="541"/>
      <c r="AE63" s="541"/>
      <c r="AF63" s="541"/>
      <c r="AG63" s="541"/>
      <c r="AH63" s="541"/>
      <c r="AI63" s="541"/>
      <c r="AJ63" s="541"/>
      <c r="AK63" s="541"/>
      <c r="AL63" s="210"/>
    </row>
    <row r="64" spans="1:38" ht="16" x14ac:dyDescent="0.2">
      <c r="A64" s="210"/>
      <c r="B64" s="453" t="s">
        <v>116</v>
      </c>
      <c r="C64" s="453"/>
      <c r="D64" s="453"/>
      <c r="E64" s="453"/>
      <c r="F64" s="453"/>
      <c r="G64" s="453"/>
      <c r="H64" s="453"/>
      <c r="I64" s="453"/>
      <c r="J64" s="453"/>
      <c r="K64" s="453" t="str">
        <f>[73]Base_01!$F$29&amp;" "&amp;[73]Base_01!$C$4</f>
        <v>Koordinator Kota Sorong</v>
      </c>
      <c r="L64" s="453"/>
      <c r="M64" s="453"/>
      <c r="N64" s="453"/>
      <c r="O64" s="453"/>
      <c r="P64" s="453"/>
      <c r="Q64" s="453"/>
      <c r="R64" s="453"/>
      <c r="S64" s="453"/>
      <c r="T64" s="453"/>
      <c r="U64" s="453"/>
      <c r="V64" s="453"/>
      <c r="W64" s="453"/>
      <c r="X64" s="453" t="s">
        <v>114</v>
      </c>
      <c r="Y64" s="453"/>
      <c r="Z64" s="453"/>
      <c r="AA64" s="453"/>
      <c r="AB64" s="453"/>
      <c r="AC64" s="453"/>
      <c r="AD64" s="453"/>
      <c r="AE64" s="453"/>
      <c r="AF64" s="453"/>
      <c r="AG64" s="453"/>
      <c r="AH64" s="453"/>
      <c r="AI64" s="453"/>
      <c r="AJ64" s="453"/>
      <c r="AK64" s="453"/>
      <c r="AL64" s="210"/>
    </row>
    <row r="65" spans="1:38" ht="16" x14ac:dyDescent="0.2">
      <c r="A65" s="210"/>
      <c r="B65" s="453"/>
      <c r="C65" s="453"/>
      <c r="D65" s="453"/>
      <c r="E65" s="453"/>
      <c r="F65" s="453"/>
      <c r="G65" s="453"/>
      <c r="H65" s="453"/>
      <c r="I65" s="453"/>
      <c r="J65" s="453"/>
      <c r="K65" s="210"/>
      <c r="L65" s="210"/>
      <c r="M65" s="210"/>
      <c r="N65" s="210"/>
      <c r="O65" s="210"/>
      <c r="P65" s="210"/>
      <c r="Q65" s="210"/>
      <c r="R65" s="210"/>
      <c r="S65" s="210"/>
      <c r="T65" s="210"/>
      <c r="U65" s="210"/>
      <c r="V65" s="210"/>
      <c r="W65" s="210"/>
      <c r="X65" s="210"/>
      <c r="Y65" s="210"/>
      <c r="Z65" s="210"/>
      <c r="AA65" s="210"/>
      <c r="AB65" s="210"/>
      <c r="AC65" s="453"/>
      <c r="AD65" s="453"/>
      <c r="AE65" s="453"/>
      <c r="AF65" s="453"/>
      <c r="AG65" s="453"/>
      <c r="AH65" s="453"/>
      <c r="AI65" s="453"/>
      <c r="AJ65" s="453"/>
      <c r="AK65" s="453"/>
      <c r="AL65" s="210"/>
    </row>
    <row r="66" spans="1:38" ht="16" x14ac:dyDescent="0.2">
      <c r="A66" s="210"/>
      <c r="B66" s="210"/>
      <c r="C66" s="210"/>
      <c r="D66" s="210"/>
      <c r="E66" s="210"/>
      <c r="F66" s="210"/>
      <c r="G66" s="210"/>
      <c r="H66" s="210"/>
      <c r="I66" s="210"/>
      <c r="J66" s="210"/>
      <c r="K66" s="210"/>
      <c r="L66" s="210"/>
      <c r="M66" s="210"/>
      <c r="N66" s="210"/>
      <c r="O66" s="210"/>
      <c r="P66" s="210"/>
      <c r="Q66" s="210"/>
      <c r="R66" s="210"/>
      <c r="S66" s="210"/>
      <c r="T66" s="210"/>
      <c r="U66" s="210"/>
      <c r="V66" s="210"/>
      <c r="W66" s="210"/>
      <c r="X66" s="210"/>
      <c r="Y66" s="210"/>
      <c r="Z66" s="210"/>
      <c r="AA66" s="210"/>
      <c r="AB66" s="210"/>
      <c r="AC66" s="210"/>
      <c r="AD66" s="210"/>
      <c r="AE66" s="210"/>
      <c r="AF66" s="210"/>
      <c r="AG66" s="210"/>
      <c r="AH66" s="210"/>
      <c r="AI66" s="210"/>
      <c r="AJ66" s="210"/>
      <c r="AK66" s="210"/>
      <c r="AL66" s="210"/>
    </row>
    <row r="67" spans="1:38" ht="16" x14ac:dyDescent="0.2">
      <c r="A67" s="210"/>
      <c r="B67" s="210"/>
      <c r="C67" s="210"/>
      <c r="D67" s="210"/>
      <c r="E67" s="210"/>
      <c r="F67" s="210"/>
      <c r="G67" s="210"/>
      <c r="H67" s="210"/>
      <c r="I67" s="210"/>
      <c r="J67" s="210"/>
      <c r="K67" s="210"/>
      <c r="L67" s="210"/>
      <c r="M67" s="210"/>
      <c r="N67" s="210"/>
      <c r="O67" s="210"/>
      <c r="P67" s="210"/>
      <c r="Q67" s="210"/>
      <c r="R67" s="210"/>
      <c r="S67" s="210"/>
      <c r="T67" s="210"/>
      <c r="U67" s="210"/>
      <c r="V67" s="210"/>
      <c r="W67" s="210"/>
      <c r="X67" s="210"/>
      <c r="Y67" s="210"/>
      <c r="Z67" s="210"/>
      <c r="AA67" s="210"/>
      <c r="AB67" s="210"/>
      <c r="AC67" s="210"/>
      <c r="AD67" s="210"/>
      <c r="AE67" s="210"/>
      <c r="AF67" s="210"/>
      <c r="AG67" s="210"/>
      <c r="AH67" s="210"/>
      <c r="AI67" s="210"/>
      <c r="AJ67" s="210"/>
      <c r="AK67" s="210"/>
      <c r="AL67" s="210"/>
    </row>
    <row r="68" spans="1:38" ht="16" x14ac:dyDescent="0.2">
      <c r="A68" s="210"/>
      <c r="B68" s="210"/>
      <c r="C68" s="210"/>
      <c r="D68" s="210"/>
      <c r="E68" s="210"/>
      <c r="F68" s="210"/>
      <c r="G68" s="210"/>
      <c r="H68" s="210"/>
      <c r="I68" s="210"/>
      <c r="J68" s="210"/>
      <c r="K68" s="210"/>
      <c r="L68" s="210"/>
      <c r="M68" s="210"/>
      <c r="N68" s="210"/>
      <c r="O68" s="210"/>
      <c r="P68" s="210"/>
      <c r="Q68" s="210"/>
      <c r="R68" s="210"/>
      <c r="S68" s="210"/>
      <c r="T68" s="210"/>
      <c r="U68" s="210"/>
      <c r="V68" s="210"/>
      <c r="W68" s="210"/>
      <c r="X68" s="210"/>
      <c r="Y68" s="210"/>
      <c r="Z68" s="210"/>
      <c r="AA68" s="210"/>
      <c r="AB68" s="210"/>
      <c r="AC68" s="210"/>
      <c r="AD68" s="210"/>
      <c r="AE68" s="210"/>
      <c r="AF68" s="210"/>
      <c r="AG68" s="210"/>
      <c r="AH68" s="210"/>
      <c r="AI68" s="210"/>
      <c r="AJ68" s="210"/>
      <c r="AK68" s="210"/>
      <c r="AL68" s="210"/>
    </row>
    <row r="69" spans="1:38" ht="16" x14ac:dyDescent="0.2">
      <c r="A69" s="210"/>
      <c r="B69" s="210"/>
      <c r="C69" s="210"/>
      <c r="D69" s="210"/>
      <c r="E69" s="210"/>
      <c r="F69" s="210"/>
      <c r="G69" s="210"/>
      <c r="H69" s="210"/>
      <c r="I69" s="210"/>
      <c r="J69" s="210"/>
      <c r="K69" s="210"/>
      <c r="L69" s="210"/>
      <c r="M69" s="210"/>
      <c r="N69" s="210"/>
      <c r="O69" s="210"/>
      <c r="P69" s="210"/>
      <c r="Q69" s="210"/>
      <c r="R69" s="210"/>
      <c r="S69" s="210"/>
      <c r="T69" s="210"/>
      <c r="U69" s="210"/>
      <c r="V69" s="210"/>
      <c r="W69" s="210"/>
      <c r="X69" s="210"/>
      <c r="Y69" s="210"/>
      <c r="Z69" s="210"/>
      <c r="AA69" s="210"/>
      <c r="AB69" s="210"/>
      <c r="AC69" s="210"/>
      <c r="AD69" s="210"/>
      <c r="AE69" s="210"/>
      <c r="AF69" s="210"/>
      <c r="AG69" s="210"/>
      <c r="AH69" s="210"/>
      <c r="AI69" s="210"/>
      <c r="AJ69" s="210"/>
      <c r="AK69" s="210"/>
      <c r="AL69" s="210"/>
    </row>
    <row r="70" spans="1:38" ht="16" x14ac:dyDescent="0.2">
      <c r="A70" s="210"/>
      <c r="B70" s="453" t="str">
        <f>[73]Base_01!$G$19</f>
        <v>M. Fachrul Bachmid, S.T.</v>
      </c>
      <c r="C70" s="453"/>
      <c r="D70" s="453"/>
      <c r="E70" s="453"/>
      <c r="F70" s="453"/>
      <c r="G70" s="453"/>
      <c r="H70" s="453"/>
      <c r="I70" s="453"/>
      <c r="J70" s="453"/>
      <c r="K70" s="453" t="str">
        <f>[73]Base_01!$C$31</f>
        <v>AfrIandi Yudhistira, S.T.</v>
      </c>
      <c r="L70" s="453"/>
      <c r="M70" s="453"/>
      <c r="N70" s="453"/>
      <c r="O70" s="453"/>
      <c r="P70" s="453"/>
      <c r="Q70" s="453"/>
      <c r="R70" s="453"/>
      <c r="S70" s="453"/>
      <c r="T70" s="453"/>
      <c r="U70" s="453"/>
      <c r="V70" s="453"/>
      <c r="W70" s="453"/>
      <c r="X70" s="453" t="str">
        <f>'Total II-15'!B66</f>
        <v>…...............         …...............</v>
      </c>
      <c r="Y70" s="453"/>
      <c r="Z70" s="453"/>
      <c r="AA70" s="453"/>
      <c r="AB70" s="453"/>
      <c r="AC70" s="453"/>
      <c r="AD70" s="453"/>
      <c r="AE70" s="453"/>
      <c r="AF70" s="453"/>
      <c r="AG70" s="453"/>
      <c r="AH70" s="453"/>
      <c r="AI70" s="453"/>
      <c r="AJ70" s="453"/>
      <c r="AK70" s="453"/>
      <c r="AL70" s="210"/>
    </row>
    <row r="71" spans="1:38" ht="16" x14ac:dyDescent="0.2">
      <c r="A71" s="210"/>
      <c r="B71" s="210"/>
      <c r="C71" s="210"/>
      <c r="D71" s="210"/>
      <c r="E71" s="210"/>
      <c r="F71" s="210"/>
      <c r="G71" s="210"/>
      <c r="H71" s="210"/>
      <c r="I71" s="210"/>
      <c r="J71" s="210"/>
      <c r="K71" s="210"/>
      <c r="L71" s="210"/>
      <c r="M71" s="210"/>
      <c r="N71" s="210"/>
      <c r="O71" s="210"/>
      <c r="P71" s="210"/>
      <c r="Q71" s="210"/>
      <c r="R71" s="210"/>
      <c r="S71" s="210"/>
      <c r="T71" s="210"/>
      <c r="U71" s="210"/>
      <c r="V71" s="210"/>
      <c r="W71" s="210"/>
      <c r="X71" s="210"/>
      <c r="Y71" s="210"/>
      <c r="Z71" s="210"/>
      <c r="AA71" s="210"/>
      <c r="AB71" s="210"/>
      <c r="AC71" s="210"/>
      <c r="AD71" s="210"/>
      <c r="AE71" s="210"/>
      <c r="AF71" s="210"/>
      <c r="AG71" s="210"/>
      <c r="AH71" s="210"/>
      <c r="AI71" s="210"/>
      <c r="AJ71" s="210"/>
      <c r="AK71" s="210"/>
      <c r="AL71" s="210"/>
    </row>
    <row r="72" spans="1:38" ht="16" x14ac:dyDescent="0.2">
      <c r="A72" s="210"/>
      <c r="B72" s="210"/>
      <c r="C72" s="210"/>
      <c r="D72" s="210"/>
      <c r="E72" s="210"/>
      <c r="F72" s="210"/>
      <c r="G72" s="210"/>
      <c r="H72" s="210"/>
      <c r="I72" s="210"/>
      <c r="J72" s="210"/>
      <c r="K72" s="210"/>
      <c r="L72" s="210"/>
      <c r="M72" s="210"/>
      <c r="N72" s="210"/>
      <c r="O72" s="210"/>
      <c r="P72" s="210"/>
      <c r="Q72" s="210"/>
      <c r="R72" s="210"/>
      <c r="S72" s="210"/>
      <c r="T72" s="210"/>
      <c r="U72" s="210"/>
      <c r="V72" s="210"/>
      <c r="W72" s="210"/>
      <c r="X72" s="210"/>
      <c r="Y72" s="210"/>
      <c r="Z72" s="210"/>
      <c r="AA72" s="210"/>
      <c r="AB72" s="210"/>
      <c r="AC72" s="210"/>
      <c r="AD72" s="210"/>
      <c r="AE72" s="210"/>
      <c r="AF72" s="210"/>
      <c r="AG72" s="210"/>
      <c r="AH72" s="210"/>
      <c r="AI72" s="210"/>
      <c r="AJ72" s="210"/>
      <c r="AK72" s="210"/>
      <c r="AL72" s="210"/>
    </row>
    <row r="73" spans="1:38" ht="16" x14ac:dyDescent="0.2">
      <c r="A73" s="210"/>
      <c r="B73" s="210"/>
      <c r="C73" s="210"/>
      <c r="D73" s="210"/>
      <c r="E73" s="210"/>
      <c r="F73" s="210"/>
      <c r="G73" s="210"/>
      <c r="H73" s="210"/>
      <c r="I73" s="210"/>
      <c r="J73" s="210"/>
      <c r="K73" s="210"/>
      <c r="L73" s="210"/>
      <c r="M73" s="210"/>
      <c r="N73" s="210"/>
      <c r="O73" s="210"/>
      <c r="P73" s="210"/>
      <c r="Q73" s="210"/>
      <c r="R73" s="210"/>
      <c r="S73" s="210"/>
      <c r="T73" s="210"/>
      <c r="U73" s="210"/>
      <c r="V73" s="210"/>
      <c r="W73" s="210"/>
      <c r="X73" s="210"/>
      <c r="Y73" s="210"/>
      <c r="Z73" s="210"/>
      <c r="AA73" s="210"/>
      <c r="AB73" s="210"/>
      <c r="AC73" s="210"/>
      <c r="AD73" s="210"/>
      <c r="AE73" s="210"/>
      <c r="AF73" s="210"/>
      <c r="AG73" s="210"/>
      <c r="AH73" s="210"/>
      <c r="AI73" s="210"/>
      <c r="AJ73" s="210"/>
      <c r="AK73" s="210"/>
      <c r="AL73" s="210"/>
    </row>
    <row r="74" spans="1:38" ht="16" x14ac:dyDescent="0.2">
      <c r="A74" s="210"/>
      <c r="B74" s="210"/>
      <c r="C74" s="210"/>
      <c r="D74" s="210"/>
      <c r="E74" s="210"/>
      <c r="F74" s="210"/>
      <c r="G74" s="210"/>
      <c r="H74" s="210"/>
      <c r="I74" s="210"/>
      <c r="J74" s="210"/>
      <c r="K74" s="210"/>
      <c r="L74" s="210"/>
      <c r="M74" s="210"/>
      <c r="N74" s="210"/>
      <c r="O74" s="210"/>
      <c r="P74" s="210"/>
      <c r="Q74" s="210"/>
      <c r="R74" s="210"/>
      <c r="S74" s="210"/>
      <c r="T74" s="210"/>
      <c r="U74" s="210"/>
      <c r="V74" s="210"/>
      <c r="W74" s="210"/>
      <c r="X74" s="210"/>
      <c r="Y74" s="210"/>
      <c r="Z74" s="210"/>
      <c r="AA74" s="210"/>
      <c r="AB74" s="210"/>
      <c r="AC74" s="210"/>
      <c r="AD74" s="210"/>
      <c r="AE74" s="210"/>
      <c r="AF74" s="210"/>
      <c r="AG74" s="210"/>
      <c r="AH74" s="210"/>
      <c r="AI74" s="210"/>
      <c r="AJ74" s="210"/>
      <c r="AK74" s="210"/>
      <c r="AL74" s="210"/>
    </row>
    <row r="75" spans="1:38" ht="16" x14ac:dyDescent="0.2">
      <c r="A75" s="210"/>
      <c r="B75" s="210"/>
      <c r="C75" s="210"/>
      <c r="D75" s="210"/>
      <c r="E75" s="210"/>
      <c r="F75" s="210"/>
      <c r="G75" s="210"/>
      <c r="H75" s="210"/>
      <c r="I75" s="210"/>
      <c r="J75" s="210"/>
      <c r="K75" s="210"/>
      <c r="L75" s="210"/>
      <c r="M75" s="210"/>
      <c r="N75" s="210"/>
      <c r="O75" s="210"/>
      <c r="P75" s="210"/>
      <c r="Q75" s="210"/>
      <c r="R75" s="210"/>
      <c r="S75" s="210"/>
      <c r="T75" s="210"/>
      <c r="U75" s="210"/>
      <c r="V75" s="210"/>
      <c r="W75" s="210"/>
      <c r="X75" s="210"/>
      <c r="Y75" s="210"/>
      <c r="Z75" s="210"/>
      <c r="AA75" s="210"/>
      <c r="AB75" s="210"/>
      <c r="AC75" s="210"/>
      <c r="AD75" s="210"/>
      <c r="AE75" s="210"/>
      <c r="AF75" s="210"/>
      <c r="AG75" s="210"/>
      <c r="AH75" s="210"/>
      <c r="AI75" s="210"/>
      <c r="AJ75" s="210"/>
      <c r="AK75" s="210"/>
      <c r="AL75" s="210"/>
    </row>
    <row r="76" spans="1:38" ht="16" x14ac:dyDescent="0.2">
      <c r="A76" s="210"/>
      <c r="B76" s="210"/>
      <c r="C76" s="210"/>
      <c r="D76" s="210"/>
      <c r="E76" s="210"/>
      <c r="F76" s="210"/>
      <c r="G76" s="210"/>
      <c r="H76" s="210"/>
      <c r="I76" s="210"/>
      <c r="J76" s="210"/>
      <c r="K76" s="210"/>
      <c r="L76" s="210"/>
      <c r="M76" s="210"/>
      <c r="N76" s="210"/>
      <c r="O76" s="210"/>
      <c r="P76" s="210"/>
      <c r="Q76" s="210"/>
      <c r="R76" s="210"/>
      <c r="S76" s="210"/>
      <c r="T76" s="210"/>
      <c r="U76" s="210"/>
      <c r="V76" s="210"/>
      <c r="W76" s="210"/>
      <c r="X76" s="210"/>
      <c r="Y76" s="210"/>
      <c r="Z76" s="210"/>
      <c r="AA76" s="210"/>
      <c r="AB76" s="210"/>
      <c r="AC76" s="210"/>
      <c r="AD76" s="210"/>
      <c r="AE76" s="210"/>
      <c r="AF76" s="210"/>
      <c r="AG76" s="210"/>
      <c r="AH76" s="210"/>
      <c r="AI76" s="210"/>
      <c r="AJ76" s="210"/>
      <c r="AK76" s="210"/>
      <c r="AL76" s="210"/>
    </row>
    <row r="77" spans="1:38" ht="16" x14ac:dyDescent="0.2">
      <c r="A77" s="210"/>
      <c r="B77" s="210"/>
      <c r="C77" s="210"/>
      <c r="D77" s="210"/>
      <c r="E77" s="210"/>
      <c r="F77" s="210"/>
      <c r="G77" s="210"/>
      <c r="H77" s="210"/>
      <c r="I77" s="210"/>
      <c r="J77" s="210"/>
      <c r="K77" s="210"/>
      <c r="L77" s="210"/>
      <c r="M77" s="210"/>
      <c r="N77" s="210"/>
      <c r="O77" s="210"/>
      <c r="P77" s="210"/>
      <c r="Q77" s="210"/>
      <c r="R77" s="210"/>
      <c r="S77" s="210"/>
      <c r="T77" s="210"/>
      <c r="U77" s="210"/>
      <c r="V77" s="210"/>
      <c r="W77" s="210"/>
      <c r="X77" s="210"/>
      <c r="Y77" s="210"/>
      <c r="Z77" s="210"/>
      <c r="AA77" s="210"/>
      <c r="AB77" s="210"/>
      <c r="AC77" s="210"/>
      <c r="AD77" s="210"/>
      <c r="AE77" s="210"/>
      <c r="AF77" s="210"/>
      <c r="AG77" s="210"/>
      <c r="AH77" s="210"/>
      <c r="AI77" s="210"/>
      <c r="AJ77" s="210"/>
      <c r="AK77" s="210"/>
      <c r="AL77" s="210"/>
    </row>
    <row r="78" spans="1:38" ht="16" x14ac:dyDescent="0.2">
      <c r="A78" s="210"/>
      <c r="B78" s="210"/>
      <c r="C78" s="210"/>
      <c r="D78" s="210"/>
      <c r="E78" s="210"/>
      <c r="F78" s="210"/>
      <c r="G78" s="210"/>
      <c r="H78" s="210"/>
      <c r="I78" s="210"/>
      <c r="J78" s="210"/>
      <c r="K78" s="210"/>
      <c r="L78" s="210"/>
      <c r="M78" s="210"/>
      <c r="N78" s="210"/>
      <c r="O78" s="210"/>
      <c r="P78" s="210"/>
      <c r="Q78" s="210"/>
      <c r="R78" s="210"/>
      <c r="S78" s="210"/>
      <c r="T78" s="210"/>
      <c r="U78" s="210"/>
      <c r="V78" s="210"/>
      <c r="W78" s="210"/>
      <c r="X78" s="210"/>
      <c r="Y78" s="210"/>
      <c r="Z78" s="210"/>
      <c r="AA78" s="210"/>
      <c r="AB78" s="210"/>
      <c r="AC78" s="210"/>
      <c r="AD78" s="210"/>
      <c r="AE78" s="210"/>
      <c r="AF78" s="210"/>
      <c r="AG78" s="210"/>
      <c r="AH78" s="210"/>
      <c r="AI78" s="210"/>
      <c r="AJ78" s="210"/>
      <c r="AK78" s="210"/>
      <c r="AL78" s="210"/>
    </row>
    <row r="79" spans="1:38" ht="16" x14ac:dyDescent="0.2">
      <c r="A79" s="210"/>
      <c r="B79" s="210"/>
      <c r="C79" s="210"/>
      <c r="D79" s="210"/>
      <c r="E79" s="210"/>
      <c r="F79" s="210"/>
      <c r="G79" s="210"/>
      <c r="H79" s="210"/>
      <c r="I79" s="210"/>
      <c r="J79" s="210"/>
      <c r="K79" s="210"/>
      <c r="L79" s="210"/>
      <c r="M79" s="210"/>
      <c r="N79" s="210"/>
      <c r="O79" s="210"/>
      <c r="P79" s="210"/>
      <c r="Q79" s="210"/>
      <c r="R79" s="210"/>
      <c r="S79" s="210"/>
      <c r="T79" s="210"/>
      <c r="U79" s="210"/>
      <c r="V79" s="210"/>
      <c r="W79" s="210"/>
      <c r="X79" s="210"/>
      <c r="Y79" s="210"/>
      <c r="Z79" s="210"/>
      <c r="AA79" s="210"/>
      <c r="AB79" s="210"/>
      <c r="AC79" s="210"/>
      <c r="AD79" s="210"/>
      <c r="AE79" s="210"/>
      <c r="AF79" s="210"/>
      <c r="AG79" s="210"/>
      <c r="AH79" s="210"/>
      <c r="AI79" s="210"/>
      <c r="AJ79" s="210"/>
      <c r="AK79" s="210"/>
      <c r="AL79" s="210"/>
    </row>
    <row r="80" spans="1:38" ht="16" x14ac:dyDescent="0.2">
      <c r="A80" s="210"/>
      <c r="B80" s="210"/>
      <c r="C80" s="210"/>
      <c r="D80" s="210"/>
      <c r="E80" s="210"/>
      <c r="F80" s="210"/>
      <c r="G80" s="210"/>
      <c r="H80" s="210"/>
      <c r="I80" s="210"/>
      <c r="J80" s="210"/>
      <c r="K80" s="210"/>
      <c r="L80" s="210"/>
      <c r="M80" s="210"/>
      <c r="N80" s="210"/>
      <c r="O80" s="210"/>
      <c r="P80" s="210"/>
      <c r="Q80" s="210"/>
      <c r="R80" s="210"/>
      <c r="S80" s="210"/>
      <c r="T80" s="210"/>
      <c r="U80" s="210"/>
      <c r="V80" s="210"/>
      <c r="W80" s="210"/>
      <c r="X80" s="210"/>
      <c r="Y80" s="210"/>
      <c r="Z80" s="210"/>
      <c r="AA80" s="210"/>
      <c r="AB80" s="210"/>
      <c r="AC80" s="210"/>
      <c r="AD80" s="210"/>
      <c r="AE80" s="210"/>
      <c r="AF80" s="210"/>
      <c r="AG80" s="210"/>
      <c r="AH80" s="210"/>
      <c r="AI80" s="210"/>
      <c r="AJ80" s="210"/>
      <c r="AK80" s="210"/>
      <c r="AL80" s="210"/>
    </row>
    <row r="81" spans="1:38" ht="16" x14ac:dyDescent="0.2">
      <c r="A81" s="210"/>
      <c r="B81" s="210"/>
      <c r="C81" s="210"/>
      <c r="D81" s="210"/>
      <c r="E81" s="210"/>
      <c r="F81" s="210"/>
      <c r="G81" s="210"/>
      <c r="H81" s="210"/>
      <c r="I81" s="210"/>
      <c r="J81" s="210"/>
      <c r="K81" s="210"/>
      <c r="L81" s="210"/>
      <c r="M81" s="210"/>
      <c r="N81" s="210"/>
      <c r="O81" s="210"/>
      <c r="P81" s="210"/>
      <c r="Q81" s="210"/>
      <c r="R81" s="210"/>
      <c r="S81" s="210"/>
      <c r="T81" s="210"/>
      <c r="U81" s="210"/>
      <c r="V81" s="210"/>
      <c r="W81" s="210"/>
      <c r="X81" s="210"/>
      <c r="Y81" s="210"/>
      <c r="Z81" s="210"/>
      <c r="AA81" s="210"/>
      <c r="AB81" s="210"/>
      <c r="AC81" s="210"/>
      <c r="AD81" s="210"/>
      <c r="AE81" s="210"/>
      <c r="AF81" s="210"/>
      <c r="AG81" s="210"/>
      <c r="AH81" s="210"/>
      <c r="AI81" s="210"/>
      <c r="AJ81" s="210"/>
      <c r="AK81" s="210"/>
      <c r="AL81" s="210"/>
    </row>
    <row r="82" spans="1:38" ht="16" x14ac:dyDescent="0.2">
      <c r="A82" s="210"/>
      <c r="B82" s="210"/>
      <c r="C82" s="210"/>
      <c r="D82" s="210"/>
      <c r="E82" s="210"/>
      <c r="F82" s="210"/>
      <c r="G82" s="210"/>
      <c r="H82" s="210"/>
      <c r="I82" s="210"/>
      <c r="J82" s="210"/>
      <c r="K82" s="210"/>
      <c r="L82" s="210"/>
      <c r="M82" s="210"/>
      <c r="N82" s="210"/>
      <c r="O82" s="210"/>
      <c r="P82" s="210"/>
      <c r="Q82" s="210"/>
      <c r="R82" s="210"/>
      <c r="S82" s="210"/>
      <c r="T82" s="210"/>
      <c r="U82" s="210"/>
      <c r="V82" s="210"/>
      <c r="W82" s="210"/>
      <c r="X82" s="210"/>
      <c r="Y82" s="210"/>
      <c r="Z82" s="210"/>
      <c r="AA82" s="210"/>
      <c r="AB82" s="210"/>
      <c r="AC82" s="210"/>
      <c r="AD82" s="210"/>
      <c r="AE82" s="210"/>
      <c r="AF82" s="210"/>
      <c r="AG82" s="210"/>
      <c r="AH82" s="210"/>
      <c r="AI82" s="210"/>
      <c r="AJ82" s="210"/>
      <c r="AK82" s="210"/>
      <c r="AL82" s="210"/>
    </row>
    <row r="83" spans="1:38" ht="16" x14ac:dyDescent="0.2">
      <c r="A83" s="210"/>
      <c r="B83" s="210"/>
      <c r="C83" s="210"/>
      <c r="D83" s="210"/>
      <c r="E83" s="210"/>
      <c r="F83" s="210"/>
      <c r="G83" s="210"/>
      <c r="H83" s="210"/>
      <c r="I83" s="210"/>
      <c r="J83" s="210"/>
      <c r="K83" s="210"/>
      <c r="L83" s="210"/>
      <c r="M83" s="210"/>
      <c r="N83" s="210"/>
      <c r="O83" s="210"/>
      <c r="P83" s="210"/>
      <c r="Q83" s="210"/>
      <c r="R83" s="210"/>
      <c r="S83" s="210"/>
      <c r="T83" s="210"/>
      <c r="U83" s="210"/>
      <c r="V83" s="210"/>
      <c r="W83" s="210"/>
      <c r="X83" s="210"/>
      <c r="Y83" s="210"/>
      <c r="Z83" s="210"/>
      <c r="AA83" s="210"/>
      <c r="AB83" s="210"/>
      <c r="AC83" s="210"/>
      <c r="AD83" s="210"/>
      <c r="AE83" s="210"/>
      <c r="AF83" s="210"/>
      <c r="AG83" s="210"/>
      <c r="AH83" s="210"/>
      <c r="AI83" s="210"/>
      <c r="AJ83" s="210"/>
      <c r="AK83" s="210"/>
      <c r="AL83" s="210"/>
    </row>
    <row r="84" spans="1:38" ht="16" x14ac:dyDescent="0.2">
      <c r="A84" s="210"/>
      <c r="B84" s="210"/>
      <c r="C84" s="210"/>
      <c r="D84" s="210"/>
      <c r="E84" s="210"/>
      <c r="F84" s="210"/>
      <c r="G84" s="210"/>
      <c r="H84" s="210"/>
      <c r="I84" s="210"/>
      <c r="J84" s="210"/>
      <c r="K84" s="210"/>
      <c r="L84" s="210"/>
      <c r="M84" s="210"/>
      <c r="N84" s="210"/>
      <c r="O84" s="210"/>
      <c r="P84" s="210"/>
      <c r="Q84" s="210"/>
      <c r="R84" s="210"/>
      <c r="S84" s="210"/>
      <c r="T84" s="210"/>
      <c r="U84" s="210"/>
      <c r="V84" s="210"/>
      <c r="W84" s="210"/>
      <c r="X84" s="210"/>
      <c r="Y84" s="210"/>
      <c r="Z84" s="210"/>
      <c r="AA84" s="210"/>
      <c r="AB84" s="210"/>
      <c r="AC84" s="210"/>
      <c r="AD84" s="210"/>
      <c r="AE84" s="210"/>
      <c r="AF84" s="210"/>
      <c r="AG84" s="210"/>
      <c r="AH84" s="210"/>
      <c r="AI84" s="210"/>
      <c r="AJ84" s="210"/>
      <c r="AK84" s="210"/>
      <c r="AL84" s="210"/>
    </row>
    <row r="85" spans="1:38" ht="16" x14ac:dyDescent="0.2">
      <c r="A85" s="210"/>
      <c r="B85" s="210"/>
      <c r="C85" s="210"/>
      <c r="D85" s="210"/>
      <c r="E85" s="210"/>
      <c r="F85" s="210"/>
      <c r="G85" s="210"/>
      <c r="H85" s="210"/>
      <c r="I85" s="210"/>
      <c r="J85" s="210"/>
      <c r="K85" s="210"/>
      <c r="L85" s="210"/>
      <c r="M85" s="210"/>
      <c r="N85" s="210"/>
      <c r="O85" s="210"/>
      <c r="P85" s="210"/>
      <c r="Q85" s="210"/>
      <c r="R85" s="210"/>
      <c r="S85" s="210"/>
      <c r="T85" s="210"/>
      <c r="U85" s="210"/>
      <c r="V85" s="210"/>
      <c r="W85" s="210"/>
      <c r="X85" s="210"/>
      <c r="Y85" s="210"/>
      <c r="Z85" s="210"/>
      <c r="AA85" s="210"/>
      <c r="AB85" s="210"/>
      <c r="AC85" s="210"/>
      <c r="AD85" s="210"/>
      <c r="AE85" s="210"/>
      <c r="AF85" s="210"/>
      <c r="AG85" s="210"/>
      <c r="AH85" s="210"/>
      <c r="AI85" s="210"/>
      <c r="AJ85" s="210"/>
      <c r="AK85" s="210"/>
      <c r="AL85" s="210"/>
    </row>
    <row r="86" spans="1:38" ht="16" x14ac:dyDescent="0.2">
      <c r="A86" s="210"/>
      <c r="B86" s="210"/>
      <c r="C86" s="210"/>
      <c r="D86" s="210"/>
      <c r="E86" s="210"/>
      <c r="F86" s="210"/>
      <c r="G86" s="210"/>
      <c r="H86" s="210"/>
      <c r="I86" s="210"/>
      <c r="J86" s="210"/>
      <c r="K86" s="210"/>
      <c r="L86" s="210"/>
      <c r="M86" s="210"/>
      <c r="N86" s="210"/>
      <c r="O86" s="210"/>
      <c r="P86" s="210"/>
      <c r="Q86" s="210"/>
      <c r="R86" s="210"/>
      <c r="S86" s="210"/>
      <c r="T86" s="210"/>
      <c r="U86" s="210"/>
      <c r="V86" s="210"/>
      <c r="W86" s="210"/>
      <c r="X86" s="210"/>
      <c r="Y86" s="210"/>
      <c r="Z86" s="210"/>
      <c r="AA86" s="210"/>
      <c r="AB86" s="210"/>
      <c r="AC86" s="210"/>
      <c r="AD86" s="210"/>
      <c r="AE86" s="210"/>
      <c r="AF86" s="210"/>
      <c r="AG86" s="210"/>
      <c r="AH86" s="210"/>
      <c r="AI86" s="210"/>
      <c r="AJ86" s="210"/>
      <c r="AK86" s="210"/>
      <c r="AL86" s="210"/>
    </row>
    <row r="87" spans="1:38" ht="16" x14ac:dyDescent="0.2">
      <c r="A87" s="210"/>
      <c r="B87" s="210"/>
      <c r="C87" s="210"/>
      <c r="D87" s="210"/>
      <c r="E87" s="210"/>
      <c r="F87" s="210"/>
      <c r="G87" s="210"/>
      <c r="H87" s="210"/>
      <c r="I87" s="210"/>
      <c r="J87" s="210"/>
      <c r="K87" s="210"/>
      <c r="L87" s="210"/>
      <c r="M87" s="210"/>
      <c r="N87" s="210"/>
      <c r="O87" s="210"/>
      <c r="P87" s="210"/>
      <c r="Q87" s="210"/>
      <c r="R87" s="210"/>
      <c r="S87" s="210"/>
      <c r="T87" s="210"/>
      <c r="U87" s="210"/>
      <c r="V87" s="210"/>
      <c r="W87" s="210"/>
      <c r="X87" s="210"/>
      <c r="Y87" s="210"/>
      <c r="Z87" s="210"/>
      <c r="AA87" s="210"/>
      <c r="AB87" s="210"/>
      <c r="AC87" s="210"/>
      <c r="AD87" s="210"/>
      <c r="AE87" s="210"/>
      <c r="AF87" s="210"/>
      <c r="AG87" s="210"/>
      <c r="AH87" s="210"/>
      <c r="AI87" s="210"/>
      <c r="AJ87" s="210"/>
      <c r="AK87" s="210"/>
      <c r="AL87" s="210"/>
    </row>
    <row r="88" spans="1:38" ht="16" x14ac:dyDescent="0.2">
      <c r="A88" s="210"/>
      <c r="B88" s="210"/>
      <c r="C88" s="210"/>
      <c r="D88" s="210"/>
      <c r="E88" s="210"/>
      <c r="F88" s="210"/>
      <c r="G88" s="210"/>
      <c r="H88" s="210"/>
      <c r="I88" s="210"/>
      <c r="J88" s="210"/>
      <c r="K88" s="210"/>
      <c r="L88" s="210"/>
      <c r="M88" s="210"/>
      <c r="N88" s="210"/>
      <c r="O88" s="210"/>
      <c r="P88" s="210"/>
      <c r="Q88" s="210"/>
      <c r="R88" s="210"/>
      <c r="S88" s="210"/>
      <c r="T88" s="210"/>
      <c r="U88" s="210"/>
      <c r="V88" s="210"/>
      <c r="W88" s="210"/>
      <c r="X88" s="210"/>
      <c r="Y88" s="210"/>
      <c r="Z88" s="210"/>
      <c r="AA88" s="210"/>
      <c r="AB88" s="210"/>
      <c r="AC88" s="210"/>
      <c r="AD88" s="210"/>
      <c r="AE88" s="210"/>
      <c r="AF88" s="210"/>
      <c r="AG88" s="210"/>
      <c r="AH88" s="210"/>
      <c r="AI88" s="210"/>
      <c r="AJ88" s="210"/>
      <c r="AK88" s="210"/>
      <c r="AL88" s="210"/>
    </row>
    <row r="89" spans="1:38" ht="16" x14ac:dyDescent="0.2">
      <c r="A89" s="210"/>
      <c r="B89" s="210"/>
      <c r="C89" s="210"/>
      <c r="D89" s="210"/>
      <c r="E89" s="210"/>
      <c r="F89" s="210"/>
      <c r="G89" s="210"/>
      <c r="H89" s="210"/>
      <c r="I89" s="210"/>
      <c r="J89" s="210"/>
      <c r="K89" s="210"/>
      <c r="L89" s="210"/>
      <c r="M89" s="210"/>
      <c r="N89" s="210"/>
      <c r="O89" s="210"/>
      <c r="P89" s="210"/>
      <c r="Q89" s="210"/>
      <c r="R89" s="210"/>
      <c r="S89" s="210"/>
      <c r="T89" s="210"/>
      <c r="U89" s="210"/>
      <c r="V89" s="210"/>
      <c r="W89" s="210"/>
      <c r="X89" s="210"/>
      <c r="Y89" s="210"/>
      <c r="Z89" s="210"/>
      <c r="AA89" s="210"/>
      <c r="AB89" s="210"/>
      <c r="AC89" s="210"/>
      <c r="AD89" s="210"/>
      <c r="AE89" s="210"/>
      <c r="AF89" s="210"/>
      <c r="AG89" s="210"/>
      <c r="AH89" s="210"/>
      <c r="AI89" s="210"/>
      <c r="AJ89" s="210"/>
      <c r="AK89" s="210"/>
      <c r="AL89" s="210"/>
    </row>
    <row r="90" spans="1:38" ht="16" x14ac:dyDescent="0.2">
      <c r="A90" s="210"/>
      <c r="B90" s="210"/>
      <c r="C90" s="210"/>
      <c r="D90" s="210"/>
      <c r="E90" s="210"/>
      <c r="F90" s="210"/>
      <c r="G90" s="210"/>
      <c r="H90" s="210"/>
      <c r="I90" s="210"/>
      <c r="J90" s="210"/>
      <c r="K90" s="210"/>
      <c r="L90" s="210"/>
      <c r="M90" s="210"/>
      <c r="N90" s="210"/>
      <c r="O90" s="210"/>
      <c r="P90" s="210"/>
      <c r="Q90" s="210"/>
      <c r="R90" s="210"/>
      <c r="S90" s="210"/>
      <c r="T90" s="210"/>
      <c r="U90" s="210"/>
      <c r="V90" s="210"/>
      <c r="W90" s="210"/>
      <c r="X90" s="210"/>
      <c r="Y90" s="210"/>
      <c r="Z90" s="210"/>
      <c r="AA90" s="210"/>
      <c r="AB90" s="210"/>
      <c r="AC90" s="210"/>
      <c r="AD90" s="210"/>
      <c r="AE90" s="210"/>
      <c r="AF90" s="210"/>
      <c r="AG90" s="210"/>
      <c r="AH90" s="210"/>
      <c r="AI90" s="210"/>
      <c r="AJ90" s="210"/>
      <c r="AK90" s="210"/>
      <c r="AL90" s="210"/>
    </row>
    <row r="91" spans="1:38" ht="16" x14ac:dyDescent="0.2">
      <c r="A91" s="210"/>
      <c r="B91" s="210"/>
      <c r="C91" s="210"/>
      <c r="D91" s="210"/>
      <c r="E91" s="210"/>
      <c r="F91" s="210"/>
      <c r="G91" s="210"/>
      <c r="H91" s="210"/>
      <c r="I91" s="210"/>
      <c r="J91" s="210"/>
      <c r="K91" s="210"/>
      <c r="L91" s="210"/>
      <c r="M91" s="210"/>
      <c r="N91" s="210"/>
      <c r="O91" s="210"/>
      <c r="P91" s="210"/>
      <c r="Q91" s="210"/>
      <c r="R91" s="210"/>
      <c r="S91" s="210"/>
      <c r="T91" s="210"/>
      <c r="U91" s="210"/>
      <c r="V91" s="210"/>
      <c r="W91" s="210"/>
      <c r="X91" s="210"/>
      <c r="Y91" s="210"/>
      <c r="Z91" s="210"/>
      <c r="AA91" s="210"/>
      <c r="AB91" s="210"/>
      <c r="AC91" s="210"/>
      <c r="AD91" s="210"/>
      <c r="AE91" s="210"/>
      <c r="AF91" s="210"/>
      <c r="AG91" s="210"/>
      <c r="AH91" s="210"/>
      <c r="AI91" s="210"/>
      <c r="AJ91" s="210"/>
      <c r="AK91" s="210"/>
      <c r="AL91" s="210"/>
    </row>
    <row r="92" spans="1:38" ht="16" x14ac:dyDescent="0.2">
      <c r="A92" s="210"/>
      <c r="B92" s="210"/>
      <c r="C92" s="210"/>
      <c r="D92" s="210"/>
      <c r="E92" s="210"/>
      <c r="F92" s="210"/>
      <c r="G92" s="210"/>
      <c r="H92" s="210"/>
      <c r="I92" s="210"/>
      <c r="J92" s="210"/>
      <c r="K92" s="210"/>
      <c r="L92" s="210"/>
      <c r="M92" s="210"/>
      <c r="N92" s="210"/>
      <c r="O92" s="210"/>
      <c r="P92" s="210"/>
      <c r="Q92" s="210"/>
      <c r="R92" s="210"/>
      <c r="S92" s="210"/>
      <c r="T92" s="210"/>
      <c r="U92" s="210"/>
      <c r="V92" s="210"/>
      <c r="W92" s="210"/>
      <c r="X92" s="210"/>
      <c r="Y92" s="210"/>
      <c r="Z92" s="210"/>
      <c r="AA92" s="210"/>
      <c r="AB92" s="210"/>
      <c r="AC92" s="210"/>
      <c r="AD92" s="210"/>
      <c r="AE92" s="210"/>
      <c r="AF92" s="210"/>
      <c r="AG92" s="210"/>
      <c r="AH92" s="210"/>
      <c r="AI92" s="210"/>
      <c r="AJ92" s="210"/>
      <c r="AK92" s="210"/>
      <c r="AL92" s="210"/>
    </row>
    <row r="93" spans="1:38" ht="16" x14ac:dyDescent="0.2">
      <c r="A93" s="210"/>
      <c r="B93" s="210"/>
      <c r="C93" s="210"/>
      <c r="D93" s="210"/>
      <c r="E93" s="210"/>
      <c r="F93" s="210"/>
      <c r="G93" s="210"/>
      <c r="H93" s="210"/>
      <c r="I93" s="210"/>
      <c r="J93" s="210"/>
      <c r="K93" s="210"/>
      <c r="L93" s="210"/>
      <c r="M93" s="210"/>
      <c r="N93" s="210"/>
      <c r="O93" s="210"/>
      <c r="P93" s="210"/>
      <c r="Q93" s="210"/>
      <c r="R93" s="210"/>
      <c r="S93" s="210"/>
      <c r="T93" s="210"/>
      <c r="U93" s="210"/>
      <c r="V93" s="210"/>
      <c r="W93" s="210"/>
      <c r="X93" s="210"/>
      <c r="Y93" s="210"/>
      <c r="Z93" s="210"/>
      <c r="AA93" s="210"/>
      <c r="AB93" s="210"/>
      <c r="AC93" s="210"/>
      <c r="AD93" s="210"/>
      <c r="AE93" s="210"/>
      <c r="AF93" s="210"/>
      <c r="AG93" s="210"/>
      <c r="AH93" s="210"/>
      <c r="AI93" s="210"/>
      <c r="AJ93" s="210"/>
      <c r="AK93" s="210"/>
      <c r="AL93" s="210"/>
    </row>
    <row r="94" spans="1:38" ht="16" x14ac:dyDescent="0.2">
      <c r="A94" s="210"/>
      <c r="B94" s="210"/>
      <c r="C94" s="210"/>
      <c r="D94" s="210"/>
      <c r="E94" s="210"/>
      <c r="F94" s="210"/>
      <c r="G94" s="210"/>
      <c r="H94" s="210"/>
      <c r="I94" s="210"/>
      <c r="J94" s="210"/>
      <c r="K94" s="210"/>
      <c r="L94" s="210"/>
      <c r="M94" s="210"/>
      <c r="N94" s="210"/>
      <c r="O94" s="210"/>
      <c r="P94" s="210"/>
      <c r="Q94" s="210"/>
      <c r="R94" s="210"/>
      <c r="S94" s="210"/>
      <c r="T94" s="210"/>
      <c r="U94" s="210"/>
      <c r="V94" s="210"/>
      <c r="W94" s="210"/>
      <c r="X94" s="210"/>
      <c r="Y94" s="210"/>
      <c r="Z94" s="210"/>
      <c r="AA94" s="210"/>
      <c r="AB94" s="210"/>
      <c r="AC94" s="210"/>
      <c r="AD94" s="210"/>
      <c r="AE94" s="210"/>
      <c r="AF94" s="210"/>
      <c r="AG94" s="210"/>
      <c r="AH94" s="210"/>
      <c r="AI94" s="210"/>
      <c r="AJ94" s="210"/>
      <c r="AK94" s="210"/>
      <c r="AL94" s="210"/>
    </row>
    <row r="95" spans="1:38" ht="16" x14ac:dyDescent="0.2">
      <c r="A95" s="210"/>
      <c r="B95" s="210"/>
      <c r="C95" s="210"/>
      <c r="D95" s="210"/>
      <c r="E95" s="210"/>
      <c r="F95" s="210"/>
      <c r="G95" s="210"/>
      <c r="H95" s="210"/>
      <c r="I95" s="210"/>
      <c r="J95" s="210"/>
      <c r="K95" s="210"/>
      <c r="L95" s="210"/>
      <c r="M95" s="210"/>
      <c r="N95" s="210"/>
      <c r="O95" s="210"/>
      <c r="P95" s="210"/>
      <c r="Q95" s="210"/>
      <c r="R95" s="210"/>
      <c r="S95" s="210"/>
      <c r="T95" s="210"/>
      <c r="U95" s="210"/>
      <c r="V95" s="210"/>
      <c r="W95" s="210"/>
      <c r="X95" s="210"/>
      <c r="Y95" s="210"/>
      <c r="Z95" s="210"/>
      <c r="AA95" s="210"/>
      <c r="AB95" s="210"/>
      <c r="AC95" s="210"/>
      <c r="AD95" s="210"/>
      <c r="AE95" s="210"/>
      <c r="AF95" s="210"/>
      <c r="AG95" s="210"/>
      <c r="AH95" s="210"/>
      <c r="AI95" s="210"/>
      <c r="AJ95" s="210"/>
      <c r="AK95" s="210"/>
      <c r="AL95" s="210"/>
    </row>
    <row r="96" spans="1:38" ht="16" x14ac:dyDescent="0.2">
      <c r="A96" s="210"/>
      <c r="B96" s="210"/>
      <c r="C96" s="210"/>
      <c r="D96" s="210"/>
      <c r="E96" s="210"/>
      <c r="F96" s="210"/>
      <c r="G96" s="210"/>
      <c r="H96" s="210"/>
      <c r="I96" s="210"/>
      <c r="J96" s="210"/>
      <c r="K96" s="210"/>
      <c r="L96" s="210"/>
      <c r="M96" s="210"/>
      <c r="N96" s="210"/>
      <c r="O96" s="210"/>
      <c r="P96" s="210"/>
      <c r="Q96" s="210"/>
      <c r="R96" s="210"/>
      <c r="S96" s="210"/>
      <c r="T96" s="210"/>
      <c r="U96" s="210"/>
      <c r="V96" s="210"/>
      <c r="W96" s="210"/>
      <c r="X96" s="210"/>
      <c r="Y96" s="210"/>
      <c r="Z96" s="210"/>
      <c r="AA96" s="210"/>
      <c r="AB96" s="210"/>
      <c r="AC96" s="210"/>
      <c r="AD96" s="210"/>
      <c r="AE96" s="210"/>
      <c r="AF96" s="210"/>
      <c r="AG96" s="210"/>
      <c r="AH96" s="210"/>
      <c r="AI96" s="210"/>
      <c r="AJ96" s="210"/>
      <c r="AK96" s="210"/>
      <c r="AL96" s="210"/>
    </row>
    <row r="97" spans="1:38" ht="16" x14ac:dyDescent="0.2">
      <c r="A97" s="210"/>
      <c r="B97" s="210"/>
      <c r="C97" s="210"/>
      <c r="D97" s="210"/>
      <c r="E97" s="210"/>
      <c r="F97" s="210"/>
      <c r="G97" s="210"/>
      <c r="H97" s="210"/>
      <c r="I97" s="210"/>
      <c r="J97" s="210"/>
      <c r="K97" s="210"/>
      <c r="L97" s="210"/>
      <c r="M97" s="210"/>
      <c r="N97" s="210"/>
      <c r="O97" s="210"/>
      <c r="P97" s="210"/>
      <c r="Q97" s="210"/>
      <c r="R97" s="210"/>
      <c r="S97" s="210"/>
      <c r="T97" s="210"/>
      <c r="U97" s="210"/>
      <c r="V97" s="210"/>
      <c r="W97" s="210"/>
      <c r="X97" s="210"/>
      <c r="Y97" s="210"/>
      <c r="Z97" s="210"/>
      <c r="AA97" s="210"/>
      <c r="AB97" s="210"/>
      <c r="AC97" s="210"/>
      <c r="AD97" s="210"/>
      <c r="AE97" s="210"/>
      <c r="AF97" s="210"/>
      <c r="AG97" s="210"/>
      <c r="AH97" s="210"/>
      <c r="AI97" s="210"/>
      <c r="AJ97" s="210"/>
      <c r="AK97" s="210"/>
      <c r="AL97" s="210"/>
    </row>
    <row r="98" spans="1:38" ht="16" x14ac:dyDescent="0.2">
      <c r="A98" s="210"/>
      <c r="B98" s="210"/>
      <c r="C98" s="210"/>
      <c r="D98" s="210"/>
      <c r="E98" s="210"/>
      <c r="F98" s="210"/>
      <c r="G98" s="210"/>
      <c r="H98" s="210"/>
      <c r="I98" s="210"/>
      <c r="J98" s="210"/>
      <c r="K98" s="210"/>
      <c r="L98" s="210"/>
      <c r="M98" s="210"/>
      <c r="N98" s="210"/>
      <c r="O98" s="210"/>
      <c r="P98" s="210"/>
      <c r="Q98" s="210"/>
      <c r="R98" s="210"/>
      <c r="S98" s="210"/>
      <c r="T98" s="210"/>
      <c r="U98" s="210"/>
      <c r="V98" s="210"/>
      <c r="W98" s="210"/>
      <c r="X98" s="210"/>
      <c r="Y98" s="210"/>
      <c r="Z98" s="210"/>
      <c r="AA98" s="210"/>
      <c r="AB98" s="210"/>
      <c r="AC98" s="210"/>
      <c r="AD98" s="210"/>
      <c r="AE98" s="210"/>
      <c r="AF98" s="210"/>
      <c r="AG98" s="210"/>
      <c r="AH98" s="210"/>
      <c r="AI98" s="210"/>
      <c r="AJ98" s="210"/>
      <c r="AK98" s="210"/>
      <c r="AL98" s="210"/>
    </row>
    <row r="99" spans="1:38" ht="16" x14ac:dyDescent="0.2">
      <c r="A99" s="210"/>
      <c r="B99" s="210"/>
      <c r="C99" s="210"/>
      <c r="D99" s="210"/>
      <c r="E99" s="210"/>
      <c r="F99" s="210"/>
      <c r="G99" s="210"/>
      <c r="H99" s="210"/>
      <c r="I99" s="210"/>
      <c r="J99" s="210"/>
      <c r="K99" s="210"/>
      <c r="L99" s="210"/>
      <c r="M99" s="210"/>
      <c r="N99" s="210"/>
      <c r="O99" s="210"/>
      <c r="P99" s="210"/>
      <c r="Q99" s="210"/>
      <c r="R99" s="210"/>
      <c r="S99" s="210"/>
      <c r="T99" s="210"/>
      <c r="U99" s="210"/>
      <c r="V99" s="210"/>
      <c r="W99" s="210"/>
      <c r="X99" s="210"/>
      <c r="Y99" s="210"/>
      <c r="Z99" s="210"/>
      <c r="AA99" s="210"/>
      <c r="AB99" s="210"/>
      <c r="AC99" s="210"/>
      <c r="AD99" s="210"/>
      <c r="AE99" s="210"/>
      <c r="AF99" s="210"/>
      <c r="AG99" s="210"/>
      <c r="AH99" s="210"/>
      <c r="AI99" s="210"/>
      <c r="AJ99" s="210"/>
      <c r="AK99" s="210"/>
      <c r="AL99" s="210"/>
    </row>
    <row r="100" spans="1:38" ht="16" x14ac:dyDescent="0.2">
      <c r="A100" s="210"/>
      <c r="B100" s="210"/>
      <c r="C100" s="210"/>
      <c r="D100" s="210"/>
      <c r="E100" s="210"/>
      <c r="F100" s="210"/>
      <c r="G100" s="210"/>
      <c r="H100" s="210"/>
      <c r="I100" s="210"/>
      <c r="J100" s="210"/>
      <c r="K100" s="210"/>
      <c r="L100" s="210"/>
      <c r="M100" s="210"/>
      <c r="N100" s="210"/>
      <c r="O100" s="210"/>
      <c r="P100" s="210"/>
      <c r="Q100" s="210"/>
      <c r="R100" s="210"/>
      <c r="S100" s="210"/>
      <c r="T100" s="210"/>
      <c r="U100" s="210"/>
      <c r="V100" s="210"/>
      <c r="W100" s="210"/>
      <c r="X100" s="210"/>
      <c r="Y100" s="210"/>
      <c r="Z100" s="210"/>
      <c r="AA100" s="210"/>
      <c r="AB100" s="210"/>
      <c r="AC100" s="210"/>
      <c r="AD100" s="210"/>
      <c r="AE100" s="210"/>
      <c r="AF100" s="210"/>
      <c r="AG100" s="210"/>
      <c r="AH100" s="210"/>
      <c r="AI100" s="210"/>
      <c r="AJ100" s="210"/>
      <c r="AK100" s="210"/>
      <c r="AL100" s="210"/>
    </row>
    <row r="101" spans="1:38" ht="16" x14ac:dyDescent="0.2">
      <c r="A101" s="210"/>
      <c r="B101" s="210"/>
      <c r="C101" s="210"/>
      <c r="D101" s="210"/>
      <c r="E101" s="210"/>
      <c r="F101" s="210"/>
      <c r="G101" s="210"/>
      <c r="H101" s="210"/>
      <c r="I101" s="210"/>
      <c r="J101" s="210"/>
      <c r="K101" s="210"/>
      <c r="L101" s="210"/>
      <c r="M101" s="210"/>
      <c r="N101" s="210"/>
      <c r="O101" s="210"/>
      <c r="P101" s="210"/>
      <c r="Q101" s="210"/>
      <c r="R101" s="210"/>
      <c r="S101" s="210"/>
      <c r="T101" s="210"/>
      <c r="U101" s="210"/>
      <c r="V101" s="210"/>
      <c r="W101" s="210"/>
      <c r="X101" s="210"/>
      <c r="Y101" s="210"/>
      <c r="Z101" s="210"/>
      <c r="AA101" s="210"/>
      <c r="AB101" s="210"/>
      <c r="AC101" s="210"/>
      <c r="AD101" s="210"/>
      <c r="AE101" s="210"/>
      <c r="AF101" s="210"/>
      <c r="AG101" s="210"/>
      <c r="AH101" s="210"/>
      <c r="AI101" s="210"/>
      <c r="AJ101" s="210"/>
      <c r="AK101" s="210"/>
      <c r="AL101" s="210"/>
    </row>
    <row r="102" spans="1:38" ht="16" x14ac:dyDescent="0.2">
      <c r="A102" s="210"/>
      <c r="B102" s="210"/>
      <c r="C102" s="210"/>
      <c r="D102" s="210"/>
      <c r="E102" s="210"/>
      <c r="F102" s="210"/>
      <c r="G102" s="210"/>
      <c r="H102" s="210"/>
      <c r="I102" s="210"/>
      <c r="J102" s="210"/>
      <c r="K102" s="210"/>
      <c r="L102" s="210"/>
      <c r="M102" s="210"/>
      <c r="N102" s="210"/>
      <c r="O102" s="210"/>
      <c r="P102" s="210"/>
      <c r="Q102" s="210"/>
      <c r="R102" s="210"/>
      <c r="S102" s="210"/>
      <c r="T102" s="210"/>
      <c r="U102" s="210"/>
      <c r="V102" s="210"/>
      <c r="W102" s="210"/>
      <c r="X102" s="210"/>
      <c r="Y102" s="210"/>
      <c r="Z102" s="210"/>
      <c r="AA102" s="210"/>
      <c r="AB102" s="210"/>
      <c r="AC102" s="210"/>
      <c r="AD102" s="210"/>
      <c r="AE102" s="210"/>
      <c r="AF102" s="210"/>
      <c r="AG102" s="210"/>
      <c r="AH102" s="210"/>
      <c r="AI102" s="210"/>
      <c r="AJ102" s="210"/>
      <c r="AK102" s="210"/>
      <c r="AL102" s="210"/>
    </row>
    <row r="103" spans="1:38" ht="16" x14ac:dyDescent="0.2">
      <c r="A103" s="210"/>
      <c r="B103" s="210"/>
      <c r="C103" s="210"/>
      <c r="D103" s="210"/>
      <c r="E103" s="210"/>
      <c r="F103" s="210"/>
      <c r="G103" s="210"/>
      <c r="H103" s="210"/>
      <c r="I103" s="210"/>
      <c r="J103" s="210"/>
      <c r="K103" s="210"/>
      <c r="L103" s="210"/>
      <c r="M103" s="210"/>
      <c r="N103" s="210"/>
      <c r="O103" s="210"/>
      <c r="P103" s="210"/>
      <c r="Q103" s="210"/>
      <c r="R103" s="210"/>
      <c r="S103" s="210"/>
      <c r="T103" s="210"/>
      <c r="U103" s="210"/>
      <c r="V103" s="210"/>
      <c r="W103" s="210"/>
      <c r="X103" s="210"/>
      <c r="Y103" s="210"/>
      <c r="Z103" s="210"/>
      <c r="AA103" s="210"/>
      <c r="AB103" s="210"/>
      <c r="AC103" s="210"/>
      <c r="AD103" s="210"/>
      <c r="AE103" s="210"/>
      <c r="AF103" s="210"/>
      <c r="AG103" s="210"/>
      <c r="AH103" s="210"/>
      <c r="AI103" s="210"/>
      <c r="AJ103" s="210"/>
      <c r="AK103" s="210"/>
      <c r="AL103" s="210"/>
    </row>
    <row r="104" spans="1:38" ht="16" x14ac:dyDescent="0.2">
      <c r="A104" s="210"/>
      <c r="B104" s="210"/>
      <c r="C104" s="210"/>
      <c r="D104" s="210"/>
      <c r="E104" s="210"/>
      <c r="F104" s="210"/>
      <c r="G104" s="210"/>
      <c r="H104" s="210"/>
      <c r="I104" s="210"/>
      <c r="J104" s="210"/>
      <c r="K104" s="210"/>
      <c r="L104" s="210"/>
      <c r="M104" s="210"/>
      <c r="N104" s="210"/>
      <c r="O104" s="210"/>
      <c r="P104" s="210"/>
      <c r="Q104" s="210"/>
      <c r="R104" s="210"/>
      <c r="S104" s="210"/>
      <c r="T104" s="210"/>
      <c r="U104" s="210"/>
      <c r="V104" s="210"/>
      <c r="W104" s="210"/>
      <c r="X104" s="210"/>
      <c r="Y104" s="210"/>
      <c r="Z104" s="210"/>
      <c r="AA104" s="210"/>
      <c r="AB104" s="210"/>
      <c r="AC104" s="210"/>
      <c r="AD104" s="210"/>
      <c r="AE104" s="210"/>
      <c r="AF104" s="210"/>
      <c r="AG104" s="210"/>
      <c r="AH104" s="210"/>
      <c r="AI104" s="210"/>
      <c r="AJ104" s="210"/>
      <c r="AK104" s="210"/>
      <c r="AL104" s="210"/>
    </row>
    <row r="105" spans="1:38" ht="16" x14ac:dyDescent="0.2">
      <c r="A105" s="210"/>
      <c r="B105" s="210"/>
      <c r="C105" s="210"/>
      <c r="D105" s="210"/>
      <c r="E105" s="210"/>
      <c r="F105" s="210"/>
      <c r="G105" s="210"/>
      <c r="H105" s="210"/>
      <c r="I105" s="210"/>
      <c r="J105" s="210"/>
      <c r="K105" s="210"/>
      <c r="L105" s="210"/>
      <c r="M105" s="210"/>
      <c r="N105" s="210"/>
      <c r="O105" s="210"/>
      <c r="P105" s="210"/>
      <c r="Q105" s="210"/>
      <c r="R105" s="210"/>
      <c r="S105" s="210"/>
      <c r="T105" s="210"/>
      <c r="U105" s="210"/>
      <c r="V105" s="210"/>
      <c r="W105" s="210"/>
      <c r="X105" s="210"/>
      <c r="Y105" s="210"/>
      <c r="Z105" s="210"/>
      <c r="AA105" s="210"/>
      <c r="AB105" s="210"/>
      <c r="AC105" s="210"/>
      <c r="AD105" s="210"/>
      <c r="AE105" s="210"/>
      <c r="AF105" s="210"/>
      <c r="AG105" s="210"/>
      <c r="AH105" s="210"/>
      <c r="AI105" s="210"/>
      <c r="AJ105" s="210"/>
      <c r="AK105" s="210"/>
      <c r="AL105" s="210"/>
    </row>
    <row r="106" spans="1:38" ht="16" x14ac:dyDescent="0.2">
      <c r="A106" s="210"/>
      <c r="B106" s="210"/>
      <c r="C106" s="210"/>
      <c r="D106" s="210"/>
      <c r="E106" s="210"/>
      <c r="F106" s="210"/>
      <c r="G106" s="210"/>
      <c r="H106" s="210"/>
      <c r="I106" s="210"/>
      <c r="J106" s="210"/>
      <c r="K106" s="210"/>
      <c r="L106" s="210"/>
      <c r="M106" s="210"/>
      <c r="N106" s="210"/>
      <c r="O106" s="210"/>
      <c r="P106" s="210"/>
      <c r="Q106" s="210"/>
      <c r="R106" s="210"/>
      <c r="S106" s="210"/>
      <c r="T106" s="210"/>
      <c r="U106" s="210"/>
      <c r="V106" s="210"/>
      <c r="W106" s="210"/>
      <c r="X106" s="210"/>
      <c r="Y106" s="210"/>
      <c r="Z106" s="210"/>
      <c r="AA106" s="210"/>
      <c r="AB106" s="210"/>
      <c r="AC106" s="210"/>
      <c r="AD106" s="210"/>
      <c r="AE106" s="210"/>
      <c r="AF106" s="210"/>
      <c r="AG106" s="210"/>
      <c r="AH106" s="210"/>
      <c r="AI106" s="210"/>
      <c r="AJ106" s="210"/>
      <c r="AK106" s="210"/>
      <c r="AL106" s="210"/>
    </row>
    <row r="107" spans="1:38" ht="16" x14ac:dyDescent="0.2">
      <c r="A107" s="210"/>
      <c r="B107" s="210"/>
      <c r="C107" s="210"/>
      <c r="D107" s="210"/>
      <c r="E107" s="210"/>
      <c r="F107" s="210"/>
      <c r="G107" s="210"/>
      <c r="H107" s="210"/>
      <c r="I107" s="210"/>
      <c r="J107" s="210"/>
      <c r="K107" s="210"/>
      <c r="L107" s="210"/>
      <c r="M107" s="210"/>
      <c r="N107" s="210"/>
      <c r="O107" s="210"/>
      <c r="P107" s="210"/>
      <c r="Q107" s="210"/>
      <c r="R107" s="210"/>
      <c r="S107" s="210"/>
      <c r="T107" s="210"/>
      <c r="U107" s="210"/>
      <c r="V107" s="210"/>
      <c r="W107" s="210"/>
      <c r="X107" s="210"/>
      <c r="Y107" s="210"/>
      <c r="Z107" s="210"/>
      <c r="AA107" s="210"/>
      <c r="AB107" s="210"/>
      <c r="AC107" s="210"/>
      <c r="AD107" s="210"/>
      <c r="AE107" s="210"/>
      <c r="AF107" s="210"/>
      <c r="AG107" s="210"/>
      <c r="AH107" s="210"/>
      <c r="AI107" s="210"/>
      <c r="AJ107" s="210"/>
      <c r="AK107" s="210"/>
      <c r="AL107" s="210"/>
    </row>
    <row r="108" spans="1:38" ht="16" x14ac:dyDescent="0.2">
      <c r="A108" s="210"/>
      <c r="B108" s="210"/>
      <c r="C108" s="210"/>
      <c r="D108" s="210"/>
      <c r="E108" s="210"/>
      <c r="F108" s="210"/>
      <c r="G108" s="210"/>
      <c r="H108" s="210"/>
      <c r="I108" s="210"/>
      <c r="J108" s="210"/>
      <c r="K108" s="210"/>
      <c r="L108" s="210"/>
      <c r="M108" s="210"/>
      <c r="N108" s="210"/>
      <c r="O108" s="210"/>
      <c r="P108" s="210"/>
      <c r="Q108" s="210"/>
      <c r="R108" s="210"/>
      <c r="S108" s="210"/>
      <c r="T108" s="210"/>
      <c r="U108" s="210"/>
      <c r="V108" s="210"/>
      <c r="W108" s="210"/>
      <c r="X108" s="210"/>
      <c r="Y108" s="210"/>
      <c r="Z108" s="210"/>
      <c r="AA108" s="210"/>
      <c r="AB108" s="210"/>
      <c r="AC108" s="210"/>
      <c r="AD108" s="210"/>
      <c r="AE108" s="210"/>
      <c r="AF108" s="210"/>
      <c r="AG108" s="210"/>
      <c r="AH108" s="210"/>
      <c r="AI108" s="210"/>
      <c r="AJ108" s="210"/>
      <c r="AK108" s="210"/>
      <c r="AL108" s="210"/>
    </row>
    <row r="109" spans="1:38" ht="16" x14ac:dyDescent="0.2">
      <c r="A109" s="210"/>
      <c r="B109" s="210"/>
      <c r="C109" s="210"/>
      <c r="D109" s="210"/>
      <c r="E109" s="210"/>
      <c r="F109" s="210"/>
      <c r="G109" s="210"/>
      <c r="H109" s="210"/>
      <c r="I109" s="210"/>
      <c r="J109" s="210"/>
      <c r="K109" s="210"/>
      <c r="L109" s="210"/>
      <c r="M109" s="210"/>
      <c r="N109" s="210"/>
      <c r="O109" s="210"/>
      <c r="P109" s="210"/>
      <c r="Q109" s="210"/>
      <c r="R109" s="210"/>
      <c r="S109" s="210"/>
      <c r="T109" s="210"/>
      <c r="U109" s="210"/>
      <c r="V109" s="210"/>
      <c r="W109" s="210"/>
      <c r="X109" s="210"/>
      <c r="Y109" s="210"/>
      <c r="Z109" s="210"/>
      <c r="AA109" s="210"/>
      <c r="AB109" s="210"/>
      <c r="AC109" s="210"/>
      <c r="AD109" s="210"/>
      <c r="AE109" s="210"/>
      <c r="AF109" s="210"/>
      <c r="AG109" s="210"/>
      <c r="AH109" s="210"/>
      <c r="AI109" s="210"/>
      <c r="AJ109" s="210"/>
      <c r="AK109" s="210"/>
      <c r="AL109" s="210"/>
    </row>
    <row r="110" spans="1:38" ht="16" x14ac:dyDescent="0.2">
      <c r="A110" s="210"/>
      <c r="B110" s="210"/>
      <c r="C110" s="210"/>
      <c r="D110" s="210"/>
      <c r="E110" s="210"/>
      <c r="F110" s="210"/>
      <c r="G110" s="210"/>
      <c r="H110" s="210"/>
      <c r="I110" s="210"/>
      <c r="J110" s="210"/>
      <c r="K110" s="210"/>
      <c r="L110" s="210"/>
      <c r="M110" s="210"/>
      <c r="N110" s="210"/>
      <c r="O110" s="210"/>
      <c r="P110" s="210"/>
      <c r="Q110" s="210"/>
      <c r="R110" s="210"/>
      <c r="S110" s="210"/>
      <c r="T110" s="210"/>
      <c r="U110" s="210"/>
      <c r="V110" s="210"/>
      <c r="W110" s="210"/>
      <c r="X110" s="210"/>
      <c r="Y110" s="210"/>
      <c r="Z110" s="210"/>
      <c r="AA110" s="210"/>
      <c r="AB110" s="210"/>
      <c r="AC110" s="210"/>
      <c r="AD110" s="210"/>
      <c r="AE110" s="210"/>
      <c r="AF110" s="210"/>
      <c r="AG110" s="210"/>
      <c r="AH110" s="210"/>
      <c r="AI110" s="210"/>
      <c r="AJ110" s="210"/>
      <c r="AK110" s="210"/>
      <c r="AL110" s="210"/>
    </row>
    <row r="111" spans="1:38" ht="16" x14ac:dyDescent="0.2">
      <c r="A111" s="210"/>
      <c r="B111" s="210"/>
      <c r="C111" s="210"/>
      <c r="D111" s="210"/>
      <c r="E111" s="210"/>
      <c r="F111" s="210"/>
      <c r="G111" s="210"/>
      <c r="H111" s="210"/>
      <c r="I111" s="210"/>
      <c r="J111" s="210"/>
      <c r="K111" s="210"/>
      <c r="L111" s="210"/>
      <c r="M111" s="210"/>
      <c r="N111" s="210"/>
      <c r="O111" s="210"/>
      <c r="P111" s="210"/>
      <c r="Q111" s="210"/>
      <c r="R111" s="210"/>
      <c r="S111" s="210"/>
      <c r="T111" s="210"/>
      <c r="U111" s="210"/>
      <c r="V111" s="210"/>
      <c r="W111" s="210"/>
      <c r="X111" s="210"/>
      <c r="Y111" s="210"/>
      <c r="Z111" s="210"/>
      <c r="AA111" s="210"/>
      <c r="AB111" s="210"/>
      <c r="AC111" s="210"/>
      <c r="AD111" s="210"/>
      <c r="AE111" s="210"/>
      <c r="AF111" s="210"/>
      <c r="AG111" s="210"/>
      <c r="AH111" s="210"/>
      <c r="AI111" s="210"/>
      <c r="AJ111" s="210"/>
      <c r="AK111" s="210"/>
      <c r="AL111" s="210"/>
    </row>
    <row r="112" spans="1:38" ht="16" x14ac:dyDescent="0.2">
      <c r="A112" s="210"/>
      <c r="B112" s="210"/>
      <c r="C112" s="210"/>
      <c r="D112" s="210"/>
      <c r="E112" s="210"/>
      <c r="F112" s="210"/>
      <c r="G112" s="210"/>
      <c r="H112" s="210"/>
      <c r="I112" s="210"/>
      <c r="J112" s="210"/>
      <c r="K112" s="210"/>
      <c r="L112" s="210"/>
      <c r="M112" s="210"/>
      <c r="N112" s="210"/>
      <c r="O112" s="210"/>
      <c r="P112" s="210"/>
      <c r="Q112" s="210"/>
      <c r="R112" s="210"/>
      <c r="S112" s="210"/>
      <c r="T112" s="210"/>
      <c r="U112" s="210"/>
      <c r="V112" s="210"/>
      <c r="W112" s="210"/>
      <c r="X112" s="210"/>
      <c r="Y112" s="210"/>
      <c r="Z112" s="210"/>
      <c r="AA112" s="210"/>
      <c r="AB112" s="210"/>
      <c r="AC112" s="210"/>
      <c r="AD112" s="210"/>
      <c r="AE112" s="210"/>
      <c r="AF112" s="210"/>
      <c r="AG112" s="210"/>
      <c r="AH112" s="210"/>
      <c r="AI112" s="210"/>
      <c r="AJ112" s="210"/>
      <c r="AK112" s="210"/>
      <c r="AL112" s="210"/>
    </row>
    <row r="113" spans="1:38" ht="16" x14ac:dyDescent="0.2">
      <c r="A113" s="210"/>
      <c r="B113" s="210"/>
      <c r="C113" s="210"/>
      <c r="D113" s="210"/>
      <c r="E113" s="210"/>
      <c r="F113" s="210"/>
      <c r="G113" s="210"/>
      <c r="H113" s="210"/>
      <c r="I113" s="210"/>
      <c r="J113" s="210"/>
      <c r="K113" s="210"/>
      <c r="L113" s="210"/>
      <c r="M113" s="210"/>
      <c r="N113" s="210"/>
      <c r="O113" s="210"/>
      <c r="P113" s="210"/>
      <c r="Q113" s="210"/>
      <c r="R113" s="210"/>
      <c r="S113" s="210"/>
      <c r="T113" s="210"/>
      <c r="U113" s="210"/>
      <c r="V113" s="210"/>
      <c r="W113" s="210"/>
      <c r="X113" s="210"/>
      <c r="Y113" s="210"/>
      <c r="Z113" s="210"/>
      <c r="AA113" s="210"/>
      <c r="AB113" s="210"/>
      <c r="AC113" s="210"/>
      <c r="AD113" s="210"/>
      <c r="AE113" s="210"/>
      <c r="AF113" s="210"/>
      <c r="AG113" s="210"/>
      <c r="AH113" s="210"/>
      <c r="AI113" s="210"/>
      <c r="AJ113" s="210"/>
      <c r="AK113" s="210"/>
      <c r="AL113" s="210"/>
    </row>
    <row r="114" spans="1:38" ht="16" x14ac:dyDescent="0.2">
      <c r="A114" s="210"/>
      <c r="B114" s="210"/>
      <c r="C114" s="210"/>
      <c r="D114" s="210"/>
      <c r="E114" s="210"/>
      <c r="F114" s="210"/>
      <c r="G114" s="210"/>
      <c r="H114" s="210"/>
      <c r="I114" s="210"/>
      <c r="J114" s="210"/>
      <c r="K114" s="210"/>
      <c r="L114" s="210"/>
      <c r="M114" s="210"/>
      <c r="N114" s="210"/>
      <c r="O114" s="210"/>
      <c r="P114" s="210"/>
      <c r="Q114" s="210"/>
      <c r="R114" s="210"/>
      <c r="S114" s="210"/>
      <c r="T114" s="210"/>
      <c r="U114" s="210"/>
      <c r="V114" s="210"/>
      <c r="W114" s="210"/>
      <c r="X114" s="210"/>
      <c r="Y114" s="210"/>
      <c r="Z114" s="210"/>
      <c r="AA114" s="210"/>
      <c r="AB114" s="210"/>
      <c r="AC114" s="210"/>
      <c r="AD114" s="210"/>
      <c r="AE114" s="210"/>
      <c r="AF114" s="210"/>
      <c r="AG114" s="210"/>
      <c r="AH114" s="210"/>
      <c r="AI114" s="210"/>
      <c r="AJ114" s="210"/>
      <c r="AK114" s="210"/>
      <c r="AL114" s="210"/>
    </row>
    <row r="115" spans="1:38" ht="16" x14ac:dyDescent="0.2">
      <c r="A115" s="210"/>
      <c r="B115" s="210"/>
      <c r="C115" s="210"/>
      <c r="D115" s="210"/>
      <c r="E115" s="210"/>
      <c r="F115" s="210"/>
      <c r="G115" s="210"/>
      <c r="H115" s="210"/>
      <c r="I115" s="210"/>
      <c r="J115" s="210"/>
      <c r="K115" s="210"/>
      <c r="L115" s="210"/>
      <c r="M115" s="210"/>
      <c r="N115" s="210"/>
      <c r="O115" s="210"/>
      <c r="P115" s="210"/>
      <c r="Q115" s="210"/>
      <c r="R115" s="210"/>
      <c r="S115" s="210"/>
      <c r="T115" s="210"/>
      <c r="U115" s="210"/>
      <c r="V115" s="210"/>
      <c r="W115" s="210"/>
      <c r="X115" s="210"/>
      <c r="Y115" s="210"/>
      <c r="Z115" s="210"/>
      <c r="AA115" s="210"/>
      <c r="AB115" s="210"/>
      <c r="AC115" s="210"/>
      <c r="AD115" s="210"/>
      <c r="AE115" s="210"/>
      <c r="AF115" s="210"/>
      <c r="AG115" s="210"/>
      <c r="AH115" s="210"/>
      <c r="AI115" s="210"/>
      <c r="AJ115" s="210"/>
      <c r="AK115" s="210"/>
      <c r="AL115" s="210"/>
    </row>
    <row r="116" spans="1:38" ht="16" x14ac:dyDescent="0.2">
      <c r="A116" s="210"/>
      <c r="B116" s="210"/>
      <c r="C116" s="210"/>
      <c r="D116" s="210"/>
      <c r="E116" s="210"/>
      <c r="F116" s="210"/>
      <c r="G116" s="210"/>
      <c r="H116" s="210"/>
      <c r="I116" s="210"/>
      <c r="J116" s="210"/>
      <c r="K116" s="210"/>
      <c r="L116" s="210"/>
      <c r="M116" s="210"/>
      <c r="N116" s="210"/>
      <c r="O116" s="210"/>
      <c r="P116" s="210"/>
      <c r="Q116" s="210"/>
      <c r="R116" s="210"/>
      <c r="S116" s="210"/>
      <c r="T116" s="210"/>
      <c r="U116" s="210"/>
      <c r="V116" s="210"/>
      <c r="W116" s="210"/>
      <c r="X116" s="210"/>
      <c r="Y116" s="210"/>
      <c r="Z116" s="210"/>
      <c r="AA116" s="210"/>
      <c r="AB116" s="210"/>
      <c r="AC116" s="210"/>
      <c r="AD116" s="210"/>
      <c r="AE116" s="210"/>
      <c r="AF116" s="210"/>
      <c r="AG116" s="210"/>
      <c r="AH116" s="210"/>
      <c r="AI116" s="210"/>
      <c r="AJ116" s="210"/>
      <c r="AK116" s="210"/>
      <c r="AL116" s="210"/>
    </row>
    <row r="117" spans="1:38" ht="16" x14ac:dyDescent="0.2">
      <c r="A117" s="210"/>
      <c r="B117" s="210"/>
      <c r="C117" s="210"/>
      <c r="D117" s="210"/>
      <c r="E117" s="210"/>
      <c r="F117" s="210"/>
      <c r="G117" s="210"/>
      <c r="H117" s="210"/>
      <c r="I117" s="210"/>
      <c r="J117" s="210"/>
      <c r="K117" s="210"/>
      <c r="L117" s="210"/>
      <c r="M117" s="210"/>
      <c r="N117" s="210"/>
      <c r="O117" s="210"/>
      <c r="P117" s="210"/>
      <c r="Q117" s="210"/>
      <c r="R117" s="210"/>
      <c r="S117" s="210"/>
      <c r="T117" s="210"/>
      <c r="U117" s="210"/>
      <c r="V117" s="210"/>
      <c r="W117" s="210"/>
      <c r="X117" s="210"/>
      <c r="Y117" s="210"/>
      <c r="Z117" s="210"/>
      <c r="AA117" s="210"/>
      <c r="AB117" s="210"/>
      <c r="AC117" s="210"/>
      <c r="AD117" s="210"/>
      <c r="AE117" s="210"/>
      <c r="AF117" s="210"/>
      <c r="AG117" s="210"/>
      <c r="AH117" s="210"/>
      <c r="AI117" s="210"/>
      <c r="AJ117" s="210"/>
      <c r="AK117" s="210"/>
      <c r="AL117" s="210"/>
    </row>
    <row r="118" spans="1:38" ht="16" x14ac:dyDescent="0.2">
      <c r="A118" s="210"/>
      <c r="B118" s="210"/>
      <c r="C118" s="210"/>
      <c r="D118" s="210"/>
      <c r="E118" s="210"/>
      <c r="F118" s="210"/>
      <c r="G118" s="210"/>
      <c r="H118" s="210"/>
      <c r="I118" s="210"/>
      <c r="J118" s="210"/>
      <c r="K118" s="210"/>
      <c r="L118" s="210"/>
      <c r="M118" s="210"/>
      <c r="N118" s="210"/>
      <c r="O118" s="210"/>
      <c r="P118" s="210"/>
      <c r="Q118" s="210"/>
      <c r="R118" s="210"/>
      <c r="S118" s="210"/>
      <c r="T118" s="210"/>
      <c r="U118" s="210"/>
      <c r="V118" s="210"/>
      <c r="W118" s="210"/>
      <c r="X118" s="210"/>
      <c r="Y118" s="210"/>
      <c r="Z118" s="210"/>
      <c r="AA118" s="210"/>
      <c r="AB118" s="210"/>
      <c r="AC118" s="210"/>
      <c r="AD118" s="210"/>
      <c r="AE118" s="210"/>
      <c r="AF118" s="210"/>
      <c r="AG118" s="210"/>
      <c r="AH118" s="210"/>
      <c r="AI118" s="210"/>
      <c r="AJ118" s="210"/>
      <c r="AK118" s="210"/>
      <c r="AL118" s="210"/>
    </row>
    <row r="119" spans="1:38" ht="16" x14ac:dyDescent="0.2">
      <c r="A119" s="210"/>
      <c r="B119" s="210"/>
      <c r="C119" s="210"/>
      <c r="D119" s="210"/>
      <c r="E119" s="210"/>
      <c r="F119" s="210"/>
      <c r="G119" s="210"/>
      <c r="H119" s="210"/>
      <c r="I119" s="210"/>
      <c r="J119" s="210"/>
      <c r="K119" s="210"/>
      <c r="L119" s="210"/>
      <c r="M119" s="210"/>
      <c r="N119" s="210"/>
      <c r="O119" s="210"/>
      <c r="P119" s="210"/>
      <c r="Q119" s="210"/>
      <c r="R119" s="210"/>
      <c r="S119" s="210"/>
      <c r="T119" s="210"/>
      <c r="U119" s="210"/>
      <c r="V119" s="210"/>
      <c r="W119" s="210"/>
      <c r="X119" s="210"/>
      <c r="Y119" s="210"/>
      <c r="Z119" s="210"/>
      <c r="AA119" s="210"/>
      <c r="AB119" s="210"/>
      <c r="AC119" s="210"/>
      <c r="AD119" s="210"/>
      <c r="AE119" s="210"/>
      <c r="AF119" s="210"/>
      <c r="AG119" s="210"/>
      <c r="AH119" s="210"/>
      <c r="AI119" s="210"/>
      <c r="AJ119" s="210"/>
      <c r="AK119" s="210"/>
      <c r="AL119" s="210"/>
    </row>
    <row r="120" spans="1:38" ht="16" x14ac:dyDescent="0.2">
      <c r="A120" s="210"/>
      <c r="B120" s="210"/>
      <c r="C120" s="210"/>
      <c r="D120" s="210"/>
      <c r="E120" s="210"/>
      <c r="F120" s="210"/>
      <c r="G120" s="210"/>
      <c r="H120" s="210"/>
      <c r="I120" s="210"/>
      <c r="J120" s="210"/>
      <c r="K120" s="210"/>
      <c r="L120" s="210"/>
      <c r="M120" s="210"/>
      <c r="N120" s="210"/>
      <c r="O120" s="210"/>
      <c r="P120" s="210"/>
      <c r="Q120" s="210"/>
      <c r="R120" s="210"/>
      <c r="S120" s="210"/>
      <c r="T120" s="210"/>
      <c r="U120" s="210"/>
      <c r="V120" s="210"/>
      <c r="W120" s="210"/>
      <c r="X120" s="210"/>
      <c r="Y120" s="210"/>
      <c r="Z120" s="210"/>
      <c r="AA120" s="210"/>
      <c r="AB120" s="210"/>
      <c r="AC120" s="210"/>
      <c r="AD120" s="210"/>
      <c r="AE120" s="210"/>
      <c r="AF120" s="210"/>
      <c r="AG120" s="210"/>
      <c r="AH120" s="210"/>
      <c r="AI120" s="210"/>
      <c r="AJ120" s="210"/>
      <c r="AK120" s="210"/>
      <c r="AL120" s="210"/>
    </row>
    <row r="121" spans="1:38" ht="16" x14ac:dyDescent="0.2">
      <c r="A121" s="210"/>
      <c r="B121" s="210"/>
      <c r="C121" s="210"/>
      <c r="D121" s="210"/>
      <c r="E121" s="210"/>
      <c r="F121" s="210"/>
      <c r="G121" s="210"/>
      <c r="H121" s="210"/>
      <c r="I121" s="210"/>
      <c r="J121" s="210"/>
      <c r="K121" s="210"/>
      <c r="L121" s="210"/>
      <c r="M121" s="210"/>
      <c r="N121" s="210"/>
      <c r="O121" s="210"/>
      <c r="P121" s="210"/>
      <c r="Q121" s="210"/>
      <c r="R121" s="210"/>
      <c r="S121" s="210"/>
      <c r="T121" s="210"/>
      <c r="U121" s="210"/>
      <c r="V121" s="210"/>
      <c r="W121" s="210"/>
      <c r="X121" s="210"/>
      <c r="Y121" s="210"/>
      <c r="Z121" s="210"/>
      <c r="AA121" s="210"/>
      <c r="AB121" s="210"/>
      <c r="AC121" s="210"/>
      <c r="AD121" s="210"/>
      <c r="AE121" s="210"/>
      <c r="AF121" s="210"/>
      <c r="AG121" s="210"/>
      <c r="AH121" s="210"/>
      <c r="AI121" s="210"/>
      <c r="AJ121" s="210"/>
      <c r="AK121" s="210"/>
      <c r="AL121" s="210"/>
    </row>
    <row r="122" spans="1:38" ht="16" x14ac:dyDescent="0.2">
      <c r="A122" s="210"/>
      <c r="B122" s="210"/>
      <c r="C122" s="210"/>
      <c r="D122" s="210"/>
      <c r="E122" s="210"/>
      <c r="F122" s="210"/>
      <c r="G122" s="210"/>
      <c r="H122" s="210"/>
      <c r="I122" s="210"/>
      <c r="J122" s="210"/>
      <c r="K122" s="210"/>
      <c r="L122" s="210"/>
      <c r="M122" s="210"/>
      <c r="N122" s="210"/>
      <c r="O122" s="210"/>
      <c r="P122" s="210"/>
      <c r="Q122" s="210"/>
      <c r="R122" s="210"/>
      <c r="S122" s="210"/>
      <c r="T122" s="210"/>
      <c r="U122" s="210"/>
      <c r="V122" s="210"/>
      <c r="W122" s="210"/>
      <c r="X122" s="210"/>
      <c r="Y122" s="210"/>
      <c r="Z122" s="210"/>
      <c r="AA122" s="210"/>
      <c r="AB122" s="210"/>
      <c r="AC122" s="210"/>
      <c r="AD122" s="210"/>
      <c r="AE122" s="210"/>
      <c r="AF122" s="210"/>
      <c r="AG122" s="210"/>
      <c r="AH122" s="210"/>
      <c r="AI122" s="210"/>
      <c r="AJ122" s="210"/>
      <c r="AK122" s="210"/>
      <c r="AL122" s="210"/>
    </row>
    <row r="123" spans="1:38" ht="16" x14ac:dyDescent="0.2">
      <c r="A123" s="210"/>
      <c r="B123" s="210"/>
      <c r="C123" s="210"/>
      <c r="D123" s="210"/>
      <c r="E123" s="210"/>
      <c r="F123" s="210"/>
      <c r="G123" s="210"/>
      <c r="H123" s="210"/>
      <c r="I123" s="210"/>
      <c r="J123" s="210"/>
      <c r="K123" s="210"/>
      <c r="L123" s="210"/>
      <c r="M123" s="210"/>
      <c r="N123" s="210"/>
      <c r="O123" s="210"/>
      <c r="P123" s="210"/>
      <c r="Q123" s="210"/>
      <c r="R123" s="210"/>
      <c r="S123" s="210"/>
      <c r="T123" s="210"/>
      <c r="U123" s="210"/>
      <c r="V123" s="210"/>
      <c r="W123" s="210"/>
      <c r="X123" s="210"/>
      <c r="Y123" s="210"/>
      <c r="Z123" s="210"/>
      <c r="AA123" s="210"/>
      <c r="AB123" s="210"/>
      <c r="AC123" s="210"/>
      <c r="AD123" s="210"/>
      <c r="AE123" s="210"/>
      <c r="AF123" s="210"/>
      <c r="AG123" s="210"/>
      <c r="AH123" s="210"/>
      <c r="AI123" s="210"/>
      <c r="AJ123" s="210"/>
      <c r="AK123" s="210"/>
      <c r="AL123" s="210"/>
    </row>
    <row r="124" spans="1:38" ht="16" x14ac:dyDescent="0.2">
      <c r="A124" s="210"/>
      <c r="B124" s="210"/>
      <c r="C124" s="210"/>
      <c r="D124" s="210"/>
      <c r="E124" s="210"/>
      <c r="F124" s="210"/>
      <c r="G124" s="210"/>
      <c r="H124" s="210"/>
      <c r="I124" s="210"/>
      <c r="J124" s="210"/>
      <c r="K124" s="210"/>
      <c r="L124" s="210"/>
      <c r="M124" s="210"/>
      <c r="N124" s="210"/>
      <c r="O124" s="210"/>
      <c r="P124" s="210"/>
      <c r="Q124" s="210"/>
      <c r="R124" s="210"/>
      <c r="S124" s="210"/>
      <c r="T124" s="210"/>
      <c r="U124" s="210"/>
      <c r="V124" s="210"/>
      <c r="W124" s="210"/>
      <c r="X124" s="210"/>
      <c r="Y124" s="210"/>
      <c r="Z124" s="210"/>
      <c r="AA124" s="210"/>
      <c r="AB124" s="210"/>
      <c r="AC124" s="210"/>
      <c r="AD124" s="210"/>
      <c r="AE124" s="210"/>
      <c r="AF124" s="210"/>
      <c r="AG124" s="210"/>
      <c r="AH124" s="210"/>
      <c r="AI124" s="210"/>
      <c r="AJ124" s="210"/>
      <c r="AK124" s="210"/>
      <c r="AL124" s="210"/>
    </row>
    <row r="125" spans="1:38" ht="16" x14ac:dyDescent="0.2">
      <c r="A125" s="210"/>
      <c r="B125" s="210"/>
      <c r="C125" s="210"/>
      <c r="D125" s="210"/>
      <c r="E125" s="210"/>
      <c r="F125" s="210"/>
      <c r="G125" s="210"/>
      <c r="H125" s="210"/>
      <c r="I125" s="210"/>
      <c r="J125" s="210"/>
      <c r="K125" s="210"/>
      <c r="L125" s="210"/>
      <c r="M125" s="210"/>
      <c r="N125" s="210"/>
      <c r="O125" s="210"/>
      <c r="P125" s="210"/>
      <c r="Q125" s="210"/>
      <c r="R125" s="210"/>
      <c r="S125" s="210"/>
      <c r="T125" s="210"/>
      <c r="U125" s="210"/>
      <c r="V125" s="210"/>
      <c r="W125" s="210"/>
      <c r="X125" s="210"/>
      <c r="Y125" s="210"/>
      <c r="Z125" s="210"/>
      <c r="AA125" s="210"/>
      <c r="AB125" s="210"/>
      <c r="AC125" s="210"/>
      <c r="AD125" s="210"/>
      <c r="AE125" s="210"/>
      <c r="AF125" s="210"/>
      <c r="AG125" s="210"/>
      <c r="AH125" s="210"/>
      <c r="AI125" s="210"/>
      <c r="AJ125" s="210"/>
      <c r="AK125" s="210"/>
      <c r="AL125" s="210"/>
    </row>
    <row r="126" spans="1:38" ht="16" x14ac:dyDescent="0.2">
      <c r="A126" s="210"/>
      <c r="B126" s="210"/>
      <c r="C126" s="210"/>
      <c r="D126" s="210"/>
      <c r="E126" s="210"/>
      <c r="F126" s="210"/>
      <c r="G126" s="210"/>
      <c r="H126" s="210"/>
      <c r="I126" s="210"/>
      <c r="J126" s="210"/>
      <c r="K126" s="210"/>
      <c r="L126" s="210"/>
      <c r="M126" s="210"/>
      <c r="N126" s="210"/>
      <c r="O126" s="210"/>
      <c r="P126" s="210"/>
      <c r="Q126" s="210"/>
      <c r="R126" s="210"/>
      <c r="S126" s="210"/>
      <c r="T126" s="210"/>
      <c r="U126" s="210"/>
      <c r="V126" s="210"/>
      <c r="W126" s="210"/>
      <c r="X126" s="210"/>
      <c r="Y126" s="210"/>
      <c r="Z126" s="210"/>
      <c r="AA126" s="210"/>
      <c r="AB126" s="210"/>
      <c r="AC126" s="210"/>
      <c r="AD126" s="210"/>
      <c r="AE126" s="210"/>
      <c r="AF126" s="210"/>
      <c r="AG126" s="210"/>
      <c r="AH126" s="210"/>
      <c r="AI126" s="210"/>
      <c r="AJ126" s="210"/>
      <c r="AK126" s="210"/>
      <c r="AL126" s="210"/>
    </row>
    <row r="127" spans="1:38" ht="16" x14ac:dyDescent="0.2">
      <c r="A127" s="210"/>
      <c r="B127" s="210"/>
      <c r="C127" s="210"/>
      <c r="D127" s="210"/>
      <c r="E127" s="210"/>
      <c r="F127" s="210"/>
      <c r="G127" s="210"/>
      <c r="H127" s="210"/>
      <c r="I127" s="210"/>
      <c r="J127" s="210"/>
      <c r="K127" s="210"/>
      <c r="L127" s="210"/>
      <c r="M127" s="210"/>
      <c r="N127" s="210"/>
      <c r="O127" s="210"/>
      <c r="P127" s="210"/>
      <c r="Q127" s="210"/>
      <c r="R127" s="210"/>
      <c r="S127" s="210"/>
      <c r="T127" s="210"/>
      <c r="U127" s="210"/>
      <c r="V127" s="210"/>
      <c r="W127" s="210"/>
      <c r="X127" s="210"/>
      <c r="Y127" s="210"/>
      <c r="Z127" s="210"/>
      <c r="AA127" s="210"/>
      <c r="AB127" s="210"/>
      <c r="AC127" s="210"/>
      <c r="AD127" s="210"/>
      <c r="AE127" s="210"/>
      <c r="AF127" s="210"/>
      <c r="AG127" s="210"/>
      <c r="AH127" s="210"/>
      <c r="AI127" s="210"/>
      <c r="AJ127" s="210"/>
      <c r="AK127" s="210"/>
      <c r="AL127" s="210"/>
    </row>
    <row r="128" spans="1:38" ht="16" x14ac:dyDescent="0.2">
      <c r="A128" s="210"/>
      <c r="B128" s="210"/>
      <c r="C128" s="210"/>
      <c r="D128" s="210"/>
      <c r="E128" s="210"/>
      <c r="F128" s="210"/>
      <c r="G128" s="210"/>
      <c r="H128" s="210"/>
      <c r="I128" s="210"/>
      <c r="J128" s="210"/>
      <c r="K128" s="210"/>
      <c r="L128" s="210"/>
      <c r="M128" s="210"/>
      <c r="N128" s="210"/>
      <c r="O128" s="210"/>
      <c r="P128" s="210"/>
      <c r="Q128" s="210"/>
      <c r="R128" s="210"/>
      <c r="S128" s="210"/>
      <c r="T128" s="210"/>
      <c r="U128" s="210"/>
      <c r="V128" s="210"/>
      <c r="W128" s="210"/>
      <c r="X128" s="210"/>
      <c r="Y128" s="210"/>
      <c r="Z128" s="210"/>
      <c r="AA128" s="210"/>
      <c r="AB128" s="210"/>
      <c r="AC128" s="210"/>
      <c r="AD128" s="210"/>
      <c r="AE128" s="210"/>
      <c r="AF128" s="210"/>
      <c r="AG128" s="210"/>
      <c r="AH128" s="210"/>
      <c r="AI128" s="210"/>
      <c r="AJ128" s="210"/>
      <c r="AK128" s="210"/>
      <c r="AL128" s="210"/>
    </row>
    <row r="129" spans="1:38" ht="16" x14ac:dyDescent="0.2">
      <c r="A129" s="210"/>
      <c r="B129" s="210"/>
      <c r="C129" s="210"/>
      <c r="D129" s="210"/>
      <c r="E129" s="210"/>
      <c r="F129" s="210"/>
      <c r="G129" s="210"/>
      <c r="H129" s="210"/>
      <c r="I129" s="210"/>
      <c r="J129" s="210"/>
      <c r="K129" s="210"/>
      <c r="L129" s="210"/>
      <c r="M129" s="210"/>
      <c r="N129" s="210"/>
      <c r="O129" s="210"/>
      <c r="P129" s="210"/>
      <c r="Q129" s="210"/>
      <c r="R129" s="210"/>
      <c r="S129" s="210"/>
      <c r="T129" s="210"/>
      <c r="U129" s="210"/>
      <c r="V129" s="210"/>
      <c r="W129" s="210"/>
      <c r="X129" s="210"/>
      <c r="Y129" s="210"/>
      <c r="Z129" s="210"/>
      <c r="AA129" s="210"/>
      <c r="AB129" s="210"/>
      <c r="AC129" s="210"/>
      <c r="AD129" s="210"/>
      <c r="AE129" s="210"/>
      <c r="AF129" s="210"/>
      <c r="AG129" s="210"/>
      <c r="AH129" s="210"/>
      <c r="AI129" s="210"/>
      <c r="AJ129" s="210"/>
      <c r="AK129" s="210"/>
      <c r="AL129" s="210"/>
    </row>
    <row r="130" spans="1:38" ht="16" x14ac:dyDescent="0.2">
      <c r="A130" s="210"/>
      <c r="B130" s="210"/>
      <c r="C130" s="210"/>
      <c r="D130" s="210"/>
      <c r="E130" s="210"/>
      <c r="F130" s="210"/>
      <c r="G130" s="210"/>
      <c r="H130" s="210"/>
      <c r="I130" s="210"/>
      <c r="J130" s="210"/>
      <c r="K130" s="210"/>
      <c r="L130" s="210"/>
      <c r="M130" s="210"/>
      <c r="N130" s="210"/>
      <c r="O130" s="210"/>
      <c r="P130" s="210"/>
      <c r="Q130" s="210"/>
      <c r="R130" s="210"/>
      <c r="S130" s="210"/>
      <c r="T130" s="210"/>
      <c r="U130" s="210"/>
      <c r="V130" s="210"/>
      <c r="W130" s="210"/>
      <c r="X130" s="210"/>
      <c r="Y130" s="210"/>
      <c r="Z130" s="210"/>
      <c r="AA130" s="210"/>
      <c r="AB130" s="210"/>
      <c r="AC130" s="210"/>
      <c r="AD130" s="210"/>
      <c r="AE130" s="210"/>
      <c r="AF130" s="210"/>
      <c r="AG130" s="210"/>
      <c r="AH130" s="210"/>
      <c r="AI130" s="210"/>
      <c r="AJ130" s="210"/>
      <c r="AK130" s="210"/>
      <c r="AL130" s="210"/>
    </row>
    <row r="131" spans="1:38" ht="16" x14ac:dyDescent="0.2">
      <c r="A131" s="210"/>
      <c r="B131" s="210"/>
      <c r="C131" s="210"/>
      <c r="D131" s="210"/>
      <c r="E131" s="210"/>
      <c r="F131" s="210"/>
      <c r="G131" s="210"/>
      <c r="H131" s="210"/>
      <c r="I131" s="210"/>
      <c r="J131" s="210"/>
      <c r="K131" s="210"/>
      <c r="L131" s="210"/>
      <c r="M131" s="210"/>
      <c r="N131" s="210"/>
      <c r="O131" s="210"/>
      <c r="P131" s="210"/>
      <c r="Q131" s="210"/>
      <c r="R131" s="210"/>
      <c r="S131" s="210"/>
      <c r="T131" s="210"/>
      <c r="U131" s="210"/>
      <c r="V131" s="210"/>
      <c r="W131" s="210"/>
      <c r="X131" s="210"/>
      <c r="Y131" s="210"/>
      <c r="Z131" s="210"/>
      <c r="AA131" s="210"/>
      <c r="AB131" s="210"/>
      <c r="AC131" s="210"/>
      <c r="AD131" s="210"/>
      <c r="AE131" s="210"/>
      <c r="AF131" s="210"/>
      <c r="AG131" s="210"/>
      <c r="AH131" s="210"/>
      <c r="AI131" s="210"/>
      <c r="AJ131" s="210"/>
      <c r="AK131" s="210"/>
      <c r="AL131" s="210"/>
    </row>
    <row r="132" spans="1:38" ht="16" x14ac:dyDescent="0.2">
      <c r="A132" s="210"/>
      <c r="B132" s="210"/>
      <c r="C132" s="210"/>
      <c r="D132" s="210"/>
      <c r="E132" s="210"/>
      <c r="F132" s="210"/>
      <c r="G132" s="210"/>
      <c r="H132" s="210"/>
      <c r="I132" s="210"/>
      <c r="J132" s="210"/>
      <c r="K132" s="210"/>
      <c r="L132" s="210"/>
      <c r="M132" s="210"/>
      <c r="N132" s="210"/>
      <c r="O132" s="210"/>
      <c r="P132" s="210"/>
      <c r="Q132" s="210"/>
      <c r="R132" s="210"/>
      <c r="S132" s="210"/>
      <c r="T132" s="210"/>
      <c r="U132" s="210"/>
      <c r="V132" s="210"/>
      <c r="W132" s="210"/>
      <c r="X132" s="210"/>
      <c r="Y132" s="210"/>
      <c r="Z132" s="210"/>
      <c r="AA132" s="210"/>
      <c r="AB132" s="210"/>
      <c r="AC132" s="210"/>
      <c r="AD132" s="210"/>
      <c r="AE132" s="210"/>
      <c r="AF132" s="210"/>
      <c r="AG132" s="210"/>
      <c r="AH132" s="210"/>
      <c r="AI132" s="210"/>
      <c r="AJ132" s="210"/>
      <c r="AK132" s="210"/>
      <c r="AL132" s="210"/>
    </row>
    <row r="133" spans="1:38" ht="16" x14ac:dyDescent="0.2">
      <c r="A133" s="210"/>
      <c r="B133" s="210"/>
      <c r="C133" s="210"/>
      <c r="D133" s="210"/>
      <c r="E133" s="210"/>
      <c r="F133" s="210"/>
      <c r="G133" s="210"/>
      <c r="H133" s="210"/>
      <c r="I133" s="210"/>
      <c r="J133" s="210"/>
      <c r="K133" s="210"/>
      <c r="L133" s="210"/>
      <c r="M133" s="210"/>
      <c r="N133" s="210"/>
      <c r="O133" s="210"/>
      <c r="P133" s="210"/>
      <c r="Q133" s="210"/>
      <c r="R133" s="210"/>
      <c r="S133" s="210"/>
      <c r="T133" s="210"/>
      <c r="U133" s="210"/>
      <c r="V133" s="210"/>
      <c r="W133" s="210"/>
      <c r="X133" s="210"/>
      <c r="Y133" s="210"/>
      <c r="Z133" s="210"/>
      <c r="AA133" s="210"/>
      <c r="AB133" s="210"/>
      <c r="AC133" s="210"/>
      <c r="AD133" s="210"/>
      <c r="AE133" s="210"/>
      <c r="AF133" s="210"/>
      <c r="AG133" s="210"/>
      <c r="AH133" s="210"/>
      <c r="AI133" s="210"/>
      <c r="AJ133" s="210"/>
      <c r="AK133" s="210"/>
      <c r="AL133" s="210"/>
    </row>
    <row r="134" spans="1:38" ht="16" x14ac:dyDescent="0.2">
      <c r="A134" s="210"/>
      <c r="B134" s="210"/>
      <c r="C134" s="210"/>
      <c r="D134" s="210"/>
      <c r="E134" s="210"/>
      <c r="F134" s="210"/>
      <c r="G134" s="210"/>
      <c r="H134" s="210"/>
      <c r="I134" s="210"/>
      <c r="J134" s="210"/>
      <c r="K134" s="210"/>
      <c r="L134" s="210"/>
      <c r="M134" s="210"/>
      <c r="N134" s="210"/>
      <c r="O134" s="210"/>
      <c r="P134" s="210"/>
      <c r="Q134" s="210"/>
      <c r="R134" s="210"/>
      <c r="S134" s="210"/>
      <c r="T134" s="210"/>
      <c r="U134" s="210"/>
      <c r="V134" s="210"/>
      <c r="W134" s="210"/>
      <c r="X134" s="210"/>
      <c r="Y134" s="210"/>
      <c r="Z134" s="210"/>
      <c r="AA134" s="210"/>
      <c r="AB134" s="210"/>
      <c r="AC134" s="210"/>
      <c r="AD134" s="210"/>
      <c r="AE134" s="210"/>
      <c r="AF134" s="210"/>
      <c r="AG134" s="210"/>
      <c r="AH134" s="210"/>
      <c r="AI134" s="210"/>
      <c r="AJ134" s="210"/>
      <c r="AK134" s="210"/>
      <c r="AL134" s="210"/>
    </row>
    <row r="135" spans="1:38" ht="16" x14ac:dyDescent="0.2">
      <c r="A135" s="210"/>
      <c r="B135" s="210"/>
      <c r="C135" s="210"/>
      <c r="D135" s="210"/>
      <c r="E135" s="210"/>
      <c r="F135" s="210"/>
      <c r="G135" s="210"/>
      <c r="H135" s="210"/>
      <c r="I135" s="210"/>
      <c r="J135" s="210"/>
      <c r="K135" s="210"/>
      <c r="L135" s="210"/>
      <c r="M135" s="210"/>
      <c r="N135" s="210"/>
      <c r="O135" s="210"/>
      <c r="P135" s="210"/>
      <c r="Q135" s="210"/>
      <c r="R135" s="210"/>
      <c r="S135" s="210"/>
      <c r="T135" s="210"/>
      <c r="U135" s="210"/>
      <c r="V135" s="210"/>
      <c r="W135" s="210"/>
      <c r="X135" s="210"/>
      <c r="Y135" s="210"/>
      <c r="Z135" s="210"/>
      <c r="AA135" s="210"/>
      <c r="AB135" s="210"/>
      <c r="AC135" s="210"/>
      <c r="AD135" s="210"/>
      <c r="AE135" s="210"/>
      <c r="AF135" s="210"/>
      <c r="AG135" s="210"/>
      <c r="AH135" s="210"/>
      <c r="AI135" s="210"/>
      <c r="AJ135" s="210"/>
      <c r="AK135" s="210"/>
      <c r="AL135" s="210"/>
    </row>
    <row r="136" spans="1:38" ht="16" x14ac:dyDescent="0.2">
      <c r="A136" s="210"/>
      <c r="B136" s="210"/>
      <c r="C136" s="210"/>
      <c r="D136" s="210"/>
      <c r="E136" s="210"/>
      <c r="F136" s="210"/>
      <c r="G136" s="210"/>
      <c r="H136" s="210"/>
      <c r="I136" s="210"/>
      <c r="J136" s="210"/>
      <c r="K136" s="210"/>
      <c r="L136" s="210"/>
      <c r="M136" s="210"/>
      <c r="N136" s="210"/>
      <c r="O136" s="210"/>
      <c r="P136" s="210"/>
      <c r="Q136" s="210"/>
      <c r="R136" s="210"/>
      <c r="S136" s="210"/>
      <c r="T136" s="210"/>
      <c r="U136" s="210"/>
      <c r="V136" s="210"/>
      <c r="W136" s="210"/>
      <c r="X136" s="210"/>
      <c r="Y136" s="210"/>
      <c r="Z136" s="210"/>
      <c r="AA136" s="210"/>
      <c r="AB136" s="210"/>
      <c r="AC136" s="210"/>
      <c r="AD136" s="210"/>
      <c r="AE136" s="210"/>
      <c r="AF136" s="210"/>
      <c r="AG136" s="210"/>
      <c r="AH136" s="210"/>
      <c r="AI136" s="210"/>
      <c r="AJ136" s="210"/>
      <c r="AK136" s="210"/>
      <c r="AL136" s="210"/>
    </row>
    <row r="137" spans="1:38" ht="16" x14ac:dyDescent="0.2">
      <c r="A137" s="210"/>
      <c r="B137" s="210"/>
      <c r="C137" s="210"/>
      <c r="D137" s="210"/>
      <c r="E137" s="210"/>
      <c r="F137" s="210"/>
      <c r="G137" s="210"/>
      <c r="H137" s="210"/>
      <c r="I137" s="210"/>
      <c r="J137" s="210"/>
      <c r="K137" s="210"/>
      <c r="L137" s="210"/>
      <c r="M137" s="210"/>
      <c r="N137" s="210"/>
      <c r="O137" s="210"/>
      <c r="P137" s="210"/>
      <c r="Q137" s="210"/>
      <c r="R137" s="210"/>
      <c r="S137" s="210"/>
      <c r="T137" s="210"/>
      <c r="U137" s="210"/>
      <c r="V137" s="210"/>
      <c r="W137" s="210"/>
      <c r="X137" s="210"/>
      <c r="Y137" s="210"/>
      <c r="Z137" s="210"/>
      <c r="AA137" s="210"/>
      <c r="AB137" s="210"/>
      <c r="AC137" s="210"/>
      <c r="AD137" s="210"/>
      <c r="AE137" s="210"/>
      <c r="AF137" s="210"/>
      <c r="AG137" s="210"/>
      <c r="AH137" s="210"/>
      <c r="AI137" s="210"/>
      <c r="AJ137" s="210"/>
      <c r="AK137" s="210"/>
      <c r="AL137" s="210"/>
    </row>
    <row r="138" spans="1:38" ht="16" x14ac:dyDescent="0.2">
      <c r="A138" s="210"/>
      <c r="B138" s="210"/>
      <c r="C138" s="210"/>
      <c r="D138" s="210"/>
      <c r="E138" s="210"/>
      <c r="F138" s="210"/>
      <c r="G138" s="210"/>
      <c r="H138" s="210"/>
      <c r="I138" s="210"/>
      <c r="J138" s="210"/>
      <c r="K138" s="210"/>
      <c r="L138" s="210"/>
      <c r="M138" s="210"/>
      <c r="N138" s="210"/>
      <c r="O138" s="210"/>
      <c r="P138" s="210"/>
      <c r="Q138" s="210"/>
      <c r="R138" s="210"/>
      <c r="S138" s="210"/>
      <c r="T138" s="210"/>
      <c r="U138" s="210"/>
      <c r="V138" s="210"/>
      <c r="W138" s="210"/>
      <c r="X138" s="210"/>
      <c r="Y138" s="210"/>
      <c r="Z138" s="210"/>
      <c r="AA138" s="210"/>
      <c r="AB138" s="210"/>
      <c r="AC138" s="210"/>
      <c r="AD138" s="210"/>
      <c r="AE138" s="210"/>
      <c r="AF138" s="210"/>
      <c r="AG138" s="210"/>
      <c r="AH138" s="210"/>
      <c r="AI138" s="210"/>
      <c r="AJ138" s="210"/>
      <c r="AK138" s="210"/>
      <c r="AL138" s="210"/>
    </row>
    <row r="139" spans="1:38" ht="16" x14ac:dyDescent="0.2">
      <c r="A139" s="210"/>
      <c r="B139" s="210"/>
      <c r="C139" s="210"/>
      <c r="D139" s="210"/>
      <c r="E139" s="210"/>
      <c r="F139" s="210"/>
      <c r="G139" s="210"/>
      <c r="H139" s="210"/>
      <c r="I139" s="210"/>
      <c r="J139" s="210"/>
      <c r="K139" s="210"/>
      <c r="L139" s="210"/>
      <c r="M139" s="210"/>
      <c r="N139" s="210"/>
      <c r="O139" s="210"/>
      <c r="P139" s="210"/>
      <c r="Q139" s="210"/>
      <c r="R139" s="210"/>
      <c r="S139" s="210"/>
      <c r="T139" s="210"/>
      <c r="U139" s="210"/>
      <c r="V139" s="210"/>
      <c r="W139" s="210"/>
      <c r="X139" s="210"/>
      <c r="Y139" s="210"/>
      <c r="Z139" s="210"/>
      <c r="AA139" s="210"/>
      <c r="AB139" s="210"/>
      <c r="AC139" s="210"/>
      <c r="AD139" s="210"/>
      <c r="AE139" s="210"/>
      <c r="AF139" s="210"/>
      <c r="AG139" s="210"/>
      <c r="AH139" s="210"/>
      <c r="AI139" s="210"/>
      <c r="AJ139" s="210"/>
      <c r="AK139" s="210"/>
      <c r="AL139" s="210"/>
    </row>
    <row r="140" spans="1:38" ht="16" x14ac:dyDescent="0.2">
      <c r="A140" s="210"/>
      <c r="B140" s="210"/>
      <c r="C140" s="210"/>
      <c r="D140" s="210"/>
      <c r="E140" s="210"/>
      <c r="F140" s="210"/>
      <c r="G140" s="210"/>
      <c r="H140" s="210"/>
      <c r="I140" s="210"/>
      <c r="J140" s="210"/>
      <c r="K140" s="210"/>
      <c r="L140" s="210"/>
      <c r="M140" s="210"/>
      <c r="N140" s="210"/>
      <c r="O140" s="210"/>
      <c r="P140" s="210"/>
      <c r="Q140" s="210"/>
      <c r="R140" s="210"/>
      <c r="S140" s="210"/>
      <c r="T140" s="210"/>
      <c r="U140" s="210"/>
      <c r="V140" s="210"/>
      <c r="W140" s="210"/>
      <c r="X140" s="210"/>
      <c r="Y140" s="210"/>
      <c r="Z140" s="210"/>
      <c r="AA140" s="210"/>
      <c r="AB140" s="210"/>
      <c r="AC140" s="210"/>
      <c r="AD140" s="210"/>
      <c r="AE140" s="210"/>
      <c r="AF140" s="210"/>
      <c r="AG140" s="210"/>
      <c r="AH140" s="210"/>
      <c r="AI140" s="210"/>
      <c r="AJ140" s="210"/>
      <c r="AK140" s="210"/>
      <c r="AL140" s="210"/>
    </row>
    <row r="141" spans="1:38" ht="16" x14ac:dyDescent="0.2">
      <c r="A141" s="210"/>
      <c r="B141" s="210"/>
      <c r="C141" s="210"/>
      <c r="D141" s="210"/>
      <c r="E141" s="210"/>
      <c r="F141" s="210"/>
      <c r="G141" s="210"/>
      <c r="H141" s="210"/>
      <c r="I141" s="210"/>
      <c r="J141" s="210"/>
      <c r="K141" s="210"/>
      <c r="L141" s="210"/>
      <c r="M141" s="210"/>
      <c r="N141" s="210"/>
      <c r="O141" s="210"/>
      <c r="P141" s="210"/>
      <c r="Q141" s="210"/>
      <c r="R141" s="210"/>
      <c r="S141" s="210"/>
      <c r="T141" s="210"/>
      <c r="U141" s="210"/>
      <c r="V141" s="210"/>
      <c r="W141" s="210"/>
      <c r="X141" s="210"/>
      <c r="Y141" s="210"/>
      <c r="Z141" s="210"/>
      <c r="AA141" s="210"/>
      <c r="AB141" s="210"/>
      <c r="AC141" s="210"/>
      <c r="AD141" s="210"/>
      <c r="AE141" s="210"/>
      <c r="AF141" s="210"/>
      <c r="AG141" s="210"/>
      <c r="AH141" s="210"/>
      <c r="AI141" s="210"/>
      <c r="AJ141" s="210"/>
      <c r="AK141" s="210"/>
      <c r="AL141" s="210"/>
    </row>
    <row r="142" spans="1:38" ht="16" x14ac:dyDescent="0.2">
      <c r="A142" s="210"/>
      <c r="B142" s="210"/>
      <c r="C142" s="210"/>
      <c r="D142" s="210"/>
      <c r="E142" s="210"/>
      <c r="F142" s="210"/>
      <c r="G142" s="210"/>
      <c r="H142" s="210"/>
      <c r="I142" s="210"/>
      <c r="J142" s="210"/>
      <c r="K142" s="210"/>
      <c r="L142" s="210"/>
      <c r="M142" s="210"/>
      <c r="N142" s="210"/>
      <c r="O142" s="210"/>
      <c r="P142" s="210"/>
      <c r="Q142" s="210"/>
      <c r="R142" s="210"/>
      <c r="S142" s="210"/>
      <c r="T142" s="210"/>
      <c r="U142" s="210"/>
      <c r="V142" s="210"/>
      <c r="W142" s="210"/>
      <c r="X142" s="210"/>
      <c r="Y142" s="210"/>
      <c r="Z142" s="210"/>
      <c r="AA142" s="210"/>
      <c r="AB142" s="210"/>
      <c r="AC142" s="210"/>
      <c r="AD142" s="210"/>
      <c r="AE142" s="210"/>
      <c r="AF142" s="210"/>
      <c r="AG142" s="210"/>
      <c r="AH142" s="210"/>
      <c r="AI142" s="210"/>
      <c r="AJ142" s="210"/>
      <c r="AK142" s="210"/>
      <c r="AL142" s="210"/>
    </row>
    <row r="143" spans="1:38" ht="16" x14ac:dyDescent="0.2">
      <c r="A143" s="210"/>
      <c r="B143" s="210"/>
      <c r="C143" s="210"/>
      <c r="D143" s="210"/>
      <c r="E143" s="210"/>
      <c r="F143" s="210"/>
      <c r="G143" s="210"/>
      <c r="H143" s="210"/>
      <c r="I143" s="210"/>
      <c r="J143" s="210"/>
      <c r="K143" s="210"/>
      <c r="L143" s="210"/>
      <c r="M143" s="210"/>
      <c r="N143" s="210"/>
      <c r="O143" s="210"/>
      <c r="P143" s="210"/>
      <c r="Q143" s="210"/>
      <c r="R143" s="210"/>
      <c r="S143" s="210"/>
      <c r="T143" s="210"/>
      <c r="U143" s="210"/>
      <c r="V143" s="210"/>
      <c r="W143" s="210"/>
      <c r="X143" s="210"/>
      <c r="Y143" s="210"/>
      <c r="Z143" s="210"/>
      <c r="AA143" s="210"/>
      <c r="AB143" s="210"/>
      <c r="AC143" s="210"/>
      <c r="AD143" s="210"/>
      <c r="AE143" s="210"/>
      <c r="AF143" s="210"/>
      <c r="AG143" s="210"/>
      <c r="AH143" s="210"/>
      <c r="AI143" s="210"/>
      <c r="AJ143" s="210"/>
      <c r="AK143" s="210"/>
      <c r="AL143" s="210"/>
    </row>
    <row r="144" spans="1:38" ht="16" x14ac:dyDescent="0.2">
      <c r="A144" s="210"/>
      <c r="B144" s="210"/>
      <c r="C144" s="210"/>
      <c r="D144" s="210"/>
      <c r="E144" s="210"/>
      <c r="F144" s="210"/>
      <c r="G144" s="210"/>
      <c r="H144" s="210"/>
      <c r="I144" s="210"/>
      <c r="J144" s="210"/>
      <c r="K144" s="210"/>
      <c r="L144" s="210"/>
      <c r="M144" s="210"/>
      <c r="N144" s="210"/>
      <c r="O144" s="210"/>
      <c r="P144" s="210"/>
      <c r="Q144" s="210"/>
      <c r="R144" s="210"/>
      <c r="S144" s="210"/>
      <c r="T144" s="210"/>
      <c r="U144" s="210"/>
      <c r="V144" s="210"/>
      <c r="W144" s="210"/>
      <c r="X144" s="210"/>
      <c r="Y144" s="210"/>
      <c r="Z144" s="210"/>
      <c r="AA144" s="210"/>
      <c r="AB144" s="210"/>
      <c r="AC144" s="210"/>
      <c r="AD144" s="210"/>
      <c r="AE144" s="210"/>
      <c r="AF144" s="210"/>
      <c r="AG144" s="210"/>
      <c r="AH144" s="210"/>
      <c r="AI144" s="210"/>
      <c r="AJ144" s="210"/>
      <c r="AK144" s="210"/>
      <c r="AL144" s="210"/>
    </row>
    <row r="145" spans="1:38" ht="16" x14ac:dyDescent="0.2">
      <c r="A145" s="210"/>
      <c r="B145" s="210"/>
      <c r="C145" s="210"/>
      <c r="D145" s="210"/>
      <c r="E145" s="210"/>
      <c r="F145" s="210"/>
      <c r="G145" s="210"/>
      <c r="H145" s="210"/>
      <c r="I145" s="210"/>
      <c r="J145" s="210"/>
      <c r="K145" s="210"/>
      <c r="L145" s="210"/>
      <c r="M145" s="210"/>
      <c r="N145" s="210"/>
      <c r="O145" s="210"/>
      <c r="P145" s="210"/>
      <c r="Q145" s="210"/>
      <c r="R145" s="210"/>
      <c r="S145" s="210"/>
      <c r="T145" s="210"/>
      <c r="U145" s="210"/>
      <c r="V145" s="210"/>
      <c r="W145" s="210"/>
      <c r="X145" s="210"/>
      <c r="Y145" s="210"/>
      <c r="Z145" s="210"/>
      <c r="AA145" s="210"/>
      <c r="AB145" s="210"/>
      <c r="AC145" s="210"/>
      <c r="AD145" s="210"/>
      <c r="AE145" s="210"/>
      <c r="AF145" s="210"/>
      <c r="AG145" s="210"/>
      <c r="AH145" s="210"/>
      <c r="AI145" s="210"/>
      <c r="AJ145" s="210"/>
      <c r="AK145" s="210"/>
      <c r="AL145" s="210"/>
    </row>
    <row r="146" spans="1:38" ht="16" x14ac:dyDescent="0.2">
      <c r="A146" s="210"/>
      <c r="B146" s="210"/>
      <c r="C146" s="210"/>
      <c r="D146" s="210"/>
      <c r="E146" s="210"/>
      <c r="F146" s="210"/>
      <c r="G146" s="210"/>
      <c r="H146" s="210"/>
      <c r="I146" s="210"/>
      <c r="J146" s="210"/>
      <c r="K146" s="210"/>
      <c r="L146" s="210"/>
      <c r="M146" s="210"/>
      <c r="N146" s="210"/>
      <c r="O146" s="210"/>
      <c r="P146" s="210"/>
      <c r="Q146" s="210"/>
      <c r="R146" s="210"/>
      <c r="S146" s="210"/>
      <c r="T146" s="210"/>
      <c r="U146" s="210"/>
      <c r="V146" s="210"/>
      <c r="W146" s="210"/>
      <c r="X146" s="210"/>
      <c r="Y146" s="210"/>
      <c r="Z146" s="210"/>
      <c r="AA146" s="210"/>
      <c r="AB146" s="210"/>
      <c r="AC146" s="210"/>
      <c r="AD146" s="210"/>
      <c r="AE146" s="210"/>
      <c r="AF146" s="210"/>
      <c r="AG146" s="210"/>
      <c r="AH146" s="210"/>
      <c r="AI146" s="210"/>
      <c r="AJ146" s="210"/>
      <c r="AK146" s="210"/>
      <c r="AL146" s="210"/>
    </row>
    <row r="147" spans="1:38" ht="16" x14ac:dyDescent="0.2">
      <c r="A147" s="210"/>
      <c r="B147" s="210"/>
      <c r="C147" s="210"/>
      <c r="D147" s="210"/>
      <c r="E147" s="210"/>
      <c r="F147" s="210"/>
      <c r="G147" s="210"/>
      <c r="H147" s="210"/>
      <c r="I147" s="210"/>
      <c r="J147" s="210"/>
      <c r="K147" s="210"/>
      <c r="L147" s="210"/>
      <c r="M147" s="210"/>
      <c r="N147" s="210"/>
      <c r="O147" s="210"/>
      <c r="P147" s="210"/>
      <c r="Q147" s="210"/>
      <c r="R147" s="210"/>
      <c r="S147" s="210"/>
      <c r="T147" s="210"/>
      <c r="U147" s="210"/>
      <c r="V147" s="210"/>
      <c r="W147" s="210"/>
      <c r="X147" s="210"/>
      <c r="Y147" s="210"/>
      <c r="Z147" s="210"/>
      <c r="AA147" s="210"/>
      <c r="AB147" s="210"/>
      <c r="AC147" s="210"/>
      <c r="AD147" s="210"/>
      <c r="AE147" s="210"/>
      <c r="AF147" s="210"/>
      <c r="AG147" s="210"/>
      <c r="AH147" s="210"/>
      <c r="AI147" s="210"/>
      <c r="AJ147" s="210"/>
      <c r="AK147" s="210"/>
      <c r="AL147" s="210"/>
    </row>
    <row r="148" spans="1:38" ht="16" x14ac:dyDescent="0.2">
      <c r="A148" s="210"/>
      <c r="B148" s="210"/>
      <c r="C148" s="210"/>
      <c r="D148" s="210"/>
      <c r="E148" s="210"/>
      <c r="F148" s="210"/>
      <c r="G148" s="210"/>
      <c r="H148" s="210"/>
      <c r="I148" s="210"/>
      <c r="J148" s="210"/>
      <c r="K148" s="210"/>
      <c r="L148" s="210"/>
      <c r="M148" s="210"/>
      <c r="N148" s="210"/>
      <c r="O148" s="210"/>
      <c r="P148" s="210"/>
      <c r="Q148" s="210"/>
      <c r="R148" s="210"/>
      <c r="S148" s="210"/>
      <c r="T148" s="210"/>
      <c r="U148" s="210"/>
      <c r="V148" s="210"/>
      <c r="W148" s="210"/>
      <c r="X148" s="210"/>
      <c r="Y148" s="210"/>
      <c r="Z148" s="210"/>
      <c r="AA148" s="210"/>
      <c r="AB148" s="210"/>
      <c r="AC148" s="210"/>
      <c r="AD148" s="210"/>
      <c r="AE148" s="210"/>
      <c r="AF148" s="210"/>
      <c r="AG148" s="210"/>
      <c r="AH148" s="210"/>
      <c r="AI148" s="210"/>
      <c r="AJ148" s="210"/>
      <c r="AK148" s="210"/>
      <c r="AL148" s="210"/>
    </row>
    <row r="149" spans="1:38" ht="16" x14ac:dyDescent="0.2">
      <c r="A149" s="210"/>
      <c r="B149" s="210"/>
      <c r="C149" s="210"/>
      <c r="D149" s="210"/>
      <c r="E149" s="210"/>
      <c r="F149" s="210"/>
      <c r="G149" s="210"/>
      <c r="H149" s="210"/>
      <c r="I149" s="210"/>
      <c r="J149" s="210"/>
      <c r="K149" s="210"/>
      <c r="L149" s="210"/>
      <c r="M149" s="210"/>
      <c r="N149" s="210"/>
      <c r="O149" s="210"/>
      <c r="P149" s="210"/>
      <c r="Q149" s="210"/>
      <c r="R149" s="210"/>
      <c r="S149" s="210"/>
      <c r="T149" s="210"/>
      <c r="U149" s="210"/>
      <c r="V149" s="210"/>
      <c r="W149" s="210"/>
      <c r="X149" s="210"/>
      <c r="Y149" s="210"/>
      <c r="Z149" s="210"/>
      <c r="AA149" s="210"/>
      <c r="AB149" s="210"/>
      <c r="AC149" s="210"/>
      <c r="AD149" s="210"/>
      <c r="AE149" s="210"/>
      <c r="AF149" s="210"/>
      <c r="AG149" s="210"/>
      <c r="AH149" s="210"/>
      <c r="AI149" s="210"/>
      <c r="AJ149" s="210"/>
      <c r="AK149" s="210"/>
      <c r="AL149" s="210"/>
    </row>
    <row r="150" spans="1:38" ht="16" x14ac:dyDescent="0.2">
      <c r="A150" s="210"/>
      <c r="B150" s="210"/>
      <c r="C150" s="210"/>
      <c r="D150" s="210"/>
      <c r="E150" s="210"/>
      <c r="F150" s="210"/>
      <c r="G150" s="210"/>
      <c r="H150" s="210"/>
      <c r="I150" s="210"/>
      <c r="J150" s="210"/>
      <c r="K150" s="210"/>
      <c r="L150" s="210"/>
      <c r="M150" s="210"/>
      <c r="N150" s="210"/>
      <c r="O150" s="210"/>
      <c r="P150" s="210"/>
      <c r="Q150" s="210"/>
      <c r="R150" s="210"/>
      <c r="S150" s="210"/>
      <c r="T150" s="210"/>
      <c r="U150" s="210"/>
      <c r="V150" s="210"/>
      <c r="W150" s="210"/>
      <c r="X150" s="210"/>
      <c r="Y150" s="210"/>
      <c r="Z150" s="210"/>
      <c r="AA150" s="210"/>
      <c r="AB150" s="210"/>
      <c r="AC150" s="210"/>
      <c r="AD150" s="210"/>
      <c r="AE150" s="210"/>
      <c r="AF150" s="210"/>
      <c r="AG150" s="210"/>
      <c r="AH150" s="210"/>
      <c r="AI150" s="210"/>
      <c r="AJ150" s="210"/>
      <c r="AK150" s="210"/>
      <c r="AL150" s="210"/>
    </row>
    <row r="151" spans="1:38" ht="16" x14ac:dyDescent="0.2">
      <c r="A151" s="210"/>
      <c r="B151" s="210"/>
      <c r="C151" s="210"/>
      <c r="D151" s="210"/>
      <c r="E151" s="210"/>
      <c r="F151" s="210"/>
      <c r="G151" s="210"/>
      <c r="H151" s="210"/>
      <c r="I151" s="210"/>
      <c r="J151" s="210"/>
      <c r="K151" s="210"/>
      <c r="L151" s="210"/>
      <c r="M151" s="210"/>
      <c r="N151" s="210"/>
      <c r="O151" s="210"/>
      <c r="P151" s="210"/>
      <c r="Q151" s="210"/>
      <c r="R151" s="210"/>
      <c r="S151" s="210"/>
      <c r="T151" s="210"/>
      <c r="U151" s="210"/>
      <c r="V151" s="210"/>
      <c r="W151" s="210"/>
      <c r="X151" s="210"/>
      <c r="Y151" s="210"/>
      <c r="Z151" s="210"/>
      <c r="AA151" s="210"/>
      <c r="AB151" s="210"/>
      <c r="AC151" s="210"/>
      <c r="AD151" s="210"/>
      <c r="AE151" s="210"/>
      <c r="AF151" s="210"/>
      <c r="AG151" s="210"/>
      <c r="AH151" s="210"/>
      <c r="AI151" s="210"/>
      <c r="AJ151" s="210"/>
      <c r="AK151" s="210"/>
      <c r="AL151" s="210"/>
    </row>
    <row r="152" spans="1:38" ht="16" x14ac:dyDescent="0.2">
      <c r="A152" s="210"/>
      <c r="B152" s="210"/>
      <c r="C152" s="210"/>
      <c r="D152" s="210"/>
      <c r="E152" s="210"/>
      <c r="F152" s="210"/>
      <c r="G152" s="210"/>
      <c r="H152" s="210"/>
      <c r="I152" s="210"/>
      <c r="J152" s="210"/>
      <c r="K152" s="210"/>
      <c r="L152" s="210"/>
      <c r="M152" s="210"/>
      <c r="N152" s="210"/>
      <c r="O152" s="210"/>
      <c r="P152" s="210"/>
      <c r="Q152" s="210"/>
      <c r="R152" s="210"/>
      <c r="S152" s="210"/>
      <c r="T152" s="210"/>
      <c r="U152" s="210"/>
      <c r="V152" s="210"/>
      <c r="W152" s="210"/>
      <c r="X152" s="210"/>
      <c r="Y152" s="210"/>
      <c r="Z152" s="210"/>
      <c r="AA152" s="210"/>
      <c r="AB152" s="210"/>
      <c r="AC152" s="210"/>
      <c r="AD152" s="210"/>
      <c r="AE152" s="210"/>
      <c r="AF152" s="210"/>
      <c r="AG152" s="210"/>
      <c r="AH152" s="210"/>
      <c r="AI152" s="210"/>
      <c r="AJ152" s="210"/>
      <c r="AK152" s="210"/>
      <c r="AL152" s="210"/>
    </row>
    <row r="153" spans="1:38" ht="16" x14ac:dyDescent="0.2">
      <c r="A153" s="210"/>
      <c r="B153" s="210"/>
      <c r="C153" s="210"/>
      <c r="D153" s="210"/>
      <c r="E153" s="210"/>
      <c r="F153" s="210"/>
      <c r="G153" s="210"/>
      <c r="H153" s="210"/>
      <c r="I153" s="210"/>
      <c r="J153" s="210"/>
      <c r="K153" s="210"/>
      <c r="L153" s="210"/>
      <c r="M153" s="210"/>
      <c r="N153" s="210"/>
      <c r="O153" s="210"/>
      <c r="P153" s="210"/>
      <c r="Q153" s="210"/>
      <c r="R153" s="210"/>
      <c r="S153" s="210"/>
      <c r="T153" s="210"/>
      <c r="U153" s="210"/>
      <c r="V153" s="210"/>
      <c r="W153" s="210"/>
      <c r="X153" s="210"/>
      <c r="Y153" s="210"/>
      <c r="Z153" s="210"/>
      <c r="AA153" s="210"/>
      <c r="AB153" s="210"/>
      <c r="AC153" s="210"/>
      <c r="AD153" s="210"/>
      <c r="AE153" s="210"/>
      <c r="AF153" s="210"/>
      <c r="AG153" s="210"/>
      <c r="AH153" s="210"/>
      <c r="AI153" s="210"/>
      <c r="AJ153" s="210"/>
      <c r="AK153" s="210"/>
      <c r="AL153" s="210"/>
    </row>
    <row r="154" spans="1:38" ht="16" x14ac:dyDescent="0.2">
      <c r="A154" s="210"/>
      <c r="B154" s="210"/>
      <c r="C154" s="210"/>
      <c r="D154" s="210"/>
      <c r="E154" s="210"/>
      <c r="F154" s="210"/>
      <c r="G154" s="210"/>
      <c r="H154" s="210"/>
      <c r="I154" s="210"/>
      <c r="J154" s="210"/>
      <c r="K154" s="210"/>
      <c r="L154" s="210"/>
      <c r="M154" s="210"/>
      <c r="N154" s="210"/>
      <c r="O154" s="210"/>
      <c r="P154" s="210"/>
      <c r="Q154" s="210"/>
      <c r="R154" s="210"/>
      <c r="S154" s="210"/>
      <c r="T154" s="210"/>
      <c r="U154" s="210"/>
      <c r="V154" s="210"/>
      <c r="W154" s="210"/>
      <c r="X154" s="210"/>
      <c r="Y154" s="210"/>
      <c r="Z154" s="210"/>
      <c r="AA154" s="210"/>
      <c r="AB154" s="210"/>
      <c r="AC154" s="210"/>
      <c r="AD154" s="210"/>
      <c r="AE154" s="210"/>
      <c r="AF154" s="210"/>
      <c r="AG154" s="210"/>
      <c r="AH154" s="210"/>
      <c r="AI154" s="210"/>
      <c r="AJ154" s="210"/>
      <c r="AK154" s="210"/>
      <c r="AL154" s="210"/>
    </row>
    <row r="155" spans="1:38" ht="16" x14ac:dyDescent="0.2">
      <c r="A155" s="210"/>
      <c r="B155" s="210"/>
      <c r="C155" s="210"/>
      <c r="D155" s="210"/>
      <c r="E155" s="210"/>
      <c r="F155" s="210"/>
      <c r="G155" s="210"/>
      <c r="H155" s="210"/>
      <c r="I155" s="210"/>
      <c r="J155" s="210"/>
      <c r="K155" s="210"/>
      <c r="L155" s="210"/>
      <c r="M155" s="210"/>
      <c r="N155" s="210"/>
      <c r="O155" s="210"/>
      <c r="P155" s="210"/>
      <c r="Q155" s="210"/>
      <c r="R155" s="210"/>
      <c r="S155" s="210"/>
      <c r="T155" s="210"/>
      <c r="U155" s="210"/>
      <c r="V155" s="210"/>
      <c r="W155" s="210"/>
      <c r="X155" s="210"/>
      <c r="Y155" s="210"/>
      <c r="Z155" s="210"/>
      <c r="AA155" s="210"/>
      <c r="AB155" s="210"/>
      <c r="AC155" s="210"/>
      <c r="AD155" s="210"/>
      <c r="AE155" s="210"/>
      <c r="AF155" s="210"/>
      <c r="AG155" s="210"/>
      <c r="AH155" s="210"/>
      <c r="AI155" s="210"/>
      <c r="AJ155" s="210"/>
      <c r="AK155" s="210"/>
      <c r="AL155" s="210"/>
    </row>
    <row r="156" spans="1:38" ht="16" x14ac:dyDescent="0.2">
      <c r="A156" s="210"/>
      <c r="B156" s="210"/>
      <c r="C156" s="210"/>
      <c r="D156" s="210"/>
      <c r="E156" s="210"/>
      <c r="F156" s="210"/>
      <c r="G156" s="210"/>
      <c r="H156" s="210"/>
      <c r="I156" s="210"/>
      <c r="J156" s="210"/>
      <c r="K156" s="210"/>
      <c r="L156" s="210"/>
      <c r="M156" s="210"/>
      <c r="N156" s="210"/>
      <c r="O156" s="210"/>
      <c r="P156" s="210"/>
      <c r="Q156" s="210"/>
      <c r="R156" s="210"/>
      <c r="S156" s="210"/>
      <c r="T156" s="210"/>
      <c r="U156" s="210"/>
      <c r="V156" s="210"/>
      <c r="W156" s="210"/>
      <c r="X156" s="210"/>
      <c r="Y156" s="210"/>
      <c r="Z156" s="210"/>
      <c r="AA156" s="210"/>
      <c r="AB156" s="210"/>
      <c r="AC156" s="210"/>
      <c r="AD156" s="210"/>
      <c r="AE156" s="210"/>
      <c r="AF156" s="210"/>
      <c r="AG156" s="210"/>
      <c r="AH156" s="210"/>
      <c r="AI156" s="210"/>
      <c r="AJ156" s="210"/>
      <c r="AK156" s="210"/>
      <c r="AL156" s="210"/>
    </row>
    <row r="157" spans="1:38" ht="16" x14ac:dyDescent="0.2">
      <c r="A157" s="210"/>
      <c r="B157" s="210"/>
      <c r="C157" s="210"/>
      <c r="D157" s="210"/>
      <c r="E157" s="210"/>
      <c r="F157" s="210"/>
      <c r="G157" s="210"/>
      <c r="H157" s="210"/>
      <c r="I157" s="210"/>
      <c r="J157" s="210"/>
      <c r="K157" s="210"/>
      <c r="L157" s="210"/>
      <c r="M157" s="210"/>
      <c r="N157" s="210"/>
      <c r="O157" s="210"/>
      <c r="P157" s="210"/>
      <c r="Q157" s="210"/>
      <c r="R157" s="210"/>
      <c r="S157" s="210"/>
      <c r="T157" s="210"/>
      <c r="U157" s="210"/>
      <c r="V157" s="210"/>
      <c r="W157" s="210"/>
      <c r="X157" s="210"/>
      <c r="Y157" s="210"/>
      <c r="Z157" s="210"/>
      <c r="AA157" s="210"/>
      <c r="AB157" s="210"/>
      <c r="AC157" s="210"/>
      <c r="AD157" s="210"/>
      <c r="AE157" s="210"/>
      <c r="AF157" s="210"/>
      <c r="AG157" s="210"/>
      <c r="AH157" s="210"/>
      <c r="AI157" s="210"/>
      <c r="AJ157" s="210"/>
      <c r="AK157" s="210"/>
      <c r="AL157" s="210"/>
    </row>
    <row r="158" spans="1:38" ht="16" x14ac:dyDescent="0.2">
      <c r="A158" s="210"/>
      <c r="B158" s="210"/>
      <c r="C158" s="210"/>
      <c r="D158" s="210"/>
      <c r="E158" s="210"/>
      <c r="F158" s="210"/>
      <c r="G158" s="210"/>
      <c r="H158" s="210"/>
      <c r="I158" s="210"/>
      <c r="J158" s="210"/>
      <c r="K158" s="210"/>
      <c r="L158" s="210"/>
      <c r="M158" s="210"/>
      <c r="N158" s="210"/>
      <c r="O158" s="210"/>
      <c r="P158" s="210"/>
      <c r="Q158" s="210"/>
      <c r="R158" s="210"/>
      <c r="S158" s="210"/>
      <c r="T158" s="210"/>
      <c r="U158" s="210"/>
      <c r="V158" s="210"/>
      <c r="W158" s="210"/>
      <c r="X158" s="210"/>
      <c r="Y158" s="210"/>
      <c r="Z158" s="210"/>
      <c r="AA158" s="210"/>
      <c r="AB158" s="210"/>
      <c r="AC158" s="210"/>
      <c r="AD158" s="210"/>
      <c r="AE158" s="210"/>
      <c r="AF158" s="210"/>
      <c r="AG158" s="210"/>
      <c r="AH158" s="210"/>
      <c r="AI158" s="210"/>
      <c r="AJ158" s="210"/>
      <c r="AK158" s="210"/>
      <c r="AL158" s="210"/>
    </row>
    <row r="159" spans="1:38" ht="16" x14ac:dyDescent="0.2">
      <c r="A159" s="210"/>
      <c r="B159" s="210"/>
      <c r="C159" s="210"/>
      <c r="D159" s="210"/>
      <c r="E159" s="210"/>
      <c r="F159" s="210"/>
      <c r="G159" s="210"/>
      <c r="H159" s="210"/>
      <c r="I159" s="210"/>
      <c r="J159" s="210"/>
      <c r="K159" s="210"/>
      <c r="L159" s="210"/>
      <c r="M159" s="210"/>
      <c r="N159" s="210"/>
      <c r="O159" s="210"/>
      <c r="P159" s="210"/>
      <c r="Q159" s="210"/>
      <c r="R159" s="210"/>
      <c r="S159" s="210"/>
      <c r="T159" s="210"/>
      <c r="U159" s="210"/>
      <c r="V159" s="210"/>
      <c r="W159" s="210"/>
      <c r="X159" s="210"/>
      <c r="Y159" s="210"/>
      <c r="Z159" s="210"/>
      <c r="AA159" s="210"/>
      <c r="AB159" s="210"/>
      <c r="AC159" s="210"/>
      <c r="AD159" s="210"/>
      <c r="AE159" s="210"/>
      <c r="AF159" s="210"/>
      <c r="AG159" s="210"/>
      <c r="AH159" s="210"/>
      <c r="AI159" s="210"/>
      <c r="AJ159" s="210"/>
      <c r="AK159" s="210"/>
      <c r="AL159" s="210"/>
    </row>
    <row r="160" spans="1:38" ht="16" x14ac:dyDescent="0.2">
      <c r="A160" s="210"/>
      <c r="B160" s="210"/>
      <c r="C160" s="210"/>
      <c r="D160" s="210"/>
      <c r="E160" s="210"/>
      <c r="F160" s="210"/>
      <c r="G160" s="210"/>
      <c r="H160" s="210"/>
      <c r="I160" s="210"/>
      <c r="J160" s="210"/>
      <c r="K160" s="210"/>
      <c r="L160" s="210"/>
      <c r="M160" s="210"/>
      <c r="N160" s="210"/>
      <c r="O160" s="210"/>
      <c r="P160" s="210"/>
      <c r="Q160" s="210"/>
      <c r="R160" s="210"/>
      <c r="S160" s="210"/>
      <c r="T160" s="210"/>
      <c r="U160" s="210"/>
      <c r="V160" s="210"/>
      <c r="W160" s="210"/>
      <c r="X160" s="210"/>
      <c r="Y160" s="210"/>
      <c r="Z160" s="210"/>
      <c r="AA160" s="210"/>
      <c r="AB160" s="210"/>
      <c r="AC160" s="210"/>
      <c r="AD160" s="210"/>
      <c r="AE160" s="210"/>
      <c r="AF160" s="210"/>
      <c r="AG160" s="210"/>
      <c r="AH160" s="210"/>
      <c r="AI160" s="210"/>
      <c r="AJ160" s="210"/>
      <c r="AK160" s="210"/>
      <c r="AL160" s="210"/>
    </row>
    <row r="161" spans="1:38" ht="16" x14ac:dyDescent="0.2">
      <c r="A161" s="210"/>
      <c r="B161" s="210"/>
      <c r="C161" s="210"/>
      <c r="D161" s="210"/>
      <c r="E161" s="210"/>
      <c r="F161" s="210"/>
      <c r="G161" s="210"/>
      <c r="H161" s="210"/>
      <c r="I161" s="210"/>
      <c r="J161" s="210"/>
      <c r="K161" s="210"/>
      <c r="L161" s="210"/>
      <c r="M161" s="210"/>
      <c r="N161" s="210"/>
      <c r="O161" s="210"/>
      <c r="P161" s="210"/>
      <c r="Q161" s="210"/>
      <c r="R161" s="210"/>
      <c r="S161" s="210"/>
      <c r="T161" s="210"/>
      <c r="U161" s="210"/>
      <c r="V161" s="210"/>
      <c r="W161" s="210"/>
      <c r="X161" s="210"/>
      <c r="Y161" s="210"/>
      <c r="Z161" s="210"/>
      <c r="AA161" s="210"/>
      <c r="AB161" s="210"/>
      <c r="AC161" s="210"/>
      <c r="AD161" s="210"/>
      <c r="AE161" s="210"/>
      <c r="AF161" s="210"/>
      <c r="AG161" s="210"/>
      <c r="AH161" s="210"/>
      <c r="AI161" s="210"/>
      <c r="AJ161" s="210"/>
      <c r="AK161" s="210"/>
      <c r="AL161" s="210"/>
    </row>
    <row r="162" spans="1:38" ht="16" x14ac:dyDescent="0.2">
      <c r="A162" s="210"/>
      <c r="B162" s="210"/>
      <c r="C162" s="210"/>
      <c r="D162" s="210"/>
      <c r="E162" s="210"/>
      <c r="F162" s="210"/>
      <c r="G162" s="210"/>
      <c r="H162" s="210"/>
      <c r="I162" s="210"/>
      <c r="J162" s="210"/>
      <c r="K162" s="210"/>
      <c r="L162" s="210"/>
      <c r="M162" s="210"/>
      <c r="N162" s="210"/>
      <c r="O162" s="210"/>
      <c r="P162" s="210"/>
      <c r="Q162" s="210"/>
      <c r="R162" s="210"/>
      <c r="S162" s="210"/>
      <c r="T162" s="210"/>
      <c r="U162" s="210"/>
      <c r="V162" s="210"/>
      <c r="W162" s="210"/>
      <c r="X162" s="210"/>
      <c r="Y162" s="210"/>
      <c r="Z162" s="210"/>
      <c r="AA162" s="210"/>
      <c r="AB162" s="210"/>
      <c r="AC162" s="210"/>
      <c r="AD162" s="210"/>
      <c r="AE162" s="210"/>
      <c r="AF162" s="210"/>
      <c r="AG162" s="210"/>
      <c r="AH162" s="210"/>
      <c r="AI162" s="210"/>
      <c r="AJ162" s="210"/>
      <c r="AK162" s="210"/>
      <c r="AL162" s="210"/>
    </row>
    <row r="163" spans="1:38" ht="16" x14ac:dyDescent="0.2">
      <c r="A163" s="210"/>
      <c r="B163" s="210"/>
      <c r="C163" s="210"/>
      <c r="D163" s="210"/>
      <c r="E163" s="210"/>
      <c r="F163" s="210"/>
      <c r="G163" s="210"/>
      <c r="H163" s="210"/>
      <c r="I163" s="210"/>
      <c r="J163" s="210"/>
      <c r="K163" s="210"/>
      <c r="L163" s="210"/>
      <c r="M163" s="210"/>
      <c r="N163" s="210"/>
      <c r="O163" s="210"/>
      <c r="P163" s="210"/>
      <c r="Q163" s="210"/>
      <c r="R163" s="210"/>
      <c r="S163" s="210"/>
      <c r="T163" s="210"/>
      <c r="U163" s="210"/>
      <c r="V163" s="210"/>
      <c r="W163" s="210"/>
      <c r="X163" s="210"/>
      <c r="Y163" s="210"/>
      <c r="Z163" s="210"/>
      <c r="AA163" s="210"/>
      <c r="AB163" s="210"/>
      <c r="AC163" s="210"/>
      <c r="AD163" s="210"/>
      <c r="AE163" s="210"/>
      <c r="AF163" s="210"/>
      <c r="AG163" s="210"/>
      <c r="AH163" s="210"/>
      <c r="AI163" s="210"/>
      <c r="AJ163" s="210"/>
      <c r="AK163" s="210"/>
      <c r="AL163" s="210"/>
    </row>
    <row r="164" spans="1:38" ht="16" x14ac:dyDescent="0.2">
      <c r="A164" s="210"/>
      <c r="B164" s="210"/>
      <c r="C164" s="210"/>
      <c r="D164" s="210"/>
      <c r="E164" s="210"/>
      <c r="F164" s="210"/>
      <c r="G164" s="210"/>
      <c r="H164" s="210"/>
      <c r="I164" s="210"/>
      <c r="J164" s="210"/>
      <c r="K164" s="210"/>
      <c r="L164" s="210"/>
      <c r="M164" s="210"/>
      <c r="N164" s="210"/>
      <c r="O164" s="210"/>
      <c r="P164" s="210"/>
      <c r="Q164" s="210"/>
      <c r="R164" s="210"/>
      <c r="S164" s="210"/>
      <c r="T164" s="210"/>
      <c r="U164" s="210"/>
      <c r="V164" s="210"/>
      <c r="W164" s="210"/>
      <c r="X164" s="210"/>
      <c r="Y164" s="210"/>
      <c r="Z164" s="210"/>
      <c r="AA164" s="210"/>
      <c r="AB164" s="210"/>
      <c r="AC164" s="210"/>
      <c r="AD164" s="210"/>
      <c r="AE164" s="210"/>
      <c r="AF164" s="210"/>
      <c r="AG164" s="210"/>
      <c r="AH164" s="210"/>
      <c r="AI164" s="210"/>
      <c r="AJ164" s="210"/>
      <c r="AK164" s="210"/>
      <c r="AL164" s="210"/>
    </row>
    <row r="165" spans="1:38" ht="16" x14ac:dyDescent="0.2">
      <c r="A165" s="210"/>
      <c r="B165" s="210"/>
      <c r="C165" s="210"/>
      <c r="D165" s="210"/>
      <c r="E165" s="210"/>
      <c r="F165" s="210"/>
      <c r="G165" s="210"/>
      <c r="H165" s="210"/>
      <c r="I165" s="210"/>
      <c r="J165" s="210"/>
      <c r="K165" s="210"/>
      <c r="L165" s="210"/>
      <c r="M165" s="210"/>
      <c r="N165" s="210"/>
      <c r="O165" s="210"/>
      <c r="P165" s="210"/>
      <c r="Q165" s="210"/>
      <c r="R165" s="210"/>
      <c r="S165" s="210"/>
      <c r="T165" s="210"/>
      <c r="U165" s="210"/>
      <c r="V165" s="210"/>
      <c r="W165" s="210"/>
      <c r="X165" s="210"/>
      <c r="Y165" s="210"/>
      <c r="Z165" s="210"/>
      <c r="AA165" s="210"/>
      <c r="AB165" s="210"/>
      <c r="AC165" s="210"/>
      <c r="AD165" s="210"/>
      <c r="AE165" s="210"/>
      <c r="AF165" s="210"/>
      <c r="AG165" s="210"/>
      <c r="AH165" s="210"/>
      <c r="AI165" s="210"/>
      <c r="AJ165" s="210"/>
      <c r="AK165" s="210"/>
      <c r="AL165" s="210"/>
    </row>
    <row r="166" spans="1:38" ht="16" x14ac:dyDescent="0.2">
      <c r="A166" s="210"/>
      <c r="B166" s="210"/>
      <c r="C166" s="210"/>
      <c r="D166" s="210"/>
      <c r="E166" s="210"/>
      <c r="F166" s="210"/>
      <c r="G166" s="210"/>
      <c r="H166" s="210"/>
      <c r="I166" s="210"/>
      <c r="J166" s="210"/>
      <c r="K166" s="210"/>
      <c r="L166" s="210"/>
      <c r="M166" s="210"/>
      <c r="N166" s="210"/>
      <c r="O166" s="210"/>
      <c r="P166" s="210"/>
      <c r="Q166" s="210"/>
      <c r="R166" s="210"/>
      <c r="S166" s="210"/>
      <c r="T166" s="210"/>
      <c r="U166" s="210"/>
      <c r="V166" s="210"/>
      <c r="W166" s="210"/>
      <c r="X166" s="210"/>
      <c r="Y166" s="210"/>
      <c r="Z166" s="210"/>
      <c r="AA166" s="210"/>
      <c r="AB166" s="210"/>
      <c r="AC166" s="210"/>
      <c r="AD166" s="210"/>
      <c r="AE166" s="210"/>
      <c r="AF166" s="210"/>
      <c r="AG166" s="210"/>
      <c r="AH166" s="210"/>
      <c r="AI166" s="210"/>
      <c r="AJ166" s="210"/>
      <c r="AK166" s="210"/>
      <c r="AL166" s="210"/>
    </row>
    <row r="167" spans="1:38" ht="16" x14ac:dyDescent="0.2">
      <c r="A167" s="210"/>
      <c r="B167" s="210"/>
      <c r="C167" s="210"/>
      <c r="D167" s="210"/>
      <c r="E167" s="210"/>
      <c r="F167" s="210"/>
      <c r="G167" s="210"/>
      <c r="H167" s="210"/>
      <c r="I167" s="210"/>
      <c r="J167" s="210"/>
      <c r="K167" s="210"/>
      <c r="L167" s="210"/>
      <c r="M167" s="210"/>
      <c r="N167" s="210"/>
      <c r="O167" s="210"/>
      <c r="P167" s="210"/>
      <c r="Q167" s="210"/>
      <c r="R167" s="210"/>
      <c r="S167" s="210"/>
      <c r="T167" s="210"/>
      <c r="U167" s="210"/>
      <c r="V167" s="210"/>
      <c r="W167" s="210"/>
      <c r="X167" s="210"/>
      <c r="Y167" s="210"/>
      <c r="Z167" s="210"/>
      <c r="AA167" s="210"/>
      <c r="AB167" s="210"/>
      <c r="AC167" s="210"/>
      <c r="AD167" s="210"/>
      <c r="AE167" s="210"/>
      <c r="AF167" s="210"/>
      <c r="AG167" s="210"/>
      <c r="AH167" s="210"/>
      <c r="AI167" s="210"/>
      <c r="AJ167" s="210"/>
      <c r="AK167" s="210"/>
      <c r="AL167" s="210"/>
    </row>
    <row r="168" spans="1:38" ht="16" x14ac:dyDescent="0.2">
      <c r="A168" s="210"/>
      <c r="B168" s="210"/>
      <c r="C168" s="210"/>
      <c r="D168" s="210"/>
      <c r="E168" s="210"/>
      <c r="F168" s="210"/>
      <c r="G168" s="210"/>
      <c r="H168" s="210"/>
      <c r="I168" s="210"/>
      <c r="J168" s="210"/>
      <c r="K168" s="210"/>
      <c r="L168" s="210"/>
      <c r="M168" s="210"/>
      <c r="N168" s="210"/>
      <c r="O168" s="210"/>
      <c r="P168" s="210"/>
      <c r="Q168" s="210"/>
      <c r="R168" s="210"/>
      <c r="S168" s="210"/>
      <c r="T168" s="210"/>
      <c r="U168" s="210"/>
      <c r="V168" s="210"/>
      <c r="W168" s="210"/>
      <c r="X168" s="210"/>
      <c r="Y168" s="210"/>
      <c r="Z168" s="210"/>
      <c r="AA168" s="210"/>
      <c r="AB168" s="210"/>
      <c r="AC168" s="210"/>
      <c r="AD168" s="210"/>
      <c r="AE168" s="210"/>
      <c r="AF168" s="210"/>
      <c r="AG168" s="210"/>
      <c r="AH168" s="210"/>
      <c r="AI168" s="210"/>
      <c r="AJ168" s="210"/>
      <c r="AK168" s="210"/>
      <c r="AL168" s="210"/>
    </row>
    <row r="169" spans="1:38" ht="16" x14ac:dyDescent="0.2">
      <c r="A169" s="210"/>
      <c r="B169" s="210"/>
      <c r="C169" s="210"/>
      <c r="D169" s="210"/>
      <c r="E169" s="210"/>
      <c r="F169" s="210"/>
      <c r="G169" s="210"/>
      <c r="H169" s="210"/>
      <c r="I169" s="210"/>
      <c r="J169" s="210"/>
      <c r="K169" s="210"/>
      <c r="L169" s="210"/>
      <c r="M169" s="210"/>
      <c r="N169" s="210"/>
      <c r="O169" s="210"/>
      <c r="P169" s="210"/>
      <c r="Q169" s="210"/>
      <c r="R169" s="210"/>
      <c r="S169" s="210"/>
      <c r="T169" s="210"/>
      <c r="U169" s="210"/>
      <c r="V169" s="210"/>
      <c r="W169" s="210"/>
      <c r="X169" s="210"/>
      <c r="Y169" s="210"/>
      <c r="Z169" s="210"/>
      <c r="AA169" s="210"/>
      <c r="AB169" s="210"/>
      <c r="AC169" s="210"/>
      <c r="AD169" s="210"/>
      <c r="AE169" s="210"/>
      <c r="AF169" s="210"/>
      <c r="AG169" s="210"/>
      <c r="AH169" s="210"/>
      <c r="AI169" s="210"/>
      <c r="AJ169" s="210"/>
      <c r="AK169" s="210"/>
      <c r="AL169" s="210"/>
    </row>
    <row r="170" spans="1:38" ht="16" x14ac:dyDescent="0.2">
      <c r="A170" s="210"/>
      <c r="B170" s="210"/>
      <c r="C170" s="210"/>
      <c r="D170" s="210"/>
      <c r="E170" s="210"/>
      <c r="F170" s="210"/>
      <c r="G170" s="210"/>
      <c r="H170" s="210"/>
      <c r="I170" s="210"/>
      <c r="J170" s="210"/>
      <c r="K170" s="210"/>
      <c r="L170" s="210"/>
      <c r="M170" s="210"/>
      <c r="N170" s="210"/>
      <c r="O170" s="210"/>
      <c r="P170" s="210"/>
      <c r="Q170" s="210"/>
      <c r="R170" s="210"/>
      <c r="S170" s="210"/>
      <c r="T170" s="210"/>
      <c r="U170" s="210"/>
      <c r="V170" s="210"/>
      <c r="W170" s="210"/>
      <c r="X170" s="210"/>
      <c r="Y170" s="210"/>
      <c r="Z170" s="210"/>
      <c r="AA170" s="210"/>
      <c r="AB170" s="210"/>
      <c r="AC170" s="210"/>
      <c r="AD170" s="210"/>
      <c r="AE170" s="210"/>
      <c r="AF170" s="210"/>
      <c r="AG170" s="210"/>
      <c r="AH170" s="210"/>
      <c r="AI170" s="210"/>
      <c r="AJ170" s="210"/>
      <c r="AK170" s="210"/>
      <c r="AL170" s="210"/>
    </row>
    <row r="171" spans="1:38" ht="16" x14ac:dyDescent="0.2">
      <c r="A171" s="210"/>
      <c r="B171" s="210"/>
      <c r="C171" s="210"/>
      <c r="D171" s="210"/>
      <c r="E171" s="210"/>
      <c r="F171" s="210"/>
      <c r="G171" s="210"/>
      <c r="H171" s="210"/>
      <c r="I171" s="210"/>
      <c r="J171" s="210"/>
      <c r="K171" s="210"/>
      <c r="L171" s="210"/>
      <c r="M171" s="210"/>
      <c r="N171" s="210"/>
      <c r="O171" s="210"/>
      <c r="P171" s="210"/>
      <c r="Q171" s="210"/>
      <c r="R171" s="210"/>
      <c r="S171" s="210"/>
      <c r="T171" s="210"/>
      <c r="U171" s="210"/>
      <c r="V171" s="210"/>
      <c r="W171" s="210"/>
      <c r="X171" s="210"/>
      <c r="Y171" s="210"/>
      <c r="Z171" s="210"/>
      <c r="AA171" s="210"/>
      <c r="AB171" s="210"/>
      <c r="AC171" s="210"/>
      <c r="AD171" s="210"/>
      <c r="AE171" s="210"/>
      <c r="AF171" s="210"/>
      <c r="AG171" s="210"/>
      <c r="AH171" s="210"/>
      <c r="AI171" s="210"/>
      <c r="AJ171" s="210"/>
      <c r="AK171" s="210"/>
      <c r="AL171" s="210"/>
    </row>
    <row r="172" spans="1:38" ht="16" x14ac:dyDescent="0.2">
      <c r="A172" s="210"/>
      <c r="B172" s="210"/>
      <c r="C172" s="210"/>
      <c r="D172" s="210"/>
      <c r="E172" s="210"/>
      <c r="F172" s="210"/>
      <c r="G172" s="210"/>
      <c r="H172" s="210"/>
      <c r="I172" s="210"/>
      <c r="J172" s="210"/>
      <c r="K172" s="210"/>
      <c r="L172" s="210"/>
      <c r="M172" s="210"/>
      <c r="N172" s="210"/>
      <c r="O172" s="210"/>
      <c r="P172" s="210"/>
      <c r="Q172" s="210"/>
      <c r="R172" s="210"/>
      <c r="S172" s="210"/>
      <c r="T172" s="210"/>
      <c r="U172" s="210"/>
      <c r="V172" s="210"/>
      <c r="W172" s="210"/>
      <c r="X172" s="210"/>
      <c r="Y172" s="210"/>
      <c r="Z172" s="210"/>
      <c r="AA172" s="210"/>
      <c r="AB172" s="210"/>
      <c r="AC172" s="210"/>
      <c r="AD172" s="210"/>
      <c r="AE172" s="210"/>
      <c r="AF172" s="210"/>
      <c r="AG172" s="210"/>
      <c r="AH172" s="210"/>
      <c r="AI172" s="210"/>
      <c r="AJ172" s="210"/>
      <c r="AK172" s="210"/>
      <c r="AL172" s="210"/>
    </row>
    <row r="173" spans="1:38" ht="16" x14ac:dyDescent="0.2">
      <c r="A173" s="210"/>
      <c r="B173" s="210"/>
      <c r="C173" s="210"/>
      <c r="D173" s="210"/>
      <c r="E173" s="210"/>
      <c r="F173" s="210"/>
      <c r="G173" s="210"/>
      <c r="H173" s="210"/>
      <c r="I173" s="210"/>
      <c r="J173" s="210"/>
      <c r="K173" s="210"/>
      <c r="L173" s="210"/>
      <c r="M173" s="210"/>
      <c r="N173" s="210"/>
      <c r="O173" s="210"/>
      <c r="P173" s="210"/>
      <c r="Q173" s="210"/>
      <c r="R173" s="210"/>
      <c r="S173" s="210"/>
      <c r="T173" s="210"/>
      <c r="U173" s="210"/>
      <c r="V173" s="210"/>
      <c r="W173" s="210"/>
      <c r="X173" s="210"/>
      <c r="Y173" s="210"/>
      <c r="Z173" s="210"/>
      <c r="AA173" s="210"/>
      <c r="AB173" s="210"/>
      <c r="AC173" s="210"/>
      <c r="AD173" s="210"/>
      <c r="AE173" s="210"/>
      <c r="AF173" s="210"/>
      <c r="AG173" s="210"/>
      <c r="AH173" s="210"/>
      <c r="AI173" s="210"/>
      <c r="AJ173" s="210"/>
      <c r="AK173" s="210"/>
      <c r="AL173" s="210"/>
    </row>
    <row r="174" spans="1:38" ht="16" x14ac:dyDescent="0.2">
      <c r="A174" s="210"/>
      <c r="B174" s="210"/>
      <c r="C174" s="210"/>
      <c r="D174" s="210"/>
      <c r="E174" s="210"/>
      <c r="F174" s="210"/>
      <c r="G174" s="210"/>
      <c r="H174" s="210"/>
      <c r="I174" s="210"/>
      <c r="J174" s="210"/>
      <c r="K174" s="210"/>
      <c r="L174" s="210"/>
      <c r="M174" s="210"/>
      <c r="N174" s="210"/>
      <c r="O174" s="210"/>
      <c r="P174" s="210"/>
      <c r="Q174" s="210"/>
      <c r="R174" s="210"/>
      <c r="S174" s="210"/>
      <c r="T174" s="210"/>
      <c r="U174" s="210"/>
      <c r="V174" s="210"/>
      <c r="W174" s="210"/>
      <c r="X174" s="210"/>
      <c r="Y174" s="210"/>
      <c r="Z174" s="210"/>
      <c r="AA174" s="210"/>
      <c r="AB174" s="210"/>
      <c r="AC174" s="210"/>
      <c r="AD174" s="210"/>
      <c r="AE174" s="210"/>
      <c r="AF174" s="210"/>
      <c r="AG174" s="210"/>
      <c r="AH174" s="210"/>
      <c r="AI174" s="210"/>
      <c r="AJ174" s="210"/>
      <c r="AK174" s="210"/>
      <c r="AL174" s="210"/>
    </row>
    <row r="175" spans="1:38" ht="16" x14ac:dyDescent="0.2">
      <c r="A175" s="210"/>
      <c r="B175" s="210"/>
      <c r="C175" s="210"/>
      <c r="D175" s="210"/>
      <c r="E175" s="210"/>
      <c r="F175" s="210"/>
      <c r="G175" s="210"/>
      <c r="H175" s="210"/>
      <c r="I175" s="210"/>
      <c r="J175" s="210"/>
      <c r="K175" s="210"/>
      <c r="L175" s="210"/>
      <c r="M175" s="210"/>
      <c r="N175" s="210"/>
      <c r="O175" s="210"/>
      <c r="P175" s="210"/>
      <c r="Q175" s="210"/>
      <c r="R175" s="210"/>
      <c r="S175" s="210"/>
      <c r="T175" s="210"/>
      <c r="U175" s="210"/>
      <c r="V175" s="210"/>
      <c r="W175" s="210"/>
      <c r="X175" s="210"/>
      <c r="Y175" s="210"/>
      <c r="Z175" s="210"/>
      <c r="AA175" s="210"/>
      <c r="AB175" s="210"/>
      <c r="AC175" s="210"/>
      <c r="AD175" s="210"/>
      <c r="AE175" s="210"/>
      <c r="AF175" s="210"/>
      <c r="AG175" s="210"/>
      <c r="AH175" s="210"/>
      <c r="AI175" s="210"/>
      <c r="AJ175" s="210"/>
      <c r="AK175" s="210"/>
      <c r="AL175" s="210"/>
    </row>
    <row r="176" spans="1:38" ht="16" x14ac:dyDescent="0.2">
      <c r="A176" s="210"/>
      <c r="B176" s="210"/>
      <c r="C176" s="210"/>
      <c r="D176" s="210"/>
      <c r="E176" s="210"/>
      <c r="F176" s="210"/>
      <c r="G176" s="210"/>
      <c r="H176" s="210"/>
      <c r="I176" s="210"/>
      <c r="J176" s="210"/>
      <c r="K176" s="210"/>
      <c r="L176" s="210"/>
      <c r="M176" s="210"/>
      <c r="N176" s="210"/>
      <c r="O176" s="210"/>
      <c r="P176" s="210"/>
      <c r="Q176" s="210"/>
      <c r="R176" s="210"/>
      <c r="S176" s="210"/>
      <c r="T176" s="210"/>
      <c r="U176" s="210"/>
      <c r="V176" s="210"/>
      <c r="W176" s="210"/>
      <c r="X176" s="210"/>
      <c r="Y176" s="210"/>
      <c r="Z176" s="210"/>
      <c r="AA176" s="210"/>
      <c r="AB176" s="210"/>
      <c r="AC176" s="210"/>
      <c r="AD176" s="210"/>
      <c r="AE176" s="210"/>
      <c r="AF176" s="210"/>
      <c r="AG176" s="210"/>
      <c r="AH176" s="210"/>
      <c r="AI176" s="210"/>
      <c r="AJ176" s="210"/>
      <c r="AK176" s="210"/>
      <c r="AL176" s="210"/>
    </row>
    <row r="177" spans="1:38" ht="16" x14ac:dyDescent="0.2">
      <c r="A177" s="210"/>
      <c r="B177" s="210"/>
      <c r="C177" s="210"/>
      <c r="D177" s="210"/>
      <c r="E177" s="210"/>
      <c r="F177" s="210"/>
      <c r="G177" s="210"/>
      <c r="H177" s="210"/>
      <c r="I177" s="210"/>
      <c r="J177" s="210"/>
      <c r="K177" s="210"/>
      <c r="L177" s="210"/>
      <c r="M177" s="210"/>
      <c r="N177" s="210"/>
      <c r="O177" s="210"/>
      <c r="P177" s="210"/>
      <c r="Q177" s="210"/>
      <c r="R177" s="210"/>
      <c r="S177" s="210"/>
      <c r="T177" s="210"/>
      <c r="U177" s="210"/>
      <c r="V177" s="210"/>
      <c r="W177" s="210"/>
      <c r="X177" s="210"/>
      <c r="Y177" s="210"/>
      <c r="Z177" s="210"/>
      <c r="AA177" s="210"/>
      <c r="AB177" s="210"/>
      <c r="AC177" s="210"/>
      <c r="AD177" s="210"/>
      <c r="AE177" s="210"/>
      <c r="AF177" s="210"/>
      <c r="AG177" s="210"/>
      <c r="AH177" s="210"/>
      <c r="AI177" s="210"/>
      <c r="AJ177" s="210"/>
      <c r="AK177" s="210"/>
      <c r="AL177" s="210"/>
    </row>
    <row r="178" spans="1:38" ht="16" x14ac:dyDescent="0.2">
      <c r="A178" s="210"/>
      <c r="B178" s="210"/>
      <c r="C178" s="210"/>
      <c r="D178" s="210"/>
      <c r="E178" s="210"/>
      <c r="F178" s="210"/>
      <c r="G178" s="210"/>
      <c r="H178" s="210"/>
      <c r="I178" s="210"/>
      <c r="J178" s="210"/>
      <c r="K178" s="210"/>
      <c r="L178" s="210"/>
      <c r="M178" s="210"/>
      <c r="N178" s="210"/>
      <c r="O178" s="210"/>
      <c r="P178" s="210"/>
      <c r="Q178" s="210"/>
      <c r="R178" s="210"/>
      <c r="S178" s="210"/>
      <c r="T178" s="210"/>
      <c r="U178" s="210"/>
      <c r="V178" s="210"/>
      <c r="W178" s="210"/>
      <c r="X178" s="210"/>
      <c r="Y178" s="210"/>
      <c r="Z178" s="210"/>
      <c r="AA178" s="210"/>
      <c r="AB178" s="210"/>
      <c r="AC178" s="210"/>
      <c r="AD178" s="210"/>
      <c r="AE178" s="210"/>
      <c r="AF178" s="210"/>
      <c r="AG178" s="210"/>
      <c r="AH178" s="210"/>
      <c r="AI178" s="210"/>
      <c r="AJ178" s="210"/>
      <c r="AK178" s="210"/>
      <c r="AL178" s="210"/>
    </row>
    <row r="179" spans="1:38" ht="16" x14ac:dyDescent="0.2">
      <c r="A179" s="210"/>
      <c r="B179" s="210"/>
      <c r="C179" s="210"/>
      <c r="D179" s="210"/>
      <c r="E179" s="210"/>
      <c r="F179" s="210"/>
      <c r="G179" s="210"/>
      <c r="H179" s="210"/>
      <c r="I179" s="210"/>
      <c r="J179" s="210"/>
      <c r="K179" s="210"/>
      <c r="L179" s="210"/>
      <c r="M179" s="210"/>
      <c r="N179" s="210"/>
      <c r="O179" s="210"/>
      <c r="P179" s="210"/>
      <c r="Q179" s="210"/>
      <c r="R179" s="210"/>
      <c r="S179" s="210"/>
      <c r="T179" s="210"/>
      <c r="U179" s="210"/>
      <c r="V179" s="210"/>
      <c r="W179" s="210"/>
      <c r="X179" s="210"/>
      <c r="Y179" s="210"/>
      <c r="Z179" s="210"/>
      <c r="AA179" s="210"/>
      <c r="AB179" s="210"/>
      <c r="AC179" s="210"/>
      <c r="AD179" s="210"/>
      <c r="AE179" s="210"/>
      <c r="AF179" s="210"/>
      <c r="AG179" s="210"/>
      <c r="AH179" s="210"/>
      <c r="AI179" s="210"/>
      <c r="AJ179" s="210"/>
      <c r="AK179" s="210"/>
      <c r="AL179" s="210"/>
    </row>
    <row r="180" spans="1:38" ht="16" x14ac:dyDescent="0.2">
      <c r="A180" s="210"/>
      <c r="B180" s="210"/>
      <c r="C180" s="210"/>
      <c r="D180" s="210"/>
      <c r="E180" s="210"/>
      <c r="F180" s="210"/>
      <c r="G180" s="210"/>
      <c r="H180" s="210"/>
      <c r="I180" s="210"/>
      <c r="J180" s="210"/>
      <c r="K180" s="210"/>
      <c r="L180" s="210"/>
      <c r="M180" s="210"/>
      <c r="N180" s="210"/>
      <c r="O180" s="210"/>
      <c r="P180" s="210"/>
      <c r="Q180" s="210"/>
      <c r="R180" s="210"/>
      <c r="S180" s="210"/>
      <c r="T180" s="210"/>
      <c r="U180" s="210"/>
      <c r="V180" s="210"/>
      <c r="W180" s="210"/>
      <c r="X180" s="210"/>
      <c r="Y180" s="210"/>
      <c r="Z180" s="210"/>
      <c r="AA180" s="210"/>
      <c r="AB180" s="210"/>
      <c r="AC180" s="210"/>
      <c r="AD180" s="210"/>
      <c r="AE180" s="210"/>
      <c r="AF180" s="210"/>
      <c r="AG180" s="210"/>
      <c r="AH180" s="210"/>
      <c r="AI180" s="210"/>
      <c r="AJ180" s="210"/>
      <c r="AK180" s="210"/>
      <c r="AL180" s="210"/>
    </row>
    <row r="181" spans="1:38" ht="16" x14ac:dyDescent="0.2">
      <c r="A181" s="210"/>
      <c r="B181" s="210"/>
      <c r="C181" s="210"/>
      <c r="D181" s="210"/>
      <c r="E181" s="210"/>
      <c r="F181" s="210"/>
      <c r="G181" s="210"/>
      <c r="H181" s="210"/>
      <c r="I181" s="210"/>
      <c r="J181" s="210"/>
      <c r="K181" s="210"/>
      <c r="L181" s="210"/>
      <c r="M181" s="210"/>
      <c r="N181" s="210"/>
      <c r="O181" s="210"/>
      <c r="P181" s="210"/>
      <c r="Q181" s="210"/>
      <c r="R181" s="210"/>
      <c r="S181" s="210"/>
      <c r="T181" s="210"/>
      <c r="U181" s="210"/>
      <c r="V181" s="210"/>
      <c r="W181" s="210"/>
      <c r="X181" s="210"/>
      <c r="Y181" s="210"/>
      <c r="Z181" s="210"/>
      <c r="AA181" s="210"/>
      <c r="AB181" s="210"/>
      <c r="AC181" s="210"/>
      <c r="AD181" s="210"/>
      <c r="AE181" s="210"/>
      <c r="AF181" s="210"/>
      <c r="AG181" s="210"/>
      <c r="AH181" s="210"/>
      <c r="AI181" s="210"/>
      <c r="AJ181" s="210"/>
      <c r="AK181" s="210"/>
      <c r="AL181" s="210"/>
    </row>
    <row r="182" spans="1:38" ht="16" x14ac:dyDescent="0.2">
      <c r="A182" s="210"/>
      <c r="B182" s="210"/>
      <c r="C182" s="210"/>
      <c r="D182" s="210"/>
      <c r="E182" s="210"/>
      <c r="F182" s="210"/>
      <c r="G182" s="210"/>
      <c r="H182" s="210"/>
      <c r="I182" s="210"/>
      <c r="J182" s="210"/>
      <c r="K182" s="210"/>
      <c r="L182" s="210"/>
      <c r="M182" s="210"/>
      <c r="N182" s="210"/>
      <c r="O182" s="210"/>
      <c r="P182" s="210"/>
      <c r="Q182" s="210"/>
      <c r="R182" s="210"/>
      <c r="S182" s="210"/>
      <c r="T182" s="210"/>
      <c r="U182" s="210"/>
      <c r="V182" s="210"/>
      <c r="W182" s="210"/>
      <c r="X182" s="210"/>
      <c r="Y182" s="210"/>
      <c r="Z182" s="210"/>
      <c r="AA182" s="210"/>
      <c r="AB182" s="210"/>
      <c r="AC182" s="210"/>
      <c r="AD182" s="210"/>
      <c r="AE182" s="210"/>
      <c r="AF182" s="210"/>
      <c r="AG182" s="210"/>
      <c r="AH182" s="210"/>
      <c r="AI182" s="210"/>
      <c r="AJ182" s="210"/>
      <c r="AK182" s="210"/>
      <c r="AL182" s="210"/>
    </row>
    <row r="183" spans="1:38" ht="16" x14ac:dyDescent="0.2">
      <c r="A183" s="210"/>
      <c r="B183" s="210"/>
      <c r="C183" s="210"/>
      <c r="D183" s="210"/>
      <c r="E183" s="210"/>
      <c r="F183" s="210"/>
      <c r="G183" s="210"/>
      <c r="H183" s="210"/>
      <c r="I183" s="210"/>
      <c r="J183" s="210"/>
      <c r="K183" s="210"/>
      <c r="L183" s="210"/>
      <c r="M183" s="210"/>
      <c r="N183" s="210"/>
      <c r="O183" s="210"/>
      <c r="P183" s="210"/>
      <c r="Q183" s="210"/>
      <c r="R183" s="210"/>
      <c r="S183" s="210"/>
      <c r="T183" s="210"/>
      <c r="U183" s="210"/>
      <c r="V183" s="210"/>
      <c r="W183" s="210"/>
      <c r="X183" s="210"/>
      <c r="Y183" s="210"/>
      <c r="Z183" s="210"/>
      <c r="AA183" s="210"/>
      <c r="AB183" s="210"/>
      <c r="AC183" s="210"/>
      <c r="AD183" s="210"/>
      <c r="AE183" s="210"/>
      <c r="AF183" s="210"/>
      <c r="AG183" s="210"/>
      <c r="AH183" s="210"/>
      <c r="AI183" s="210"/>
      <c r="AJ183" s="210"/>
      <c r="AK183" s="210"/>
      <c r="AL183" s="210"/>
    </row>
    <row r="184" spans="1:38" ht="16" x14ac:dyDescent="0.2">
      <c r="A184" s="210"/>
      <c r="B184" s="210"/>
      <c r="C184" s="210"/>
      <c r="D184" s="210"/>
      <c r="E184" s="210"/>
      <c r="F184" s="210"/>
      <c r="G184" s="210"/>
      <c r="H184" s="210"/>
      <c r="I184" s="210"/>
      <c r="J184" s="210"/>
      <c r="K184" s="210"/>
      <c r="L184" s="210"/>
      <c r="M184" s="210"/>
      <c r="N184" s="210"/>
      <c r="O184" s="210"/>
      <c r="P184" s="210"/>
      <c r="Q184" s="210"/>
      <c r="R184" s="210"/>
      <c r="S184" s="210"/>
      <c r="T184" s="210"/>
      <c r="U184" s="210"/>
      <c r="V184" s="210"/>
      <c r="W184" s="210"/>
      <c r="X184" s="210"/>
      <c r="Y184" s="210"/>
      <c r="Z184" s="210"/>
      <c r="AA184" s="210"/>
      <c r="AB184" s="210"/>
      <c r="AC184" s="210"/>
      <c r="AD184" s="210"/>
      <c r="AE184" s="210"/>
      <c r="AF184" s="210"/>
      <c r="AG184" s="210"/>
      <c r="AH184" s="210"/>
      <c r="AI184" s="210"/>
      <c r="AJ184" s="210"/>
      <c r="AK184" s="210"/>
      <c r="AL184" s="210"/>
    </row>
    <row r="185" spans="1:38" ht="16" x14ac:dyDescent="0.2">
      <c r="A185" s="210"/>
      <c r="B185" s="210"/>
      <c r="C185" s="210"/>
      <c r="D185" s="210"/>
      <c r="E185" s="210"/>
      <c r="F185" s="210"/>
      <c r="G185" s="210"/>
      <c r="H185" s="210"/>
      <c r="I185" s="210"/>
      <c r="J185" s="210"/>
      <c r="K185" s="210"/>
      <c r="L185" s="210"/>
      <c r="M185" s="210"/>
      <c r="N185" s="210"/>
      <c r="O185" s="210"/>
      <c r="P185" s="210"/>
      <c r="Q185" s="210"/>
      <c r="R185" s="210"/>
      <c r="S185" s="210"/>
      <c r="T185" s="210"/>
      <c r="U185" s="210"/>
      <c r="V185" s="210"/>
      <c r="W185" s="210"/>
      <c r="X185" s="210"/>
      <c r="Y185" s="210"/>
      <c r="Z185" s="210"/>
      <c r="AA185" s="210"/>
      <c r="AB185" s="210"/>
      <c r="AC185" s="210"/>
      <c r="AD185" s="210"/>
      <c r="AE185" s="210"/>
      <c r="AF185" s="210"/>
      <c r="AG185" s="210"/>
      <c r="AH185" s="210"/>
      <c r="AI185" s="210"/>
      <c r="AJ185" s="210"/>
      <c r="AK185" s="210"/>
      <c r="AL185" s="210"/>
    </row>
    <row r="186" spans="1:38" ht="16" x14ac:dyDescent="0.2">
      <c r="A186" s="210"/>
      <c r="B186" s="210"/>
      <c r="C186" s="210"/>
      <c r="D186" s="210"/>
      <c r="E186" s="210"/>
      <c r="F186" s="210"/>
      <c r="G186" s="210"/>
      <c r="H186" s="210"/>
      <c r="I186" s="210"/>
      <c r="J186" s="210"/>
      <c r="K186" s="210"/>
      <c r="L186" s="210"/>
      <c r="M186" s="210"/>
      <c r="N186" s="210"/>
      <c r="O186" s="210"/>
      <c r="P186" s="210"/>
      <c r="Q186" s="210"/>
      <c r="R186" s="210"/>
      <c r="S186" s="210"/>
      <c r="T186" s="210"/>
      <c r="U186" s="210"/>
      <c r="V186" s="210"/>
      <c r="W186" s="210"/>
      <c r="X186" s="210"/>
      <c r="Y186" s="210"/>
      <c r="Z186" s="210"/>
      <c r="AA186" s="210"/>
      <c r="AB186" s="210"/>
      <c r="AC186" s="210"/>
      <c r="AD186" s="210"/>
      <c r="AE186" s="210"/>
      <c r="AF186" s="210"/>
      <c r="AG186" s="210"/>
      <c r="AH186" s="210"/>
      <c r="AI186" s="210"/>
      <c r="AJ186" s="210"/>
      <c r="AK186" s="210"/>
      <c r="AL186" s="210"/>
    </row>
    <row r="187" spans="1:38" ht="16" x14ac:dyDescent="0.2">
      <c r="A187" s="210"/>
      <c r="B187" s="210"/>
      <c r="C187" s="210"/>
      <c r="D187" s="210"/>
      <c r="E187" s="210"/>
      <c r="F187" s="210"/>
      <c r="G187" s="210"/>
      <c r="H187" s="210"/>
      <c r="I187" s="210"/>
      <c r="J187" s="210"/>
      <c r="K187" s="210"/>
      <c r="L187" s="210"/>
      <c r="M187" s="210"/>
      <c r="N187" s="210"/>
      <c r="O187" s="210"/>
      <c r="P187" s="210"/>
      <c r="Q187" s="210"/>
      <c r="R187" s="210"/>
      <c r="S187" s="210"/>
      <c r="T187" s="210"/>
      <c r="U187" s="210"/>
      <c r="V187" s="210"/>
      <c r="W187" s="210"/>
      <c r="X187" s="210"/>
      <c r="Y187" s="210"/>
      <c r="Z187" s="210"/>
      <c r="AA187" s="210"/>
      <c r="AB187" s="210"/>
      <c r="AC187" s="210"/>
      <c r="AD187" s="210"/>
      <c r="AE187" s="210"/>
      <c r="AF187" s="210"/>
      <c r="AG187" s="210"/>
      <c r="AH187" s="210"/>
      <c r="AI187" s="210"/>
      <c r="AJ187" s="210"/>
      <c r="AK187" s="210"/>
      <c r="AL187" s="210"/>
    </row>
    <row r="188" spans="1:38" ht="16" x14ac:dyDescent="0.2">
      <c r="A188" s="210"/>
      <c r="B188" s="210"/>
      <c r="C188" s="210"/>
      <c r="D188" s="210"/>
      <c r="E188" s="210"/>
      <c r="F188" s="210"/>
      <c r="G188" s="210"/>
      <c r="H188" s="210"/>
      <c r="I188" s="210"/>
      <c r="J188" s="210"/>
      <c r="K188" s="210"/>
      <c r="L188" s="210"/>
      <c r="M188" s="210"/>
      <c r="N188" s="210"/>
      <c r="O188" s="210"/>
      <c r="P188" s="210"/>
      <c r="Q188" s="210"/>
      <c r="R188" s="210"/>
      <c r="S188" s="210"/>
      <c r="T188" s="210"/>
      <c r="U188" s="210"/>
      <c r="V188" s="210"/>
      <c r="W188" s="210"/>
      <c r="X188" s="210"/>
      <c r="Y188" s="210"/>
      <c r="Z188" s="210"/>
      <c r="AA188" s="210"/>
      <c r="AB188" s="210"/>
      <c r="AC188" s="210"/>
      <c r="AD188" s="210"/>
      <c r="AE188" s="210"/>
      <c r="AF188" s="210"/>
      <c r="AG188" s="210"/>
      <c r="AH188" s="210"/>
      <c r="AI188" s="210"/>
      <c r="AJ188" s="210"/>
      <c r="AK188" s="210"/>
      <c r="AL188" s="210"/>
    </row>
    <row r="189" spans="1:38" ht="16" x14ac:dyDescent="0.2">
      <c r="A189" s="210"/>
      <c r="B189" s="210"/>
      <c r="C189" s="210"/>
      <c r="D189" s="210"/>
      <c r="E189" s="210"/>
      <c r="F189" s="210"/>
      <c r="G189" s="210"/>
      <c r="H189" s="210"/>
      <c r="I189" s="210"/>
      <c r="J189" s="210"/>
      <c r="K189" s="210"/>
      <c r="L189" s="210"/>
      <c r="M189" s="210"/>
      <c r="N189" s="210"/>
      <c r="O189" s="210"/>
      <c r="P189" s="210"/>
      <c r="Q189" s="210"/>
      <c r="R189" s="210"/>
      <c r="S189" s="210"/>
      <c r="T189" s="210"/>
      <c r="U189" s="210"/>
      <c r="V189" s="210"/>
      <c r="W189" s="210"/>
      <c r="X189" s="210"/>
      <c r="Y189" s="210"/>
      <c r="Z189" s="210"/>
      <c r="AA189" s="210"/>
      <c r="AB189" s="210"/>
      <c r="AC189" s="210"/>
      <c r="AD189" s="210"/>
      <c r="AE189" s="210"/>
      <c r="AF189" s="210"/>
      <c r="AG189" s="210"/>
      <c r="AH189" s="210"/>
      <c r="AI189" s="210"/>
      <c r="AJ189" s="210"/>
      <c r="AK189" s="210"/>
      <c r="AL189" s="210"/>
    </row>
    <row r="190" spans="1:38" ht="16" x14ac:dyDescent="0.2">
      <c r="A190" s="210"/>
      <c r="B190" s="210"/>
      <c r="C190" s="210"/>
      <c r="D190" s="210"/>
      <c r="E190" s="210"/>
      <c r="F190" s="210"/>
      <c r="G190" s="210"/>
      <c r="H190" s="210"/>
      <c r="I190" s="210"/>
      <c r="J190" s="210"/>
      <c r="K190" s="210"/>
      <c r="L190" s="210"/>
      <c r="M190" s="210"/>
      <c r="N190" s="210"/>
      <c r="O190" s="210"/>
      <c r="P190" s="210"/>
      <c r="Q190" s="210"/>
      <c r="R190" s="210"/>
      <c r="S190" s="210"/>
      <c r="T190" s="210"/>
      <c r="U190" s="210"/>
      <c r="V190" s="210"/>
      <c r="W190" s="210"/>
      <c r="X190" s="210"/>
      <c r="Y190" s="210"/>
      <c r="Z190" s="210"/>
      <c r="AA190" s="210"/>
      <c r="AB190" s="210"/>
      <c r="AC190" s="210"/>
      <c r="AD190" s="210"/>
      <c r="AE190" s="210"/>
      <c r="AF190" s="210"/>
      <c r="AG190" s="210"/>
      <c r="AH190" s="210"/>
      <c r="AI190" s="210"/>
      <c r="AJ190" s="210"/>
      <c r="AK190" s="210"/>
      <c r="AL190" s="210"/>
    </row>
    <row r="191" spans="1:38" ht="16" x14ac:dyDescent="0.2">
      <c r="A191" s="210"/>
      <c r="B191" s="210"/>
      <c r="C191" s="210"/>
      <c r="D191" s="210"/>
      <c r="E191" s="210"/>
      <c r="F191" s="210"/>
      <c r="G191" s="210"/>
      <c r="H191" s="210"/>
      <c r="I191" s="210"/>
      <c r="J191" s="210"/>
      <c r="K191" s="210"/>
      <c r="L191" s="210"/>
      <c r="M191" s="210"/>
      <c r="N191" s="210"/>
      <c r="O191" s="210"/>
      <c r="P191" s="210"/>
      <c r="Q191" s="210"/>
      <c r="R191" s="210"/>
      <c r="S191" s="210"/>
      <c r="T191" s="210"/>
      <c r="U191" s="210"/>
      <c r="V191" s="210"/>
      <c r="W191" s="210"/>
      <c r="X191" s="210"/>
      <c r="Y191" s="210"/>
      <c r="Z191" s="210"/>
      <c r="AA191" s="210"/>
      <c r="AB191" s="210"/>
      <c r="AC191" s="210"/>
      <c r="AD191" s="210"/>
      <c r="AE191" s="210"/>
      <c r="AF191" s="210"/>
      <c r="AG191" s="210"/>
      <c r="AH191" s="210"/>
      <c r="AI191" s="210"/>
      <c r="AJ191" s="210"/>
      <c r="AK191" s="210"/>
      <c r="AL191" s="210"/>
    </row>
    <row r="192" spans="1:38" ht="16" x14ac:dyDescent="0.2">
      <c r="A192" s="210"/>
      <c r="B192" s="210"/>
      <c r="C192" s="210"/>
      <c r="D192" s="210"/>
      <c r="E192" s="210"/>
      <c r="F192" s="210"/>
      <c r="G192" s="210"/>
      <c r="H192" s="210"/>
      <c r="I192" s="210"/>
      <c r="J192" s="210"/>
      <c r="K192" s="210"/>
      <c r="L192" s="210"/>
      <c r="M192" s="210"/>
      <c r="N192" s="210"/>
      <c r="O192" s="210"/>
      <c r="P192" s="210"/>
      <c r="Q192" s="210"/>
      <c r="R192" s="210"/>
      <c r="S192" s="210"/>
      <c r="T192" s="210"/>
      <c r="U192" s="210"/>
      <c r="V192" s="210"/>
      <c r="W192" s="210"/>
      <c r="X192" s="210"/>
      <c r="Y192" s="210"/>
      <c r="Z192" s="210"/>
      <c r="AA192" s="210"/>
      <c r="AB192" s="210"/>
      <c r="AC192" s="210"/>
      <c r="AD192" s="210"/>
      <c r="AE192" s="210"/>
      <c r="AF192" s="210"/>
      <c r="AG192" s="210"/>
      <c r="AH192" s="210"/>
      <c r="AI192" s="210"/>
      <c r="AJ192" s="210"/>
      <c r="AK192" s="210"/>
      <c r="AL192" s="210"/>
    </row>
    <row r="193" spans="1:38" ht="16" x14ac:dyDescent="0.2">
      <c r="A193" s="210"/>
      <c r="B193" s="210"/>
      <c r="C193" s="210"/>
      <c r="D193" s="210"/>
      <c r="E193" s="210"/>
      <c r="F193" s="210"/>
      <c r="G193" s="210"/>
      <c r="H193" s="210"/>
      <c r="I193" s="210"/>
      <c r="J193" s="210"/>
      <c r="K193" s="210"/>
      <c r="L193" s="210"/>
      <c r="M193" s="210"/>
      <c r="N193" s="210"/>
      <c r="O193" s="210"/>
      <c r="P193" s="210"/>
      <c r="Q193" s="210"/>
      <c r="R193" s="210"/>
      <c r="S193" s="210"/>
      <c r="T193" s="210"/>
      <c r="U193" s="210"/>
      <c r="V193" s="210"/>
      <c r="W193" s="210"/>
      <c r="X193" s="210"/>
      <c r="Y193" s="210"/>
      <c r="Z193" s="210"/>
      <c r="AA193" s="210"/>
      <c r="AB193" s="210"/>
      <c r="AC193" s="210"/>
      <c r="AD193" s="210"/>
      <c r="AE193" s="210"/>
      <c r="AF193" s="210"/>
      <c r="AG193" s="210"/>
      <c r="AH193" s="210"/>
      <c r="AI193" s="210"/>
      <c r="AJ193" s="210"/>
      <c r="AK193" s="210"/>
      <c r="AL193" s="210"/>
    </row>
    <row r="194" spans="1:38" ht="16" x14ac:dyDescent="0.2">
      <c r="A194" s="210"/>
      <c r="B194" s="210"/>
      <c r="C194" s="210"/>
      <c r="D194" s="210"/>
      <c r="E194" s="210"/>
      <c r="F194" s="210"/>
      <c r="G194" s="210"/>
      <c r="H194" s="210"/>
      <c r="I194" s="210"/>
      <c r="J194" s="210"/>
      <c r="K194" s="210"/>
      <c r="L194" s="210"/>
      <c r="M194" s="210"/>
      <c r="N194" s="210"/>
      <c r="O194" s="210"/>
      <c r="P194" s="210"/>
      <c r="Q194" s="210"/>
      <c r="R194" s="210"/>
      <c r="S194" s="210"/>
      <c r="T194" s="210"/>
      <c r="U194" s="210"/>
      <c r="V194" s="210"/>
      <c r="W194" s="210"/>
      <c r="X194" s="210"/>
      <c r="Y194" s="210"/>
      <c r="Z194" s="210"/>
      <c r="AA194" s="210"/>
      <c r="AB194" s="210"/>
      <c r="AC194" s="210"/>
      <c r="AD194" s="210"/>
      <c r="AE194" s="210"/>
      <c r="AF194" s="210"/>
      <c r="AG194" s="210"/>
      <c r="AH194" s="210"/>
      <c r="AI194" s="210"/>
      <c r="AJ194" s="210"/>
      <c r="AK194" s="210"/>
      <c r="AL194" s="210"/>
    </row>
    <row r="195" spans="1:38" ht="16" x14ac:dyDescent="0.2">
      <c r="A195" s="210"/>
      <c r="B195" s="210"/>
      <c r="C195" s="210"/>
      <c r="D195" s="210"/>
      <c r="E195" s="210"/>
      <c r="F195" s="210"/>
      <c r="G195" s="210"/>
      <c r="H195" s="210"/>
      <c r="I195" s="210"/>
      <c r="J195" s="210"/>
      <c r="K195" s="210"/>
      <c r="L195" s="210"/>
      <c r="M195" s="210"/>
      <c r="N195" s="210"/>
      <c r="O195" s="210"/>
      <c r="P195" s="210"/>
      <c r="Q195" s="210"/>
      <c r="R195" s="210"/>
      <c r="S195" s="210"/>
      <c r="T195" s="210"/>
      <c r="U195" s="210"/>
      <c r="V195" s="210"/>
      <c r="W195" s="210"/>
      <c r="X195" s="210"/>
      <c r="Y195" s="210"/>
      <c r="Z195" s="210"/>
      <c r="AA195" s="210"/>
      <c r="AB195" s="210"/>
      <c r="AC195" s="210"/>
      <c r="AD195" s="210"/>
      <c r="AE195" s="210"/>
      <c r="AF195" s="210"/>
      <c r="AG195" s="210"/>
      <c r="AH195" s="210"/>
      <c r="AI195" s="210"/>
      <c r="AJ195" s="210"/>
      <c r="AK195" s="210"/>
      <c r="AL195" s="210"/>
    </row>
    <row r="196" spans="1:38" ht="16" x14ac:dyDescent="0.2">
      <c r="A196" s="210"/>
      <c r="B196" s="210"/>
      <c r="C196" s="210"/>
      <c r="D196" s="210"/>
      <c r="E196" s="210"/>
      <c r="F196" s="210"/>
      <c r="G196" s="210"/>
      <c r="H196" s="210"/>
      <c r="I196" s="210"/>
      <c r="J196" s="210"/>
      <c r="K196" s="210"/>
      <c r="L196" s="210"/>
      <c r="M196" s="210"/>
      <c r="N196" s="210"/>
      <c r="O196" s="210"/>
      <c r="P196" s="210"/>
      <c r="Q196" s="210"/>
      <c r="R196" s="210"/>
      <c r="S196" s="210"/>
      <c r="T196" s="210"/>
      <c r="U196" s="210"/>
      <c r="V196" s="210"/>
      <c r="W196" s="210"/>
      <c r="X196" s="210"/>
      <c r="Y196" s="210"/>
      <c r="Z196" s="210"/>
      <c r="AA196" s="210"/>
      <c r="AB196" s="210"/>
      <c r="AC196" s="210"/>
      <c r="AD196" s="210"/>
      <c r="AE196" s="210"/>
      <c r="AF196" s="210"/>
      <c r="AG196" s="210"/>
      <c r="AH196" s="210"/>
      <c r="AI196" s="210"/>
      <c r="AJ196" s="210"/>
      <c r="AK196" s="210"/>
      <c r="AL196" s="210"/>
    </row>
    <row r="197" spans="1:38" ht="16" x14ac:dyDescent="0.2">
      <c r="A197" s="210"/>
      <c r="B197" s="210"/>
      <c r="C197" s="210"/>
      <c r="D197" s="210"/>
      <c r="E197" s="210"/>
      <c r="F197" s="210"/>
      <c r="G197" s="210"/>
      <c r="H197" s="210"/>
      <c r="I197" s="210"/>
      <c r="J197" s="210"/>
      <c r="K197" s="210"/>
      <c r="L197" s="210"/>
      <c r="M197" s="210"/>
      <c r="N197" s="210"/>
      <c r="O197" s="210"/>
      <c r="P197" s="210"/>
      <c r="Q197" s="210"/>
      <c r="R197" s="210"/>
      <c r="S197" s="210"/>
      <c r="T197" s="210"/>
      <c r="U197" s="210"/>
      <c r="V197" s="210"/>
      <c r="W197" s="210"/>
      <c r="X197" s="210"/>
      <c r="Y197" s="210"/>
      <c r="Z197" s="210"/>
      <c r="AA197" s="210"/>
      <c r="AB197" s="210"/>
      <c r="AC197" s="210"/>
      <c r="AD197" s="210"/>
      <c r="AE197" s="210"/>
      <c r="AF197" s="210"/>
      <c r="AG197" s="210"/>
      <c r="AH197" s="210"/>
      <c r="AI197" s="210"/>
      <c r="AJ197" s="210"/>
      <c r="AK197" s="210"/>
      <c r="AL197" s="210"/>
    </row>
    <row r="198" spans="1:38" ht="16" x14ac:dyDescent="0.2">
      <c r="A198" s="210"/>
      <c r="B198" s="210"/>
      <c r="C198" s="210"/>
      <c r="D198" s="210"/>
      <c r="E198" s="210"/>
      <c r="F198" s="210"/>
      <c r="G198" s="210"/>
      <c r="H198" s="210"/>
      <c r="I198" s="210"/>
      <c r="J198" s="210"/>
      <c r="K198" s="210"/>
      <c r="L198" s="210"/>
      <c r="M198" s="210"/>
      <c r="N198" s="210"/>
      <c r="O198" s="210"/>
      <c r="P198" s="210"/>
      <c r="Q198" s="210"/>
      <c r="R198" s="210"/>
      <c r="S198" s="210"/>
      <c r="T198" s="210"/>
      <c r="U198" s="210"/>
      <c r="V198" s="210"/>
      <c r="W198" s="210"/>
      <c r="X198" s="210"/>
      <c r="Y198" s="210"/>
      <c r="Z198" s="210"/>
      <c r="AA198" s="210"/>
      <c r="AB198" s="210"/>
      <c r="AC198" s="210"/>
      <c r="AD198" s="210"/>
      <c r="AE198" s="210"/>
      <c r="AF198" s="210"/>
      <c r="AG198" s="210"/>
      <c r="AH198" s="210"/>
      <c r="AI198" s="210"/>
      <c r="AJ198" s="210"/>
      <c r="AK198" s="210"/>
      <c r="AL198" s="210"/>
    </row>
    <row r="199" spans="1:38" ht="16" x14ac:dyDescent="0.2">
      <c r="A199" s="210"/>
      <c r="B199" s="210"/>
      <c r="C199" s="210"/>
      <c r="D199" s="210"/>
      <c r="E199" s="210"/>
      <c r="F199" s="210"/>
      <c r="G199" s="210"/>
      <c r="H199" s="210"/>
      <c r="I199" s="210"/>
      <c r="J199" s="210"/>
      <c r="K199" s="210"/>
      <c r="L199" s="210"/>
      <c r="M199" s="210"/>
      <c r="N199" s="210"/>
      <c r="O199" s="210"/>
      <c r="P199" s="210"/>
      <c r="Q199" s="210"/>
      <c r="R199" s="210"/>
      <c r="S199" s="210"/>
      <c r="T199" s="210"/>
      <c r="U199" s="210"/>
      <c r="V199" s="210"/>
      <c r="W199" s="210"/>
      <c r="X199" s="210"/>
      <c r="Y199" s="210"/>
      <c r="Z199" s="210"/>
      <c r="AA199" s="210"/>
      <c r="AB199" s="210"/>
      <c r="AC199" s="210"/>
      <c r="AD199" s="210"/>
      <c r="AE199" s="210"/>
      <c r="AF199" s="210"/>
      <c r="AG199" s="210"/>
      <c r="AH199" s="210"/>
      <c r="AI199" s="210"/>
      <c r="AJ199" s="210"/>
      <c r="AK199" s="210"/>
      <c r="AL199" s="210"/>
    </row>
    <row r="200" spans="1:38" ht="16" x14ac:dyDescent="0.2">
      <c r="A200" s="210"/>
      <c r="B200" s="210"/>
      <c r="C200" s="210"/>
      <c r="D200" s="210"/>
      <c r="E200" s="210"/>
      <c r="F200" s="210"/>
      <c r="G200" s="210"/>
      <c r="H200" s="210"/>
      <c r="I200" s="210"/>
      <c r="J200" s="210"/>
      <c r="K200" s="210"/>
      <c r="L200" s="210"/>
      <c r="M200" s="210"/>
      <c r="N200" s="210"/>
      <c r="O200" s="210"/>
      <c r="P200" s="210"/>
      <c r="Q200" s="210"/>
      <c r="R200" s="210"/>
      <c r="S200" s="210"/>
      <c r="T200" s="210"/>
      <c r="U200" s="210"/>
      <c r="V200" s="210"/>
      <c r="W200" s="210"/>
      <c r="X200" s="210"/>
      <c r="Y200" s="210"/>
      <c r="Z200" s="210"/>
      <c r="AA200" s="210"/>
      <c r="AB200" s="210"/>
      <c r="AC200" s="210"/>
      <c r="AD200" s="210"/>
      <c r="AE200" s="210"/>
      <c r="AF200" s="210"/>
      <c r="AG200" s="210"/>
      <c r="AH200" s="210"/>
      <c r="AI200" s="210"/>
      <c r="AJ200" s="210"/>
      <c r="AK200" s="210"/>
      <c r="AL200" s="210"/>
    </row>
    <row r="201" spans="1:38" ht="16" x14ac:dyDescent="0.2">
      <c r="A201" s="210"/>
      <c r="B201" s="210"/>
      <c r="C201" s="210"/>
      <c r="D201" s="210"/>
      <c r="E201" s="210"/>
      <c r="F201" s="210"/>
      <c r="G201" s="210"/>
      <c r="H201" s="210"/>
      <c r="I201" s="210"/>
      <c r="J201" s="210"/>
      <c r="K201" s="210"/>
      <c r="L201" s="210"/>
      <c r="M201" s="210"/>
      <c r="N201" s="210"/>
      <c r="O201" s="210"/>
      <c r="P201" s="210"/>
      <c r="Q201" s="210"/>
      <c r="R201" s="210"/>
      <c r="S201" s="210"/>
      <c r="T201" s="210"/>
      <c r="U201" s="210"/>
      <c r="V201" s="210"/>
      <c r="W201" s="210"/>
      <c r="X201" s="210"/>
      <c r="Y201" s="210"/>
      <c r="Z201" s="210"/>
      <c r="AA201" s="210"/>
      <c r="AB201" s="210"/>
      <c r="AC201" s="210"/>
      <c r="AD201" s="210"/>
      <c r="AE201" s="210"/>
      <c r="AF201" s="210"/>
      <c r="AG201" s="210"/>
      <c r="AH201" s="210"/>
      <c r="AI201" s="210"/>
      <c r="AJ201" s="210"/>
      <c r="AK201" s="210"/>
      <c r="AL201" s="210"/>
    </row>
    <row r="202" spans="1:38" ht="16" x14ac:dyDescent="0.2">
      <c r="A202" s="210"/>
      <c r="B202" s="210"/>
      <c r="C202" s="210"/>
      <c r="D202" s="210"/>
      <c r="E202" s="210"/>
      <c r="F202" s="210"/>
      <c r="G202" s="210"/>
      <c r="H202" s="210"/>
      <c r="I202" s="210"/>
      <c r="J202" s="210"/>
      <c r="K202" s="210"/>
      <c r="L202" s="210"/>
      <c r="M202" s="210"/>
      <c r="N202" s="210"/>
      <c r="O202" s="210"/>
      <c r="P202" s="210"/>
      <c r="Q202" s="210"/>
      <c r="R202" s="210"/>
      <c r="S202" s="210"/>
      <c r="T202" s="210"/>
      <c r="U202" s="210"/>
      <c r="V202" s="210"/>
      <c r="W202" s="210"/>
      <c r="X202" s="210"/>
      <c r="Y202" s="210"/>
      <c r="Z202" s="210"/>
      <c r="AA202" s="210"/>
      <c r="AB202" s="210"/>
      <c r="AC202" s="210"/>
      <c r="AD202" s="210"/>
      <c r="AE202" s="210"/>
      <c r="AF202" s="210"/>
      <c r="AG202" s="210"/>
      <c r="AH202" s="210"/>
      <c r="AI202" s="210"/>
      <c r="AJ202" s="210"/>
      <c r="AK202" s="210"/>
      <c r="AL202" s="210"/>
    </row>
    <row r="203" spans="1:38" ht="16" x14ac:dyDescent="0.2">
      <c r="A203" s="210"/>
      <c r="B203" s="210"/>
      <c r="C203" s="210"/>
      <c r="D203" s="210"/>
      <c r="E203" s="210"/>
      <c r="F203" s="210"/>
      <c r="G203" s="210"/>
      <c r="H203" s="210"/>
      <c r="I203" s="210"/>
      <c r="J203" s="210"/>
      <c r="K203" s="210"/>
      <c r="L203" s="210"/>
      <c r="M203" s="210"/>
      <c r="N203" s="210"/>
      <c r="O203" s="210"/>
      <c r="P203" s="210"/>
      <c r="Q203" s="210"/>
      <c r="R203" s="210"/>
      <c r="S203" s="210"/>
      <c r="T203" s="210"/>
      <c r="U203" s="210"/>
      <c r="V203" s="210"/>
      <c r="W203" s="210"/>
      <c r="X203" s="210"/>
      <c r="Y203" s="210"/>
      <c r="Z203" s="210"/>
      <c r="AA203" s="210"/>
      <c r="AB203" s="210"/>
      <c r="AC203" s="210"/>
      <c r="AD203" s="210"/>
      <c r="AE203" s="210"/>
      <c r="AF203" s="210"/>
      <c r="AG203" s="210"/>
      <c r="AH203" s="210"/>
      <c r="AI203" s="210"/>
      <c r="AJ203" s="210"/>
      <c r="AK203" s="210"/>
      <c r="AL203" s="210"/>
    </row>
    <row r="204" spans="1:38" ht="16" x14ac:dyDescent="0.2">
      <c r="A204" s="210"/>
      <c r="B204" s="210"/>
      <c r="C204" s="210"/>
      <c r="D204" s="210"/>
      <c r="E204" s="210"/>
      <c r="F204" s="210"/>
      <c r="G204" s="210"/>
      <c r="H204" s="210"/>
      <c r="I204" s="210"/>
      <c r="J204" s="210"/>
      <c r="K204" s="210"/>
      <c r="L204" s="210"/>
      <c r="M204" s="210"/>
      <c r="N204" s="210"/>
      <c r="O204" s="210"/>
      <c r="P204" s="210"/>
      <c r="Q204" s="210"/>
      <c r="R204" s="210"/>
      <c r="S204" s="210"/>
      <c r="T204" s="210"/>
      <c r="U204" s="210"/>
      <c r="V204" s="210"/>
      <c r="W204" s="210"/>
      <c r="X204" s="210"/>
      <c r="Y204" s="210"/>
      <c r="Z204" s="210"/>
      <c r="AA204" s="210"/>
      <c r="AB204" s="210"/>
      <c r="AC204" s="210"/>
      <c r="AD204" s="210"/>
      <c r="AE204" s="210"/>
      <c r="AF204" s="210"/>
      <c r="AG204" s="210"/>
      <c r="AH204" s="210"/>
      <c r="AI204" s="210"/>
      <c r="AJ204" s="210"/>
      <c r="AK204" s="210"/>
      <c r="AL204" s="210"/>
    </row>
    <row r="205" spans="1:38" ht="16" x14ac:dyDescent="0.2">
      <c r="A205" s="210"/>
      <c r="B205" s="210"/>
      <c r="C205" s="210"/>
      <c r="D205" s="210"/>
      <c r="E205" s="210"/>
      <c r="F205" s="210"/>
      <c r="G205" s="210"/>
      <c r="H205" s="210"/>
      <c r="I205" s="210"/>
      <c r="J205" s="210"/>
      <c r="K205" s="210"/>
      <c r="L205" s="210"/>
      <c r="M205" s="210"/>
      <c r="N205" s="210"/>
      <c r="O205" s="210"/>
      <c r="P205" s="210"/>
      <c r="Q205" s="210"/>
      <c r="R205" s="210"/>
      <c r="S205" s="210"/>
      <c r="T205" s="210"/>
      <c r="U205" s="210"/>
      <c r="V205" s="210"/>
      <c r="W205" s="210"/>
      <c r="X205" s="210"/>
      <c r="Y205" s="210"/>
      <c r="Z205" s="210"/>
      <c r="AA205" s="210"/>
      <c r="AB205" s="210"/>
      <c r="AC205" s="210"/>
      <c r="AD205" s="210"/>
      <c r="AE205" s="210"/>
      <c r="AF205" s="210"/>
      <c r="AG205" s="210"/>
      <c r="AH205" s="210"/>
      <c r="AI205" s="210"/>
      <c r="AJ205" s="210"/>
      <c r="AK205" s="210"/>
      <c r="AL205" s="210"/>
    </row>
    <row r="206" spans="1:38" ht="16" x14ac:dyDescent="0.2">
      <c r="A206" s="210"/>
      <c r="B206" s="210"/>
      <c r="C206" s="210"/>
      <c r="D206" s="210"/>
      <c r="E206" s="210"/>
      <c r="F206" s="210"/>
      <c r="G206" s="210"/>
      <c r="H206" s="210"/>
      <c r="I206" s="210"/>
      <c r="J206" s="210"/>
      <c r="K206" s="210"/>
      <c r="L206" s="210"/>
      <c r="M206" s="210"/>
      <c r="N206" s="210"/>
      <c r="O206" s="210"/>
      <c r="P206" s="210"/>
      <c r="Q206" s="210"/>
      <c r="R206" s="210"/>
      <c r="S206" s="210"/>
      <c r="T206" s="210"/>
      <c r="U206" s="210"/>
      <c r="V206" s="210"/>
      <c r="W206" s="210"/>
      <c r="X206" s="210"/>
      <c r="Y206" s="210"/>
      <c r="Z206" s="210"/>
      <c r="AA206" s="210"/>
      <c r="AB206" s="210"/>
      <c r="AC206" s="210"/>
      <c r="AD206" s="210"/>
      <c r="AE206" s="210"/>
      <c r="AF206" s="210"/>
      <c r="AG206" s="210"/>
      <c r="AH206" s="210"/>
      <c r="AI206" s="210"/>
      <c r="AJ206" s="210"/>
      <c r="AK206" s="210"/>
      <c r="AL206" s="210"/>
    </row>
    <row r="207" spans="1:38" ht="16" x14ac:dyDescent="0.2">
      <c r="A207" s="210"/>
      <c r="B207" s="210"/>
      <c r="C207" s="210"/>
      <c r="D207" s="210"/>
      <c r="E207" s="210"/>
      <c r="F207" s="210"/>
      <c r="G207" s="210"/>
      <c r="H207" s="210"/>
      <c r="I207" s="210"/>
      <c r="J207" s="210"/>
      <c r="K207" s="210"/>
      <c r="L207" s="210"/>
      <c r="M207" s="210"/>
      <c r="N207" s="210"/>
      <c r="O207" s="210"/>
      <c r="P207" s="210"/>
      <c r="Q207" s="210"/>
      <c r="R207" s="210"/>
      <c r="S207" s="210"/>
      <c r="T207" s="210"/>
      <c r="U207" s="210"/>
      <c r="V207" s="210"/>
      <c r="W207" s="210"/>
      <c r="X207" s="210"/>
      <c r="Y207" s="210"/>
      <c r="Z207" s="210"/>
      <c r="AA207" s="210"/>
      <c r="AB207" s="210"/>
      <c r="AC207" s="210"/>
      <c r="AD207" s="210"/>
      <c r="AE207" s="210"/>
      <c r="AF207" s="210"/>
      <c r="AG207" s="210"/>
      <c r="AH207" s="210"/>
      <c r="AI207" s="210"/>
      <c r="AJ207" s="210"/>
      <c r="AK207" s="210"/>
      <c r="AL207" s="210"/>
    </row>
    <row r="208" spans="1:38" ht="16" x14ac:dyDescent="0.2">
      <c r="A208" s="210"/>
      <c r="B208" s="210"/>
      <c r="C208" s="210"/>
      <c r="D208" s="210"/>
      <c r="E208" s="210"/>
      <c r="F208" s="210"/>
      <c r="G208" s="210"/>
      <c r="H208" s="210"/>
      <c r="I208" s="210"/>
      <c r="J208" s="210"/>
      <c r="K208" s="210"/>
      <c r="L208" s="210"/>
      <c r="M208" s="210"/>
      <c r="N208" s="210"/>
      <c r="O208" s="210"/>
      <c r="P208" s="210"/>
      <c r="Q208" s="210"/>
      <c r="R208" s="210"/>
      <c r="S208" s="210"/>
      <c r="T208" s="210"/>
      <c r="U208" s="210"/>
      <c r="V208" s="210"/>
      <c r="W208" s="210"/>
      <c r="X208" s="210"/>
      <c r="Y208" s="210"/>
      <c r="Z208" s="210"/>
      <c r="AA208" s="210"/>
      <c r="AB208" s="210"/>
      <c r="AC208" s="210"/>
      <c r="AD208" s="210"/>
      <c r="AE208" s="210"/>
      <c r="AF208" s="210"/>
      <c r="AG208" s="210"/>
      <c r="AH208" s="210"/>
      <c r="AI208" s="210"/>
      <c r="AJ208" s="210"/>
      <c r="AK208" s="210"/>
      <c r="AL208" s="210"/>
    </row>
    <row r="209" spans="1:38" ht="16" x14ac:dyDescent="0.2">
      <c r="A209" s="210"/>
      <c r="B209" s="210"/>
      <c r="C209" s="210"/>
      <c r="D209" s="210"/>
      <c r="E209" s="210"/>
      <c r="F209" s="210"/>
      <c r="G209" s="210"/>
      <c r="H209" s="210"/>
      <c r="I209" s="210"/>
      <c r="J209" s="210"/>
      <c r="K209" s="210"/>
      <c r="L209" s="210"/>
      <c r="M209" s="210"/>
      <c r="N209" s="210"/>
      <c r="O209" s="210"/>
      <c r="P209" s="210"/>
      <c r="Q209" s="210"/>
      <c r="R209" s="210"/>
      <c r="S209" s="210"/>
      <c r="T209" s="210"/>
      <c r="U209" s="210"/>
      <c r="V209" s="210"/>
      <c r="W209" s="210"/>
      <c r="X209" s="210"/>
      <c r="Y209" s="210"/>
      <c r="Z209" s="210"/>
      <c r="AA209" s="210"/>
      <c r="AB209" s="210"/>
      <c r="AC209" s="210"/>
      <c r="AD209" s="210"/>
      <c r="AE209" s="210"/>
      <c r="AF209" s="210"/>
      <c r="AG209" s="210"/>
      <c r="AH209" s="210"/>
      <c r="AI209" s="210"/>
      <c r="AJ209" s="210"/>
      <c r="AK209" s="210"/>
      <c r="AL209" s="210"/>
    </row>
    <row r="210" spans="1:38" ht="16" x14ac:dyDescent="0.2">
      <c r="A210" s="210"/>
      <c r="B210" s="210"/>
      <c r="C210" s="210"/>
      <c r="D210" s="210"/>
      <c r="E210" s="210"/>
      <c r="F210" s="210"/>
      <c r="G210" s="210"/>
      <c r="H210" s="210"/>
      <c r="I210" s="210"/>
      <c r="J210" s="210"/>
      <c r="K210" s="210"/>
      <c r="L210" s="210"/>
      <c r="M210" s="210"/>
      <c r="N210" s="210"/>
      <c r="O210" s="210"/>
      <c r="P210" s="210"/>
      <c r="Q210" s="210"/>
      <c r="R210" s="210"/>
      <c r="S210" s="210"/>
      <c r="T210" s="210"/>
      <c r="U210" s="210"/>
      <c r="V210" s="210"/>
      <c r="W210" s="210"/>
      <c r="X210" s="210"/>
      <c r="Y210" s="210"/>
      <c r="Z210" s="210"/>
      <c r="AA210" s="210"/>
      <c r="AB210" s="210"/>
      <c r="AC210" s="210"/>
      <c r="AD210" s="210"/>
      <c r="AE210" s="210"/>
      <c r="AF210" s="210"/>
      <c r="AG210" s="210"/>
      <c r="AH210" s="210"/>
      <c r="AI210" s="210"/>
      <c r="AJ210" s="210"/>
      <c r="AK210" s="210"/>
      <c r="AL210" s="210"/>
    </row>
    <row r="211" spans="1:38" ht="16" x14ac:dyDescent="0.2">
      <c r="A211" s="210"/>
      <c r="B211" s="210"/>
      <c r="C211" s="210"/>
      <c r="D211" s="210"/>
      <c r="E211" s="210"/>
      <c r="F211" s="210"/>
      <c r="G211" s="210"/>
      <c r="H211" s="210"/>
      <c r="I211" s="210"/>
      <c r="J211" s="210"/>
      <c r="K211" s="210"/>
      <c r="L211" s="210"/>
      <c r="M211" s="210"/>
      <c r="N211" s="210"/>
      <c r="O211" s="210"/>
      <c r="P211" s="210"/>
      <c r="Q211" s="210"/>
      <c r="R211" s="210"/>
      <c r="S211" s="210"/>
      <c r="T211" s="210"/>
      <c r="U211" s="210"/>
      <c r="V211" s="210"/>
      <c r="W211" s="210"/>
      <c r="X211" s="210"/>
      <c r="Y211" s="210"/>
      <c r="Z211" s="210"/>
      <c r="AA211" s="210"/>
      <c r="AB211" s="210"/>
      <c r="AC211" s="210"/>
      <c r="AD211" s="210"/>
      <c r="AE211" s="210"/>
      <c r="AF211" s="210"/>
      <c r="AG211" s="210"/>
      <c r="AH211" s="210"/>
      <c r="AI211" s="210"/>
      <c r="AJ211" s="210"/>
      <c r="AK211" s="210"/>
      <c r="AL211" s="210"/>
    </row>
    <row r="212" spans="1:38" ht="16" x14ac:dyDescent="0.2">
      <c r="A212" s="210"/>
      <c r="B212" s="210"/>
      <c r="C212" s="210"/>
      <c r="D212" s="210"/>
      <c r="E212" s="210"/>
      <c r="F212" s="210"/>
      <c r="G212" s="210"/>
      <c r="H212" s="210"/>
      <c r="I212" s="210"/>
      <c r="J212" s="210"/>
      <c r="K212" s="210"/>
      <c r="L212" s="210"/>
      <c r="M212" s="210"/>
      <c r="N212" s="210"/>
      <c r="O212" s="210"/>
      <c r="P212" s="210"/>
      <c r="Q212" s="210"/>
      <c r="R212" s="210"/>
      <c r="S212" s="210"/>
      <c r="T212" s="210"/>
      <c r="U212" s="210"/>
      <c r="V212" s="210"/>
      <c r="W212" s="210"/>
      <c r="X212" s="210"/>
      <c r="Y212" s="210"/>
      <c r="Z212" s="210"/>
      <c r="AA212" s="210"/>
      <c r="AB212" s="210"/>
      <c r="AC212" s="210"/>
      <c r="AD212" s="210"/>
      <c r="AE212" s="210"/>
      <c r="AF212" s="210"/>
      <c r="AG212" s="210"/>
      <c r="AH212" s="210"/>
      <c r="AI212" s="210"/>
      <c r="AJ212" s="210"/>
      <c r="AK212" s="210"/>
      <c r="AL212" s="210"/>
    </row>
    <row r="213" spans="1:38" ht="16" x14ac:dyDescent="0.2">
      <c r="A213" s="210"/>
      <c r="B213" s="210"/>
      <c r="C213" s="210"/>
      <c r="D213" s="210"/>
      <c r="E213" s="210"/>
      <c r="F213" s="210"/>
      <c r="G213" s="210"/>
      <c r="H213" s="210"/>
      <c r="I213" s="210"/>
      <c r="J213" s="210"/>
      <c r="K213" s="210"/>
      <c r="L213" s="210"/>
      <c r="M213" s="210"/>
      <c r="N213" s="210"/>
      <c r="O213" s="210"/>
      <c r="P213" s="210"/>
      <c r="Q213" s="210"/>
      <c r="R213" s="210"/>
      <c r="S213" s="210"/>
      <c r="T213" s="210"/>
      <c r="U213" s="210"/>
      <c r="V213" s="210"/>
      <c r="W213" s="210"/>
      <c r="X213" s="210"/>
      <c r="Y213" s="210"/>
      <c r="Z213" s="210"/>
      <c r="AA213" s="210"/>
      <c r="AB213" s="210"/>
      <c r="AC213" s="210"/>
      <c r="AD213" s="210"/>
      <c r="AE213" s="210"/>
      <c r="AF213" s="210"/>
      <c r="AG213" s="210"/>
      <c r="AH213" s="210"/>
      <c r="AI213" s="210"/>
      <c r="AJ213" s="210"/>
      <c r="AK213" s="210"/>
      <c r="AL213" s="210"/>
    </row>
    <row r="214" spans="1:38" ht="16" x14ac:dyDescent="0.2">
      <c r="A214" s="210"/>
      <c r="B214" s="210"/>
      <c r="C214" s="210"/>
      <c r="D214" s="210"/>
      <c r="E214" s="210"/>
      <c r="F214" s="210"/>
      <c r="G214" s="210"/>
      <c r="H214" s="210"/>
      <c r="I214" s="210"/>
      <c r="J214" s="210"/>
      <c r="K214" s="210"/>
      <c r="L214" s="210"/>
      <c r="M214" s="210"/>
      <c r="N214" s="210"/>
      <c r="O214" s="210"/>
      <c r="P214" s="210"/>
      <c r="Q214" s="210"/>
      <c r="R214" s="210"/>
      <c r="S214" s="210"/>
      <c r="T214" s="210"/>
      <c r="U214" s="210"/>
      <c r="V214" s="210"/>
      <c r="W214" s="210"/>
      <c r="X214" s="210"/>
      <c r="Y214" s="210"/>
      <c r="Z214" s="210"/>
      <c r="AA214" s="210"/>
      <c r="AB214" s="210"/>
      <c r="AC214" s="210"/>
      <c r="AD214" s="210"/>
      <c r="AE214" s="210"/>
      <c r="AF214" s="210"/>
      <c r="AG214" s="210"/>
      <c r="AH214" s="210"/>
      <c r="AI214" s="210"/>
      <c r="AJ214" s="210"/>
      <c r="AK214" s="210"/>
      <c r="AL214" s="210"/>
    </row>
    <row r="215" spans="1:38" ht="16" x14ac:dyDescent="0.2">
      <c r="A215" s="210"/>
      <c r="B215" s="210"/>
      <c r="C215" s="210"/>
      <c r="D215" s="210"/>
      <c r="E215" s="210"/>
      <c r="F215" s="210"/>
      <c r="G215" s="210"/>
      <c r="H215" s="210"/>
      <c r="I215" s="210"/>
      <c r="J215" s="210"/>
      <c r="K215" s="210"/>
      <c r="L215" s="210"/>
      <c r="M215" s="210"/>
      <c r="N215" s="210"/>
      <c r="O215" s="210"/>
      <c r="P215" s="210"/>
      <c r="Q215" s="210"/>
      <c r="R215" s="210"/>
      <c r="S215" s="210"/>
      <c r="T215" s="210"/>
      <c r="U215" s="210"/>
      <c r="V215" s="210"/>
      <c r="W215" s="210"/>
      <c r="X215" s="210"/>
      <c r="Y215" s="210"/>
      <c r="Z215" s="210"/>
      <c r="AA215" s="210"/>
      <c r="AB215" s="210"/>
      <c r="AC215" s="210"/>
      <c r="AD215" s="210"/>
      <c r="AE215" s="210"/>
      <c r="AF215" s="210"/>
      <c r="AG215" s="210"/>
      <c r="AH215" s="210"/>
      <c r="AI215" s="210"/>
      <c r="AJ215" s="210"/>
      <c r="AK215" s="210"/>
      <c r="AL215" s="210"/>
    </row>
    <row r="216" spans="1:38" ht="16" x14ac:dyDescent="0.2">
      <c r="A216" s="210"/>
      <c r="B216" s="210"/>
      <c r="C216" s="210"/>
      <c r="D216" s="210"/>
      <c r="E216" s="210"/>
      <c r="F216" s="210"/>
      <c r="G216" s="210"/>
      <c r="H216" s="210"/>
      <c r="I216" s="210"/>
      <c r="J216" s="210"/>
      <c r="K216" s="210"/>
      <c r="L216" s="210"/>
      <c r="M216" s="210"/>
      <c r="N216" s="210"/>
      <c r="O216" s="210"/>
      <c r="P216" s="210"/>
      <c r="Q216" s="210"/>
      <c r="R216" s="210"/>
      <c r="S216" s="210"/>
      <c r="T216" s="210"/>
      <c r="U216" s="210"/>
      <c r="V216" s="210"/>
      <c r="W216" s="210"/>
      <c r="X216" s="210"/>
      <c r="Y216" s="210"/>
      <c r="Z216" s="210"/>
      <c r="AA216" s="210"/>
      <c r="AB216" s="210"/>
      <c r="AC216" s="210"/>
      <c r="AD216" s="210"/>
      <c r="AE216" s="210"/>
      <c r="AF216" s="210"/>
      <c r="AG216" s="210"/>
      <c r="AH216" s="210"/>
      <c r="AI216" s="210"/>
      <c r="AJ216" s="210"/>
      <c r="AK216" s="210"/>
      <c r="AL216" s="210"/>
    </row>
    <row r="217" spans="1:38" ht="16" x14ac:dyDescent="0.2">
      <c r="A217" s="210"/>
      <c r="B217" s="210"/>
      <c r="C217" s="210"/>
      <c r="D217" s="210"/>
      <c r="E217" s="210"/>
      <c r="F217" s="210"/>
      <c r="G217" s="210"/>
      <c r="H217" s="210"/>
      <c r="I217" s="210"/>
      <c r="J217" s="210"/>
      <c r="K217" s="210"/>
      <c r="L217" s="210"/>
      <c r="M217" s="210"/>
      <c r="N217" s="210"/>
      <c r="O217" s="210"/>
      <c r="P217" s="210"/>
      <c r="Q217" s="210"/>
      <c r="R217" s="210"/>
      <c r="S217" s="210"/>
      <c r="T217" s="210"/>
      <c r="U217" s="210"/>
      <c r="V217" s="210"/>
      <c r="W217" s="210"/>
      <c r="X217" s="210"/>
      <c r="Y217" s="210"/>
      <c r="Z217" s="210"/>
      <c r="AA217" s="210"/>
      <c r="AB217" s="210"/>
      <c r="AC217" s="210"/>
      <c r="AD217" s="210"/>
      <c r="AE217" s="210"/>
      <c r="AF217" s="210"/>
      <c r="AG217" s="210"/>
      <c r="AH217" s="210"/>
      <c r="AI217" s="210"/>
      <c r="AJ217" s="210"/>
      <c r="AK217" s="210"/>
      <c r="AL217" s="210"/>
    </row>
    <row r="218" spans="1:38" ht="16" x14ac:dyDescent="0.2">
      <c r="A218" s="210"/>
      <c r="B218" s="210"/>
      <c r="C218" s="210"/>
      <c r="D218" s="210"/>
      <c r="E218" s="210"/>
      <c r="F218" s="210"/>
      <c r="G218" s="210"/>
      <c r="H218" s="210"/>
      <c r="I218" s="210"/>
      <c r="J218" s="210"/>
      <c r="K218" s="210"/>
      <c r="L218" s="210"/>
      <c r="M218" s="210"/>
      <c r="N218" s="210"/>
      <c r="O218" s="210"/>
      <c r="P218" s="210"/>
      <c r="Q218" s="210"/>
      <c r="R218" s="210"/>
      <c r="S218" s="210"/>
      <c r="T218" s="210"/>
      <c r="U218" s="210"/>
      <c r="V218" s="210"/>
      <c r="W218" s="210"/>
      <c r="X218" s="210"/>
      <c r="Y218" s="210"/>
      <c r="Z218" s="210"/>
      <c r="AA218" s="210"/>
      <c r="AB218" s="210"/>
      <c r="AC218" s="210"/>
      <c r="AD218" s="210"/>
      <c r="AE218" s="210"/>
      <c r="AF218" s="210"/>
      <c r="AG218" s="210"/>
      <c r="AH218" s="210"/>
      <c r="AI218" s="210"/>
      <c r="AJ218" s="210"/>
      <c r="AK218" s="210"/>
      <c r="AL218" s="210"/>
    </row>
    <row r="219" spans="1:38" ht="16" x14ac:dyDescent="0.2">
      <c r="A219" s="210"/>
      <c r="B219" s="210"/>
      <c r="C219" s="210"/>
      <c r="D219" s="210"/>
      <c r="E219" s="210"/>
      <c r="F219" s="210"/>
      <c r="G219" s="210"/>
      <c r="H219" s="210"/>
      <c r="I219" s="210"/>
      <c r="J219" s="210"/>
      <c r="K219" s="210"/>
      <c r="L219" s="210"/>
      <c r="M219" s="210"/>
      <c r="N219" s="210"/>
      <c r="O219" s="210"/>
      <c r="P219" s="210"/>
      <c r="Q219" s="210"/>
      <c r="R219" s="210"/>
      <c r="S219" s="210"/>
      <c r="T219" s="210"/>
      <c r="U219" s="210"/>
      <c r="V219" s="210"/>
      <c r="W219" s="210"/>
      <c r="X219" s="210"/>
      <c r="Y219" s="210"/>
      <c r="Z219" s="210"/>
      <c r="AA219" s="210"/>
      <c r="AB219" s="210"/>
      <c r="AC219" s="210"/>
      <c r="AD219" s="210"/>
      <c r="AE219" s="210"/>
      <c r="AF219" s="210"/>
      <c r="AG219" s="210"/>
      <c r="AH219" s="210"/>
      <c r="AI219" s="210"/>
      <c r="AJ219" s="210"/>
      <c r="AK219" s="210"/>
      <c r="AL219" s="210"/>
    </row>
    <row r="220" spans="1:38" ht="16" x14ac:dyDescent="0.2">
      <c r="A220" s="210"/>
      <c r="B220" s="210"/>
      <c r="C220" s="210"/>
      <c r="D220" s="210"/>
      <c r="E220" s="210"/>
      <c r="F220" s="210"/>
      <c r="G220" s="210"/>
      <c r="H220" s="210"/>
      <c r="I220" s="210"/>
      <c r="J220" s="210"/>
      <c r="K220" s="210"/>
      <c r="L220" s="210"/>
      <c r="M220" s="210"/>
      <c r="N220" s="210"/>
      <c r="O220" s="210"/>
      <c r="P220" s="210"/>
      <c r="Q220" s="210"/>
      <c r="R220" s="210"/>
      <c r="S220" s="210"/>
      <c r="T220" s="210"/>
      <c r="U220" s="210"/>
      <c r="V220" s="210"/>
      <c r="W220" s="210"/>
      <c r="X220" s="210"/>
      <c r="Y220" s="210"/>
      <c r="Z220" s="210"/>
      <c r="AA220" s="210"/>
      <c r="AB220" s="210"/>
      <c r="AC220" s="210"/>
      <c r="AD220" s="210"/>
      <c r="AE220" s="210"/>
      <c r="AF220" s="210"/>
      <c r="AG220" s="210"/>
      <c r="AH220" s="210"/>
      <c r="AI220" s="210"/>
      <c r="AJ220" s="210"/>
      <c r="AK220" s="210"/>
      <c r="AL220" s="210"/>
    </row>
    <row r="221" spans="1:38" ht="16" x14ac:dyDescent="0.2">
      <c r="A221" s="210"/>
      <c r="B221" s="210"/>
      <c r="C221" s="210"/>
      <c r="D221" s="210"/>
      <c r="E221" s="210"/>
      <c r="F221" s="210"/>
      <c r="G221" s="210"/>
      <c r="H221" s="210"/>
      <c r="I221" s="210"/>
      <c r="J221" s="210"/>
      <c r="K221" s="210"/>
      <c r="L221" s="210"/>
      <c r="M221" s="210"/>
      <c r="N221" s="210"/>
      <c r="O221" s="210"/>
      <c r="P221" s="210"/>
      <c r="Q221" s="210"/>
      <c r="R221" s="210"/>
      <c r="S221" s="210"/>
      <c r="T221" s="210"/>
      <c r="U221" s="210"/>
      <c r="V221" s="210"/>
      <c r="W221" s="210"/>
      <c r="X221" s="210"/>
      <c r="Y221" s="210"/>
      <c r="Z221" s="210"/>
      <c r="AA221" s="210"/>
      <c r="AB221" s="210"/>
      <c r="AC221" s="210"/>
      <c r="AD221" s="210"/>
      <c r="AE221" s="210"/>
      <c r="AF221" s="210"/>
      <c r="AG221" s="210"/>
      <c r="AH221" s="210"/>
      <c r="AI221" s="210"/>
      <c r="AJ221" s="210"/>
      <c r="AK221" s="210"/>
      <c r="AL221" s="210"/>
    </row>
    <row r="222" spans="1:38" ht="16" x14ac:dyDescent="0.2">
      <c r="A222" s="210"/>
      <c r="B222" s="210"/>
      <c r="C222" s="210"/>
      <c r="D222" s="210"/>
      <c r="E222" s="210"/>
      <c r="F222" s="210"/>
      <c r="G222" s="210"/>
      <c r="H222" s="210"/>
      <c r="I222" s="210"/>
      <c r="J222" s="210"/>
      <c r="K222" s="210"/>
      <c r="L222" s="210"/>
      <c r="M222" s="210"/>
      <c r="N222" s="210"/>
      <c r="O222" s="210"/>
      <c r="P222" s="210"/>
      <c r="Q222" s="210"/>
      <c r="R222" s="210"/>
      <c r="S222" s="210"/>
      <c r="T222" s="210"/>
      <c r="U222" s="210"/>
      <c r="V222" s="210"/>
      <c r="W222" s="210"/>
      <c r="X222" s="210"/>
      <c r="Y222" s="210"/>
      <c r="Z222" s="210"/>
      <c r="AA222" s="210"/>
      <c r="AB222" s="210"/>
      <c r="AC222" s="210"/>
      <c r="AD222" s="210"/>
      <c r="AE222" s="210"/>
      <c r="AF222" s="210"/>
      <c r="AG222" s="210"/>
      <c r="AH222" s="210"/>
      <c r="AI222" s="210"/>
      <c r="AJ222" s="210"/>
      <c r="AK222" s="210"/>
      <c r="AL222" s="210"/>
    </row>
    <row r="223" spans="1:38" ht="16" x14ac:dyDescent="0.2">
      <c r="A223" s="210"/>
      <c r="B223" s="210"/>
      <c r="C223" s="210"/>
      <c r="D223" s="210"/>
      <c r="E223" s="210"/>
      <c r="F223" s="210"/>
      <c r="G223" s="210"/>
      <c r="H223" s="210"/>
      <c r="I223" s="210"/>
      <c r="J223" s="210"/>
      <c r="K223" s="210"/>
      <c r="L223" s="210"/>
      <c r="M223" s="210"/>
      <c r="N223" s="210"/>
      <c r="O223" s="210"/>
      <c r="P223" s="210"/>
      <c r="Q223" s="210"/>
      <c r="R223" s="210"/>
      <c r="S223" s="210"/>
      <c r="T223" s="210"/>
      <c r="U223" s="210"/>
      <c r="V223" s="210"/>
      <c r="W223" s="210"/>
      <c r="X223" s="210"/>
      <c r="Y223" s="210"/>
      <c r="Z223" s="210"/>
      <c r="AA223" s="210"/>
      <c r="AB223" s="210"/>
      <c r="AC223" s="210"/>
      <c r="AD223" s="210"/>
      <c r="AE223" s="210"/>
      <c r="AF223" s="210"/>
      <c r="AG223" s="210"/>
      <c r="AH223" s="210"/>
      <c r="AI223" s="210"/>
      <c r="AJ223" s="210"/>
      <c r="AK223" s="210"/>
      <c r="AL223" s="210"/>
    </row>
    <row r="224" spans="1:38" ht="16" x14ac:dyDescent="0.2">
      <c r="A224" s="210"/>
      <c r="B224" s="210"/>
      <c r="C224" s="210"/>
      <c r="D224" s="210"/>
      <c r="E224" s="210"/>
      <c r="F224" s="210"/>
      <c r="G224" s="210"/>
      <c r="H224" s="210"/>
      <c r="I224" s="210"/>
      <c r="J224" s="210"/>
      <c r="K224" s="210"/>
      <c r="L224" s="210"/>
      <c r="M224" s="210"/>
      <c r="N224" s="210"/>
      <c r="O224" s="210"/>
      <c r="P224" s="210"/>
      <c r="Q224" s="210"/>
      <c r="R224" s="210"/>
      <c r="S224" s="210"/>
      <c r="T224" s="210"/>
      <c r="U224" s="210"/>
      <c r="V224" s="210"/>
      <c r="W224" s="210"/>
      <c r="X224" s="210"/>
      <c r="Y224" s="210"/>
      <c r="Z224" s="210"/>
      <c r="AA224" s="210"/>
      <c r="AB224" s="210"/>
      <c r="AC224" s="210"/>
      <c r="AD224" s="210"/>
      <c r="AE224" s="210"/>
      <c r="AF224" s="210"/>
      <c r="AG224" s="210"/>
      <c r="AH224" s="210"/>
      <c r="AI224" s="210"/>
      <c r="AJ224" s="210"/>
      <c r="AK224" s="210"/>
      <c r="AL224" s="210"/>
    </row>
    <row r="225" spans="1:38" ht="16" x14ac:dyDescent="0.2">
      <c r="A225" s="210"/>
      <c r="B225" s="210"/>
      <c r="C225" s="210"/>
      <c r="D225" s="210"/>
      <c r="E225" s="210"/>
      <c r="F225" s="210"/>
      <c r="G225" s="210"/>
      <c r="H225" s="210"/>
      <c r="I225" s="210"/>
      <c r="J225" s="210"/>
      <c r="K225" s="210"/>
      <c r="L225" s="210"/>
      <c r="M225" s="210"/>
      <c r="N225" s="210"/>
      <c r="O225" s="210"/>
      <c r="P225" s="210"/>
      <c r="Q225" s="210"/>
      <c r="R225" s="210"/>
      <c r="S225" s="210"/>
      <c r="T225" s="210"/>
      <c r="U225" s="210"/>
      <c r="V225" s="210"/>
      <c r="W225" s="210"/>
      <c r="X225" s="210"/>
      <c r="Y225" s="210"/>
      <c r="Z225" s="210"/>
      <c r="AA225" s="210"/>
      <c r="AB225" s="210"/>
      <c r="AC225" s="210"/>
      <c r="AD225" s="210"/>
      <c r="AE225" s="210"/>
      <c r="AF225" s="210"/>
      <c r="AG225" s="210"/>
      <c r="AH225" s="210"/>
      <c r="AI225" s="210"/>
      <c r="AJ225" s="210"/>
      <c r="AK225" s="210"/>
      <c r="AL225" s="210"/>
    </row>
    <row r="226" spans="1:38" ht="16" x14ac:dyDescent="0.2">
      <c r="A226" s="210"/>
      <c r="B226" s="210"/>
      <c r="C226" s="210"/>
      <c r="D226" s="210"/>
      <c r="E226" s="210"/>
      <c r="F226" s="210"/>
      <c r="G226" s="210"/>
      <c r="H226" s="210"/>
      <c r="I226" s="210"/>
      <c r="J226" s="210"/>
      <c r="K226" s="210"/>
      <c r="L226" s="210"/>
      <c r="M226" s="210"/>
      <c r="N226" s="210"/>
      <c r="O226" s="210"/>
      <c r="P226" s="210"/>
      <c r="Q226" s="210"/>
      <c r="R226" s="210"/>
      <c r="S226" s="210"/>
      <c r="T226" s="210"/>
      <c r="U226" s="210"/>
      <c r="V226" s="210"/>
      <c r="W226" s="210"/>
      <c r="X226" s="210"/>
      <c r="Y226" s="210"/>
      <c r="Z226" s="210"/>
      <c r="AA226" s="210"/>
      <c r="AB226" s="210"/>
      <c r="AC226" s="210"/>
      <c r="AD226" s="210"/>
      <c r="AE226" s="210"/>
      <c r="AF226" s="210"/>
      <c r="AG226" s="210"/>
      <c r="AH226" s="210"/>
      <c r="AI226" s="210"/>
      <c r="AJ226" s="210"/>
      <c r="AK226" s="210"/>
      <c r="AL226" s="210"/>
    </row>
    <row r="227" spans="1:38" ht="16" x14ac:dyDescent="0.2">
      <c r="A227" s="210"/>
      <c r="B227" s="210"/>
      <c r="C227" s="210"/>
      <c r="D227" s="210"/>
      <c r="E227" s="210"/>
      <c r="F227" s="210"/>
      <c r="G227" s="210"/>
      <c r="H227" s="210"/>
      <c r="I227" s="210"/>
      <c r="J227" s="210"/>
      <c r="K227" s="210"/>
      <c r="L227" s="210"/>
      <c r="M227" s="210"/>
      <c r="N227" s="210"/>
      <c r="O227" s="210"/>
      <c r="P227" s="210"/>
      <c r="Q227" s="210"/>
      <c r="R227" s="210"/>
      <c r="S227" s="210"/>
      <c r="T227" s="210"/>
      <c r="U227" s="210"/>
      <c r="V227" s="210"/>
      <c r="W227" s="210"/>
      <c r="X227" s="210"/>
      <c r="Y227" s="210"/>
      <c r="Z227" s="210"/>
      <c r="AA227" s="210"/>
      <c r="AB227" s="210"/>
      <c r="AC227" s="210"/>
      <c r="AD227" s="210"/>
      <c r="AE227" s="210"/>
      <c r="AF227" s="210"/>
      <c r="AG227" s="210"/>
      <c r="AH227" s="210"/>
      <c r="AI227" s="210"/>
      <c r="AJ227" s="210"/>
      <c r="AK227" s="210"/>
      <c r="AL227" s="210"/>
    </row>
    <row r="228" spans="1:38" ht="16" x14ac:dyDescent="0.2">
      <c r="A228" s="210"/>
      <c r="B228" s="210"/>
      <c r="C228" s="210"/>
      <c r="D228" s="210"/>
      <c r="E228" s="210"/>
      <c r="F228" s="210"/>
      <c r="G228" s="210"/>
      <c r="H228" s="210"/>
      <c r="I228" s="210"/>
      <c r="J228" s="210"/>
      <c r="K228" s="210"/>
      <c r="L228" s="210"/>
      <c r="M228" s="210"/>
      <c r="N228" s="210"/>
      <c r="O228" s="210"/>
      <c r="P228" s="210"/>
      <c r="Q228" s="210"/>
      <c r="R228" s="210"/>
      <c r="S228" s="210"/>
      <c r="T228" s="210"/>
      <c r="U228" s="210"/>
      <c r="V228" s="210"/>
      <c r="W228" s="210"/>
      <c r="X228" s="210"/>
      <c r="Y228" s="210"/>
      <c r="Z228" s="210"/>
      <c r="AA228" s="210"/>
      <c r="AB228" s="210"/>
      <c r="AC228" s="210"/>
      <c r="AD228" s="210"/>
      <c r="AE228" s="210"/>
      <c r="AF228" s="210"/>
      <c r="AG228" s="210"/>
      <c r="AH228" s="210"/>
      <c r="AI228" s="210"/>
      <c r="AJ228" s="210"/>
      <c r="AK228" s="210"/>
      <c r="AL228" s="210"/>
    </row>
    <row r="229" spans="1:38" ht="16" x14ac:dyDescent="0.2">
      <c r="A229" s="210"/>
      <c r="B229" s="210"/>
      <c r="C229" s="210"/>
      <c r="D229" s="210"/>
      <c r="E229" s="210"/>
      <c r="F229" s="210"/>
      <c r="G229" s="210"/>
      <c r="H229" s="210"/>
      <c r="I229" s="210"/>
      <c r="J229" s="210"/>
      <c r="K229" s="210"/>
      <c r="L229" s="210"/>
      <c r="M229" s="210"/>
      <c r="N229" s="210"/>
      <c r="O229" s="210"/>
      <c r="P229" s="210"/>
      <c r="Q229" s="210"/>
      <c r="R229" s="210"/>
      <c r="S229" s="210"/>
      <c r="T229" s="210"/>
      <c r="U229" s="210"/>
      <c r="V229" s="210"/>
      <c r="W229" s="210"/>
      <c r="X229" s="210"/>
      <c r="Y229" s="210"/>
      <c r="Z229" s="210"/>
      <c r="AA229" s="210"/>
      <c r="AB229" s="210"/>
      <c r="AC229" s="210"/>
      <c r="AD229" s="210"/>
      <c r="AE229" s="210"/>
      <c r="AF229" s="210"/>
      <c r="AG229" s="210"/>
      <c r="AH229" s="210"/>
      <c r="AI229" s="210"/>
      <c r="AJ229" s="210"/>
      <c r="AK229" s="210"/>
      <c r="AL229" s="210"/>
    </row>
    <row r="230" spans="1:38" ht="16" x14ac:dyDescent="0.2">
      <c r="A230" s="210"/>
      <c r="B230" s="210"/>
      <c r="C230" s="210"/>
      <c r="D230" s="210"/>
      <c r="E230" s="210"/>
      <c r="F230" s="210"/>
      <c r="G230" s="210"/>
      <c r="H230" s="210"/>
      <c r="I230" s="210"/>
      <c r="J230" s="210"/>
      <c r="K230" s="210"/>
      <c r="L230" s="210"/>
      <c r="M230" s="210"/>
      <c r="N230" s="210"/>
      <c r="O230" s="210"/>
      <c r="P230" s="210"/>
      <c r="Q230" s="210"/>
      <c r="R230" s="210"/>
      <c r="S230" s="210"/>
      <c r="T230" s="210"/>
      <c r="U230" s="210"/>
      <c r="V230" s="210"/>
      <c r="W230" s="210"/>
      <c r="X230" s="210"/>
      <c r="Y230" s="210"/>
      <c r="Z230" s="210"/>
      <c r="AA230" s="210"/>
      <c r="AB230" s="210"/>
      <c r="AC230" s="210"/>
      <c r="AD230" s="210"/>
      <c r="AE230" s="210"/>
      <c r="AF230" s="210"/>
      <c r="AG230" s="210"/>
      <c r="AH230" s="210"/>
      <c r="AI230" s="210"/>
      <c r="AJ230" s="210"/>
      <c r="AK230" s="210"/>
      <c r="AL230" s="210"/>
    </row>
    <row r="231" spans="1:38" ht="16" x14ac:dyDescent="0.2">
      <c r="A231" s="210"/>
      <c r="B231" s="210"/>
      <c r="C231" s="210"/>
      <c r="D231" s="210"/>
      <c r="E231" s="210"/>
      <c r="F231" s="210"/>
      <c r="G231" s="210"/>
      <c r="H231" s="210"/>
      <c r="I231" s="210"/>
      <c r="J231" s="210"/>
      <c r="K231" s="210"/>
      <c r="L231" s="210"/>
      <c r="M231" s="210"/>
      <c r="N231" s="210"/>
      <c r="O231" s="210"/>
      <c r="P231" s="210"/>
      <c r="Q231" s="210"/>
      <c r="R231" s="210"/>
      <c r="S231" s="210"/>
      <c r="T231" s="210"/>
      <c r="U231" s="210"/>
      <c r="V231" s="210"/>
      <c r="W231" s="210"/>
      <c r="X231" s="210"/>
      <c r="Y231" s="210"/>
      <c r="Z231" s="210"/>
      <c r="AA231" s="210"/>
      <c r="AB231" s="210"/>
      <c r="AC231" s="210"/>
      <c r="AD231" s="210"/>
      <c r="AE231" s="210"/>
      <c r="AF231" s="210"/>
      <c r="AG231" s="210"/>
      <c r="AH231" s="210"/>
      <c r="AI231" s="210"/>
      <c r="AJ231" s="210"/>
      <c r="AK231" s="210"/>
      <c r="AL231" s="210"/>
    </row>
    <row r="232" spans="1:38" ht="16" x14ac:dyDescent="0.2">
      <c r="A232" s="210"/>
      <c r="B232" s="210"/>
      <c r="C232" s="210"/>
      <c r="D232" s="210"/>
      <c r="E232" s="210"/>
      <c r="F232" s="210"/>
      <c r="G232" s="210"/>
      <c r="H232" s="210"/>
      <c r="I232" s="210"/>
      <c r="J232" s="210"/>
      <c r="K232" s="210"/>
      <c r="L232" s="210"/>
      <c r="M232" s="210"/>
      <c r="N232" s="210"/>
      <c r="O232" s="210"/>
      <c r="P232" s="210"/>
      <c r="Q232" s="210"/>
      <c r="R232" s="210"/>
      <c r="S232" s="210"/>
      <c r="T232" s="210"/>
      <c r="U232" s="210"/>
      <c r="V232" s="210"/>
      <c r="W232" s="210"/>
      <c r="X232" s="210"/>
      <c r="Y232" s="210"/>
      <c r="Z232" s="210"/>
      <c r="AA232" s="210"/>
      <c r="AB232" s="210"/>
      <c r="AC232" s="210"/>
      <c r="AD232" s="210"/>
      <c r="AE232" s="210"/>
      <c r="AF232" s="210"/>
      <c r="AG232" s="210"/>
      <c r="AH232" s="210"/>
      <c r="AI232" s="210"/>
      <c r="AJ232" s="210"/>
      <c r="AK232" s="210"/>
      <c r="AL232" s="210"/>
    </row>
    <row r="233" spans="1:38" ht="16" x14ac:dyDescent="0.2">
      <c r="A233" s="210"/>
      <c r="B233" s="210"/>
      <c r="C233" s="210"/>
      <c r="D233" s="210"/>
      <c r="E233" s="210"/>
      <c r="F233" s="210"/>
      <c r="G233" s="210"/>
      <c r="H233" s="210"/>
      <c r="I233" s="210"/>
      <c r="J233" s="210"/>
      <c r="K233" s="210"/>
      <c r="L233" s="210"/>
      <c r="M233" s="210"/>
      <c r="N233" s="210"/>
      <c r="O233" s="210"/>
      <c r="P233" s="210"/>
      <c r="Q233" s="210"/>
      <c r="R233" s="210"/>
      <c r="S233" s="210"/>
      <c r="T233" s="210"/>
      <c r="U233" s="210"/>
      <c r="V233" s="210"/>
      <c r="W233" s="210"/>
      <c r="X233" s="210"/>
      <c r="Y233" s="210"/>
      <c r="Z233" s="210"/>
      <c r="AA233" s="210"/>
      <c r="AB233" s="210"/>
      <c r="AC233" s="210"/>
      <c r="AD233" s="210"/>
      <c r="AE233" s="210"/>
      <c r="AF233" s="210"/>
      <c r="AG233" s="210"/>
      <c r="AH233" s="210"/>
      <c r="AI233" s="210"/>
      <c r="AJ233" s="210"/>
      <c r="AK233" s="210"/>
      <c r="AL233" s="210"/>
    </row>
    <row r="234" spans="1:38" ht="16" x14ac:dyDescent="0.2">
      <c r="A234" s="210"/>
      <c r="B234" s="210"/>
      <c r="C234" s="210"/>
      <c r="D234" s="210"/>
      <c r="E234" s="210"/>
      <c r="F234" s="210"/>
      <c r="G234" s="210"/>
      <c r="H234" s="210"/>
      <c r="I234" s="210"/>
      <c r="J234" s="210"/>
      <c r="K234" s="210"/>
      <c r="L234" s="210"/>
      <c r="M234" s="210"/>
      <c r="N234" s="210"/>
      <c r="O234" s="210"/>
      <c r="P234" s="210"/>
      <c r="Q234" s="210"/>
      <c r="R234" s="210"/>
      <c r="S234" s="210"/>
      <c r="T234" s="210"/>
      <c r="U234" s="210"/>
      <c r="V234" s="210"/>
      <c r="W234" s="210"/>
      <c r="X234" s="210"/>
      <c r="Y234" s="210"/>
      <c r="Z234" s="210"/>
      <c r="AA234" s="210"/>
      <c r="AB234" s="210"/>
      <c r="AC234" s="210"/>
      <c r="AD234" s="210"/>
      <c r="AE234" s="210"/>
      <c r="AF234" s="210"/>
      <c r="AG234" s="210"/>
      <c r="AH234" s="210"/>
      <c r="AI234" s="210"/>
      <c r="AJ234" s="210"/>
      <c r="AK234" s="210"/>
      <c r="AL234" s="210"/>
    </row>
    <row r="235" spans="1:38" ht="16" x14ac:dyDescent="0.2">
      <c r="A235" s="210"/>
      <c r="B235" s="210"/>
      <c r="C235" s="210"/>
      <c r="D235" s="210"/>
      <c r="E235" s="210"/>
      <c r="F235" s="210"/>
      <c r="G235" s="210"/>
      <c r="H235" s="210"/>
      <c r="I235" s="210"/>
      <c r="J235" s="210"/>
      <c r="K235" s="210"/>
      <c r="L235" s="210"/>
      <c r="M235" s="210"/>
      <c r="N235" s="210"/>
      <c r="O235" s="210"/>
      <c r="P235" s="210"/>
      <c r="Q235" s="210"/>
      <c r="R235" s="210"/>
      <c r="S235" s="210"/>
      <c r="T235" s="210"/>
      <c r="U235" s="210"/>
      <c r="V235" s="210"/>
      <c r="W235" s="210"/>
      <c r="X235" s="210"/>
      <c r="Y235" s="210"/>
      <c r="Z235" s="210"/>
      <c r="AA235" s="210"/>
      <c r="AB235" s="210"/>
      <c r="AC235" s="210"/>
      <c r="AD235" s="210"/>
      <c r="AE235" s="210"/>
      <c r="AF235" s="210"/>
      <c r="AG235" s="210"/>
      <c r="AH235" s="210"/>
      <c r="AI235" s="210"/>
      <c r="AJ235" s="210"/>
      <c r="AK235" s="210"/>
      <c r="AL235" s="210"/>
    </row>
    <row r="236" spans="1:38" ht="16" x14ac:dyDescent="0.2">
      <c r="A236" s="210"/>
      <c r="B236" s="210"/>
      <c r="C236" s="210"/>
      <c r="D236" s="210"/>
      <c r="E236" s="210"/>
      <c r="F236" s="210"/>
      <c r="G236" s="210"/>
      <c r="H236" s="210"/>
      <c r="I236" s="210"/>
      <c r="J236" s="210"/>
      <c r="K236" s="210"/>
      <c r="L236" s="210"/>
      <c r="M236" s="210"/>
      <c r="N236" s="210"/>
      <c r="O236" s="210"/>
      <c r="P236" s="210"/>
      <c r="Q236" s="210"/>
      <c r="R236" s="210"/>
      <c r="S236" s="210"/>
      <c r="T236" s="210"/>
      <c r="U236" s="210"/>
      <c r="V236" s="210"/>
      <c r="W236" s="210"/>
      <c r="X236" s="210"/>
      <c r="Y236" s="210"/>
      <c r="Z236" s="210"/>
      <c r="AA236" s="210"/>
      <c r="AB236" s="210"/>
      <c r="AC236" s="210"/>
      <c r="AD236" s="210"/>
      <c r="AE236" s="210"/>
      <c r="AF236" s="210"/>
      <c r="AG236" s="210"/>
      <c r="AH236" s="210"/>
      <c r="AI236" s="210"/>
      <c r="AJ236" s="210"/>
      <c r="AK236" s="210"/>
      <c r="AL236" s="210"/>
    </row>
    <row r="237" spans="1:38" ht="16" x14ac:dyDescent="0.2">
      <c r="A237" s="210"/>
      <c r="B237" s="210"/>
      <c r="C237" s="210"/>
      <c r="D237" s="210"/>
      <c r="E237" s="210"/>
      <c r="F237" s="210"/>
      <c r="G237" s="210"/>
      <c r="H237" s="210"/>
      <c r="I237" s="210"/>
      <c r="J237" s="210"/>
      <c r="K237" s="210"/>
      <c r="L237" s="210"/>
      <c r="M237" s="210"/>
      <c r="N237" s="210"/>
      <c r="O237" s="210"/>
      <c r="P237" s="210"/>
      <c r="Q237" s="210"/>
      <c r="R237" s="210"/>
      <c r="S237" s="210"/>
      <c r="T237" s="210"/>
      <c r="U237" s="210"/>
      <c r="V237" s="210"/>
      <c r="W237" s="210"/>
      <c r="X237" s="210"/>
      <c r="Y237" s="210"/>
      <c r="Z237" s="210"/>
      <c r="AA237" s="210"/>
      <c r="AB237" s="210"/>
      <c r="AC237" s="210"/>
      <c r="AD237" s="210"/>
      <c r="AE237" s="210"/>
      <c r="AF237" s="210"/>
      <c r="AG237" s="210"/>
      <c r="AH237" s="210"/>
      <c r="AI237" s="210"/>
      <c r="AJ237" s="210"/>
      <c r="AK237" s="210"/>
      <c r="AL237" s="210"/>
    </row>
    <row r="238" spans="1:38" ht="16" x14ac:dyDescent="0.2">
      <c r="A238" s="210"/>
      <c r="B238" s="210"/>
      <c r="C238" s="210"/>
      <c r="D238" s="210"/>
      <c r="E238" s="210"/>
      <c r="F238" s="210"/>
      <c r="G238" s="210"/>
      <c r="H238" s="210"/>
      <c r="I238" s="210"/>
      <c r="J238" s="210"/>
      <c r="K238" s="210"/>
      <c r="L238" s="210"/>
      <c r="M238" s="210"/>
      <c r="N238" s="210"/>
      <c r="O238" s="210"/>
      <c r="P238" s="210"/>
      <c r="Q238" s="210"/>
      <c r="R238" s="210"/>
      <c r="S238" s="210"/>
      <c r="T238" s="210"/>
      <c r="U238" s="210"/>
      <c r="V238" s="210"/>
      <c r="W238" s="210"/>
      <c r="X238" s="210"/>
      <c r="Y238" s="210"/>
      <c r="Z238" s="210"/>
      <c r="AA238" s="210"/>
      <c r="AB238" s="210"/>
      <c r="AC238" s="210"/>
      <c r="AD238" s="210"/>
      <c r="AE238" s="210"/>
      <c r="AF238" s="210"/>
      <c r="AG238" s="210"/>
      <c r="AH238" s="210"/>
      <c r="AI238" s="210"/>
      <c r="AJ238" s="210"/>
      <c r="AK238" s="210"/>
      <c r="AL238" s="210"/>
    </row>
    <row r="239" spans="1:38" ht="16" x14ac:dyDescent="0.2">
      <c r="A239" s="210"/>
      <c r="B239" s="210"/>
      <c r="C239" s="210"/>
      <c r="D239" s="210"/>
      <c r="E239" s="210"/>
      <c r="F239" s="210"/>
      <c r="G239" s="210"/>
      <c r="H239" s="210"/>
      <c r="I239" s="210"/>
      <c r="J239" s="210"/>
      <c r="K239" s="210"/>
      <c r="L239" s="210"/>
      <c r="M239" s="210"/>
      <c r="N239" s="210"/>
      <c r="O239" s="210"/>
      <c r="P239" s="210"/>
      <c r="Q239" s="210"/>
      <c r="R239" s="210"/>
      <c r="S239" s="210"/>
      <c r="T239" s="210"/>
      <c r="U239" s="210"/>
      <c r="V239" s="210"/>
      <c r="W239" s="210"/>
      <c r="X239" s="210"/>
      <c r="Y239" s="210"/>
      <c r="Z239" s="210"/>
      <c r="AA239" s="210"/>
      <c r="AB239" s="210"/>
      <c r="AC239" s="210"/>
      <c r="AD239" s="210"/>
      <c r="AE239" s="210"/>
      <c r="AF239" s="210"/>
      <c r="AG239" s="210"/>
      <c r="AH239" s="210"/>
      <c r="AI239" s="210"/>
      <c r="AJ239" s="210"/>
      <c r="AK239" s="210"/>
      <c r="AL239" s="210"/>
    </row>
    <row r="240" spans="1:38" ht="16" x14ac:dyDescent="0.2">
      <c r="A240" s="210"/>
      <c r="B240" s="210"/>
      <c r="C240" s="210"/>
      <c r="D240" s="210"/>
      <c r="E240" s="210"/>
      <c r="F240" s="210"/>
      <c r="G240" s="210"/>
      <c r="H240" s="210"/>
      <c r="I240" s="210"/>
      <c r="J240" s="210"/>
      <c r="K240" s="210"/>
      <c r="L240" s="210"/>
      <c r="M240" s="210"/>
      <c r="N240" s="210"/>
      <c r="O240" s="210"/>
      <c r="P240" s="210"/>
      <c r="Q240" s="210"/>
      <c r="R240" s="210"/>
      <c r="S240" s="210"/>
      <c r="T240" s="210"/>
      <c r="U240" s="210"/>
      <c r="V240" s="210"/>
      <c r="W240" s="210"/>
      <c r="X240" s="210"/>
      <c r="Y240" s="210"/>
      <c r="Z240" s="210"/>
      <c r="AA240" s="210"/>
      <c r="AB240" s="210"/>
      <c r="AC240" s="210"/>
      <c r="AD240" s="210"/>
      <c r="AE240" s="210"/>
      <c r="AF240" s="210"/>
      <c r="AG240" s="210"/>
      <c r="AH240" s="210"/>
      <c r="AI240" s="210"/>
      <c r="AJ240" s="210"/>
      <c r="AK240" s="210"/>
      <c r="AL240" s="210"/>
    </row>
    <row r="241" spans="1:38" ht="16" x14ac:dyDescent="0.2">
      <c r="A241" s="210"/>
      <c r="B241" s="210"/>
      <c r="C241" s="210"/>
      <c r="D241" s="210"/>
      <c r="E241" s="210"/>
      <c r="F241" s="210"/>
      <c r="G241" s="210"/>
      <c r="H241" s="210"/>
      <c r="I241" s="210"/>
      <c r="J241" s="210"/>
      <c r="K241" s="210"/>
      <c r="L241" s="210"/>
      <c r="M241" s="210"/>
      <c r="N241" s="210"/>
      <c r="O241" s="210"/>
      <c r="P241" s="210"/>
      <c r="Q241" s="210"/>
      <c r="R241" s="210"/>
      <c r="S241" s="210"/>
      <c r="T241" s="210"/>
      <c r="U241" s="210"/>
      <c r="V241" s="210"/>
      <c r="W241" s="210"/>
      <c r="X241" s="210"/>
      <c r="Y241" s="210"/>
      <c r="Z241" s="210"/>
      <c r="AA241" s="210"/>
      <c r="AB241" s="210"/>
      <c r="AC241" s="210"/>
      <c r="AD241" s="210"/>
      <c r="AE241" s="210"/>
      <c r="AF241" s="210"/>
      <c r="AG241" s="210"/>
      <c r="AH241" s="210"/>
      <c r="AI241" s="210"/>
      <c r="AJ241" s="210"/>
      <c r="AK241" s="210"/>
      <c r="AL241" s="210"/>
    </row>
    <row r="242" spans="1:38" ht="16" x14ac:dyDescent="0.2">
      <c r="A242" s="210"/>
      <c r="B242" s="210"/>
      <c r="C242" s="210"/>
      <c r="D242" s="210"/>
      <c r="E242" s="210"/>
      <c r="F242" s="210"/>
      <c r="G242" s="210"/>
      <c r="H242" s="210"/>
      <c r="I242" s="210"/>
      <c r="J242" s="210"/>
      <c r="K242" s="210"/>
      <c r="L242" s="210"/>
      <c r="M242" s="210"/>
      <c r="N242" s="210"/>
      <c r="O242" s="210"/>
      <c r="P242" s="210"/>
      <c r="Q242" s="210"/>
      <c r="R242" s="210"/>
      <c r="S242" s="210"/>
      <c r="T242" s="210"/>
      <c r="U242" s="210"/>
      <c r="V242" s="210"/>
      <c r="W242" s="210"/>
      <c r="X242" s="210"/>
      <c r="Y242" s="210"/>
      <c r="Z242" s="210"/>
      <c r="AA242" s="210"/>
      <c r="AB242" s="210"/>
      <c r="AC242" s="210"/>
      <c r="AD242" s="210"/>
      <c r="AE242" s="210"/>
      <c r="AF242" s="210"/>
      <c r="AG242" s="210"/>
      <c r="AH242" s="210"/>
      <c r="AI242" s="210"/>
      <c r="AJ242" s="210"/>
      <c r="AK242" s="210"/>
      <c r="AL242" s="210"/>
    </row>
    <row r="243" spans="1:38" ht="16" x14ac:dyDescent="0.2">
      <c r="A243" s="210"/>
      <c r="B243" s="210"/>
      <c r="C243" s="210"/>
      <c r="D243" s="210"/>
      <c r="E243" s="210"/>
      <c r="F243" s="210"/>
      <c r="G243" s="210"/>
      <c r="H243" s="210"/>
      <c r="I243" s="210"/>
      <c r="J243" s="210"/>
      <c r="K243" s="210"/>
      <c r="L243" s="210"/>
      <c r="M243" s="210"/>
      <c r="N243" s="210"/>
      <c r="O243" s="210"/>
      <c r="P243" s="210"/>
      <c r="Q243" s="210"/>
      <c r="R243" s="210"/>
      <c r="S243" s="210"/>
      <c r="T243" s="210"/>
      <c r="U243" s="210"/>
      <c r="V243" s="210"/>
      <c r="W243" s="210"/>
      <c r="X243" s="210"/>
      <c r="Y243" s="210"/>
      <c r="Z243" s="210"/>
      <c r="AA243" s="210"/>
      <c r="AB243" s="210"/>
      <c r="AC243" s="210"/>
      <c r="AD243" s="210"/>
      <c r="AE243" s="210"/>
      <c r="AF243" s="210"/>
      <c r="AG243" s="210"/>
      <c r="AH243" s="210"/>
      <c r="AI243" s="210"/>
      <c r="AJ243" s="210"/>
      <c r="AK243" s="210"/>
      <c r="AL243" s="210"/>
    </row>
    <row r="244" spans="1:38" ht="16" x14ac:dyDescent="0.2">
      <c r="A244" s="210"/>
      <c r="B244" s="210"/>
      <c r="C244" s="210"/>
      <c r="D244" s="210"/>
      <c r="E244" s="210"/>
      <c r="F244" s="210"/>
      <c r="G244" s="210"/>
      <c r="H244" s="210"/>
      <c r="I244" s="210"/>
      <c r="J244" s="210"/>
      <c r="K244" s="210"/>
      <c r="L244" s="210"/>
      <c r="M244" s="210"/>
      <c r="N244" s="210"/>
      <c r="O244" s="210"/>
      <c r="P244" s="210"/>
      <c r="Q244" s="210"/>
      <c r="R244" s="210"/>
      <c r="S244" s="210"/>
      <c r="T244" s="210"/>
      <c r="U244" s="210"/>
      <c r="V244" s="210"/>
      <c r="W244" s="210"/>
      <c r="X244" s="210"/>
      <c r="Y244" s="210"/>
      <c r="Z244" s="210"/>
      <c r="AA244" s="210"/>
      <c r="AB244" s="210"/>
      <c r="AC244" s="210"/>
      <c r="AD244" s="210"/>
      <c r="AE244" s="210"/>
      <c r="AF244" s="210"/>
      <c r="AG244" s="210"/>
      <c r="AH244" s="210"/>
      <c r="AI244" s="210"/>
      <c r="AJ244" s="210"/>
      <c r="AK244" s="210"/>
      <c r="AL244" s="210"/>
    </row>
    <row r="245" spans="1:38" ht="16" x14ac:dyDescent="0.2">
      <c r="A245" s="210"/>
      <c r="B245" s="210"/>
      <c r="C245" s="210"/>
      <c r="D245" s="210"/>
      <c r="E245" s="210"/>
      <c r="F245" s="210"/>
      <c r="G245" s="210"/>
      <c r="H245" s="210"/>
      <c r="I245" s="210"/>
      <c r="J245" s="210"/>
      <c r="K245" s="210"/>
      <c r="L245" s="210"/>
      <c r="M245" s="210"/>
      <c r="N245" s="210"/>
      <c r="O245" s="210"/>
      <c r="P245" s="210"/>
      <c r="Q245" s="210"/>
      <c r="R245" s="210"/>
      <c r="S245" s="210"/>
      <c r="T245" s="210"/>
      <c r="U245" s="210"/>
      <c r="V245" s="210"/>
      <c r="W245" s="210"/>
      <c r="X245" s="210"/>
      <c r="Y245" s="210"/>
      <c r="Z245" s="210"/>
      <c r="AA245" s="210"/>
      <c r="AB245" s="210"/>
      <c r="AC245" s="210"/>
      <c r="AD245" s="210"/>
      <c r="AE245" s="210"/>
      <c r="AF245" s="210"/>
      <c r="AG245" s="210"/>
      <c r="AH245" s="210"/>
      <c r="AI245" s="210"/>
      <c r="AJ245" s="210"/>
      <c r="AK245" s="210"/>
      <c r="AL245" s="210"/>
    </row>
    <row r="246" spans="1:38" ht="16" x14ac:dyDescent="0.2">
      <c r="A246" s="210"/>
      <c r="B246" s="210"/>
      <c r="C246" s="210"/>
      <c r="D246" s="210"/>
      <c r="E246" s="210"/>
      <c r="F246" s="210"/>
      <c r="G246" s="210"/>
      <c r="H246" s="210"/>
      <c r="I246" s="210"/>
      <c r="J246" s="210"/>
      <c r="K246" s="210"/>
      <c r="L246" s="210"/>
      <c r="M246" s="210"/>
      <c r="N246" s="210"/>
      <c r="O246" s="210"/>
      <c r="P246" s="210"/>
      <c r="Q246" s="210"/>
      <c r="R246" s="210"/>
      <c r="S246" s="210"/>
      <c r="T246" s="210"/>
      <c r="U246" s="210"/>
      <c r="V246" s="210"/>
      <c r="W246" s="210"/>
      <c r="X246" s="210"/>
      <c r="Y246" s="210"/>
      <c r="Z246" s="210"/>
      <c r="AA246" s="210"/>
      <c r="AB246" s="210"/>
      <c r="AC246" s="210"/>
      <c r="AD246" s="210"/>
      <c r="AE246" s="210"/>
      <c r="AF246" s="210"/>
      <c r="AG246" s="210"/>
      <c r="AH246" s="210"/>
      <c r="AI246" s="210"/>
      <c r="AJ246" s="210"/>
      <c r="AK246" s="210"/>
      <c r="AL246" s="210"/>
    </row>
    <row r="247" spans="1:38" ht="16" x14ac:dyDescent="0.2">
      <c r="A247" s="210"/>
      <c r="B247" s="210"/>
      <c r="C247" s="210"/>
      <c r="D247" s="210"/>
      <c r="E247" s="210"/>
      <c r="F247" s="210"/>
      <c r="G247" s="210"/>
      <c r="H247" s="210"/>
      <c r="I247" s="210"/>
      <c r="J247" s="210"/>
      <c r="K247" s="210"/>
      <c r="L247" s="210"/>
      <c r="M247" s="210"/>
      <c r="N247" s="210"/>
      <c r="O247" s="210"/>
      <c r="P247" s="210"/>
      <c r="Q247" s="210"/>
      <c r="R247" s="210"/>
      <c r="S247" s="210"/>
      <c r="T247" s="210"/>
      <c r="U247" s="210"/>
      <c r="V247" s="210"/>
      <c r="W247" s="210"/>
      <c r="X247" s="210"/>
      <c r="Y247" s="210"/>
      <c r="Z247" s="210"/>
      <c r="AA247" s="210"/>
      <c r="AB247" s="210"/>
      <c r="AC247" s="210"/>
      <c r="AD247" s="210"/>
      <c r="AE247" s="210"/>
      <c r="AF247" s="210"/>
      <c r="AG247" s="210"/>
      <c r="AH247" s="210"/>
      <c r="AI247" s="210"/>
      <c r="AJ247" s="210"/>
      <c r="AK247" s="210"/>
      <c r="AL247" s="210"/>
    </row>
    <row r="248" spans="1:38" ht="16" x14ac:dyDescent="0.2">
      <c r="A248" s="210"/>
      <c r="B248" s="210"/>
      <c r="C248" s="210"/>
      <c r="D248" s="210"/>
      <c r="E248" s="210"/>
      <c r="F248" s="210"/>
      <c r="G248" s="210"/>
      <c r="H248" s="210"/>
      <c r="I248" s="210"/>
      <c r="J248" s="210"/>
      <c r="K248" s="210"/>
      <c r="L248" s="210"/>
      <c r="M248" s="210"/>
      <c r="N248" s="210"/>
      <c r="O248" s="210"/>
      <c r="P248" s="210"/>
      <c r="Q248" s="210"/>
      <c r="R248" s="210"/>
      <c r="S248" s="210"/>
      <c r="T248" s="210"/>
      <c r="U248" s="210"/>
      <c r="V248" s="210"/>
      <c r="W248" s="210"/>
      <c r="X248" s="210"/>
      <c r="Y248" s="210"/>
      <c r="Z248" s="210"/>
      <c r="AA248" s="210"/>
      <c r="AB248" s="210"/>
      <c r="AC248" s="210"/>
      <c r="AD248" s="210"/>
      <c r="AE248" s="210"/>
      <c r="AF248" s="210"/>
      <c r="AG248" s="210"/>
      <c r="AH248" s="210"/>
      <c r="AI248" s="210"/>
      <c r="AJ248" s="210"/>
      <c r="AK248" s="210"/>
      <c r="AL248" s="210"/>
    </row>
    <row r="249" spans="1:38" ht="16" x14ac:dyDescent="0.2">
      <c r="A249" s="210"/>
      <c r="B249" s="210"/>
      <c r="C249" s="210"/>
      <c r="D249" s="210"/>
      <c r="E249" s="210"/>
      <c r="F249" s="210"/>
      <c r="G249" s="210"/>
      <c r="H249" s="210"/>
      <c r="I249" s="210"/>
      <c r="J249" s="210"/>
      <c r="K249" s="210"/>
      <c r="L249" s="210"/>
      <c r="M249" s="210"/>
      <c r="N249" s="210"/>
      <c r="O249" s="210"/>
      <c r="P249" s="210"/>
      <c r="Q249" s="210"/>
      <c r="R249" s="210"/>
      <c r="S249" s="210"/>
      <c r="T249" s="210"/>
      <c r="U249" s="210"/>
      <c r="V249" s="210"/>
      <c r="W249" s="210"/>
      <c r="X249" s="210"/>
      <c r="Y249" s="210"/>
      <c r="Z249" s="210"/>
      <c r="AA249" s="210"/>
      <c r="AB249" s="210"/>
      <c r="AC249" s="210"/>
      <c r="AD249" s="210"/>
      <c r="AE249" s="210"/>
      <c r="AF249" s="210"/>
      <c r="AG249" s="210"/>
      <c r="AH249" s="210"/>
      <c r="AI249" s="210"/>
      <c r="AJ249" s="210"/>
      <c r="AK249" s="210"/>
      <c r="AL249" s="210"/>
    </row>
    <row r="250" spans="1:38" ht="16" x14ac:dyDescent="0.2">
      <c r="A250" s="210"/>
      <c r="B250" s="210"/>
      <c r="C250" s="210"/>
      <c r="D250" s="210"/>
      <c r="E250" s="210"/>
      <c r="F250" s="210"/>
      <c r="G250" s="210"/>
      <c r="H250" s="210"/>
      <c r="I250" s="210"/>
      <c r="J250" s="210"/>
      <c r="K250" s="210"/>
      <c r="L250" s="210"/>
      <c r="M250" s="210"/>
      <c r="N250" s="210"/>
      <c r="O250" s="210"/>
      <c r="P250" s="210"/>
      <c r="Q250" s="210"/>
      <c r="R250" s="210"/>
      <c r="S250" s="210"/>
      <c r="T250" s="210"/>
      <c r="U250" s="210"/>
      <c r="V250" s="210"/>
      <c r="W250" s="210"/>
      <c r="X250" s="210"/>
      <c r="Y250" s="210"/>
      <c r="Z250" s="210"/>
      <c r="AA250" s="210"/>
      <c r="AB250" s="210"/>
      <c r="AC250" s="210"/>
      <c r="AD250" s="210"/>
      <c r="AE250" s="210"/>
      <c r="AF250" s="210"/>
      <c r="AG250" s="210"/>
      <c r="AH250" s="210"/>
      <c r="AI250" s="210"/>
      <c r="AJ250" s="210"/>
      <c r="AK250" s="210"/>
      <c r="AL250" s="210"/>
    </row>
    <row r="251" spans="1:38" ht="16" x14ac:dyDescent="0.2">
      <c r="A251" s="210"/>
      <c r="B251" s="210"/>
      <c r="C251" s="210"/>
      <c r="D251" s="210"/>
      <c r="E251" s="210"/>
      <c r="F251" s="210"/>
      <c r="G251" s="210"/>
      <c r="H251" s="210"/>
      <c r="I251" s="210"/>
      <c r="J251" s="210"/>
      <c r="K251" s="210"/>
      <c r="L251" s="210"/>
      <c r="M251" s="210"/>
      <c r="N251" s="210"/>
      <c r="O251" s="210"/>
      <c r="P251" s="210"/>
      <c r="Q251" s="210"/>
      <c r="R251" s="210"/>
      <c r="S251" s="210"/>
      <c r="T251" s="210"/>
      <c r="U251" s="210"/>
      <c r="V251" s="210"/>
      <c r="W251" s="210"/>
      <c r="X251" s="210"/>
      <c r="Y251" s="210"/>
      <c r="Z251" s="210"/>
      <c r="AA251" s="210"/>
      <c r="AB251" s="210"/>
      <c r="AC251" s="210"/>
      <c r="AD251" s="210"/>
      <c r="AE251" s="210"/>
      <c r="AF251" s="210"/>
      <c r="AG251" s="210"/>
      <c r="AH251" s="210"/>
      <c r="AI251" s="210"/>
      <c r="AJ251" s="210"/>
      <c r="AK251" s="210"/>
      <c r="AL251" s="210"/>
    </row>
    <row r="252" spans="1:38" ht="16" x14ac:dyDescent="0.2">
      <c r="A252" s="210"/>
      <c r="B252" s="210"/>
      <c r="C252" s="210"/>
      <c r="D252" s="210"/>
      <c r="E252" s="210"/>
      <c r="F252" s="210"/>
      <c r="G252" s="210"/>
      <c r="H252" s="210"/>
      <c r="I252" s="210"/>
      <c r="J252" s="210"/>
      <c r="K252" s="210"/>
      <c r="L252" s="210"/>
      <c r="M252" s="210"/>
      <c r="N252" s="210"/>
      <c r="O252" s="210"/>
      <c r="P252" s="210"/>
      <c r="Q252" s="210"/>
      <c r="R252" s="210"/>
      <c r="S252" s="210"/>
      <c r="T252" s="210"/>
      <c r="U252" s="210"/>
      <c r="V252" s="210"/>
      <c r="W252" s="210"/>
      <c r="X252" s="210"/>
      <c r="Y252" s="210"/>
      <c r="Z252" s="210"/>
      <c r="AA252" s="210"/>
      <c r="AB252" s="210"/>
      <c r="AC252" s="210"/>
      <c r="AD252" s="210"/>
      <c r="AE252" s="210"/>
      <c r="AF252" s="210"/>
      <c r="AG252" s="210"/>
      <c r="AH252" s="210"/>
      <c r="AI252" s="210"/>
      <c r="AJ252" s="210"/>
      <c r="AK252" s="210"/>
      <c r="AL252" s="210"/>
    </row>
    <row r="253" spans="1:38" ht="16" x14ac:dyDescent="0.2">
      <c r="A253" s="210"/>
      <c r="B253" s="210"/>
      <c r="C253" s="210"/>
      <c r="D253" s="210"/>
      <c r="E253" s="210"/>
      <c r="F253" s="210"/>
      <c r="G253" s="210"/>
      <c r="H253" s="210"/>
      <c r="I253" s="210"/>
      <c r="J253" s="210"/>
      <c r="K253" s="210"/>
      <c r="L253" s="210"/>
      <c r="M253" s="210"/>
      <c r="N253" s="210"/>
      <c r="O253" s="210"/>
      <c r="P253" s="210"/>
      <c r="Q253" s="210"/>
      <c r="R253" s="210"/>
      <c r="S253" s="210"/>
      <c r="T253" s="210"/>
      <c r="U253" s="210"/>
      <c r="V253" s="210"/>
      <c r="W253" s="210"/>
      <c r="X253" s="210"/>
      <c r="Y253" s="210"/>
      <c r="Z253" s="210"/>
      <c r="AA253" s="210"/>
      <c r="AB253" s="210"/>
      <c r="AC253" s="210"/>
      <c r="AD253" s="210"/>
      <c r="AE253" s="210"/>
      <c r="AF253" s="210"/>
      <c r="AG253" s="210"/>
      <c r="AH253" s="210"/>
      <c r="AI253" s="210"/>
      <c r="AJ253" s="210"/>
      <c r="AK253" s="210"/>
      <c r="AL253" s="210"/>
    </row>
    <row r="254" spans="1:38" ht="16" x14ac:dyDescent="0.2">
      <c r="A254" s="210"/>
      <c r="B254" s="210"/>
      <c r="C254" s="210"/>
      <c r="D254" s="210"/>
      <c r="E254" s="210"/>
      <c r="F254" s="210"/>
      <c r="G254" s="210"/>
      <c r="H254" s="210"/>
      <c r="I254" s="210"/>
      <c r="J254" s="210"/>
      <c r="K254" s="210"/>
      <c r="L254" s="210"/>
      <c r="M254" s="210"/>
      <c r="N254" s="210"/>
      <c r="O254" s="210"/>
      <c r="P254" s="210"/>
      <c r="Q254" s="210"/>
      <c r="R254" s="210"/>
      <c r="S254" s="210"/>
      <c r="T254" s="210"/>
      <c r="U254" s="210"/>
      <c r="V254" s="210"/>
      <c r="W254" s="210"/>
      <c r="X254" s="210"/>
      <c r="Y254" s="210"/>
      <c r="Z254" s="210"/>
      <c r="AA254" s="210"/>
      <c r="AB254" s="210"/>
      <c r="AC254" s="210"/>
      <c r="AD254" s="210"/>
      <c r="AE254" s="210"/>
      <c r="AF254" s="210"/>
      <c r="AG254" s="210"/>
      <c r="AH254" s="210"/>
      <c r="AI254" s="210"/>
      <c r="AJ254" s="210"/>
      <c r="AK254" s="210"/>
      <c r="AL254" s="210"/>
    </row>
    <row r="255" spans="1:38" ht="16" x14ac:dyDescent="0.2">
      <c r="A255" s="210"/>
      <c r="B255" s="210"/>
      <c r="C255" s="210"/>
      <c r="D255" s="210"/>
      <c r="E255" s="210"/>
      <c r="F255" s="210"/>
      <c r="G255" s="210"/>
      <c r="H255" s="210"/>
      <c r="I255" s="210"/>
      <c r="J255" s="210"/>
      <c r="K255" s="210"/>
      <c r="L255" s="210"/>
      <c r="M255" s="210"/>
      <c r="N255" s="210"/>
      <c r="O255" s="210"/>
      <c r="P255" s="210"/>
      <c r="Q255" s="210"/>
      <c r="R255" s="210"/>
      <c r="S255" s="210"/>
      <c r="T255" s="210"/>
      <c r="U255" s="210"/>
      <c r="V255" s="210"/>
      <c r="W255" s="210"/>
      <c r="X255" s="210"/>
      <c r="Y255" s="210"/>
      <c r="Z255" s="210"/>
      <c r="AA255" s="210"/>
      <c r="AB255" s="210"/>
      <c r="AC255" s="210"/>
      <c r="AD255" s="210"/>
      <c r="AE255" s="210"/>
      <c r="AF255" s="210"/>
      <c r="AG255" s="210"/>
      <c r="AH255" s="210"/>
      <c r="AI255" s="210"/>
      <c r="AJ255" s="210"/>
      <c r="AK255" s="210"/>
      <c r="AL255" s="210"/>
    </row>
    <row r="256" spans="1:38" ht="16" x14ac:dyDescent="0.2">
      <c r="A256" s="210"/>
      <c r="B256" s="210"/>
      <c r="C256" s="210"/>
      <c r="D256" s="210"/>
      <c r="E256" s="210"/>
      <c r="F256" s="210"/>
      <c r="G256" s="210"/>
      <c r="H256" s="210"/>
      <c r="I256" s="210"/>
      <c r="J256" s="210"/>
      <c r="K256" s="210"/>
      <c r="L256" s="210"/>
      <c r="M256" s="210"/>
      <c r="N256" s="210"/>
      <c r="O256" s="210"/>
      <c r="P256" s="210"/>
      <c r="Q256" s="210"/>
      <c r="R256" s="210"/>
      <c r="S256" s="210"/>
      <c r="T256" s="210"/>
      <c r="U256" s="210"/>
      <c r="V256" s="210"/>
      <c r="W256" s="210"/>
      <c r="X256" s="210"/>
      <c r="Y256" s="210"/>
      <c r="Z256" s="210"/>
      <c r="AA256" s="210"/>
      <c r="AB256" s="210"/>
      <c r="AC256" s="210"/>
      <c r="AD256" s="210"/>
      <c r="AE256" s="210"/>
      <c r="AF256" s="210"/>
      <c r="AG256" s="210"/>
      <c r="AH256" s="210"/>
      <c r="AI256" s="210"/>
      <c r="AJ256" s="210"/>
      <c r="AK256" s="210"/>
      <c r="AL256" s="210"/>
    </row>
    <row r="257" spans="1:38" ht="16" x14ac:dyDescent="0.2">
      <c r="A257" s="210"/>
      <c r="B257" s="210"/>
      <c r="C257" s="210"/>
      <c r="D257" s="210"/>
      <c r="E257" s="210"/>
      <c r="F257" s="210"/>
      <c r="G257" s="210"/>
      <c r="H257" s="210"/>
      <c r="I257" s="210"/>
      <c r="J257" s="210"/>
      <c r="K257" s="210"/>
      <c r="L257" s="210"/>
      <c r="M257" s="210"/>
      <c r="N257" s="210"/>
      <c r="O257" s="210"/>
      <c r="P257" s="210"/>
      <c r="Q257" s="210"/>
      <c r="R257" s="210"/>
      <c r="S257" s="210"/>
      <c r="T257" s="210"/>
      <c r="U257" s="210"/>
      <c r="V257" s="210"/>
      <c r="W257" s="210"/>
      <c r="X257" s="210"/>
      <c r="Y257" s="210"/>
      <c r="Z257" s="210"/>
      <c r="AA257" s="210"/>
      <c r="AB257" s="210"/>
      <c r="AC257" s="210"/>
      <c r="AD257" s="210"/>
      <c r="AE257" s="210"/>
      <c r="AF257" s="210"/>
      <c r="AG257" s="210"/>
      <c r="AH257" s="210"/>
      <c r="AI257" s="210"/>
      <c r="AJ257" s="210"/>
      <c r="AK257" s="210"/>
      <c r="AL257" s="210"/>
    </row>
    <row r="258" spans="1:38" ht="16" x14ac:dyDescent="0.2">
      <c r="A258" s="210"/>
      <c r="B258" s="210"/>
      <c r="C258" s="210"/>
      <c r="D258" s="210"/>
      <c r="E258" s="210"/>
      <c r="F258" s="210"/>
      <c r="G258" s="210"/>
      <c r="H258" s="210"/>
      <c r="I258" s="210"/>
      <c r="J258" s="210"/>
      <c r="K258" s="210"/>
      <c r="L258" s="210"/>
      <c r="M258" s="210"/>
      <c r="N258" s="210"/>
      <c r="O258" s="210"/>
      <c r="P258" s="210"/>
      <c r="Q258" s="210"/>
      <c r="R258" s="210"/>
      <c r="S258" s="210"/>
      <c r="T258" s="210"/>
      <c r="U258" s="210"/>
      <c r="V258" s="210"/>
      <c r="W258" s="210"/>
      <c r="X258" s="210"/>
      <c r="Y258" s="210"/>
      <c r="Z258" s="210"/>
      <c r="AA258" s="210"/>
      <c r="AB258" s="210"/>
      <c r="AC258" s="210"/>
      <c r="AD258" s="210"/>
      <c r="AE258" s="210"/>
      <c r="AF258" s="210"/>
      <c r="AG258" s="210"/>
      <c r="AH258" s="210"/>
      <c r="AI258" s="210"/>
      <c r="AJ258" s="210"/>
      <c r="AK258" s="210"/>
      <c r="AL258" s="210"/>
    </row>
    <row r="259" spans="1:38" ht="16" x14ac:dyDescent="0.2">
      <c r="A259" s="210"/>
      <c r="B259" s="210"/>
      <c r="C259" s="210"/>
      <c r="D259" s="210"/>
      <c r="E259" s="210"/>
      <c r="F259" s="210"/>
      <c r="G259" s="210"/>
      <c r="H259" s="210"/>
      <c r="I259" s="210"/>
      <c r="J259" s="210"/>
      <c r="K259" s="210"/>
      <c r="L259" s="210"/>
      <c r="M259" s="210"/>
      <c r="N259" s="210"/>
      <c r="O259" s="210"/>
      <c r="P259" s="210"/>
      <c r="Q259" s="210"/>
      <c r="R259" s="210"/>
      <c r="S259" s="210"/>
      <c r="T259" s="210"/>
      <c r="U259" s="210"/>
      <c r="V259" s="210"/>
      <c r="W259" s="210"/>
      <c r="X259" s="210"/>
      <c r="Y259" s="210"/>
      <c r="Z259" s="210"/>
      <c r="AA259" s="210"/>
      <c r="AB259" s="210"/>
      <c r="AC259" s="210"/>
      <c r="AD259" s="210"/>
      <c r="AE259" s="210"/>
      <c r="AF259" s="210"/>
      <c r="AG259" s="210"/>
      <c r="AH259" s="210"/>
      <c r="AI259" s="210"/>
      <c r="AJ259" s="210"/>
      <c r="AK259" s="210"/>
      <c r="AL259" s="210"/>
    </row>
    <row r="260" spans="1:38" ht="16" x14ac:dyDescent="0.2">
      <c r="A260" s="210"/>
      <c r="B260" s="210"/>
      <c r="C260" s="210"/>
      <c r="D260" s="210"/>
      <c r="E260" s="210"/>
      <c r="F260" s="210"/>
      <c r="G260" s="210"/>
      <c r="H260" s="210"/>
      <c r="I260" s="210"/>
      <c r="J260" s="210"/>
      <c r="K260" s="210"/>
      <c r="L260" s="210"/>
      <c r="M260" s="210"/>
      <c r="N260" s="210"/>
      <c r="O260" s="210"/>
      <c r="P260" s="210"/>
      <c r="Q260" s="210"/>
      <c r="R260" s="210"/>
      <c r="S260" s="210"/>
      <c r="T260" s="210"/>
      <c r="U260" s="210"/>
      <c r="V260" s="210"/>
      <c r="W260" s="210"/>
      <c r="X260" s="210"/>
      <c r="Y260" s="210"/>
      <c r="Z260" s="210"/>
      <c r="AA260" s="210"/>
      <c r="AB260" s="210"/>
      <c r="AC260" s="210"/>
      <c r="AD260" s="210"/>
      <c r="AE260" s="210"/>
      <c r="AF260" s="210"/>
      <c r="AG260" s="210"/>
      <c r="AH260" s="210"/>
      <c r="AI260" s="210"/>
      <c r="AJ260" s="210"/>
      <c r="AK260" s="210"/>
      <c r="AL260" s="210"/>
    </row>
    <row r="261" spans="1:38" ht="16" x14ac:dyDescent="0.2">
      <c r="A261" s="210"/>
      <c r="B261" s="210"/>
      <c r="C261" s="210"/>
      <c r="D261" s="210"/>
      <c r="E261" s="210"/>
      <c r="F261" s="210"/>
      <c r="G261" s="210"/>
      <c r="H261" s="210"/>
      <c r="I261" s="210"/>
      <c r="J261" s="210"/>
      <c r="K261" s="210"/>
      <c r="L261" s="210"/>
      <c r="M261" s="210"/>
      <c r="N261" s="210"/>
      <c r="O261" s="210"/>
      <c r="P261" s="210"/>
      <c r="Q261" s="210"/>
      <c r="R261" s="210"/>
      <c r="S261" s="210"/>
      <c r="T261" s="210"/>
      <c r="U261" s="210"/>
      <c r="V261" s="210"/>
      <c r="W261" s="210"/>
      <c r="X261" s="210"/>
      <c r="Y261" s="210"/>
      <c r="Z261" s="210"/>
      <c r="AA261" s="210"/>
      <c r="AB261" s="210"/>
      <c r="AC261" s="210"/>
      <c r="AD261" s="210"/>
      <c r="AE261" s="210"/>
      <c r="AF261" s="210"/>
      <c r="AG261" s="210"/>
      <c r="AH261" s="210"/>
      <c r="AI261" s="210"/>
      <c r="AJ261" s="210"/>
      <c r="AK261" s="210"/>
      <c r="AL261" s="210"/>
    </row>
    <row r="262" spans="1:38" ht="16" x14ac:dyDescent="0.2">
      <c r="A262" s="210"/>
      <c r="B262" s="210"/>
      <c r="C262" s="210"/>
      <c r="D262" s="210"/>
      <c r="E262" s="210"/>
      <c r="F262" s="210"/>
      <c r="G262" s="210"/>
      <c r="H262" s="210"/>
      <c r="I262" s="210"/>
      <c r="J262" s="210"/>
      <c r="K262" s="210"/>
      <c r="L262" s="210"/>
      <c r="M262" s="210"/>
      <c r="N262" s="210"/>
      <c r="O262" s="210"/>
      <c r="P262" s="210"/>
      <c r="Q262" s="210"/>
      <c r="R262" s="210"/>
      <c r="S262" s="210"/>
      <c r="T262" s="210"/>
      <c r="U262" s="210"/>
      <c r="V262" s="210"/>
      <c r="W262" s="210"/>
      <c r="X262" s="210"/>
      <c r="Y262" s="210"/>
      <c r="Z262" s="210"/>
      <c r="AA262" s="210"/>
      <c r="AB262" s="210"/>
      <c r="AC262" s="210"/>
      <c r="AD262" s="210"/>
      <c r="AE262" s="210"/>
      <c r="AF262" s="210"/>
      <c r="AG262" s="210"/>
      <c r="AH262" s="210"/>
      <c r="AI262" s="210"/>
      <c r="AJ262" s="210"/>
      <c r="AK262" s="210"/>
      <c r="AL262" s="210"/>
    </row>
    <row r="263" spans="1:38" ht="16" x14ac:dyDescent="0.2">
      <c r="A263" s="210"/>
      <c r="B263" s="210"/>
      <c r="C263" s="210"/>
      <c r="D263" s="210"/>
      <c r="E263" s="210"/>
      <c r="F263" s="210"/>
      <c r="G263" s="210"/>
      <c r="H263" s="210"/>
      <c r="I263" s="210"/>
      <c r="J263" s="210"/>
      <c r="K263" s="210"/>
      <c r="L263" s="210"/>
      <c r="M263" s="210"/>
      <c r="N263" s="210"/>
      <c r="O263" s="210"/>
      <c r="P263" s="210"/>
      <c r="Q263" s="210"/>
      <c r="R263" s="210"/>
      <c r="S263" s="210"/>
      <c r="T263" s="210"/>
      <c r="U263" s="210"/>
      <c r="V263" s="210"/>
      <c r="W263" s="210"/>
      <c r="X263" s="210"/>
      <c r="Y263" s="210"/>
      <c r="Z263" s="210"/>
      <c r="AA263" s="210"/>
      <c r="AB263" s="210"/>
      <c r="AC263" s="210"/>
      <c r="AD263" s="210"/>
      <c r="AE263" s="210"/>
      <c r="AF263" s="210"/>
      <c r="AG263" s="210"/>
      <c r="AH263" s="210"/>
      <c r="AI263" s="210"/>
      <c r="AJ263" s="210"/>
      <c r="AK263" s="210"/>
      <c r="AL263" s="210"/>
    </row>
    <row r="264" spans="1:38" ht="16" x14ac:dyDescent="0.2">
      <c r="A264" s="210"/>
      <c r="B264" s="210"/>
      <c r="C264" s="210"/>
      <c r="D264" s="210"/>
      <c r="E264" s="210"/>
      <c r="F264" s="210"/>
      <c r="G264" s="210"/>
      <c r="H264" s="210"/>
      <c r="I264" s="210"/>
      <c r="J264" s="210"/>
      <c r="K264" s="210"/>
      <c r="L264" s="210"/>
      <c r="M264" s="210"/>
      <c r="N264" s="210"/>
      <c r="O264" s="210"/>
      <c r="P264" s="210"/>
      <c r="Q264" s="210"/>
      <c r="R264" s="210"/>
      <c r="S264" s="210"/>
      <c r="T264" s="210"/>
      <c r="U264" s="210"/>
      <c r="V264" s="210"/>
      <c r="W264" s="210"/>
      <c r="X264" s="210"/>
      <c r="Y264" s="210"/>
      <c r="Z264" s="210"/>
      <c r="AA264" s="210"/>
      <c r="AB264" s="210"/>
      <c r="AC264" s="210"/>
      <c r="AD264" s="210"/>
      <c r="AE264" s="210"/>
      <c r="AF264" s="210"/>
      <c r="AG264" s="210"/>
      <c r="AH264" s="210"/>
      <c r="AI264" s="210"/>
      <c r="AJ264" s="210"/>
      <c r="AK264" s="210"/>
      <c r="AL264" s="210"/>
    </row>
    <row r="265" spans="1:38" ht="16" x14ac:dyDescent="0.2">
      <c r="A265" s="210"/>
      <c r="B265" s="210"/>
      <c r="C265" s="210"/>
      <c r="D265" s="210"/>
      <c r="E265" s="210"/>
      <c r="F265" s="210"/>
      <c r="G265" s="210"/>
      <c r="H265" s="210"/>
      <c r="I265" s="210"/>
      <c r="J265" s="210"/>
      <c r="K265" s="210"/>
      <c r="L265" s="210"/>
      <c r="M265" s="210"/>
      <c r="N265" s="210"/>
      <c r="O265" s="210"/>
      <c r="P265" s="210"/>
      <c r="Q265" s="210"/>
      <c r="R265" s="210"/>
      <c r="S265" s="210"/>
      <c r="T265" s="210"/>
      <c r="U265" s="210"/>
      <c r="V265" s="210"/>
      <c r="W265" s="210"/>
      <c r="X265" s="210"/>
      <c r="Y265" s="210"/>
      <c r="Z265" s="210"/>
      <c r="AA265" s="210"/>
      <c r="AB265" s="210"/>
      <c r="AC265" s="210"/>
      <c r="AD265" s="210"/>
      <c r="AE265" s="210"/>
      <c r="AF265" s="210"/>
      <c r="AG265" s="210"/>
      <c r="AH265" s="210"/>
      <c r="AI265" s="210"/>
      <c r="AJ265" s="210"/>
      <c r="AK265" s="210"/>
      <c r="AL265" s="210"/>
    </row>
    <row r="266" spans="1:38" ht="16" x14ac:dyDescent="0.2">
      <c r="A266" s="210"/>
      <c r="B266" s="210"/>
      <c r="C266" s="210"/>
      <c r="D266" s="210"/>
      <c r="E266" s="210"/>
      <c r="F266" s="210"/>
      <c r="G266" s="210"/>
      <c r="H266" s="210"/>
      <c r="I266" s="210"/>
      <c r="J266" s="210"/>
      <c r="K266" s="210"/>
      <c r="L266" s="210"/>
      <c r="M266" s="210"/>
      <c r="N266" s="210"/>
      <c r="O266" s="210"/>
      <c r="P266" s="210"/>
      <c r="Q266" s="210"/>
      <c r="R266" s="210"/>
      <c r="S266" s="210"/>
      <c r="T266" s="210"/>
      <c r="U266" s="210"/>
      <c r="V266" s="210"/>
      <c r="W266" s="210"/>
      <c r="X266" s="210"/>
      <c r="Y266" s="210"/>
      <c r="Z266" s="210"/>
      <c r="AA266" s="210"/>
      <c r="AB266" s="210"/>
      <c r="AC266" s="210"/>
      <c r="AD266" s="210"/>
      <c r="AE266" s="210"/>
      <c r="AF266" s="210"/>
      <c r="AG266" s="210"/>
      <c r="AH266" s="210"/>
      <c r="AI266" s="210"/>
      <c r="AJ266" s="210"/>
      <c r="AK266" s="210"/>
      <c r="AL266" s="210"/>
    </row>
    <row r="267" spans="1:38" ht="16" x14ac:dyDescent="0.2">
      <c r="A267" s="210"/>
      <c r="B267" s="210"/>
      <c r="C267" s="210"/>
      <c r="D267" s="210"/>
      <c r="E267" s="210"/>
      <c r="F267" s="210"/>
      <c r="G267" s="210"/>
      <c r="H267" s="210"/>
      <c r="I267" s="210"/>
      <c r="J267" s="210"/>
      <c r="K267" s="210"/>
      <c r="L267" s="210"/>
      <c r="M267" s="210"/>
      <c r="N267" s="210"/>
      <c r="O267" s="210"/>
      <c r="P267" s="210"/>
      <c r="Q267" s="210"/>
      <c r="R267" s="210"/>
      <c r="S267" s="210"/>
      <c r="T267" s="210"/>
      <c r="U267" s="210"/>
      <c r="V267" s="210"/>
      <c r="W267" s="210"/>
      <c r="X267" s="210"/>
      <c r="Y267" s="210"/>
      <c r="Z267" s="210"/>
      <c r="AA267" s="210"/>
      <c r="AB267" s="210"/>
      <c r="AC267" s="210"/>
      <c r="AD267" s="210"/>
      <c r="AE267" s="210"/>
      <c r="AF267" s="210"/>
      <c r="AG267" s="210"/>
      <c r="AH267" s="210"/>
      <c r="AI267" s="210"/>
      <c r="AJ267" s="210"/>
      <c r="AK267" s="210"/>
      <c r="AL267" s="210"/>
    </row>
    <row r="268" spans="1:38" ht="16" x14ac:dyDescent="0.2">
      <c r="A268" s="210"/>
      <c r="B268" s="210"/>
      <c r="C268" s="210"/>
      <c r="D268" s="210"/>
      <c r="E268" s="210"/>
      <c r="F268" s="210"/>
      <c r="G268" s="210"/>
      <c r="H268" s="210"/>
      <c r="I268" s="210"/>
      <c r="J268" s="210"/>
      <c r="K268" s="210"/>
      <c r="L268" s="210"/>
      <c r="M268" s="210"/>
      <c r="N268" s="210"/>
      <c r="O268" s="210"/>
      <c r="P268" s="210"/>
      <c r="Q268" s="210"/>
      <c r="R268" s="210"/>
      <c r="S268" s="210"/>
      <c r="T268" s="210"/>
      <c r="U268" s="210"/>
      <c r="V268" s="210"/>
      <c r="W268" s="210"/>
      <c r="X268" s="210"/>
      <c r="Y268" s="210"/>
      <c r="Z268" s="210"/>
      <c r="AA268" s="210"/>
      <c r="AB268" s="210"/>
      <c r="AC268" s="210"/>
      <c r="AD268" s="210"/>
      <c r="AE268" s="210"/>
      <c r="AF268" s="210"/>
      <c r="AG268" s="210"/>
      <c r="AH268" s="210"/>
      <c r="AI268" s="210"/>
      <c r="AJ268" s="210"/>
      <c r="AK268" s="210"/>
      <c r="AL268" s="210"/>
    </row>
    <row r="269" spans="1:38" ht="16" x14ac:dyDescent="0.2">
      <c r="A269" s="210"/>
      <c r="B269" s="210"/>
      <c r="C269" s="210"/>
      <c r="D269" s="210"/>
      <c r="E269" s="210"/>
      <c r="F269" s="210"/>
      <c r="G269" s="210"/>
      <c r="H269" s="210"/>
      <c r="I269" s="210"/>
      <c r="J269" s="210"/>
      <c r="K269" s="210"/>
      <c r="L269" s="210"/>
      <c r="M269" s="210"/>
      <c r="N269" s="210"/>
      <c r="O269" s="210"/>
      <c r="P269" s="210"/>
      <c r="Q269" s="210"/>
      <c r="R269" s="210"/>
      <c r="S269" s="210"/>
      <c r="T269" s="210"/>
      <c r="U269" s="210"/>
      <c r="V269" s="210"/>
      <c r="W269" s="210"/>
      <c r="X269" s="210"/>
      <c r="Y269" s="210"/>
      <c r="Z269" s="210"/>
      <c r="AA269" s="210"/>
      <c r="AB269" s="210"/>
      <c r="AC269" s="210"/>
      <c r="AD269" s="210"/>
      <c r="AE269" s="210"/>
      <c r="AF269" s="210"/>
      <c r="AG269" s="210"/>
      <c r="AH269" s="210"/>
      <c r="AI269" s="210"/>
      <c r="AJ269" s="210"/>
      <c r="AK269" s="210"/>
      <c r="AL269" s="210"/>
    </row>
    <row r="270" spans="1:38" ht="16" x14ac:dyDescent="0.2">
      <c r="A270" s="210"/>
      <c r="B270" s="210"/>
      <c r="C270" s="210"/>
      <c r="D270" s="210"/>
      <c r="E270" s="210"/>
      <c r="F270" s="210"/>
      <c r="G270" s="210"/>
      <c r="H270" s="210"/>
      <c r="I270" s="210"/>
      <c r="J270" s="210"/>
      <c r="K270" s="210"/>
      <c r="L270" s="210"/>
      <c r="M270" s="210"/>
      <c r="N270" s="210"/>
      <c r="O270" s="210"/>
      <c r="P270" s="210"/>
      <c r="Q270" s="210"/>
      <c r="R270" s="210"/>
      <c r="S270" s="210"/>
      <c r="T270" s="210"/>
      <c r="U270" s="210"/>
      <c r="V270" s="210"/>
      <c r="W270" s="210"/>
      <c r="X270" s="210"/>
      <c r="Y270" s="210"/>
      <c r="Z270" s="210"/>
      <c r="AA270" s="210"/>
      <c r="AB270" s="210"/>
      <c r="AC270" s="210"/>
      <c r="AD270" s="210"/>
      <c r="AE270" s="210"/>
      <c r="AF270" s="210"/>
      <c r="AG270" s="210"/>
      <c r="AH270" s="210"/>
      <c r="AI270" s="210"/>
      <c r="AJ270" s="210"/>
      <c r="AK270" s="210"/>
      <c r="AL270" s="210"/>
    </row>
    <row r="271" spans="1:38" ht="16" x14ac:dyDescent="0.2">
      <c r="A271" s="210"/>
      <c r="B271" s="210"/>
      <c r="C271" s="210"/>
      <c r="D271" s="210"/>
      <c r="E271" s="210"/>
      <c r="F271" s="210"/>
      <c r="G271" s="210"/>
      <c r="H271" s="210"/>
      <c r="I271" s="210"/>
      <c r="J271" s="210"/>
      <c r="K271" s="210"/>
      <c r="L271" s="210"/>
      <c r="M271" s="210"/>
      <c r="N271" s="210"/>
      <c r="O271" s="210"/>
      <c r="P271" s="210"/>
      <c r="Q271" s="210"/>
      <c r="R271" s="210"/>
      <c r="S271" s="210"/>
      <c r="T271" s="210"/>
      <c r="U271" s="210"/>
      <c r="V271" s="210"/>
      <c r="W271" s="210"/>
      <c r="X271" s="210"/>
      <c r="Y271" s="210"/>
      <c r="Z271" s="210"/>
      <c r="AA271" s="210"/>
      <c r="AB271" s="210"/>
      <c r="AC271" s="210"/>
      <c r="AD271" s="210"/>
      <c r="AE271" s="210"/>
      <c r="AF271" s="210"/>
      <c r="AG271" s="210"/>
      <c r="AH271" s="210"/>
      <c r="AI271" s="210"/>
      <c r="AJ271" s="210"/>
      <c r="AK271" s="210"/>
      <c r="AL271" s="210"/>
    </row>
    <row r="272" spans="1:38" ht="16" x14ac:dyDescent="0.2">
      <c r="A272" s="210"/>
      <c r="B272" s="210"/>
      <c r="C272" s="210"/>
      <c r="D272" s="210"/>
      <c r="E272" s="210"/>
      <c r="F272" s="210"/>
      <c r="G272" s="210"/>
      <c r="H272" s="210"/>
      <c r="I272" s="210"/>
      <c r="J272" s="210"/>
      <c r="K272" s="210"/>
      <c r="L272" s="210"/>
      <c r="M272" s="210"/>
      <c r="N272" s="210"/>
      <c r="O272" s="210"/>
      <c r="P272" s="210"/>
      <c r="Q272" s="210"/>
      <c r="R272" s="210"/>
      <c r="S272" s="210"/>
      <c r="T272" s="210"/>
      <c r="U272" s="210"/>
      <c r="V272" s="210"/>
      <c r="W272" s="210"/>
      <c r="X272" s="210"/>
      <c r="Y272" s="210"/>
      <c r="Z272" s="210"/>
      <c r="AA272" s="210"/>
      <c r="AB272" s="210"/>
      <c r="AC272" s="210"/>
      <c r="AD272" s="210"/>
      <c r="AE272" s="210"/>
      <c r="AF272" s="210"/>
      <c r="AG272" s="210"/>
      <c r="AH272" s="210"/>
      <c r="AI272" s="210"/>
      <c r="AJ272" s="210"/>
      <c r="AK272" s="210"/>
      <c r="AL272" s="210"/>
    </row>
    <row r="273" spans="1:38" ht="16" x14ac:dyDescent="0.2">
      <c r="A273" s="210"/>
      <c r="B273" s="210"/>
      <c r="C273" s="210"/>
      <c r="D273" s="210"/>
      <c r="E273" s="210"/>
      <c r="F273" s="210"/>
      <c r="G273" s="210"/>
      <c r="H273" s="210"/>
      <c r="I273" s="210"/>
      <c r="J273" s="210"/>
      <c r="K273" s="210"/>
      <c r="L273" s="210"/>
      <c r="M273" s="210"/>
      <c r="N273" s="210"/>
      <c r="O273" s="210"/>
      <c r="P273" s="210"/>
      <c r="Q273" s="210"/>
      <c r="R273" s="210"/>
      <c r="S273" s="210"/>
      <c r="T273" s="210"/>
      <c r="U273" s="210"/>
      <c r="V273" s="210"/>
      <c r="W273" s="210"/>
      <c r="X273" s="210"/>
      <c r="Y273" s="210"/>
      <c r="Z273" s="210"/>
      <c r="AA273" s="210"/>
      <c r="AB273" s="210"/>
      <c r="AC273" s="210"/>
      <c r="AD273" s="210"/>
      <c r="AE273" s="210"/>
      <c r="AF273" s="210"/>
      <c r="AG273" s="210"/>
      <c r="AH273" s="210"/>
      <c r="AI273" s="210"/>
      <c r="AJ273" s="210"/>
      <c r="AK273" s="210"/>
      <c r="AL273" s="210"/>
    </row>
    <row r="274" spans="1:38" ht="16" x14ac:dyDescent="0.2">
      <c r="A274" s="210"/>
      <c r="B274" s="210"/>
      <c r="C274" s="210"/>
      <c r="D274" s="210"/>
      <c r="E274" s="210"/>
      <c r="F274" s="210"/>
      <c r="G274" s="210"/>
      <c r="H274" s="210"/>
      <c r="I274" s="210"/>
      <c r="J274" s="210"/>
      <c r="K274" s="210"/>
      <c r="L274" s="210"/>
      <c r="M274" s="210"/>
      <c r="N274" s="210"/>
      <c r="O274" s="210"/>
      <c r="P274" s="210"/>
      <c r="Q274" s="210"/>
      <c r="R274" s="210"/>
      <c r="S274" s="210"/>
      <c r="T274" s="210"/>
      <c r="U274" s="210"/>
      <c r="V274" s="210"/>
      <c r="W274" s="210"/>
      <c r="X274" s="210"/>
      <c r="Y274" s="210"/>
      <c r="Z274" s="210"/>
      <c r="AA274" s="210"/>
      <c r="AB274" s="210"/>
      <c r="AC274" s="210"/>
      <c r="AD274" s="210"/>
      <c r="AE274" s="210"/>
      <c r="AF274" s="210"/>
      <c r="AG274" s="210"/>
      <c r="AH274" s="210"/>
      <c r="AI274" s="210"/>
      <c r="AJ274" s="210"/>
      <c r="AK274" s="210"/>
      <c r="AL274" s="210"/>
    </row>
    <row r="275" spans="1:38" ht="16" x14ac:dyDescent="0.2">
      <c r="A275" s="210"/>
      <c r="B275" s="210"/>
      <c r="C275" s="210"/>
      <c r="D275" s="210"/>
      <c r="E275" s="210"/>
      <c r="F275" s="210"/>
      <c r="G275" s="210"/>
      <c r="H275" s="210"/>
      <c r="I275" s="210"/>
      <c r="J275" s="210"/>
      <c r="K275" s="210"/>
      <c r="L275" s="210"/>
      <c r="M275" s="210"/>
      <c r="N275" s="210"/>
      <c r="O275" s="210"/>
      <c r="P275" s="210"/>
      <c r="Q275" s="210"/>
      <c r="R275" s="210"/>
      <c r="S275" s="210"/>
      <c r="T275" s="210"/>
      <c r="U275" s="210"/>
      <c r="V275" s="210"/>
      <c r="W275" s="210"/>
      <c r="X275" s="210"/>
      <c r="Y275" s="210"/>
      <c r="Z275" s="210"/>
      <c r="AA275" s="210"/>
      <c r="AB275" s="210"/>
      <c r="AC275" s="210"/>
      <c r="AD275" s="210"/>
      <c r="AE275" s="210"/>
      <c r="AF275" s="210"/>
      <c r="AG275" s="210"/>
      <c r="AH275" s="210"/>
      <c r="AI275" s="210"/>
      <c r="AJ275" s="210"/>
      <c r="AK275" s="210"/>
      <c r="AL275" s="210"/>
    </row>
    <row r="276" spans="1:38" ht="16" x14ac:dyDescent="0.2">
      <c r="A276" s="210"/>
      <c r="B276" s="210"/>
      <c r="C276" s="210"/>
      <c r="D276" s="210"/>
      <c r="E276" s="210"/>
      <c r="F276" s="210"/>
      <c r="G276" s="210"/>
      <c r="H276" s="210"/>
      <c r="I276" s="210"/>
      <c r="J276" s="210"/>
      <c r="K276" s="210"/>
      <c r="L276" s="210"/>
      <c r="M276" s="210"/>
      <c r="N276" s="210"/>
      <c r="O276" s="210"/>
      <c r="P276" s="210"/>
      <c r="Q276" s="210"/>
      <c r="R276" s="210"/>
      <c r="S276" s="210"/>
      <c r="T276" s="210"/>
      <c r="U276" s="210"/>
      <c r="V276" s="210"/>
      <c r="W276" s="210"/>
      <c r="X276" s="210"/>
      <c r="Y276" s="210"/>
      <c r="Z276" s="210"/>
      <c r="AA276" s="210"/>
      <c r="AB276" s="210"/>
      <c r="AC276" s="210"/>
      <c r="AD276" s="210"/>
      <c r="AE276" s="210"/>
      <c r="AF276" s="210"/>
      <c r="AG276" s="210"/>
      <c r="AH276" s="210"/>
      <c r="AI276" s="210"/>
      <c r="AJ276" s="210"/>
      <c r="AK276" s="210"/>
      <c r="AL276" s="210"/>
    </row>
    <row r="277" spans="1:38" ht="16" x14ac:dyDescent="0.2">
      <c r="A277" s="210"/>
      <c r="B277" s="210"/>
      <c r="C277" s="210"/>
      <c r="D277" s="210"/>
      <c r="E277" s="210"/>
      <c r="F277" s="210"/>
      <c r="G277" s="210"/>
      <c r="H277" s="210"/>
      <c r="I277" s="210"/>
      <c r="J277" s="210"/>
      <c r="K277" s="210"/>
      <c r="L277" s="210"/>
      <c r="M277" s="210"/>
      <c r="N277" s="210"/>
      <c r="O277" s="210"/>
      <c r="P277" s="210"/>
      <c r="Q277" s="210"/>
      <c r="R277" s="210"/>
      <c r="S277" s="210"/>
      <c r="T277" s="210"/>
      <c r="U277" s="210"/>
      <c r="V277" s="210"/>
      <c r="W277" s="210"/>
      <c r="X277" s="210"/>
      <c r="Y277" s="210"/>
      <c r="Z277" s="210"/>
      <c r="AA277" s="210"/>
      <c r="AB277" s="210"/>
      <c r="AC277" s="210"/>
      <c r="AD277" s="210"/>
      <c r="AE277" s="210"/>
      <c r="AF277" s="210"/>
      <c r="AG277" s="210"/>
      <c r="AH277" s="210"/>
      <c r="AI277" s="210"/>
      <c r="AJ277" s="210"/>
      <c r="AK277" s="210"/>
      <c r="AL277" s="210"/>
    </row>
    <row r="278" spans="1:38" ht="16" x14ac:dyDescent="0.2">
      <c r="A278" s="210"/>
      <c r="B278" s="210"/>
      <c r="C278" s="210"/>
      <c r="D278" s="210"/>
      <c r="E278" s="210"/>
      <c r="F278" s="210"/>
      <c r="G278" s="210"/>
      <c r="H278" s="210"/>
      <c r="I278" s="210"/>
      <c r="J278" s="210"/>
      <c r="K278" s="210"/>
      <c r="L278" s="210"/>
      <c r="M278" s="210"/>
      <c r="N278" s="210"/>
      <c r="O278" s="210"/>
      <c r="P278" s="210"/>
      <c r="Q278" s="210"/>
      <c r="R278" s="210"/>
      <c r="S278" s="210"/>
      <c r="T278" s="210"/>
      <c r="U278" s="210"/>
      <c r="V278" s="210"/>
      <c r="W278" s="210"/>
      <c r="X278" s="210"/>
      <c r="Y278" s="210"/>
      <c r="Z278" s="210"/>
      <c r="AA278" s="210"/>
      <c r="AB278" s="210"/>
      <c r="AC278" s="210"/>
      <c r="AD278" s="210"/>
      <c r="AE278" s="210"/>
      <c r="AF278" s="210"/>
      <c r="AG278" s="210"/>
      <c r="AH278" s="210"/>
      <c r="AI278" s="210"/>
      <c r="AJ278" s="210"/>
      <c r="AK278" s="210"/>
      <c r="AL278" s="210"/>
    </row>
    <row r="279" spans="1:38" ht="16" x14ac:dyDescent="0.2">
      <c r="A279" s="210"/>
      <c r="B279" s="210"/>
      <c r="C279" s="210"/>
      <c r="D279" s="210"/>
      <c r="E279" s="210"/>
      <c r="F279" s="210"/>
      <c r="G279" s="210"/>
      <c r="H279" s="210"/>
      <c r="I279" s="210"/>
      <c r="J279" s="210"/>
      <c r="K279" s="210"/>
      <c r="L279" s="210"/>
      <c r="M279" s="210"/>
      <c r="N279" s="210"/>
      <c r="O279" s="210"/>
      <c r="P279" s="210"/>
      <c r="Q279" s="210"/>
      <c r="R279" s="210"/>
      <c r="S279" s="210"/>
      <c r="T279" s="210"/>
      <c r="U279" s="210"/>
      <c r="V279" s="210"/>
      <c r="W279" s="210"/>
      <c r="X279" s="210"/>
      <c r="Y279" s="210"/>
      <c r="Z279" s="210"/>
      <c r="AA279" s="210"/>
      <c r="AB279" s="210"/>
      <c r="AC279" s="210"/>
      <c r="AD279" s="210"/>
      <c r="AE279" s="210"/>
      <c r="AF279" s="210"/>
      <c r="AG279" s="210"/>
      <c r="AH279" s="210"/>
      <c r="AI279" s="210"/>
      <c r="AJ279" s="210"/>
      <c r="AK279" s="210"/>
      <c r="AL279" s="210"/>
    </row>
    <row r="280" spans="1:38" ht="16" x14ac:dyDescent="0.2">
      <c r="A280" s="210"/>
      <c r="B280" s="210"/>
      <c r="C280" s="210"/>
      <c r="D280" s="210"/>
      <c r="E280" s="210"/>
      <c r="F280" s="210"/>
      <c r="G280" s="210"/>
      <c r="H280" s="210"/>
      <c r="I280" s="210"/>
      <c r="J280" s="210"/>
      <c r="K280" s="210"/>
      <c r="L280" s="210"/>
      <c r="M280" s="210"/>
      <c r="N280" s="210"/>
      <c r="O280" s="210"/>
      <c r="P280" s="210"/>
      <c r="Q280" s="210"/>
      <c r="R280" s="210"/>
      <c r="S280" s="210"/>
      <c r="T280" s="210"/>
      <c r="U280" s="210"/>
      <c r="V280" s="210"/>
      <c r="W280" s="210"/>
      <c r="X280" s="210"/>
      <c r="Y280" s="210"/>
      <c r="Z280" s="210"/>
      <c r="AA280" s="210"/>
      <c r="AB280" s="210"/>
      <c r="AC280" s="210"/>
      <c r="AD280" s="210"/>
      <c r="AE280" s="210"/>
      <c r="AF280" s="210"/>
      <c r="AG280" s="210"/>
      <c r="AH280" s="210"/>
      <c r="AI280" s="210"/>
      <c r="AJ280" s="210"/>
      <c r="AK280" s="210"/>
      <c r="AL280" s="210"/>
    </row>
    <row r="281" spans="1:38" ht="16" x14ac:dyDescent="0.2">
      <c r="A281" s="210"/>
      <c r="B281" s="210"/>
      <c r="C281" s="210"/>
      <c r="D281" s="210"/>
      <c r="E281" s="210"/>
      <c r="F281" s="210"/>
      <c r="G281" s="210"/>
      <c r="H281" s="210"/>
      <c r="I281" s="210"/>
      <c r="J281" s="210"/>
      <c r="K281" s="210"/>
      <c r="L281" s="210"/>
      <c r="M281" s="210"/>
      <c r="N281" s="210"/>
      <c r="O281" s="210"/>
      <c r="P281" s="210"/>
      <c r="Q281" s="210"/>
      <c r="R281" s="210"/>
      <c r="S281" s="210"/>
      <c r="T281" s="210"/>
      <c r="U281" s="210"/>
      <c r="V281" s="210"/>
      <c r="W281" s="210"/>
      <c r="X281" s="210"/>
      <c r="Y281" s="210"/>
      <c r="Z281" s="210"/>
      <c r="AA281" s="210"/>
      <c r="AB281" s="210"/>
      <c r="AC281" s="210"/>
      <c r="AD281" s="210"/>
      <c r="AE281" s="210"/>
      <c r="AF281" s="210"/>
      <c r="AG281" s="210"/>
      <c r="AH281" s="210"/>
      <c r="AI281" s="210"/>
      <c r="AJ281" s="210"/>
      <c r="AK281" s="210"/>
      <c r="AL281" s="210"/>
    </row>
    <row r="282" spans="1:38" ht="16" x14ac:dyDescent="0.2">
      <c r="A282" s="210"/>
      <c r="B282" s="210"/>
      <c r="C282" s="210"/>
      <c r="D282" s="210"/>
      <c r="E282" s="210"/>
      <c r="F282" s="210"/>
      <c r="G282" s="210"/>
      <c r="H282" s="210"/>
      <c r="I282" s="210"/>
      <c r="J282" s="210"/>
      <c r="K282" s="210"/>
      <c r="L282" s="210"/>
      <c r="M282" s="210"/>
      <c r="N282" s="210"/>
      <c r="O282" s="210"/>
      <c r="P282" s="210"/>
      <c r="Q282" s="210"/>
      <c r="R282" s="210"/>
      <c r="S282" s="210"/>
      <c r="T282" s="210"/>
      <c r="U282" s="210"/>
      <c r="V282" s="210"/>
      <c r="W282" s="210"/>
      <c r="X282" s="210"/>
      <c r="Y282" s="210"/>
      <c r="Z282" s="210"/>
      <c r="AA282" s="210"/>
      <c r="AB282" s="210"/>
      <c r="AC282" s="210"/>
      <c r="AD282" s="210"/>
      <c r="AE282" s="210"/>
      <c r="AF282" s="210"/>
      <c r="AG282" s="210"/>
      <c r="AH282" s="210"/>
      <c r="AI282" s="210"/>
      <c r="AJ282" s="210"/>
      <c r="AK282" s="210"/>
      <c r="AL282" s="210"/>
    </row>
    <row r="283" spans="1:38" ht="16" x14ac:dyDescent="0.2">
      <c r="A283" s="210"/>
      <c r="B283" s="210"/>
      <c r="C283" s="210"/>
      <c r="D283" s="210"/>
      <c r="E283" s="210"/>
      <c r="F283" s="210"/>
      <c r="G283" s="210"/>
      <c r="H283" s="210"/>
      <c r="I283" s="210"/>
      <c r="J283" s="210"/>
      <c r="K283" s="210"/>
      <c r="L283" s="210"/>
      <c r="M283" s="210"/>
      <c r="N283" s="210"/>
      <c r="O283" s="210"/>
      <c r="P283" s="210"/>
      <c r="Q283" s="210"/>
      <c r="R283" s="210"/>
      <c r="S283" s="210"/>
      <c r="T283" s="210"/>
      <c r="U283" s="210"/>
      <c r="V283" s="210"/>
      <c r="W283" s="210"/>
      <c r="X283" s="210"/>
      <c r="Y283" s="210"/>
      <c r="Z283" s="210"/>
      <c r="AA283" s="210"/>
      <c r="AB283" s="210"/>
      <c r="AC283" s="210"/>
      <c r="AD283" s="210"/>
      <c r="AE283" s="210"/>
      <c r="AF283" s="210"/>
      <c r="AG283" s="210"/>
      <c r="AH283" s="210"/>
      <c r="AI283" s="210"/>
      <c r="AJ283" s="210"/>
      <c r="AK283" s="210"/>
      <c r="AL283" s="210"/>
    </row>
    <row r="284" spans="1:38" ht="16" x14ac:dyDescent="0.2">
      <c r="A284" s="210"/>
      <c r="B284" s="210"/>
      <c r="C284" s="210"/>
      <c r="D284" s="210"/>
      <c r="E284" s="210"/>
      <c r="F284" s="210"/>
      <c r="G284" s="210"/>
      <c r="H284" s="210"/>
      <c r="I284" s="210"/>
      <c r="J284" s="210"/>
      <c r="K284" s="210"/>
      <c r="L284" s="210"/>
      <c r="M284" s="210"/>
      <c r="N284" s="210"/>
      <c r="O284" s="210"/>
      <c r="P284" s="210"/>
      <c r="Q284" s="210"/>
      <c r="R284" s="210"/>
      <c r="S284" s="210"/>
      <c r="T284" s="210"/>
      <c r="U284" s="210"/>
      <c r="V284" s="210"/>
      <c r="W284" s="210"/>
      <c r="X284" s="210"/>
      <c r="Y284" s="210"/>
      <c r="Z284" s="210"/>
      <c r="AA284" s="210"/>
      <c r="AB284" s="210"/>
      <c r="AC284" s="210"/>
      <c r="AD284" s="210"/>
      <c r="AE284" s="210"/>
      <c r="AF284" s="210"/>
      <c r="AG284" s="210"/>
      <c r="AH284" s="210"/>
      <c r="AI284" s="210"/>
      <c r="AJ284" s="210"/>
      <c r="AK284" s="210"/>
      <c r="AL284" s="210"/>
    </row>
    <row r="285" spans="1:38" ht="16" x14ac:dyDescent="0.2">
      <c r="A285" s="210"/>
      <c r="B285" s="210"/>
      <c r="C285" s="210"/>
      <c r="D285" s="210"/>
      <c r="E285" s="210"/>
      <c r="F285" s="210"/>
      <c r="G285" s="210"/>
      <c r="H285" s="210"/>
      <c r="I285" s="210"/>
      <c r="J285" s="210"/>
      <c r="K285" s="210"/>
      <c r="L285" s="210"/>
      <c r="M285" s="210"/>
      <c r="N285" s="210"/>
      <c r="O285" s="210"/>
      <c r="P285" s="210"/>
      <c r="Q285" s="210"/>
      <c r="R285" s="210"/>
      <c r="S285" s="210"/>
      <c r="T285" s="210"/>
      <c r="U285" s="210"/>
      <c r="V285" s="210"/>
      <c r="W285" s="210"/>
      <c r="X285" s="210"/>
      <c r="Y285" s="210"/>
      <c r="Z285" s="210"/>
      <c r="AA285" s="210"/>
      <c r="AB285" s="210"/>
      <c r="AC285" s="210"/>
      <c r="AD285" s="210"/>
      <c r="AE285" s="210"/>
      <c r="AF285" s="210"/>
      <c r="AG285" s="210"/>
      <c r="AH285" s="210"/>
      <c r="AI285" s="210"/>
      <c r="AJ285" s="210"/>
      <c r="AK285" s="210"/>
      <c r="AL285" s="210"/>
    </row>
    <row r="286" spans="1:38" ht="16" x14ac:dyDescent="0.2">
      <c r="A286" s="210"/>
      <c r="B286" s="210"/>
      <c r="C286" s="210"/>
      <c r="D286" s="210"/>
      <c r="E286" s="210"/>
      <c r="F286" s="210"/>
      <c r="G286" s="210"/>
      <c r="H286" s="210"/>
      <c r="I286" s="210"/>
      <c r="J286" s="210"/>
      <c r="K286" s="210"/>
      <c r="L286" s="210"/>
      <c r="M286" s="210"/>
      <c r="N286" s="210"/>
      <c r="O286" s="210"/>
      <c r="P286" s="210"/>
      <c r="Q286" s="210"/>
      <c r="R286" s="210"/>
      <c r="S286" s="210"/>
      <c r="T286" s="210"/>
      <c r="U286" s="210"/>
      <c r="V286" s="210"/>
      <c r="W286" s="210"/>
      <c r="X286" s="210"/>
      <c r="Y286" s="210"/>
      <c r="Z286" s="210"/>
      <c r="AA286" s="210"/>
      <c r="AB286" s="210"/>
      <c r="AC286" s="210"/>
      <c r="AD286" s="210"/>
      <c r="AE286" s="210"/>
      <c r="AF286" s="210"/>
      <c r="AG286" s="210"/>
      <c r="AH286" s="210"/>
      <c r="AI286" s="210"/>
      <c r="AJ286" s="210"/>
      <c r="AK286" s="210"/>
      <c r="AL286" s="210"/>
    </row>
    <row r="287" spans="1:38" ht="16" x14ac:dyDescent="0.2">
      <c r="A287" s="210"/>
      <c r="B287" s="210"/>
      <c r="C287" s="210"/>
      <c r="D287" s="210"/>
      <c r="E287" s="210"/>
      <c r="F287" s="210"/>
      <c r="G287" s="210"/>
      <c r="H287" s="210"/>
      <c r="I287" s="210"/>
      <c r="J287" s="210"/>
      <c r="K287" s="210"/>
      <c r="L287" s="210"/>
      <c r="M287" s="210"/>
      <c r="N287" s="210"/>
      <c r="O287" s="210"/>
      <c r="P287" s="210"/>
      <c r="Q287" s="210"/>
      <c r="R287" s="210"/>
      <c r="S287" s="210"/>
      <c r="T287" s="210"/>
      <c r="U287" s="210"/>
      <c r="V287" s="210"/>
      <c r="W287" s="210"/>
      <c r="X287" s="210"/>
      <c r="Y287" s="210"/>
      <c r="Z287" s="210"/>
      <c r="AA287" s="210"/>
      <c r="AB287" s="210"/>
      <c r="AC287" s="210"/>
      <c r="AD287" s="210"/>
      <c r="AE287" s="210"/>
      <c r="AF287" s="210"/>
      <c r="AG287" s="210"/>
      <c r="AH287" s="210"/>
      <c r="AI287" s="210"/>
      <c r="AJ287" s="210"/>
      <c r="AK287" s="210"/>
      <c r="AL287" s="210"/>
    </row>
    <row r="288" spans="1:38" ht="16" x14ac:dyDescent="0.2">
      <c r="A288" s="210"/>
      <c r="B288" s="210"/>
      <c r="C288" s="210"/>
      <c r="D288" s="210"/>
      <c r="E288" s="210"/>
      <c r="F288" s="210"/>
      <c r="G288" s="210"/>
      <c r="H288" s="210"/>
      <c r="I288" s="210"/>
      <c r="J288" s="210"/>
      <c r="K288" s="210"/>
      <c r="L288" s="210"/>
      <c r="M288" s="210"/>
      <c r="N288" s="210"/>
      <c r="O288" s="210"/>
      <c r="P288" s="210"/>
      <c r="Q288" s="210"/>
      <c r="R288" s="210"/>
      <c r="S288" s="210"/>
      <c r="T288" s="210"/>
      <c r="U288" s="210"/>
      <c r="V288" s="210"/>
      <c r="W288" s="210"/>
      <c r="X288" s="210"/>
      <c r="Y288" s="210"/>
      <c r="Z288" s="210"/>
      <c r="AA288" s="210"/>
      <c r="AB288" s="210"/>
      <c r="AC288" s="210"/>
      <c r="AD288" s="210"/>
      <c r="AE288" s="210"/>
      <c r="AF288" s="210"/>
      <c r="AG288" s="210"/>
      <c r="AH288" s="210"/>
      <c r="AI288" s="210"/>
      <c r="AJ288" s="210"/>
      <c r="AK288" s="210"/>
      <c r="AL288" s="210"/>
    </row>
    <row r="289" spans="1:38" ht="16" x14ac:dyDescent="0.2">
      <c r="A289" s="210"/>
      <c r="B289" s="210"/>
      <c r="C289" s="210"/>
      <c r="D289" s="210"/>
      <c r="E289" s="210"/>
      <c r="F289" s="210"/>
      <c r="G289" s="210"/>
      <c r="H289" s="210"/>
      <c r="I289" s="210"/>
      <c r="J289" s="210"/>
      <c r="K289" s="210"/>
      <c r="L289" s="210"/>
      <c r="M289" s="210"/>
      <c r="N289" s="210"/>
      <c r="O289" s="210"/>
      <c r="P289" s="210"/>
      <c r="Q289" s="210"/>
      <c r="R289" s="210"/>
      <c r="S289" s="210"/>
      <c r="T289" s="210"/>
      <c r="U289" s="210"/>
      <c r="V289" s="210"/>
      <c r="W289" s="210"/>
      <c r="X289" s="210"/>
      <c r="Y289" s="210"/>
      <c r="Z289" s="210"/>
      <c r="AA289" s="210"/>
      <c r="AB289" s="210"/>
      <c r="AC289" s="210"/>
      <c r="AD289" s="210"/>
      <c r="AE289" s="210"/>
      <c r="AF289" s="210"/>
      <c r="AG289" s="210"/>
      <c r="AH289" s="210"/>
      <c r="AI289" s="210"/>
      <c r="AJ289" s="210"/>
      <c r="AK289" s="210"/>
      <c r="AL289" s="210"/>
    </row>
    <row r="290" spans="1:38" ht="16" x14ac:dyDescent="0.2">
      <c r="A290" s="210"/>
      <c r="B290" s="210"/>
      <c r="C290" s="210"/>
      <c r="D290" s="210"/>
      <c r="E290" s="210"/>
      <c r="F290" s="210"/>
      <c r="G290" s="210"/>
      <c r="H290" s="210"/>
      <c r="I290" s="210"/>
      <c r="J290" s="210"/>
      <c r="K290" s="210"/>
      <c r="L290" s="210"/>
      <c r="M290" s="210"/>
      <c r="N290" s="210"/>
      <c r="O290" s="210"/>
      <c r="P290" s="210"/>
      <c r="Q290" s="210"/>
      <c r="R290" s="210"/>
      <c r="S290" s="210"/>
      <c r="T290" s="210"/>
      <c r="U290" s="210"/>
      <c r="V290" s="210"/>
      <c r="W290" s="210"/>
      <c r="X290" s="210"/>
      <c r="Y290" s="210"/>
      <c r="Z290" s="210"/>
      <c r="AA290" s="210"/>
      <c r="AB290" s="210"/>
      <c r="AC290" s="210"/>
      <c r="AD290" s="210"/>
      <c r="AE290" s="210"/>
      <c r="AF290" s="210"/>
      <c r="AG290" s="210"/>
      <c r="AH290" s="210"/>
      <c r="AI290" s="210"/>
      <c r="AJ290" s="210"/>
      <c r="AK290" s="210"/>
      <c r="AL290" s="210"/>
    </row>
    <row r="291" spans="1:38" ht="16" x14ac:dyDescent="0.2">
      <c r="A291" s="210"/>
      <c r="B291" s="210"/>
      <c r="C291" s="210"/>
      <c r="D291" s="210"/>
      <c r="E291" s="210"/>
      <c r="F291" s="210"/>
      <c r="G291" s="210"/>
      <c r="H291" s="210"/>
      <c r="I291" s="210"/>
      <c r="J291" s="210"/>
      <c r="K291" s="210"/>
      <c r="L291" s="210"/>
      <c r="M291" s="210"/>
      <c r="N291" s="210"/>
      <c r="O291" s="210"/>
      <c r="P291" s="210"/>
      <c r="Q291" s="210"/>
      <c r="R291" s="210"/>
      <c r="S291" s="210"/>
      <c r="T291" s="210"/>
      <c r="U291" s="210"/>
      <c r="V291" s="210"/>
      <c r="W291" s="210"/>
      <c r="X291" s="210"/>
      <c r="Y291" s="210"/>
      <c r="Z291" s="210"/>
      <c r="AA291" s="210"/>
      <c r="AB291" s="210"/>
      <c r="AC291" s="210"/>
      <c r="AD291" s="210"/>
      <c r="AE291" s="210"/>
      <c r="AF291" s="210"/>
      <c r="AG291" s="210"/>
      <c r="AH291" s="210"/>
      <c r="AI291" s="210"/>
      <c r="AJ291" s="210"/>
      <c r="AK291" s="210"/>
      <c r="AL291" s="210"/>
    </row>
    <row r="292" spans="1:38" ht="16" x14ac:dyDescent="0.2">
      <c r="A292" s="210"/>
      <c r="B292" s="210"/>
      <c r="C292" s="210"/>
      <c r="D292" s="210"/>
      <c r="E292" s="210"/>
      <c r="F292" s="210"/>
      <c r="G292" s="210"/>
      <c r="H292" s="210"/>
      <c r="I292" s="210"/>
      <c r="J292" s="210"/>
      <c r="K292" s="210"/>
      <c r="L292" s="210"/>
      <c r="M292" s="210"/>
      <c r="N292" s="210"/>
      <c r="O292" s="210"/>
      <c r="P292" s="210"/>
      <c r="Q292" s="210"/>
      <c r="R292" s="210"/>
      <c r="S292" s="210"/>
      <c r="T292" s="210"/>
      <c r="U292" s="210"/>
      <c r="V292" s="210"/>
      <c r="W292" s="210"/>
      <c r="X292" s="210"/>
      <c r="Y292" s="210"/>
      <c r="Z292" s="210"/>
      <c r="AA292" s="210"/>
      <c r="AB292" s="210"/>
      <c r="AC292" s="210"/>
      <c r="AD292" s="210"/>
      <c r="AE292" s="210"/>
      <c r="AF292" s="210"/>
      <c r="AG292" s="210"/>
      <c r="AH292" s="210"/>
      <c r="AI292" s="210"/>
      <c r="AJ292" s="210"/>
      <c r="AK292" s="210"/>
      <c r="AL292" s="210"/>
    </row>
    <row r="293" spans="1:38" ht="16" x14ac:dyDescent="0.2">
      <c r="A293" s="210"/>
      <c r="B293" s="210"/>
      <c r="C293" s="210"/>
      <c r="D293" s="210"/>
      <c r="E293" s="210"/>
      <c r="F293" s="210"/>
      <c r="G293" s="210"/>
      <c r="H293" s="210"/>
      <c r="I293" s="210"/>
      <c r="J293" s="210"/>
      <c r="K293" s="210"/>
      <c r="L293" s="210"/>
      <c r="M293" s="210"/>
      <c r="N293" s="210"/>
      <c r="O293" s="210"/>
      <c r="P293" s="210"/>
      <c r="Q293" s="210"/>
      <c r="R293" s="210"/>
      <c r="S293" s="210"/>
      <c r="T293" s="210"/>
      <c r="U293" s="210"/>
      <c r="V293" s="210"/>
      <c r="W293" s="210"/>
      <c r="X293" s="210"/>
      <c r="Y293" s="210"/>
      <c r="Z293" s="210"/>
      <c r="AA293" s="210"/>
      <c r="AB293" s="210"/>
      <c r="AC293" s="210"/>
      <c r="AD293" s="210"/>
      <c r="AE293" s="210"/>
      <c r="AF293" s="210"/>
      <c r="AG293" s="210"/>
      <c r="AH293" s="210"/>
      <c r="AI293" s="210"/>
      <c r="AJ293" s="210"/>
      <c r="AK293" s="210"/>
      <c r="AL293" s="210"/>
    </row>
    <row r="294" spans="1:38" ht="16" x14ac:dyDescent="0.2">
      <c r="A294" s="210"/>
      <c r="B294" s="210"/>
      <c r="C294" s="210"/>
      <c r="D294" s="210"/>
      <c r="E294" s="210"/>
      <c r="F294" s="210"/>
      <c r="G294" s="210"/>
      <c r="H294" s="210"/>
      <c r="I294" s="210"/>
      <c r="J294" s="210"/>
      <c r="K294" s="210"/>
      <c r="L294" s="210"/>
      <c r="M294" s="210"/>
      <c r="N294" s="210"/>
      <c r="O294" s="210"/>
      <c r="P294" s="210"/>
      <c r="Q294" s="210"/>
      <c r="R294" s="210"/>
      <c r="S294" s="210"/>
      <c r="T294" s="210"/>
      <c r="U294" s="210"/>
      <c r="V294" s="210"/>
      <c r="W294" s="210"/>
      <c r="X294" s="210"/>
      <c r="Y294" s="210"/>
      <c r="Z294" s="210"/>
      <c r="AA294" s="210"/>
      <c r="AB294" s="210"/>
      <c r="AC294" s="210"/>
      <c r="AD294" s="210"/>
      <c r="AE294" s="210"/>
      <c r="AF294" s="210"/>
      <c r="AG294" s="210"/>
      <c r="AH294" s="210"/>
      <c r="AI294" s="210"/>
      <c r="AJ294" s="210"/>
      <c r="AK294" s="210"/>
      <c r="AL294" s="210"/>
    </row>
    <row r="295" spans="1:38" ht="16" x14ac:dyDescent="0.2">
      <c r="A295" s="210"/>
      <c r="B295" s="210"/>
      <c r="C295" s="210"/>
      <c r="D295" s="210"/>
      <c r="E295" s="210"/>
      <c r="F295" s="210"/>
      <c r="G295" s="210"/>
      <c r="H295" s="210"/>
      <c r="I295" s="210"/>
      <c r="J295" s="210"/>
      <c r="K295" s="210"/>
      <c r="L295" s="210"/>
      <c r="M295" s="210"/>
      <c r="N295" s="210"/>
      <c r="O295" s="210"/>
      <c r="P295" s="210"/>
      <c r="Q295" s="210"/>
      <c r="R295" s="210"/>
      <c r="S295" s="210"/>
      <c r="T295" s="210"/>
      <c r="U295" s="210"/>
      <c r="V295" s="210"/>
      <c r="W295" s="210"/>
      <c r="X295" s="210"/>
      <c r="Y295" s="210"/>
      <c r="Z295" s="210"/>
      <c r="AA295" s="210"/>
      <c r="AB295" s="210"/>
      <c r="AC295" s="210"/>
      <c r="AD295" s="210"/>
      <c r="AE295" s="210"/>
      <c r="AF295" s="210"/>
      <c r="AG295" s="210"/>
      <c r="AH295" s="210"/>
      <c r="AI295" s="210"/>
      <c r="AJ295" s="210"/>
      <c r="AK295" s="210"/>
      <c r="AL295" s="210"/>
    </row>
    <row r="296" spans="1:38" ht="16" x14ac:dyDescent="0.2">
      <c r="A296" s="210"/>
      <c r="B296" s="210"/>
      <c r="C296" s="210"/>
      <c r="D296" s="210"/>
      <c r="E296" s="210"/>
      <c r="F296" s="210"/>
      <c r="G296" s="210"/>
      <c r="H296" s="210"/>
      <c r="I296" s="210"/>
      <c r="J296" s="210"/>
      <c r="K296" s="210"/>
      <c r="L296" s="210"/>
      <c r="M296" s="210"/>
      <c r="N296" s="210"/>
      <c r="O296" s="210"/>
      <c r="P296" s="210"/>
      <c r="Q296" s="210"/>
      <c r="R296" s="210"/>
      <c r="S296" s="210"/>
      <c r="T296" s="210"/>
      <c r="U296" s="210"/>
      <c r="V296" s="210"/>
      <c r="W296" s="210"/>
      <c r="X296" s="210"/>
      <c r="Y296" s="210"/>
      <c r="Z296" s="210"/>
      <c r="AA296" s="210"/>
      <c r="AB296" s="210"/>
      <c r="AC296" s="210"/>
      <c r="AD296" s="210"/>
      <c r="AE296" s="210"/>
      <c r="AF296" s="210"/>
      <c r="AG296" s="210"/>
      <c r="AH296" s="210"/>
      <c r="AI296" s="210"/>
      <c r="AJ296" s="210"/>
      <c r="AK296" s="210"/>
      <c r="AL296" s="210"/>
    </row>
    <row r="297" spans="1:38" ht="16" x14ac:dyDescent="0.2">
      <c r="A297" s="210"/>
      <c r="B297" s="210"/>
      <c r="C297" s="210"/>
      <c r="D297" s="210"/>
      <c r="E297" s="210"/>
      <c r="F297" s="210"/>
      <c r="G297" s="210"/>
      <c r="H297" s="210"/>
      <c r="I297" s="210"/>
      <c r="J297" s="210"/>
      <c r="K297" s="210"/>
      <c r="L297" s="210"/>
      <c r="M297" s="210"/>
      <c r="N297" s="210"/>
      <c r="O297" s="210"/>
      <c r="P297" s="210"/>
      <c r="Q297" s="210"/>
      <c r="R297" s="210"/>
      <c r="S297" s="210"/>
      <c r="T297" s="210"/>
      <c r="U297" s="210"/>
      <c r="V297" s="210"/>
      <c r="W297" s="210"/>
      <c r="X297" s="210"/>
      <c r="Y297" s="210"/>
      <c r="Z297" s="210"/>
      <c r="AA297" s="210"/>
      <c r="AB297" s="210"/>
      <c r="AC297" s="210"/>
      <c r="AD297" s="210"/>
      <c r="AE297" s="210"/>
      <c r="AF297" s="210"/>
      <c r="AG297" s="210"/>
      <c r="AH297" s="210"/>
      <c r="AI297" s="210"/>
      <c r="AJ297" s="210"/>
      <c r="AK297" s="210"/>
      <c r="AL297" s="210"/>
    </row>
    <row r="298" spans="1:38" ht="16" x14ac:dyDescent="0.2">
      <c r="A298" s="210"/>
      <c r="B298" s="210"/>
      <c r="C298" s="210"/>
      <c r="D298" s="210"/>
      <c r="E298" s="210"/>
      <c r="F298" s="210"/>
      <c r="G298" s="210"/>
      <c r="H298" s="210"/>
      <c r="I298" s="210"/>
      <c r="J298" s="210"/>
      <c r="K298" s="210"/>
      <c r="L298" s="210"/>
      <c r="M298" s="210"/>
      <c r="N298" s="210"/>
      <c r="O298" s="210"/>
      <c r="P298" s="210"/>
      <c r="Q298" s="210"/>
      <c r="R298" s="210"/>
      <c r="S298" s="210"/>
      <c r="T298" s="210"/>
      <c r="U298" s="210"/>
      <c r="V298" s="210"/>
      <c r="W298" s="210"/>
      <c r="X298" s="210"/>
      <c r="Y298" s="210"/>
      <c r="Z298" s="210"/>
      <c r="AA298" s="210"/>
      <c r="AB298" s="210"/>
      <c r="AC298" s="210"/>
      <c r="AD298" s="210"/>
      <c r="AE298" s="210"/>
      <c r="AF298" s="210"/>
      <c r="AG298" s="210"/>
      <c r="AH298" s="210"/>
      <c r="AI298" s="210"/>
      <c r="AJ298" s="210"/>
      <c r="AK298" s="210"/>
      <c r="AL298" s="210"/>
    </row>
    <row r="299" spans="1:38" ht="16" x14ac:dyDescent="0.2">
      <c r="A299" s="210"/>
      <c r="B299" s="210"/>
      <c r="C299" s="210"/>
      <c r="D299" s="210"/>
      <c r="E299" s="210"/>
      <c r="F299" s="210"/>
      <c r="G299" s="210"/>
      <c r="H299" s="210"/>
      <c r="I299" s="210"/>
      <c r="J299" s="210"/>
      <c r="K299" s="210"/>
      <c r="L299" s="210"/>
      <c r="M299" s="210"/>
      <c r="N299" s="210"/>
      <c r="O299" s="210"/>
      <c r="P299" s="210"/>
      <c r="Q299" s="210"/>
      <c r="R299" s="210"/>
      <c r="S299" s="210"/>
      <c r="T299" s="210"/>
      <c r="U299" s="210"/>
      <c r="V299" s="210"/>
      <c r="W299" s="210"/>
      <c r="X299" s="210"/>
      <c r="Y299" s="210"/>
      <c r="Z299" s="210"/>
      <c r="AA299" s="210"/>
      <c r="AB299" s="210"/>
      <c r="AC299" s="210"/>
      <c r="AD299" s="210"/>
      <c r="AE299" s="210"/>
      <c r="AF299" s="210"/>
      <c r="AG299" s="210"/>
      <c r="AH299" s="210"/>
      <c r="AI299" s="210"/>
      <c r="AJ299" s="210"/>
      <c r="AK299" s="210"/>
      <c r="AL299" s="210"/>
    </row>
    <row r="300" spans="1:38" ht="16" x14ac:dyDescent="0.2">
      <c r="A300" s="210"/>
      <c r="B300" s="210"/>
      <c r="C300" s="210"/>
      <c r="D300" s="210"/>
      <c r="E300" s="210"/>
      <c r="F300" s="210"/>
      <c r="G300" s="210"/>
      <c r="H300" s="210"/>
      <c r="I300" s="210"/>
      <c r="J300" s="210"/>
      <c r="K300" s="210"/>
      <c r="L300" s="210"/>
      <c r="M300" s="210"/>
      <c r="N300" s="210"/>
      <c r="O300" s="210"/>
      <c r="P300" s="210"/>
      <c r="Q300" s="210"/>
      <c r="R300" s="210"/>
      <c r="S300" s="210"/>
      <c r="T300" s="210"/>
      <c r="U300" s="210"/>
      <c r="V300" s="210"/>
      <c r="W300" s="210"/>
      <c r="X300" s="210"/>
      <c r="Y300" s="210"/>
      <c r="Z300" s="210"/>
      <c r="AA300" s="210"/>
      <c r="AB300" s="210"/>
      <c r="AC300" s="210"/>
      <c r="AD300" s="210"/>
      <c r="AE300" s="210"/>
      <c r="AF300" s="210"/>
      <c r="AG300" s="210"/>
      <c r="AH300" s="210"/>
      <c r="AI300" s="210"/>
      <c r="AJ300" s="210"/>
      <c r="AK300" s="210"/>
      <c r="AL300" s="210"/>
    </row>
    <row r="301" spans="1:38" ht="16" x14ac:dyDescent="0.2">
      <c r="A301" s="210"/>
      <c r="B301" s="210"/>
      <c r="C301" s="210"/>
      <c r="D301" s="210"/>
      <c r="E301" s="210"/>
      <c r="F301" s="210"/>
      <c r="G301" s="210"/>
      <c r="H301" s="210"/>
      <c r="I301" s="210"/>
      <c r="J301" s="210"/>
      <c r="K301" s="210"/>
      <c r="L301" s="210"/>
      <c r="M301" s="210"/>
      <c r="N301" s="210"/>
      <c r="O301" s="210"/>
      <c r="P301" s="210"/>
      <c r="Q301" s="210"/>
      <c r="R301" s="210"/>
      <c r="S301" s="210"/>
      <c r="T301" s="210"/>
      <c r="U301" s="210"/>
      <c r="V301" s="210"/>
      <c r="W301" s="210"/>
      <c r="X301" s="210"/>
      <c r="Y301" s="210"/>
      <c r="Z301" s="210"/>
      <c r="AA301" s="210"/>
      <c r="AB301" s="210"/>
      <c r="AC301" s="210"/>
      <c r="AD301" s="210"/>
      <c r="AE301" s="210"/>
      <c r="AF301" s="210"/>
      <c r="AG301" s="210"/>
      <c r="AH301" s="210"/>
      <c r="AI301" s="210"/>
      <c r="AJ301" s="210"/>
      <c r="AK301" s="210"/>
      <c r="AL301" s="210"/>
    </row>
    <row r="302" spans="1:38" ht="16" x14ac:dyDescent="0.2">
      <c r="A302" s="210"/>
      <c r="B302" s="210"/>
      <c r="C302" s="210"/>
      <c r="D302" s="210"/>
      <c r="E302" s="210"/>
      <c r="F302" s="210"/>
      <c r="G302" s="210"/>
      <c r="H302" s="210"/>
      <c r="I302" s="210"/>
      <c r="J302" s="210"/>
      <c r="K302" s="210"/>
      <c r="L302" s="210"/>
      <c r="M302" s="210"/>
      <c r="N302" s="210"/>
      <c r="O302" s="210"/>
      <c r="P302" s="210"/>
      <c r="Q302" s="210"/>
      <c r="R302" s="210"/>
      <c r="S302" s="210"/>
      <c r="T302" s="210"/>
      <c r="U302" s="210"/>
      <c r="V302" s="210"/>
      <c r="W302" s="210"/>
      <c r="X302" s="210"/>
      <c r="Y302" s="210"/>
      <c r="Z302" s="210"/>
      <c r="AA302" s="210"/>
      <c r="AB302" s="210"/>
      <c r="AC302" s="210"/>
      <c r="AD302" s="210"/>
      <c r="AE302" s="210"/>
      <c r="AF302" s="210"/>
      <c r="AG302" s="210"/>
      <c r="AH302" s="210"/>
      <c r="AI302" s="210"/>
      <c r="AJ302" s="210"/>
      <c r="AK302" s="210"/>
      <c r="AL302" s="210"/>
    </row>
    <row r="303" spans="1:38" ht="16" x14ac:dyDescent="0.2">
      <c r="A303" s="210"/>
      <c r="B303" s="210"/>
      <c r="C303" s="210"/>
      <c r="D303" s="210"/>
      <c r="E303" s="210"/>
      <c r="F303" s="210"/>
      <c r="G303" s="210"/>
      <c r="H303" s="210"/>
      <c r="I303" s="210"/>
      <c r="J303" s="210"/>
      <c r="K303" s="210"/>
      <c r="L303" s="210"/>
      <c r="M303" s="210"/>
      <c r="N303" s="210"/>
      <c r="O303" s="210"/>
      <c r="P303" s="210"/>
      <c r="Q303" s="210"/>
      <c r="R303" s="210"/>
      <c r="S303" s="210"/>
      <c r="T303" s="210"/>
      <c r="U303" s="210"/>
      <c r="V303" s="210"/>
      <c r="W303" s="210"/>
      <c r="X303" s="210"/>
      <c r="Y303" s="210"/>
      <c r="Z303" s="210"/>
      <c r="AA303" s="210"/>
      <c r="AB303" s="210"/>
      <c r="AC303" s="210"/>
      <c r="AD303" s="210"/>
      <c r="AE303" s="210"/>
      <c r="AF303" s="210"/>
      <c r="AG303" s="210"/>
      <c r="AH303" s="210"/>
      <c r="AI303" s="210"/>
      <c r="AJ303" s="210"/>
      <c r="AK303" s="210"/>
      <c r="AL303" s="210"/>
    </row>
    <row r="304" spans="1:38" ht="16" x14ac:dyDescent="0.2">
      <c r="A304" s="210"/>
      <c r="B304" s="210"/>
      <c r="C304" s="210"/>
      <c r="D304" s="210"/>
      <c r="E304" s="210"/>
      <c r="F304" s="210"/>
      <c r="G304" s="210"/>
      <c r="H304" s="210"/>
      <c r="I304" s="210"/>
      <c r="J304" s="210"/>
      <c r="K304" s="210"/>
      <c r="L304" s="210"/>
      <c r="M304" s="210"/>
      <c r="N304" s="210"/>
      <c r="O304" s="210"/>
      <c r="P304" s="210"/>
      <c r="Q304" s="210"/>
      <c r="R304" s="210"/>
      <c r="S304" s="210"/>
      <c r="T304" s="210"/>
      <c r="U304" s="210"/>
      <c r="V304" s="210"/>
      <c r="W304" s="210"/>
      <c r="X304" s="210"/>
      <c r="Y304" s="210"/>
      <c r="Z304" s="210"/>
      <c r="AA304" s="210"/>
      <c r="AB304" s="210"/>
      <c r="AC304" s="210"/>
      <c r="AD304" s="210"/>
      <c r="AE304" s="210"/>
      <c r="AF304" s="210"/>
      <c r="AG304" s="210"/>
      <c r="AH304" s="210"/>
      <c r="AI304" s="210"/>
      <c r="AJ304" s="210"/>
      <c r="AK304" s="210"/>
      <c r="AL304" s="210"/>
    </row>
    <row r="305" spans="1:38" ht="16" x14ac:dyDescent="0.2">
      <c r="A305" s="210"/>
      <c r="B305" s="210"/>
      <c r="C305" s="210"/>
      <c r="D305" s="210"/>
      <c r="E305" s="210"/>
      <c r="F305" s="210"/>
      <c r="G305" s="210"/>
      <c r="H305" s="210"/>
      <c r="I305" s="210"/>
      <c r="J305" s="210"/>
      <c r="K305" s="210"/>
      <c r="L305" s="210"/>
      <c r="M305" s="210"/>
      <c r="N305" s="210"/>
      <c r="O305" s="210"/>
      <c r="P305" s="210"/>
      <c r="Q305" s="210"/>
      <c r="R305" s="210"/>
      <c r="S305" s="210"/>
      <c r="T305" s="210"/>
      <c r="U305" s="210"/>
      <c r="V305" s="210"/>
      <c r="W305" s="210"/>
      <c r="X305" s="210"/>
      <c r="Y305" s="210"/>
      <c r="Z305" s="210"/>
      <c r="AA305" s="210"/>
      <c r="AB305" s="210"/>
      <c r="AC305" s="210"/>
      <c r="AD305" s="210"/>
      <c r="AE305" s="210"/>
      <c r="AF305" s="210"/>
      <c r="AG305" s="210"/>
      <c r="AH305" s="210"/>
      <c r="AI305" s="210"/>
      <c r="AJ305" s="210"/>
      <c r="AK305" s="210"/>
      <c r="AL305" s="210"/>
    </row>
    <row r="306" spans="1:38" ht="16" x14ac:dyDescent="0.2">
      <c r="A306" s="210"/>
      <c r="B306" s="210"/>
      <c r="C306" s="210"/>
      <c r="D306" s="210"/>
      <c r="E306" s="210"/>
      <c r="F306" s="210"/>
      <c r="G306" s="210"/>
      <c r="H306" s="210"/>
      <c r="I306" s="210"/>
      <c r="J306" s="210"/>
      <c r="K306" s="210"/>
      <c r="L306" s="210"/>
      <c r="M306" s="210"/>
      <c r="N306" s="210"/>
      <c r="O306" s="210"/>
      <c r="P306" s="210"/>
      <c r="Q306" s="210"/>
      <c r="R306" s="210"/>
      <c r="S306" s="210"/>
      <c r="T306" s="210"/>
      <c r="U306" s="210"/>
      <c r="V306" s="210"/>
      <c r="W306" s="210"/>
      <c r="X306" s="210"/>
      <c r="Y306" s="210"/>
      <c r="Z306" s="210"/>
      <c r="AA306" s="210"/>
      <c r="AB306" s="210"/>
      <c r="AC306" s="210"/>
      <c r="AD306" s="210"/>
      <c r="AE306" s="210"/>
      <c r="AF306" s="210"/>
      <c r="AG306" s="210"/>
      <c r="AH306" s="210"/>
      <c r="AI306" s="210"/>
      <c r="AJ306" s="210"/>
      <c r="AK306" s="210"/>
      <c r="AL306" s="210"/>
    </row>
    <row r="307" spans="1:38" ht="16" x14ac:dyDescent="0.2">
      <c r="A307" s="210"/>
      <c r="B307" s="210"/>
      <c r="C307" s="210"/>
      <c r="D307" s="210"/>
      <c r="E307" s="210"/>
      <c r="F307" s="210"/>
      <c r="G307" s="210"/>
      <c r="H307" s="210"/>
      <c r="I307" s="210"/>
      <c r="J307" s="210"/>
      <c r="K307" s="210"/>
      <c r="L307" s="210"/>
      <c r="M307" s="210"/>
      <c r="N307" s="210"/>
      <c r="O307" s="210"/>
      <c r="P307" s="210"/>
      <c r="Q307" s="210"/>
      <c r="R307" s="210"/>
      <c r="S307" s="210"/>
      <c r="T307" s="210"/>
      <c r="U307" s="210"/>
      <c r="V307" s="210"/>
      <c r="W307" s="210"/>
      <c r="X307" s="210"/>
      <c r="Y307" s="210"/>
      <c r="Z307" s="210"/>
      <c r="AA307" s="210"/>
      <c r="AB307" s="210"/>
      <c r="AC307" s="210"/>
      <c r="AD307" s="210"/>
      <c r="AE307" s="210"/>
      <c r="AF307" s="210"/>
      <c r="AG307" s="210"/>
      <c r="AH307" s="210"/>
      <c r="AI307" s="210"/>
      <c r="AJ307" s="210"/>
      <c r="AK307" s="210"/>
      <c r="AL307" s="210"/>
    </row>
    <row r="308" spans="1:38" ht="16" x14ac:dyDescent="0.2">
      <c r="A308" s="210"/>
      <c r="B308" s="210"/>
      <c r="C308" s="210"/>
      <c r="D308" s="210"/>
      <c r="E308" s="210"/>
      <c r="F308" s="210"/>
      <c r="G308" s="210"/>
      <c r="H308" s="210"/>
      <c r="I308" s="210"/>
      <c r="J308" s="210"/>
      <c r="K308" s="210"/>
      <c r="L308" s="210"/>
      <c r="M308" s="210"/>
      <c r="N308" s="210"/>
      <c r="O308" s="210"/>
      <c r="P308" s="210"/>
      <c r="Q308" s="210"/>
      <c r="R308" s="210"/>
      <c r="S308" s="210"/>
      <c r="T308" s="210"/>
      <c r="U308" s="210"/>
      <c r="V308" s="210"/>
      <c r="W308" s="210"/>
      <c r="X308" s="210"/>
      <c r="Y308" s="210"/>
      <c r="Z308" s="210"/>
      <c r="AA308" s="210"/>
      <c r="AB308" s="210"/>
      <c r="AC308" s="210"/>
      <c r="AD308" s="210"/>
      <c r="AE308" s="210"/>
      <c r="AF308" s="210"/>
      <c r="AG308" s="210"/>
      <c r="AH308" s="210"/>
      <c r="AI308" s="210"/>
      <c r="AJ308" s="210"/>
      <c r="AK308" s="210"/>
      <c r="AL308" s="210"/>
    </row>
    <row r="309" spans="1:38" ht="16" x14ac:dyDescent="0.2">
      <c r="A309" s="210"/>
      <c r="B309" s="210"/>
      <c r="C309" s="210"/>
      <c r="D309" s="210"/>
      <c r="E309" s="210"/>
      <c r="F309" s="210"/>
      <c r="G309" s="210"/>
      <c r="H309" s="210"/>
      <c r="I309" s="210"/>
      <c r="J309" s="210"/>
      <c r="K309" s="210"/>
      <c r="L309" s="210"/>
      <c r="M309" s="210"/>
      <c r="N309" s="210"/>
      <c r="O309" s="210"/>
      <c r="P309" s="210"/>
      <c r="Q309" s="210"/>
      <c r="R309" s="210"/>
      <c r="S309" s="210"/>
      <c r="T309" s="210"/>
      <c r="U309" s="210"/>
      <c r="V309" s="210"/>
      <c r="W309" s="210"/>
      <c r="X309" s="210"/>
      <c r="Y309" s="210"/>
      <c r="Z309" s="210"/>
      <c r="AA309" s="210"/>
      <c r="AB309" s="210"/>
      <c r="AC309" s="210"/>
      <c r="AD309" s="210"/>
      <c r="AE309" s="210"/>
      <c r="AF309" s="210"/>
      <c r="AG309" s="210"/>
      <c r="AH309" s="210"/>
      <c r="AI309" s="210"/>
      <c r="AJ309" s="210"/>
      <c r="AK309" s="210"/>
      <c r="AL309" s="210"/>
    </row>
    <row r="310" spans="1:38" ht="16" x14ac:dyDescent="0.2">
      <c r="A310" s="210"/>
      <c r="B310" s="210"/>
      <c r="C310" s="210"/>
      <c r="D310" s="210"/>
      <c r="E310" s="210"/>
      <c r="F310" s="210"/>
      <c r="G310" s="210"/>
      <c r="H310" s="210"/>
      <c r="I310" s="210"/>
      <c r="J310" s="210"/>
      <c r="K310" s="210"/>
      <c r="L310" s="210"/>
      <c r="M310" s="210"/>
      <c r="N310" s="210"/>
      <c r="O310" s="210"/>
      <c r="P310" s="210"/>
      <c r="Q310" s="210"/>
      <c r="R310" s="210"/>
      <c r="S310" s="210"/>
      <c r="T310" s="210"/>
      <c r="U310" s="210"/>
      <c r="V310" s="210"/>
      <c r="W310" s="210"/>
      <c r="X310" s="210"/>
      <c r="Y310" s="210"/>
      <c r="Z310" s="210"/>
      <c r="AA310" s="210"/>
      <c r="AB310" s="210"/>
      <c r="AC310" s="210"/>
      <c r="AD310" s="210"/>
      <c r="AE310" s="210"/>
      <c r="AF310" s="210"/>
      <c r="AG310" s="210"/>
      <c r="AH310" s="210"/>
      <c r="AI310" s="210"/>
      <c r="AJ310" s="210"/>
      <c r="AK310" s="210"/>
      <c r="AL310" s="210"/>
    </row>
    <row r="311" spans="1:38" ht="16" x14ac:dyDescent="0.2">
      <c r="A311" s="210"/>
      <c r="B311" s="210"/>
      <c r="C311" s="210"/>
      <c r="D311" s="210"/>
      <c r="E311" s="210"/>
      <c r="F311" s="210"/>
      <c r="G311" s="210"/>
      <c r="H311" s="210"/>
      <c r="I311" s="210"/>
      <c r="J311" s="210"/>
      <c r="K311" s="210"/>
      <c r="L311" s="210"/>
      <c r="M311" s="210"/>
      <c r="N311" s="210"/>
      <c r="O311" s="210"/>
      <c r="P311" s="210"/>
      <c r="Q311" s="210"/>
      <c r="R311" s="210"/>
      <c r="S311" s="210"/>
      <c r="T311" s="210"/>
      <c r="U311" s="210"/>
      <c r="V311" s="210"/>
      <c r="W311" s="210"/>
      <c r="X311" s="210"/>
      <c r="Y311" s="210"/>
      <c r="Z311" s="210"/>
      <c r="AA311" s="210"/>
      <c r="AB311" s="210"/>
      <c r="AC311" s="210"/>
      <c r="AD311" s="210"/>
      <c r="AE311" s="210"/>
      <c r="AF311" s="210"/>
      <c r="AG311" s="210"/>
      <c r="AH311" s="210"/>
      <c r="AI311" s="210"/>
      <c r="AJ311" s="210"/>
      <c r="AK311" s="210"/>
      <c r="AL311" s="210"/>
    </row>
    <row r="312" spans="1:38" ht="16" x14ac:dyDescent="0.2">
      <c r="A312" s="210"/>
      <c r="B312" s="210"/>
      <c r="C312" s="210"/>
      <c r="D312" s="210"/>
      <c r="E312" s="210"/>
      <c r="F312" s="210"/>
      <c r="G312" s="210"/>
      <c r="H312" s="210"/>
      <c r="I312" s="210"/>
      <c r="J312" s="210"/>
      <c r="K312" s="210"/>
      <c r="L312" s="210"/>
      <c r="M312" s="210"/>
      <c r="N312" s="210"/>
      <c r="O312" s="210"/>
      <c r="P312" s="210"/>
      <c r="Q312" s="210"/>
      <c r="R312" s="210"/>
      <c r="S312" s="210"/>
      <c r="T312" s="210"/>
      <c r="U312" s="210"/>
      <c r="V312" s="210"/>
      <c r="W312" s="210"/>
      <c r="X312" s="210"/>
      <c r="Y312" s="210"/>
      <c r="Z312" s="210"/>
      <c r="AA312" s="210"/>
      <c r="AB312" s="210"/>
      <c r="AC312" s="210"/>
      <c r="AD312" s="210"/>
      <c r="AE312" s="210"/>
      <c r="AF312" s="210"/>
      <c r="AG312" s="210"/>
      <c r="AH312" s="210"/>
      <c r="AI312" s="210"/>
      <c r="AJ312" s="210"/>
      <c r="AK312" s="210"/>
      <c r="AL312" s="210"/>
    </row>
    <row r="313" spans="1:38" ht="16" x14ac:dyDescent="0.2">
      <c r="A313" s="210"/>
      <c r="B313" s="210"/>
      <c r="C313" s="210"/>
      <c r="D313" s="210"/>
      <c r="E313" s="210"/>
      <c r="F313" s="210"/>
      <c r="G313" s="210"/>
      <c r="H313" s="210"/>
      <c r="I313" s="210"/>
      <c r="J313" s="210"/>
      <c r="K313" s="210"/>
      <c r="L313" s="210"/>
      <c r="M313" s="210"/>
      <c r="N313" s="210"/>
      <c r="O313" s="210"/>
      <c r="P313" s="210"/>
      <c r="Q313" s="210"/>
      <c r="R313" s="210"/>
      <c r="S313" s="210"/>
      <c r="T313" s="210"/>
      <c r="U313" s="210"/>
      <c r="V313" s="210"/>
      <c r="W313" s="210"/>
      <c r="X313" s="210"/>
      <c r="Y313" s="210"/>
      <c r="Z313" s="210"/>
      <c r="AA313" s="210"/>
      <c r="AB313" s="210"/>
      <c r="AC313" s="210"/>
      <c r="AD313" s="210"/>
      <c r="AE313" s="210"/>
      <c r="AF313" s="210"/>
      <c r="AG313" s="210"/>
      <c r="AH313" s="210"/>
      <c r="AI313" s="210"/>
      <c r="AJ313" s="210"/>
      <c r="AK313" s="210"/>
      <c r="AL313" s="210"/>
    </row>
    <row r="314" spans="1:38" ht="16" x14ac:dyDescent="0.2">
      <c r="A314" s="210"/>
      <c r="B314" s="210"/>
      <c r="C314" s="210"/>
      <c r="D314" s="210"/>
      <c r="E314" s="210"/>
      <c r="F314" s="210"/>
      <c r="G314" s="210"/>
      <c r="H314" s="210"/>
      <c r="I314" s="210"/>
      <c r="J314" s="210"/>
      <c r="K314" s="210"/>
      <c r="L314" s="210"/>
      <c r="M314" s="210"/>
      <c r="N314" s="210"/>
      <c r="O314" s="210"/>
      <c r="P314" s="210"/>
      <c r="Q314" s="210"/>
      <c r="R314" s="210"/>
      <c r="S314" s="210"/>
      <c r="T314" s="210"/>
      <c r="U314" s="210"/>
      <c r="V314" s="210"/>
      <c r="W314" s="210"/>
      <c r="X314" s="210"/>
      <c r="Y314" s="210"/>
      <c r="Z314" s="210"/>
      <c r="AA314" s="210"/>
      <c r="AB314" s="210"/>
      <c r="AC314" s="210"/>
      <c r="AD314" s="210"/>
      <c r="AE314" s="210"/>
      <c r="AF314" s="210"/>
      <c r="AG314" s="210"/>
      <c r="AH314" s="210"/>
      <c r="AI314" s="210"/>
      <c r="AJ314" s="210"/>
      <c r="AK314" s="210"/>
      <c r="AL314" s="210"/>
    </row>
    <row r="315" spans="1:38" ht="16" x14ac:dyDescent="0.2">
      <c r="A315" s="210"/>
      <c r="B315" s="210"/>
      <c r="C315" s="210"/>
      <c r="D315" s="210"/>
      <c r="E315" s="210"/>
      <c r="F315" s="210"/>
      <c r="G315" s="210"/>
      <c r="H315" s="210"/>
      <c r="I315" s="210"/>
      <c r="J315" s="210"/>
      <c r="K315" s="210"/>
      <c r="L315" s="210"/>
      <c r="M315" s="210"/>
      <c r="N315" s="210"/>
      <c r="O315" s="210"/>
      <c r="P315" s="210"/>
      <c r="Q315" s="210"/>
      <c r="R315" s="210"/>
      <c r="S315" s="210"/>
      <c r="T315" s="210"/>
      <c r="U315" s="210"/>
      <c r="V315" s="210"/>
      <c r="W315" s="210"/>
      <c r="X315" s="210"/>
      <c r="Y315" s="210"/>
      <c r="Z315" s="210"/>
      <c r="AA315" s="210"/>
      <c r="AB315" s="210"/>
      <c r="AC315" s="210"/>
      <c r="AD315" s="210"/>
      <c r="AE315" s="210"/>
      <c r="AF315" s="210"/>
      <c r="AG315" s="210"/>
      <c r="AH315" s="210"/>
      <c r="AI315" s="210"/>
      <c r="AJ315" s="210"/>
      <c r="AK315" s="210"/>
      <c r="AL315" s="210"/>
    </row>
    <row r="316" spans="1:38" ht="16" x14ac:dyDescent="0.2">
      <c r="A316" s="210"/>
      <c r="B316" s="210"/>
      <c r="C316" s="210"/>
      <c r="D316" s="210"/>
      <c r="E316" s="210"/>
      <c r="F316" s="210"/>
      <c r="G316" s="210"/>
      <c r="H316" s="210"/>
      <c r="I316" s="210"/>
      <c r="J316" s="210"/>
      <c r="K316" s="210"/>
      <c r="L316" s="210"/>
      <c r="M316" s="210"/>
      <c r="N316" s="210"/>
      <c r="O316" s="210"/>
      <c r="P316" s="210"/>
      <c r="Q316" s="210"/>
      <c r="R316" s="210"/>
      <c r="S316" s="210"/>
      <c r="T316" s="210"/>
      <c r="U316" s="210"/>
      <c r="V316" s="210"/>
      <c r="W316" s="210"/>
      <c r="X316" s="210"/>
      <c r="Y316" s="210"/>
      <c r="Z316" s="210"/>
      <c r="AA316" s="210"/>
      <c r="AB316" s="210"/>
      <c r="AC316" s="210"/>
      <c r="AD316" s="210"/>
      <c r="AE316" s="210"/>
      <c r="AF316" s="210"/>
      <c r="AG316" s="210"/>
      <c r="AH316" s="210"/>
      <c r="AI316" s="210"/>
      <c r="AJ316" s="210"/>
      <c r="AK316" s="210"/>
      <c r="AL316" s="210"/>
    </row>
    <row r="317" spans="1:38" ht="16" x14ac:dyDescent="0.2">
      <c r="A317" s="210"/>
      <c r="B317" s="210"/>
      <c r="C317" s="210"/>
      <c r="D317" s="210"/>
      <c r="E317" s="210"/>
      <c r="F317" s="210"/>
      <c r="G317" s="210"/>
      <c r="H317" s="210"/>
      <c r="I317" s="210"/>
      <c r="J317" s="210"/>
      <c r="K317" s="210"/>
      <c r="L317" s="210"/>
      <c r="M317" s="210"/>
      <c r="N317" s="210"/>
      <c r="O317" s="210"/>
      <c r="P317" s="210"/>
      <c r="Q317" s="210"/>
      <c r="R317" s="210"/>
      <c r="S317" s="210"/>
      <c r="T317" s="210"/>
      <c r="U317" s="210"/>
      <c r="V317" s="210"/>
      <c r="W317" s="210"/>
      <c r="X317" s="210"/>
      <c r="Y317" s="210"/>
      <c r="Z317" s="210"/>
      <c r="AA317" s="210"/>
      <c r="AB317" s="210"/>
      <c r="AC317" s="210"/>
      <c r="AD317" s="210"/>
      <c r="AE317" s="210"/>
      <c r="AF317" s="210"/>
      <c r="AG317" s="210"/>
      <c r="AH317" s="210"/>
      <c r="AI317" s="210"/>
      <c r="AJ317" s="210"/>
      <c r="AK317" s="210"/>
      <c r="AL317" s="210"/>
    </row>
    <row r="318" spans="1:38" ht="16" x14ac:dyDescent="0.2">
      <c r="A318" s="210"/>
      <c r="B318" s="210"/>
      <c r="C318" s="210"/>
      <c r="D318" s="210"/>
      <c r="E318" s="210"/>
      <c r="F318" s="210"/>
      <c r="G318" s="210"/>
      <c r="H318" s="210"/>
      <c r="I318" s="210"/>
      <c r="J318" s="210"/>
      <c r="K318" s="210"/>
      <c r="L318" s="210"/>
      <c r="M318" s="210"/>
      <c r="N318" s="210"/>
      <c r="O318" s="210"/>
      <c r="P318" s="210"/>
      <c r="Q318" s="210"/>
      <c r="R318" s="210"/>
      <c r="S318" s="210"/>
      <c r="T318" s="210"/>
      <c r="U318" s="210"/>
      <c r="V318" s="210"/>
      <c r="W318" s="210"/>
      <c r="X318" s="210"/>
      <c r="Y318" s="210"/>
      <c r="Z318" s="210"/>
      <c r="AA318" s="210"/>
      <c r="AB318" s="210"/>
      <c r="AC318" s="210"/>
      <c r="AD318" s="210"/>
      <c r="AE318" s="210"/>
      <c r="AF318" s="210"/>
      <c r="AG318" s="210"/>
      <c r="AH318" s="210"/>
      <c r="AI318" s="210"/>
      <c r="AJ318" s="210"/>
      <c r="AK318" s="210"/>
      <c r="AL318" s="210"/>
    </row>
    <row r="319" spans="1:38" ht="16" x14ac:dyDescent="0.2">
      <c r="A319" s="210"/>
      <c r="B319" s="210"/>
      <c r="C319" s="210"/>
      <c r="D319" s="210"/>
      <c r="E319" s="210"/>
      <c r="F319" s="210"/>
      <c r="G319" s="210"/>
      <c r="H319" s="210"/>
      <c r="I319" s="210"/>
      <c r="J319" s="210"/>
      <c r="K319" s="210"/>
      <c r="L319" s="210"/>
      <c r="M319" s="210"/>
      <c r="N319" s="210"/>
      <c r="O319" s="210"/>
      <c r="P319" s="210"/>
      <c r="Q319" s="210"/>
      <c r="R319" s="210"/>
      <c r="S319" s="210"/>
      <c r="T319" s="210"/>
      <c r="U319" s="210"/>
      <c r="V319" s="210"/>
      <c r="W319" s="210"/>
      <c r="X319" s="210"/>
      <c r="Y319" s="210"/>
      <c r="Z319" s="210"/>
      <c r="AA319" s="210"/>
      <c r="AB319" s="210"/>
      <c r="AC319" s="210"/>
      <c r="AD319" s="210"/>
      <c r="AE319" s="210"/>
      <c r="AF319" s="210"/>
      <c r="AG319" s="210"/>
      <c r="AH319" s="210"/>
      <c r="AI319" s="210"/>
      <c r="AJ319" s="210"/>
      <c r="AK319" s="210"/>
      <c r="AL319" s="210"/>
    </row>
    <row r="320" spans="1:38" ht="16" x14ac:dyDescent="0.2">
      <c r="A320" s="210"/>
      <c r="B320" s="210"/>
      <c r="C320" s="210"/>
      <c r="D320" s="210"/>
      <c r="E320" s="210"/>
      <c r="F320" s="210"/>
      <c r="G320" s="210"/>
      <c r="H320" s="210"/>
      <c r="I320" s="210"/>
      <c r="J320" s="210"/>
      <c r="K320" s="210"/>
      <c r="L320" s="210"/>
      <c r="M320" s="210"/>
      <c r="N320" s="210"/>
      <c r="O320" s="210"/>
      <c r="P320" s="210"/>
      <c r="Q320" s="210"/>
      <c r="R320" s="210"/>
      <c r="S320" s="210"/>
      <c r="T320" s="210"/>
      <c r="U320" s="210"/>
      <c r="V320" s="210"/>
      <c r="W320" s="210"/>
      <c r="X320" s="210"/>
      <c r="Y320" s="210"/>
      <c r="Z320" s="210"/>
      <c r="AA320" s="210"/>
      <c r="AB320" s="210"/>
      <c r="AC320" s="210"/>
      <c r="AD320" s="210"/>
      <c r="AE320" s="210"/>
      <c r="AF320" s="210"/>
      <c r="AG320" s="210"/>
      <c r="AH320" s="210"/>
      <c r="AI320" s="210"/>
      <c r="AJ320" s="210"/>
      <c r="AK320" s="210"/>
      <c r="AL320" s="210"/>
    </row>
    <row r="321" spans="1:38" ht="16" x14ac:dyDescent="0.2">
      <c r="A321" s="210"/>
      <c r="B321" s="210"/>
      <c r="C321" s="210"/>
      <c r="D321" s="210"/>
      <c r="E321" s="210"/>
      <c r="F321" s="210"/>
      <c r="G321" s="210"/>
      <c r="H321" s="210"/>
      <c r="I321" s="210"/>
      <c r="J321" s="210"/>
      <c r="K321" s="210"/>
      <c r="L321" s="210"/>
      <c r="M321" s="210"/>
      <c r="N321" s="210"/>
      <c r="O321" s="210"/>
      <c r="P321" s="210"/>
      <c r="Q321" s="210"/>
      <c r="R321" s="210"/>
      <c r="S321" s="210"/>
      <c r="T321" s="210"/>
      <c r="U321" s="210"/>
      <c r="V321" s="210"/>
      <c r="W321" s="210"/>
      <c r="X321" s="210"/>
      <c r="Y321" s="210"/>
      <c r="Z321" s="210"/>
      <c r="AA321" s="210"/>
      <c r="AB321" s="210"/>
      <c r="AC321" s="210"/>
      <c r="AD321" s="210"/>
      <c r="AE321" s="210"/>
      <c r="AF321" s="210"/>
      <c r="AG321" s="210"/>
      <c r="AH321" s="210"/>
      <c r="AI321" s="210"/>
      <c r="AJ321" s="210"/>
      <c r="AK321" s="210"/>
      <c r="AL321" s="210"/>
    </row>
    <row r="322" spans="1:38" ht="16" x14ac:dyDescent="0.2">
      <c r="A322" s="210"/>
      <c r="B322" s="210"/>
      <c r="C322" s="210"/>
      <c r="D322" s="210"/>
      <c r="E322" s="210"/>
      <c r="F322" s="210"/>
      <c r="G322" s="210"/>
      <c r="H322" s="210"/>
      <c r="I322" s="210"/>
      <c r="J322" s="210"/>
      <c r="K322" s="210"/>
      <c r="L322" s="210"/>
      <c r="M322" s="210"/>
      <c r="N322" s="210"/>
      <c r="O322" s="210"/>
      <c r="P322" s="210"/>
      <c r="Q322" s="210"/>
      <c r="R322" s="210"/>
      <c r="S322" s="210"/>
      <c r="T322" s="210"/>
      <c r="U322" s="210"/>
      <c r="V322" s="210"/>
      <c r="W322" s="210"/>
      <c r="X322" s="210"/>
      <c r="Y322" s="210"/>
      <c r="Z322" s="210"/>
      <c r="AA322" s="210"/>
      <c r="AB322" s="210"/>
      <c r="AC322" s="210"/>
      <c r="AD322" s="210"/>
      <c r="AE322" s="210"/>
      <c r="AF322" s="210"/>
      <c r="AG322" s="210"/>
      <c r="AH322" s="210"/>
      <c r="AI322" s="210"/>
      <c r="AJ322" s="210"/>
      <c r="AK322" s="210"/>
      <c r="AL322" s="210"/>
    </row>
    <row r="323" spans="1:38" ht="16" x14ac:dyDescent="0.2">
      <c r="A323" s="210"/>
      <c r="B323" s="210"/>
      <c r="C323" s="210"/>
      <c r="D323" s="210"/>
      <c r="E323" s="210"/>
      <c r="F323" s="210"/>
      <c r="G323" s="210"/>
      <c r="H323" s="210"/>
      <c r="I323" s="210"/>
      <c r="J323" s="210"/>
      <c r="K323" s="210"/>
      <c r="L323" s="210"/>
      <c r="M323" s="210"/>
      <c r="N323" s="210"/>
      <c r="O323" s="210"/>
      <c r="P323" s="210"/>
      <c r="Q323" s="210"/>
      <c r="R323" s="210"/>
      <c r="S323" s="210"/>
      <c r="T323" s="210"/>
      <c r="U323" s="210"/>
      <c r="V323" s="210"/>
      <c r="W323" s="210"/>
      <c r="X323" s="210"/>
      <c r="Y323" s="210"/>
      <c r="Z323" s="210"/>
      <c r="AA323" s="210"/>
      <c r="AB323" s="210"/>
      <c r="AC323" s="210"/>
      <c r="AD323" s="210"/>
      <c r="AE323" s="210"/>
      <c r="AF323" s="210"/>
      <c r="AG323" s="210"/>
      <c r="AH323" s="210"/>
      <c r="AI323" s="210"/>
      <c r="AJ323" s="210"/>
      <c r="AK323" s="210"/>
      <c r="AL323" s="210"/>
    </row>
    <row r="324" spans="1:38" ht="16" x14ac:dyDescent="0.2">
      <c r="A324" s="210"/>
      <c r="B324" s="210"/>
      <c r="C324" s="210"/>
      <c r="D324" s="210"/>
      <c r="E324" s="210"/>
      <c r="F324" s="210"/>
      <c r="G324" s="210"/>
      <c r="H324" s="210"/>
      <c r="I324" s="210"/>
      <c r="J324" s="210"/>
      <c r="K324" s="210"/>
      <c r="L324" s="210"/>
      <c r="M324" s="210"/>
      <c r="N324" s="210"/>
      <c r="O324" s="210"/>
      <c r="P324" s="210"/>
      <c r="Q324" s="210"/>
      <c r="R324" s="210"/>
      <c r="S324" s="210"/>
      <c r="T324" s="210"/>
      <c r="U324" s="210"/>
      <c r="V324" s="210"/>
      <c r="W324" s="210"/>
      <c r="X324" s="210"/>
      <c r="Y324" s="210"/>
      <c r="Z324" s="210"/>
      <c r="AA324" s="210"/>
      <c r="AB324" s="210"/>
      <c r="AC324" s="210"/>
      <c r="AD324" s="210"/>
      <c r="AE324" s="210"/>
      <c r="AF324" s="210"/>
      <c r="AG324" s="210"/>
      <c r="AH324" s="210"/>
      <c r="AI324" s="210"/>
      <c r="AJ324" s="210"/>
      <c r="AK324" s="210"/>
      <c r="AL324" s="210"/>
    </row>
    <row r="325" spans="1:38" ht="16" x14ac:dyDescent="0.2">
      <c r="A325" s="210"/>
      <c r="B325" s="210"/>
      <c r="C325" s="210"/>
      <c r="D325" s="210"/>
      <c r="E325" s="210"/>
      <c r="F325" s="210"/>
      <c r="G325" s="210"/>
      <c r="H325" s="210"/>
      <c r="I325" s="210"/>
      <c r="J325" s="210"/>
      <c r="K325" s="210"/>
      <c r="L325" s="210"/>
      <c r="M325" s="210"/>
      <c r="N325" s="210"/>
      <c r="O325" s="210"/>
      <c r="P325" s="210"/>
      <c r="Q325" s="210"/>
      <c r="R325" s="210"/>
      <c r="S325" s="210"/>
      <c r="T325" s="210"/>
      <c r="U325" s="210"/>
      <c r="V325" s="210"/>
      <c r="W325" s="210"/>
      <c r="X325" s="210"/>
      <c r="Y325" s="210"/>
      <c r="Z325" s="210"/>
      <c r="AA325" s="210"/>
      <c r="AB325" s="210"/>
      <c r="AC325" s="210"/>
      <c r="AD325" s="210"/>
      <c r="AE325" s="210"/>
      <c r="AF325" s="210"/>
      <c r="AG325" s="210"/>
      <c r="AH325" s="210"/>
      <c r="AI325" s="210"/>
      <c r="AJ325" s="210"/>
      <c r="AK325" s="210"/>
      <c r="AL325" s="210"/>
    </row>
    <row r="326" spans="1:38" ht="16" x14ac:dyDescent="0.2">
      <c r="A326" s="210"/>
      <c r="B326" s="210"/>
      <c r="C326" s="210"/>
      <c r="D326" s="210"/>
      <c r="E326" s="210"/>
      <c r="F326" s="210"/>
      <c r="G326" s="210"/>
      <c r="H326" s="210"/>
      <c r="I326" s="210"/>
      <c r="J326" s="210"/>
      <c r="K326" s="210"/>
      <c r="L326" s="210"/>
      <c r="M326" s="210"/>
      <c r="N326" s="210"/>
      <c r="O326" s="210"/>
      <c r="P326" s="210"/>
      <c r="Q326" s="210"/>
      <c r="R326" s="210"/>
      <c r="S326" s="210"/>
      <c r="T326" s="210"/>
      <c r="U326" s="210"/>
      <c r="V326" s="210"/>
      <c r="W326" s="210"/>
      <c r="X326" s="210"/>
      <c r="Y326" s="210"/>
      <c r="Z326" s="210"/>
      <c r="AA326" s="210"/>
      <c r="AB326" s="210"/>
      <c r="AC326" s="210"/>
      <c r="AD326" s="210"/>
      <c r="AE326" s="210"/>
      <c r="AF326" s="210"/>
      <c r="AG326" s="210"/>
      <c r="AH326" s="210"/>
      <c r="AI326" s="210"/>
      <c r="AJ326" s="210"/>
      <c r="AK326" s="210"/>
      <c r="AL326" s="210"/>
    </row>
    <row r="327" spans="1:38" ht="16" x14ac:dyDescent="0.2">
      <c r="A327" s="210"/>
      <c r="B327" s="210"/>
      <c r="C327" s="210"/>
      <c r="D327" s="210"/>
      <c r="E327" s="210"/>
      <c r="F327" s="210"/>
      <c r="G327" s="210"/>
      <c r="H327" s="210"/>
      <c r="I327" s="210"/>
      <c r="J327" s="210"/>
      <c r="K327" s="210"/>
      <c r="L327" s="210"/>
      <c r="M327" s="210"/>
      <c r="N327" s="210"/>
      <c r="O327" s="210"/>
      <c r="P327" s="210"/>
      <c r="Q327" s="210"/>
      <c r="R327" s="210"/>
      <c r="S327" s="210"/>
      <c r="T327" s="210"/>
      <c r="U327" s="210"/>
      <c r="V327" s="210"/>
      <c r="W327" s="210"/>
      <c r="X327" s="210"/>
      <c r="Y327" s="210"/>
      <c r="Z327" s="210"/>
      <c r="AA327" s="210"/>
      <c r="AB327" s="210"/>
      <c r="AC327" s="210"/>
      <c r="AD327" s="210"/>
      <c r="AE327" s="210"/>
      <c r="AF327" s="210"/>
      <c r="AG327" s="210"/>
      <c r="AH327" s="210"/>
      <c r="AI327" s="210"/>
      <c r="AJ327" s="210"/>
      <c r="AK327" s="210"/>
      <c r="AL327" s="210"/>
    </row>
    <row r="328" spans="1:38" ht="16" x14ac:dyDescent="0.2">
      <c r="A328" s="210"/>
      <c r="B328" s="210"/>
      <c r="C328" s="210"/>
      <c r="D328" s="210"/>
      <c r="E328" s="210"/>
      <c r="F328" s="210"/>
      <c r="G328" s="210"/>
      <c r="H328" s="210"/>
      <c r="I328" s="210"/>
      <c r="J328" s="210"/>
      <c r="K328" s="210"/>
      <c r="L328" s="210"/>
      <c r="M328" s="210"/>
      <c r="N328" s="210"/>
      <c r="O328" s="210"/>
      <c r="P328" s="210"/>
      <c r="Q328" s="210"/>
      <c r="R328" s="210"/>
      <c r="S328" s="210"/>
      <c r="T328" s="210"/>
      <c r="U328" s="210"/>
      <c r="V328" s="210"/>
      <c r="W328" s="210"/>
      <c r="X328" s="210"/>
      <c r="Y328" s="210"/>
      <c r="Z328" s="210"/>
      <c r="AA328" s="210"/>
      <c r="AB328" s="210"/>
      <c r="AC328" s="210"/>
      <c r="AD328" s="210"/>
      <c r="AE328" s="210"/>
      <c r="AF328" s="210"/>
      <c r="AG328" s="210"/>
      <c r="AH328" s="210"/>
      <c r="AI328" s="210"/>
      <c r="AJ328" s="210"/>
      <c r="AK328" s="210"/>
      <c r="AL328" s="210"/>
    </row>
    <row r="329" spans="1:38" ht="16" x14ac:dyDescent="0.2">
      <c r="A329" s="210"/>
      <c r="B329" s="210"/>
      <c r="C329" s="210"/>
      <c r="D329" s="210"/>
      <c r="E329" s="210"/>
      <c r="F329" s="210"/>
      <c r="G329" s="210"/>
      <c r="H329" s="210"/>
      <c r="I329" s="210"/>
      <c r="J329" s="210"/>
      <c r="K329" s="210"/>
      <c r="L329" s="210"/>
      <c r="M329" s="210"/>
      <c r="N329" s="210"/>
      <c r="O329" s="210"/>
      <c r="P329" s="210"/>
      <c r="Q329" s="210"/>
      <c r="R329" s="210"/>
      <c r="S329" s="210"/>
      <c r="T329" s="210"/>
      <c r="U329" s="210"/>
      <c r="V329" s="210"/>
      <c r="W329" s="210"/>
      <c r="X329" s="210"/>
      <c r="Y329" s="210"/>
      <c r="Z329" s="210"/>
      <c r="AA329" s="210"/>
      <c r="AB329" s="210"/>
      <c r="AC329" s="210"/>
      <c r="AD329" s="210"/>
      <c r="AE329" s="210"/>
      <c r="AF329" s="210"/>
      <c r="AG329" s="210"/>
      <c r="AH329" s="210"/>
      <c r="AI329" s="210"/>
      <c r="AJ329" s="210"/>
      <c r="AK329" s="210"/>
      <c r="AL329" s="210"/>
    </row>
    <row r="330" spans="1:38" ht="16" x14ac:dyDescent="0.2">
      <c r="A330" s="210"/>
      <c r="B330" s="210"/>
      <c r="C330" s="210"/>
      <c r="D330" s="210"/>
      <c r="E330" s="210"/>
      <c r="F330" s="210"/>
      <c r="G330" s="210"/>
      <c r="H330" s="210"/>
      <c r="I330" s="210"/>
      <c r="J330" s="210"/>
      <c r="K330" s="210"/>
      <c r="L330" s="210"/>
      <c r="M330" s="210"/>
      <c r="N330" s="210"/>
      <c r="O330" s="210"/>
      <c r="P330" s="210"/>
      <c r="Q330" s="210"/>
      <c r="R330" s="210"/>
      <c r="S330" s="210"/>
      <c r="T330" s="210"/>
      <c r="U330" s="210"/>
      <c r="V330" s="210"/>
      <c r="W330" s="210"/>
      <c r="X330" s="210"/>
      <c r="Y330" s="210"/>
      <c r="Z330" s="210"/>
      <c r="AA330" s="210"/>
      <c r="AB330" s="210"/>
      <c r="AC330" s="210"/>
      <c r="AD330" s="210"/>
      <c r="AE330" s="210"/>
      <c r="AF330" s="210"/>
      <c r="AG330" s="210"/>
      <c r="AH330" s="210"/>
      <c r="AI330" s="210"/>
      <c r="AJ330" s="210"/>
      <c r="AK330" s="210"/>
      <c r="AL330" s="210"/>
    </row>
    <row r="331" spans="1:38" ht="16" x14ac:dyDescent="0.2">
      <c r="A331" s="210"/>
      <c r="B331" s="210"/>
      <c r="C331" s="210"/>
      <c r="D331" s="210"/>
      <c r="E331" s="210"/>
      <c r="F331" s="210"/>
      <c r="G331" s="210"/>
      <c r="H331" s="210"/>
      <c r="I331" s="210"/>
      <c r="J331" s="210"/>
      <c r="K331" s="210"/>
      <c r="L331" s="210"/>
      <c r="M331" s="210"/>
      <c r="N331" s="210"/>
      <c r="O331" s="210"/>
      <c r="P331" s="210"/>
      <c r="Q331" s="210"/>
      <c r="R331" s="210"/>
      <c r="S331" s="210"/>
      <c r="T331" s="210"/>
      <c r="U331" s="210"/>
      <c r="V331" s="210"/>
      <c r="W331" s="210"/>
      <c r="X331" s="210"/>
      <c r="Y331" s="210"/>
      <c r="Z331" s="210"/>
      <c r="AA331" s="210"/>
      <c r="AB331" s="210"/>
      <c r="AC331" s="210"/>
      <c r="AD331" s="210"/>
      <c r="AE331" s="210"/>
      <c r="AF331" s="210"/>
      <c r="AG331" s="210"/>
      <c r="AH331" s="210"/>
      <c r="AI331" s="210"/>
      <c r="AJ331" s="210"/>
      <c r="AK331" s="210"/>
      <c r="AL331" s="210"/>
    </row>
    <row r="332" spans="1:38" ht="16" x14ac:dyDescent="0.2">
      <c r="A332" s="210"/>
      <c r="B332" s="210"/>
      <c r="C332" s="210"/>
      <c r="D332" s="210"/>
      <c r="E332" s="210"/>
      <c r="F332" s="210"/>
      <c r="G332" s="210"/>
      <c r="H332" s="210"/>
      <c r="I332" s="210"/>
      <c r="J332" s="210"/>
      <c r="K332" s="210"/>
      <c r="L332" s="210"/>
      <c r="M332" s="210"/>
      <c r="N332" s="210"/>
      <c r="O332" s="210"/>
      <c r="P332" s="210"/>
      <c r="Q332" s="210"/>
      <c r="R332" s="210"/>
      <c r="S332" s="210"/>
      <c r="T332" s="210"/>
      <c r="U332" s="210"/>
      <c r="V332" s="210"/>
      <c r="W332" s="210"/>
      <c r="X332" s="210"/>
      <c r="Y332" s="210"/>
      <c r="Z332" s="210"/>
      <c r="AA332" s="210"/>
      <c r="AB332" s="210"/>
      <c r="AC332" s="210"/>
      <c r="AD332" s="210"/>
      <c r="AE332" s="210"/>
      <c r="AF332" s="210"/>
      <c r="AG332" s="210"/>
      <c r="AH332" s="210"/>
      <c r="AI332" s="210"/>
      <c r="AJ332" s="210"/>
      <c r="AK332" s="210"/>
      <c r="AL332" s="210"/>
    </row>
    <row r="333" spans="1:38" ht="16" x14ac:dyDescent="0.2">
      <c r="A333" s="210"/>
      <c r="B333" s="210"/>
      <c r="C333" s="210"/>
      <c r="D333" s="210"/>
      <c r="E333" s="210"/>
      <c r="F333" s="210"/>
      <c r="G333" s="210"/>
      <c r="H333" s="210"/>
      <c r="I333" s="210"/>
      <c r="J333" s="210"/>
      <c r="K333" s="210"/>
      <c r="L333" s="210"/>
      <c r="M333" s="210"/>
      <c r="N333" s="210"/>
      <c r="O333" s="210"/>
      <c r="P333" s="210"/>
      <c r="Q333" s="210"/>
      <c r="R333" s="210"/>
      <c r="S333" s="210"/>
      <c r="T333" s="210"/>
      <c r="U333" s="210"/>
      <c r="V333" s="210"/>
      <c r="W333" s="210"/>
      <c r="X333" s="210"/>
      <c r="Y333" s="210"/>
      <c r="Z333" s="210"/>
      <c r="AA333" s="210"/>
      <c r="AB333" s="210"/>
      <c r="AC333" s="210"/>
      <c r="AD333" s="210"/>
      <c r="AE333" s="210"/>
      <c r="AF333" s="210"/>
      <c r="AG333" s="210"/>
      <c r="AH333" s="210"/>
      <c r="AI333" s="210"/>
      <c r="AJ333" s="210"/>
      <c r="AK333" s="210"/>
      <c r="AL333" s="210"/>
    </row>
    <row r="334" spans="1:38" ht="16" x14ac:dyDescent="0.2">
      <c r="A334" s="210"/>
      <c r="B334" s="210"/>
      <c r="C334" s="210"/>
      <c r="D334" s="210"/>
      <c r="E334" s="210"/>
      <c r="F334" s="210"/>
      <c r="G334" s="210"/>
      <c r="H334" s="210"/>
      <c r="I334" s="210"/>
      <c r="J334" s="210"/>
      <c r="K334" s="210"/>
      <c r="L334" s="210"/>
      <c r="M334" s="210"/>
      <c r="N334" s="210"/>
      <c r="O334" s="210"/>
      <c r="P334" s="210"/>
      <c r="Q334" s="210"/>
      <c r="R334" s="210"/>
      <c r="S334" s="210"/>
      <c r="T334" s="210"/>
      <c r="U334" s="210"/>
      <c r="V334" s="210"/>
      <c r="W334" s="210"/>
      <c r="X334" s="210"/>
      <c r="Y334" s="210"/>
      <c r="Z334" s="210"/>
      <c r="AA334" s="210"/>
      <c r="AB334" s="210"/>
      <c r="AC334" s="210"/>
      <c r="AD334" s="210"/>
      <c r="AE334" s="210"/>
      <c r="AF334" s="210"/>
      <c r="AG334" s="210"/>
      <c r="AH334" s="210"/>
      <c r="AI334" s="210"/>
      <c r="AJ334" s="210"/>
      <c r="AK334" s="210"/>
      <c r="AL334" s="210"/>
    </row>
    <row r="335" spans="1:38" ht="16" x14ac:dyDescent="0.2">
      <c r="A335" s="210"/>
      <c r="B335" s="210"/>
      <c r="C335" s="210"/>
      <c r="D335" s="210"/>
      <c r="E335" s="210"/>
      <c r="F335" s="210"/>
      <c r="G335" s="210"/>
      <c r="H335" s="210"/>
      <c r="I335" s="210"/>
      <c r="J335" s="210"/>
      <c r="K335" s="210"/>
      <c r="L335" s="210"/>
      <c r="M335" s="210"/>
      <c r="N335" s="210"/>
      <c r="O335" s="210"/>
      <c r="P335" s="210"/>
      <c r="Q335" s="210"/>
      <c r="R335" s="210"/>
      <c r="S335" s="210"/>
      <c r="T335" s="210"/>
      <c r="U335" s="210"/>
      <c r="V335" s="210"/>
      <c r="W335" s="210"/>
      <c r="X335" s="210"/>
      <c r="Y335" s="210"/>
      <c r="Z335" s="210"/>
      <c r="AA335" s="210"/>
      <c r="AB335" s="210"/>
      <c r="AC335" s="210"/>
      <c r="AD335" s="210"/>
      <c r="AE335" s="210"/>
      <c r="AF335" s="210"/>
      <c r="AG335" s="210"/>
      <c r="AH335" s="210"/>
      <c r="AI335" s="210"/>
      <c r="AJ335" s="210"/>
      <c r="AK335" s="210"/>
      <c r="AL335" s="210"/>
    </row>
    <row r="336" spans="1:38" ht="16" x14ac:dyDescent="0.2">
      <c r="A336" s="210"/>
      <c r="B336" s="210"/>
      <c r="C336" s="210"/>
      <c r="D336" s="210"/>
      <c r="E336" s="210"/>
      <c r="F336" s="210"/>
      <c r="G336" s="210"/>
      <c r="H336" s="210"/>
      <c r="I336" s="210"/>
      <c r="J336" s="210"/>
      <c r="K336" s="210"/>
      <c r="L336" s="210"/>
      <c r="M336" s="210"/>
      <c r="N336" s="210"/>
      <c r="O336" s="210"/>
      <c r="P336" s="210"/>
      <c r="Q336" s="210"/>
      <c r="R336" s="210"/>
      <c r="S336" s="210"/>
      <c r="T336" s="210"/>
      <c r="U336" s="210"/>
      <c r="V336" s="210"/>
      <c r="W336" s="210"/>
      <c r="X336" s="210"/>
      <c r="Y336" s="210"/>
      <c r="Z336" s="210"/>
      <c r="AA336" s="210"/>
      <c r="AB336" s="210"/>
      <c r="AC336" s="210"/>
      <c r="AD336" s="210"/>
      <c r="AE336" s="210"/>
      <c r="AF336" s="210"/>
      <c r="AG336" s="210"/>
      <c r="AH336" s="210"/>
      <c r="AI336" s="210"/>
      <c r="AJ336" s="210"/>
      <c r="AK336" s="210"/>
      <c r="AL336" s="210"/>
    </row>
    <row r="337" spans="1:38" ht="16" x14ac:dyDescent="0.2">
      <c r="A337" s="210"/>
      <c r="B337" s="210"/>
      <c r="C337" s="210"/>
      <c r="D337" s="210"/>
      <c r="E337" s="210"/>
      <c r="F337" s="210"/>
      <c r="G337" s="210"/>
      <c r="H337" s="210"/>
      <c r="I337" s="210"/>
      <c r="J337" s="210"/>
      <c r="K337" s="210"/>
      <c r="L337" s="210"/>
      <c r="M337" s="210"/>
      <c r="N337" s="210"/>
      <c r="O337" s="210"/>
      <c r="P337" s="210"/>
      <c r="Q337" s="210"/>
      <c r="R337" s="210"/>
      <c r="S337" s="210"/>
      <c r="T337" s="210"/>
      <c r="U337" s="210"/>
      <c r="V337" s="210"/>
      <c r="W337" s="210"/>
      <c r="X337" s="210"/>
      <c r="Y337" s="210"/>
      <c r="Z337" s="210"/>
      <c r="AA337" s="210"/>
      <c r="AB337" s="210"/>
      <c r="AC337" s="210"/>
      <c r="AD337" s="210"/>
      <c r="AE337" s="210"/>
      <c r="AF337" s="210"/>
      <c r="AG337" s="210"/>
      <c r="AH337" s="210"/>
      <c r="AI337" s="210"/>
      <c r="AJ337" s="210"/>
      <c r="AK337" s="210"/>
      <c r="AL337" s="210"/>
    </row>
    <row r="338" spans="1:38" ht="16" x14ac:dyDescent="0.2">
      <c r="A338" s="210"/>
      <c r="B338" s="210"/>
      <c r="C338" s="210"/>
      <c r="D338" s="210"/>
      <c r="E338" s="210"/>
      <c r="F338" s="210"/>
      <c r="G338" s="210"/>
      <c r="H338" s="210"/>
      <c r="I338" s="210"/>
      <c r="J338" s="210"/>
      <c r="K338" s="210"/>
      <c r="L338" s="210"/>
      <c r="M338" s="210"/>
      <c r="N338" s="210"/>
      <c r="O338" s="210"/>
      <c r="P338" s="210"/>
      <c r="Q338" s="210"/>
      <c r="R338" s="210"/>
      <c r="S338" s="210"/>
      <c r="T338" s="210"/>
      <c r="U338" s="210"/>
      <c r="V338" s="210"/>
      <c r="W338" s="210"/>
      <c r="X338" s="210"/>
      <c r="Y338" s="210"/>
      <c r="Z338" s="210"/>
      <c r="AA338" s="210"/>
      <c r="AB338" s="210"/>
      <c r="AC338" s="210"/>
      <c r="AD338" s="210"/>
      <c r="AE338" s="210"/>
      <c r="AF338" s="210"/>
      <c r="AG338" s="210"/>
      <c r="AH338" s="210"/>
      <c r="AI338" s="210"/>
      <c r="AJ338" s="210"/>
      <c r="AK338" s="210"/>
      <c r="AL338" s="210"/>
    </row>
    <row r="339" spans="1:38" ht="16" x14ac:dyDescent="0.2">
      <c r="A339" s="210"/>
      <c r="B339" s="210"/>
      <c r="C339" s="210"/>
      <c r="D339" s="210"/>
      <c r="E339" s="210"/>
      <c r="F339" s="210"/>
      <c r="G339" s="210"/>
      <c r="H339" s="210"/>
      <c r="I339" s="210"/>
      <c r="J339" s="210"/>
      <c r="K339" s="210"/>
      <c r="L339" s="210"/>
      <c r="M339" s="210"/>
      <c r="N339" s="210"/>
      <c r="O339" s="210"/>
      <c r="P339" s="210"/>
      <c r="Q339" s="210"/>
      <c r="R339" s="210"/>
      <c r="S339" s="210"/>
      <c r="T339" s="210"/>
      <c r="U339" s="210"/>
      <c r="V339" s="210"/>
      <c r="W339" s="210"/>
      <c r="X339" s="210"/>
      <c r="Y339" s="210"/>
      <c r="Z339" s="210"/>
      <c r="AA339" s="210"/>
      <c r="AB339" s="210"/>
      <c r="AC339" s="210"/>
      <c r="AD339" s="210"/>
      <c r="AE339" s="210"/>
      <c r="AF339" s="210"/>
      <c r="AG339" s="210"/>
      <c r="AH339" s="210"/>
      <c r="AI339" s="210"/>
      <c r="AJ339" s="210"/>
      <c r="AK339" s="210"/>
      <c r="AL339" s="210"/>
    </row>
    <row r="340" spans="1:38" ht="16" x14ac:dyDescent="0.2">
      <c r="A340" s="210"/>
      <c r="B340" s="210"/>
      <c r="C340" s="210"/>
      <c r="D340" s="210"/>
      <c r="E340" s="210"/>
      <c r="F340" s="210"/>
      <c r="G340" s="210"/>
      <c r="H340" s="210"/>
      <c r="I340" s="210"/>
      <c r="J340" s="210"/>
      <c r="K340" s="210"/>
      <c r="L340" s="210"/>
      <c r="M340" s="210"/>
      <c r="N340" s="210"/>
      <c r="O340" s="210"/>
      <c r="P340" s="210"/>
      <c r="Q340" s="210"/>
      <c r="R340" s="210"/>
      <c r="S340" s="210"/>
      <c r="T340" s="210"/>
      <c r="U340" s="210"/>
      <c r="V340" s="210"/>
      <c r="W340" s="210"/>
      <c r="X340" s="210"/>
      <c r="Y340" s="210"/>
      <c r="Z340" s="210"/>
      <c r="AA340" s="210"/>
      <c r="AB340" s="210"/>
      <c r="AC340" s="210"/>
      <c r="AD340" s="210"/>
      <c r="AE340" s="210"/>
      <c r="AF340" s="210"/>
      <c r="AG340" s="210"/>
      <c r="AH340" s="210"/>
      <c r="AI340" s="210"/>
      <c r="AJ340" s="210"/>
      <c r="AK340" s="210"/>
      <c r="AL340" s="210"/>
    </row>
    <row r="341" spans="1:38" ht="16" x14ac:dyDescent="0.2">
      <c r="A341" s="210"/>
      <c r="B341" s="210"/>
      <c r="C341" s="210"/>
      <c r="D341" s="210"/>
      <c r="E341" s="210"/>
      <c r="F341" s="210"/>
      <c r="G341" s="210"/>
      <c r="H341" s="210"/>
      <c r="I341" s="210"/>
      <c r="J341" s="210"/>
      <c r="K341" s="210"/>
      <c r="L341" s="210"/>
      <c r="M341" s="210"/>
      <c r="N341" s="210"/>
      <c r="O341" s="210"/>
      <c r="P341" s="210"/>
      <c r="Q341" s="210"/>
      <c r="R341" s="210"/>
      <c r="S341" s="210"/>
      <c r="T341" s="210"/>
      <c r="U341" s="210"/>
      <c r="V341" s="210"/>
      <c r="W341" s="210"/>
      <c r="X341" s="210"/>
      <c r="Y341" s="210"/>
      <c r="Z341" s="210"/>
      <c r="AA341" s="210"/>
      <c r="AB341" s="210"/>
      <c r="AC341" s="210"/>
      <c r="AD341" s="210"/>
      <c r="AE341" s="210"/>
      <c r="AF341" s="210"/>
      <c r="AG341" s="210"/>
      <c r="AH341" s="210"/>
      <c r="AI341" s="210"/>
      <c r="AJ341" s="210"/>
      <c r="AK341" s="210"/>
      <c r="AL341" s="210"/>
    </row>
    <row r="342" spans="1:38" ht="16" x14ac:dyDescent="0.2">
      <c r="A342" s="210"/>
      <c r="B342" s="210"/>
      <c r="C342" s="210"/>
      <c r="D342" s="210"/>
      <c r="E342" s="210"/>
      <c r="F342" s="210"/>
      <c r="G342" s="210"/>
      <c r="H342" s="210"/>
      <c r="I342" s="210"/>
      <c r="J342" s="210"/>
      <c r="K342" s="210"/>
      <c r="L342" s="210"/>
      <c r="M342" s="210"/>
      <c r="N342" s="210"/>
      <c r="O342" s="210"/>
      <c r="P342" s="210"/>
      <c r="Q342" s="210"/>
      <c r="R342" s="210"/>
      <c r="S342" s="210"/>
      <c r="T342" s="210"/>
      <c r="U342" s="210"/>
      <c r="V342" s="210"/>
      <c r="W342" s="210"/>
      <c r="X342" s="210"/>
      <c r="Y342" s="210"/>
      <c r="Z342" s="210"/>
      <c r="AA342" s="210"/>
      <c r="AB342" s="210"/>
      <c r="AC342" s="210"/>
      <c r="AD342" s="210"/>
      <c r="AE342" s="210"/>
      <c r="AF342" s="210"/>
      <c r="AG342" s="210"/>
      <c r="AH342" s="210"/>
      <c r="AI342" s="210"/>
      <c r="AJ342" s="210"/>
      <c r="AK342" s="210"/>
      <c r="AL342" s="210"/>
    </row>
    <row r="343" spans="1:38" ht="16" x14ac:dyDescent="0.2">
      <c r="A343" s="210"/>
      <c r="B343" s="210"/>
      <c r="C343" s="210"/>
      <c r="D343" s="210"/>
      <c r="E343" s="210"/>
      <c r="F343" s="210"/>
      <c r="G343" s="210"/>
      <c r="H343" s="210"/>
      <c r="I343" s="210"/>
      <c r="J343" s="210"/>
      <c r="K343" s="210"/>
      <c r="L343" s="210"/>
      <c r="M343" s="210"/>
      <c r="N343" s="210"/>
      <c r="O343" s="210"/>
      <c r="P343" s="210"/>
      <c r="Q343" s="210"/>
      <c r="R343" s="210"/>
      <c r="S343" s="210"/>
      <c r="T343" s="210"/>
      <c r="U343" s="210"/>
      <c r="V343" s="210"/>
      <c r="W343" s="210"/>
      <c r="X343" s="210"/>
      <c r="Y343" s="210"/>
      <c r="Z343" s="210"/>
      <c r="AA343" s="210"/>
      <c r="AB343" s="210"/>
      <c r="AC343" s="210"/>
      <c r="AD343" s="210"/>
      <c r="AE343" s="210"/>
      <c r="AF343" s="210"/>
      <c r="AG343" s="210"/>
      <c r="AH343" s="210"/>
      <c r="AI343" s="210"/>
      <c r="AJ343" s="210"/>
      <c r="AK343" s="210"/>
      <c r="AL343" s="210"/>
    </row>
    <row r="344" spans="1:38" ht="16" x14ac:dyDescent="0.2">
      <c r="A344" s="210"/>
      <c r="B344" s="210"/>
      <c r="C344" s="210"/>
      <c r="D344" s="210"/>
      <c r="E344" s="210"/>
      <c r="F344" s="210"/>
      <c r="G344" s="210"/>
      <c r="H344" s="210"/>
      <c r="I344" s="210"/>
      <c r="J344" s="210"/>
      <c r="K344" s="210"/>
      <c r="L344" s="210"/>
      <c r="M344" s="210"/>
      <c r="N344" s="210"/>
      <c r="O344" s="210"/>
      <c r="P344" s="210"/>
      <c r="Q344" s="210"/>
      <c r="R344" s="210"/>
      <c r="S344" s="210"/>
      <c r="T344" s="210"/>
      <c r="U344" s="210"/>
      <c r="V344" s="210"/>
      <c r="W344" s="210"/>
      <c r="X344" s="210"/>
      <c r="Y344" s="210"/>
      <c r="Z344" s="210"/>
      <c r="AA344" s="210"/>
      <c r="AB344" s="210"/>
      <c r="AC344" s="210"/>
      <c r="AD344" s="210"/>
      <c r="AE344" s="210"/>
      <c r="AF344" s="210"/>
      <c r="AG344" s="210"/>
      <c r="AH344" s="210"/>
      <c r="AI344" s="210"/>
      <c r="AJ344" s="210"/>
      <c r="AK344" s="210"/>
      <c r="AL344" s="210"/>
    </row>
    <row r="345" spans="1:38" ht="16" x14ac:dyDescent="0.2">
      <c r="A345" s="210"/>
      <c r="B345" s="210"/>
      <c r="C345" s="210"/>
      <c r="D345" s="210"/>
      <c r="E345" s="210"/>
      <c r="F345" s="210"/>
      <c r="G345" s="210"/>
      <c r="H345" s="210"/>
      <c r="I345" s="210"/>
      <c r="J345" s="210"/>
      <c r="K345" s="210"/>
      <c r="L345" s="210"/>
      <c r="M345" s="210"/>
      <c r="N345" s="210"/>
      <c r="O345" s="210"/>
      <c r="P345" s="210"/>
      <c r="Q345" s="210"/>
      <c r="R345" s="210"/>
      <c r="S345" s="210"/>
      <c r="T345" s="210"/>
      <c r="U345" s="210"/>
      <c r="V345" s="210"/>
      <c r="W345" s="210"/>
      <c r="X345" s="210"/>
      <c r="Y345" s="210"/>
      <c r="Z345" s="210"/>
      <c r="AA345" s="210"/>
      <c r="AB345" s="210"/>
      <c r="AC345" s="210"/>
      <c r="AD345" s="210"/>
      <c r="AE345" s="210"/>
      <c r="AF345" s="210"/>
      <c r="AG345" s="210"/>
      <c r="AH345" s="210"/>
      <c r="AI345" s="210"/>
      <c r="AJ345" s="210"/>
      <c r="AK345" s="210"/>
      <c r="AL345" s="210"/>
    </row>
    <row r="346" spans="1:38" ht="16" x14ac:dyDescent="0.2">
      <c r="A346" s="210"/>
      <c r="B346" s="210"/>
      <c r="C346" s="210"/>
      <c r="D346" s="210"/>
      <c r="E346" s="210"/>
      <c r="F346" s="210"/>
      <c r="G346" s="210"/>
      <c r="H346" s="210"/>
      <c r="I346" s="210"/>
      <c r="J346" s="210"/>
      <c r="K346" s="210"/>
      <c r="L346" s="210"/>
      <c r="M346" s="210"/>
      <c r="N346" s="210"/>
      <c r="O346" s="210"/>
      <c r="P346" s="210"/>
      <c r="Q346" s="210"/>
      <c r="R346" s="210"/>
      <c r="S346" s="210"/>
      <c r="T346" s="210"/>
      <c r="U346" s="210"/>
      <c r="V346" s="210"/>
      <c r="W346" s="210"/>
      <c r="X346" s="210"/>
      <c r="Y346" s="210"/>
      <c r="Z346" s="210"/>
      <c r="AA346" s="210"/>
      <c r="AB346" s="210"/>
      <c r="AC346" s="210"/>
      <c r="AD346" s="210"/>
      <c r="AE346" s="210"/>
      <c r="AF346" s="210"/>
      <c r="AG346" s="210"/>
      <c r="AH346" s="210"/>
      <c r="AI346" s="210"/>
      <c r="AJ346" s="210"/>
      <c r="AK346" s="210"/>
      <c r="AL346" s="210"/>
    </row>
    <row r="347" spans="1:38" ht="16" x14ac:dyDescent="0.2">
      <c r="A347" s="210"/>
      <c r="B347" s="210"/>
      <c r="C347" s="210"/>
      <c r="D347" s="210"/>
      <c r="E347" s="210"/>
      <c r="F347" s="210"/>
      <c r="G347" s="210"/>
      <c r="H347" s="210"/>
      <c r="I347" s="210"/>
      <c r="J347" s="210"/>
      <c r="K347" s="210"/>
      <c r="L347" s="210"/>
      <c r="M347" s="210"/>
      <c r="N347" s="210"/>
      <c r="O347" s="210"/>
      <c r="P347" s="210"/>
      <c r="Q347" s="210"/>
      <c r="R347" s="210"/>
      <c r="S347" s="210"/>
      <c r="T347" s="210"/>
      <c r="U347" s="210"/>
      <c r="V347" s="210"/>
      <c r="W347" s="210"/>
      <c r="X347" s="210"/>
      <c r="Y347" s="210"/>
      <c r="Z347" s="210"/>
      <c r="AA347" s="210"/>
      <c r="AB347" s="210"/>
      <c r="AC347" s="210"/>
      <c r="AD347" s="210"/>
      <c r="AE347" s="210"/>
      <c r="AF347" s="210"/>
      <c r="AG347" s="210"/>
      <c r="AH347" s="210"/>
      <c r="AI347" s="210"/>
      <c r="AJ347" s="210"/>
      <c r="AK347" s="210"/>
      <c r="AL347" s="210"/>
    </row>
    <row r="348" spans="1:38" ht="16" x14ac:dyDescent="0.2">
      <c r="A348" s="210"/>
      <c r="B348" s="210"/>
      <c r="C348" s="210"/>
      <c r="D348" s="210"/>
      <c r="E348" s="210"/>
      <c r="F348" s="210"/>
      <c r="G348" s="210"/>
      <c r="H348" s="210"/>
      <c r="I348" s="210"/>
      <c r="J348" s="210"/>
      <c r="K348" s="210"/>
      <c r="L348" s="210"/>
      <c r="M348" s="210"/>
      <c r="N348" s="210"/>
      <c r="O348" s="210"/>
      <c r="P348" s="210"/>
      <c r="Q348" s="210"/>
      <c r="R348" s="210"/>
      <c r="S348" s="210"/>
      <c r="T348" s="210"/>
      <c r="U348" s="210"/>
      <c r="V348" s="210"/>
      <c r="W348" s="210"/>
      <c r="X348" s="210"/>
      <c r="Y348" s="210"/>
      <c r="Z348" s="210"/>
      <c r="AA348" s="210"/>
      <c r="AB348" s="210"/>
      <c r="AC348" s="210"/>
      <c r="AD348" s="210"/>
      <c r="AE348" s="210"/>
      <c r="AF348" s="210"/>
      <c r="AG348" s="210"/>
      <c r="AH348" s="210"/>
      <c r="AI348" s="210"/>
      <c r="AJ348" s="210"/>
      <c r="AK348" s="210"/>
      <c r="AL348" s="210"/>
    </row>
    <row r="349" spans="1:38" ht="16" x14ac:dyDescent="0.2">
      <c r="A349" s="210"/>
      <c r="B349" s="210"/>
      <c r="C349" s="210"/>
      <c r="D349" s="210"/>
      <c r="E349" s="210"/>
      <c r="F349" s="210"/>
      <c r="G349" s="210"/>
      <c r="H349" s="210"/>
      <c r="I349" s="210"/>
      <c r="J349" s="210"/>
      <c r="K349" s="210"/>
      <c r="L349" s="210"/>
      <c r="M349" s="210"/>
      <c r="N349" s="210"/>
      <c r="O349" s="210"/>
      <c r="P349" s="210"/>
      <c r="Q349" s="210"/>
      <c r="R349" s="210"/>
      <c r="S349" s="210"/>
      <c r="T349" s="210"/>
      <c r="U349" s="210"/>
      <c r="V349" s="210"/>
      <c r="W349" s="210"/>
      <c r="X349" s="210"/>
      <c r="Y349" s="210"/>
      <c r="Z349" s="210"/>
      <c r="AA349" s="210"/>
      <c r="AB349" s="210"/>
      <c r="AC349" s="210"/>
      <c r="AD349" s="210"/>
      <c r="AE349" s="210"/>
      <c r="AF349" s="210"/>
      <c r="AG349" s="210"/>
      <c r="AH349" s="210"/>
      <c r="AI349" s="210"/>
      <c r="AJ349" s="210"/>
      <c r="AK349" s="210"/>
      <c r="AL349" s="210"/>
    </row>
    <row r="350" spans="1:38" ht="16" x14ac:dyDescent="0.2">
      <c r="A350" s="210"/>
      <c r="B350" s="210"/>
      <c r="C350" s="210"/>
      <c r="D350" s="210"/>
      <c r="E350" s="210"/>
      <c r="F350" s="210"/>
      <c r="G350" s="210"/>
      <c r="H350" s="210"/>
      <c r="I350" s="210"/>
      <c r="J350" s="210"/>
      <c r="K350" s="210"/>
      <c r="L350" s="210"/>
      <c r="M350" s="210"/>
      <c r="N350" s="210"/>
      <c r="O350" s="210"/>
      <c r="P350" s="210"/>
      <c r="Q350" s="210"/>
      <c r="R350" s="210"/>
      <c r="S350" s="210"/>
      <c r="T350" s="210"/>
      <c r="U350" s="210"/>
      <c r="V350" s="210"/>
      <c r="W350" s="210"/>
      <c r="X350" s="210"/>
      <c r="Y350" s="210"/>
      <c r="Z350" s="210"/>
      <c r="AA350" s="210"/>
      <c r="AB350" s="210"/>
      <c r="AC350" s="210"/>
      <c r="AD350" s="210"/>
      <c r="AE350" s="210"/>
      <c r="AF350" s="210"/>
      <c r="AG350" s="210"/>
      <c r="AH350" s="210"/>
      <c r="AI350" s="210"/>
      <c r="AJ350" s="210"/>
      <c r="AK350" s="210"/>
      <c r="AL350" s="210"/>
    </row>
    <row r="351" spans="1:38" ht="16" x14ac:dyDescent="0.2">
      <c r="A351" s="210"/>
      <c r="B351" s="210"/>
      <c r="C351" s="210"/>
      <c r="D351" s="210"/>
      <c r="E351" s="210"/>
      <c r="F351" s="210"/>
      <c r="G351" s="210"/>
      <c r="H351" s="210"/>
      <c r="I351" s="210"/>
      <c r="J351" s="210"/>
      <c r="K351" s="210"/>
      <c r="L351" s="210"/>
      <c r="M351" s="210"/>
      <c r="N351" s="210"/>
      <c r="O351" s="210"/>
      <c r="P351" s="210"/>
      <c r="Q351" s="210"/>
      <c r="R351" s="210"/>
      <c r="S351" s="210"/>
      <c r="T351" s="210"/>
      <c r="U351" s="210"/>
      <c r="V351" s="210"/>
      <c r="W351" s="210"/>
      <c r="X351" s="210"/>
      <c r="Y351" s="210"/>
      <c r="Z351" s="210"/>
      <c r="AA351" s="210"/>
      <c r="AB351" s="210"/>
      <c r="AC351" s="210"/>
      <c r="AD351" s="210"/>
      <c r="AE351" s="210"/>
      <c r="AF351" s="210"/>
      <c r="AG351" s="210"/>
      <c r="AH351" s="210"/>
      <c r="AI351" s="210"/>
      <c r="AJ351" s="210"/>
      <c r="AK351" s="210"/>
      <c r="AL351" s="210"/>
    </row>
    <row r="352" spans="1:38" ht="16" x14ac:dyDescent="0.2">
      <c r="A352" s="210"/>
      <c r="B352" s="210"/>
      <c r="C352" s="210"/>
      <c r="D352" s="210"/>
      <c r="E352" s="210"/>
      <c r="F352" s="210"/>
      <c r="G352" s="210"/>
      <c r="H352" s="210"/>
      <c r="I352" s="210"/>
      <c r="J352" s="210"/>
      <c r="K352" s="210"/>
      <c r="L352" s="210"/>
      <c r="M352" s="210"/>
      <c r="N352" s="210"/>
      <c r="O352" s="210"/>
      <c r="P352" s="210"/>
      <c r="Q352" s="210"/>
      <c r="R352" s="210"/>
      <c r="S352" s="210"/>
      <c r="T352" s="210"/>
      <c r="U352" s="210"/>
      <c r="V352" s="210"/>
      <c r="W352" s="210"/>
      <c r="X352" s="210"/>
      <c r="Y352" s="210"/>
      <c r="Z352" s="210"/>
      <c r="AA352" s="210"/>
      <c r="AB352" s="210"/>
      <c r="AC352" s="210"/>
      <c r="AD352" s="210"/>
      <c r="AE352" s="210"/>
      <c r="AF352" s="210"/>
      <c r="AG352" s="210"/>
      <c r="AH352" s="210"/>
      <c r="AI352" s="210"/>
      <c r="AJ352" s="210"/>
      <c r="AK352" s="210"/>
      <c r="AL352" s="210"/>
    </row>
    <row r="353" spans="1:38" ht="16" x14ac:dyDescent="0.2">
      <c r="A353" s="210"/>
      <c r="B353" s="210"/>
      <c r="C353" s="210"/>
      <c r="D353" s="210"/>
      <c r="E353" s="210"/>
      <c r="F353" s="210"/>
      <c r="G353" s="210"/>
      <c r="H353" s="210"/>
      <c r="I353" s="210"/>
      <c r="J353" s="210"/>
      <c r="K353" s="210"/>
      <c r="L353" s="210"/>
      <c r="M353" s="210"/>
      <c r="N353" s="210"/>
      <c r="O353" s="210"/>
      <c r="P353" s="210"/>
      <c r="Q353" s="210"/>
      <c r="R353" s="210"/>
      <c r="S353" s="210"/>
      <c r="T353" s="210"/>
      <c r="U353" s="210"/>
      <c r="V353" s="210"/>
      <c r="W353" s="210"/>
      <c r="X353" s="210"/>
      <c r="Y353" s="210"/>
      <c r="Z353" s="210"/>
      <c r="AA353" s="210"/>
      <c r="AB353" s="210"/>
      <c r="AC353" s="210"/>
      <c r="AD353" s="210"/>
      <c r="AE353" s="210"/>
      <c r="AF353" s="210"/>
      <c r="AG353" s="210"/>
      <c r="AH353" s="210"/>
      <c r="AI353" s="210"/>
      <c r="AJ353" s="210"/>
      <c r="AK353" s="210"/>
      <c r="AL353" s="210"/>
    </row>
    <row r="354" spans="1:38" ht="16" x14ac:dyDescent="0.2">
      <c r="A354" s="210"/>
      <c r="B354" s="210"/>
      <c r="C354" s="210"/>
      <c r="D354" s="210"/>
      <c r="E354" s="210"/>
      <c r="F354" s="210"/>
      <c r="G354" s="210"/>
      <c r="H354" s="210"/>
      <c r="I354" s="210"/>
      <c r="J354" s="210"/>
      <c r="K354" s="210"/>
      <c r="L354" s="210"/>
      <c r="M354" s="210"/>
      <c r="N354" s="210"/>
      <c r="O354" s="210"/>
      <c r="P354" s="210"/>
      <c r="Q354" s="210"/>
      <c r="R354" s="210"/>
      <c r="S354" s="210"/>
      <c r="T354" s="210"/>
      <c r="U354" s="210"/>
      <c r="V354" s="210"/>
      <c r="W354" s="210"/>
      <c r="X354" s="210"/>
      <c r="Y354" s="210"/>
      <c r="Z354" s="210"/>
      <c r="AA354" s="210"/>
      <c r="AB354" s="210"/>
      <c r="AC354" s="210"/>
      <c r="AD354" s="210"/>
      <c r="AE354" s="210"/>
      <c r="AF354" s="210"/>
      <c r="AG354" s="210"/>
      <c r="AH354" s="210"/>
      <c r="AI354" s="210"/>
      <c r="AJ354" s="210"/>
      <c r="AK354" s="210"/>
      <c r="AL354" s="210"/>
    </row>
    <row r="355" spans="1:38" ht="16" x14ac:dyDescent="0.2">
      <c r="A355" s="210"/>
      <c r="B355" s="210"/>
      <c r="C355" s="210"/>
      <c r="D355" s="210"/>
      <c r="E355" s="210"/>
      <c r="F355" s="210"/>
      <c r="G355" s="210"/>
      <c r="H355" s="210"/>
      <c r="I355" s="210"/>
      <c r="J355" s="210"/>
      <c r="K355" s="210"/>
      <c r="L355" s="210"/>
      <c r="M355" s="210"/>
      <c r="N355" s="210"/>
      <c r="O355" s="210"/>
      <c r="P355" s="210"/>
      <c r="Q355" s="210"/>
      <c r="R355" s="210"/>
      <c r="S355" s="210"/>
      <c r="T355" s="210"/>
      <c r="U355" s="210"/>
      <c r="V355" s="210"/>
      <c r="W355" s="210"/>
      <c r="X355" s="210"/>
      <c r="Y355" s="210"/>
      <c r="Z355" s="210"/>
      <c r="AA355" s="210"/>
      <c r="AB355" s="210"/>
      <c r="AC355" s="210"/>
      <c r="AD355" s="210"/>
      <c r="AE355" s="210"/>
      <c r="AF355" s="210"/>
      <c r="AG355" s="210"/>
      <c r="AH355" s="210"/>
      <c r="AI355" s="210"/>
      <c r="AJ355" s="210"/>
      <c r="AK355" s="210"/>
      <c r="AL355" s="210"/>
    </row>
    <row r="356" spans="1:38" ht="16" x14ac:dyDescent="0.2">
      <c r="A356" s="210"/>
      <c r="B356" s="210"/>
      <c r="C356" s="210"/>
      <c r="D356" s="210"/>
      <c r="E356" s="210"/>
      <c r="F356" s="210"/>
      <c r="G356" s="210"/>
      <c r="H356" s="210"/>
      <c r="I356" s="210"/>
      <c r="J356" s="210"/>
      <c r="K356" s="210"/>
      <c r="L356" s="210"/>
      <c r="M356" s="210"/>
      <c r="N356" s="210"/>
      <c r="O356" s="210"/>
      <c r="P356" s="210"/>
      <c r="Q356" s="210"/>
      <c r="R356" s="210"/>
      <c r="S356" s="210"/>
      <c r="T356" s="210"/>
      <c r="U356" s="210"/>
      <c r="V356" s="210"/>
      <c r="W356" s="210"/>
      <c r="X356" s="210"/>
      <c r="Y356" s="210"/>
      <c r="Z356" s="210"/>
      <c r="AA356" s="210"/>
      <c r="AB356" s="210"/>
      <c r="AC356" s="210"/>
      <c r="AD356" s="210"/>
      <c r="AE356" s="210"/>
      <c r="AF356" s="210"/>
      <c r="AG356" s="210"/>
      <c r="AH356" s="210"/>
      <c r="AI356" s="210"/>
      <c r="AJ356" s="210"/>
      <c r="AK356" s="210"/>
      <c r="AL356" s="210"/>
    </row>
    <row r="357" spans="1:38" ht="16" x14ac:dyDescent="0.2">
      <c r="A357" s="210"/>
      <c r="B357" s="210"/>
      <c r="C357" s="210"/>
      <c r="D357" s="210"/>
      <c r="E357" s="210"/>
      <c r="F357" s="210"/>
      <c r="G357" s="210"/>
      <c r="H357" s="210"/>
      <c r="I357" s="210"/>
      <c r="J357" s="210"/>
      <c r="K357" s="210"/>
      <c r="L357" s="210"/>
      <c r="M357" s="210"/>
      <c r="N357" s="210"/>
      <c r="O357" s="210"/>
      <c r="P357" s="210"/>
      <c r="Q357" s="210"/>
      <c r="R357" s="210"/>
      <c r="S357" s="210"/>
      <c r="T357" s="210"/>
      <c r="U357" s="210"/>
      <c r="V357" s="210"/>
      <c r="W357" s="210"/>
      <c r="X357" s="210"/>
      <c r="Y357" s="210"/>
      <c r="Z357" s="210"/>
      <c r="AA357" s="210"/>
      <c r="AB357" s="210"/>
      <c r="AC357" s="210"/>
      <c r="AD357" s="210"/>
      <c r="AE357" s="210"/>
      <c r="AF357" s="210"/>
      <c r="AG357" s="210"/>
      <c r="AH357" s="210"/>
      <c r="AI357" s="210"/>
      <c r="AJ357" s="210"/>
      <c r="AK357" s="210"/>
      <c r="AL357" s="210"/>
    </row>
    <row r="358" spans="1:38" ht="16" x14ac:dyDescent="0.2">
      <c r="A358" s="210"/>
      <c r="B358" s="210"/>
      <c r="C358" s="210"/>
      <c r="D358" s="210"/>
      <c r="E358" s="210"/>
      <c r="F358" s="210"/>
      <c r="G358" s="210"/>
      <c r="H358" s="210"/>
      <c r="I358" s="210"/>
      <c r="J358" s="210"/>
      <c r="K358" s="210"/>
      <c r="L358" s="210"/>
      <c r="M358" s="210"/>
      <c r="N358" s="210"/>
      <c r="O358" s="210"/>
      <c r="P358" s="210"/>
      <c r="Q358" s="210"/>
      <c r="R358" s="210"/>
      <c r="S358" s="210"/>
      <c r="T358" s="210"/>
      <c r="U358" s="210"/>
      <c r="V358" s="210"/>
      <c r="W358" s="210"/>
      <c r="X358" s="210"/>
      <c r="Y358" s="210"/>
      <c r="Z358" s="210"/>
      <c r="AA358" s="210"/>
      <c r="AB358" s="210"/>
      <c r="AC358" s="210"/>
      <c r="AD358" s="210"/>
      <c r="AE358" s="210"/>
      <c r="AF358" s="210"/>
      <c r="AG358" s="210"/>
      <c r="AH358" s="210"/>
      <c r="AI358" s="210"/>
      <c r="AJ358" s="210"/>
      <c r="AK358" s="210"/>
      <c r="AL358" s="210"/>
    </row>
    <row r="359" spans="1:38" ht="16" x14ac:dyDescent="0.2">
      <c r="A359" s="210"/>
      <c r="B359" s="210"/>
      <c r="C359" s="210"/>
      <c r="D359" s="210"/>
      <c r="E359" s="210"/>
      <c r="F359" s="210"/>
      <c r="G359" s="210"/>
      <c r="H359" s="210"/>
      <c r="I359" s="210"/>
      <c r="J359" s="210"/>
      <c r="K359" s="210"/>
      <c r="L359" s="210"/>
      <c r="M359" s="210"/>
      <c r="N359" s="210"/>
      <c r="O359" s="210"/>
      <c r="P359" s="210"/>
      <c r="Q359" s="210"/>
      <c r="R359" s="210"/>
      <c r="S359" s="210"/>
      <c r="T359" s="210"/>
      <c r="U359" s="210"/>
      <c r="V359" s="210"/>
      <c r="W359" s="210"/>
      <c r="X359" s="210"/>
      <c r="Y359" s="210"/>
      <c r="Z359" s="210"/>
      <c r="AA359" s="210"/>
      <c r="AB359" s="210"/>
      <c r="AC359" s="210"/>
      <c r="AD359" s="210"/>
      <c r="AE359" s="210"/>
      <c r="AF359" s="210"/>
      <c r="AG359" s="210"/>
      <c r="AH359" s="210"/>
      <c r="AI359" s="210"/>
      <c r="AJ359" s="210"/>
      <c r="AK359" s="210"/>
      <c r="AL359" s="210"/>
    </row>
    <row r="360" spans="1:38" ht="16" x14ac:dyDescent="0.2">
      <c r="A360" s="210"/>
      <c r="B360" s="210"/>
      <c r="C360" s="210"/>
      <c r="D360" s="210"/>
      <c r="E360" s="210"/>
      <c r="F360" s="210"/>
      <c r="G360" s="210"/>
      <c r="H360" s="210"/>
      <c r="I360" s="210"/>
      <c r="J360" s="210"/>
      <c r="K360" s="210"/>
      <c r="L360" s="210"/>
      <c r="M360" s="210"/>
      <c r="N360" s="210"/>
      <c r="O360" s="210"/>
      <c r="P360" s="210"/>
      <c r="Q360" s="210"/>
      <c r="R360" s="210"/>
      <c r="S360" s="210"/>
      <c r="T360" s="210"/>
      <c r="U360" s="210"/>
      <c r="V360" s="210"/>
      <c r="W360" s="210"/>
      <c r="X360" s="210"/>
      <c r="Y360" s="210"/>
      <c r="Z360" s="210"/>
      <c r="AA360" s="210"/>
      <c r="AB360" s="210"/>
      <c r="AC360" s="210"/>
      <c r="AD360" s="210"/>
      <c r="AE360" s="210"/>
      <c r="AF360" s="210"/>
      <c r="AG360" s="210"/>
      <c r="AH360" s="210"/>
      <c r="AI360" s="210"/>
      <c r="AJ360" s="210"/>
      <c r="AK360" s="210"/>
      <c r="AL360" s="210"/>
    </row>
    <row r="361" spans="1:38" ht="16" x14ac:dyDescent="0.2">
      <c r="A361" s="210"/>
      <c r="B361" s="210"/>
      <c r="C361" s="210"/>
      <c r="D361" s="210"/>
      <c r="E361" s="210"/>
      <c r="F361" s="210"/>
      <c r="G361" s="210"/>
      <c r="H361" s="210"/>
      <c r="I361" s="210"/>
      <c r="J361" s="210"/>
      <c r="K361" s="210"/>
      <c r="L361" s="210"/>
      <c r="M361" s="210"/>
      <c r="N361" s="210"/>
      <c r="O361" s="210"/>
      <c r="P361" s="210"/>
      <c r="Q361" s="210"/>
      <c r="R361" s="210"/>
      <c r="S361" s="210"/>
      <c r="T361" s="210"/>
      <c r="U361" s="210"/>
      <c r="V361" s="210"/>
      <c r="W361" s="210"/>
      <c r="X361" s="210"/>
      <c r="Y361" s="210"/>
      <c r="Z361" s="210"/>
      <c r="AA361" s="210"/>
      <c r="AB361" s="210"/>
      <c r="AC361" s="210"/>
      <c r="AD361" s="210"/>
      <c r="AE361" s="210"/>
      <c r="AF361" s="210"/>
      <c r="AG361" s="210"/>
      <c r="AH361" s="210"/>
      <c r="AI361" s="210"/>
      <c r="AJ361" s="210"/>
      <c r="AK361" s="210"/>
      <c r="AL361" s="210"/>
    </row>
    <row r="362" spans="1:38" ht="16" x14ac:dyDescent="0.2">
      <c r="A362" s="210"/>
      <c r="B362" s="210"/>
      <c r="C362" s="210"/>
      <c r="D362" s="210"/>
      <c r="E362" s="210"/>
      <c r="F362" s="210"/>
      <c r="G362" s="210"/>
      <c r="H362" s="210"/>
      <c r="I362" s="210"/>
      <c r="J362" s="210"/>
      <c r="K362" s="210"/>
      <c r="L362" s="210"/>
      <c r="M362" s="210"/>
      <c r="N362" s="210"/>
      <c r="O362" s="210"/>
      <c r="P362" s="210"/>
      <c r="Q362" s="210"/>
      <c r="R362" s="210"/>
      <c r="S362" s="210"/>
      <c r="T362" s="210"/>
      <c r="U362" s="210"/>
      <c r="V362" s="210"/>
      <c r="W362" s="210"/>
      <c r="X362" s="210"/>
      <c r="Y362" s="210"/>
      <c r="Z362" s="210"/>
      <c r="AA362" s="210"/>
      <c r="AB362" s="210"/>
      <c r="AC362" s="210"/>
      <c r="AD362" s="210"/>
      <c r="AE362" s="210"/>
      <c r="AF362" s="210"/>
      <c r="AG362" s="210"/>
      <c r="AH362" s="210"/>
      <c r="AI362" s="210"/>
      <c r="AJ362" s="210"/>
      <c r="AK362" s="210"/>
      <c r="AL362" s="210"/>
    </row>
    <row r="363" spans="1:38" ht="16" x14ac:dyDescent="0.2">
      <c r="A363" s="210"/>
      <c r="B363" s="210"/>
      <c r="C363" s="210"/>
      <c r="D363" s="210"/>
      <c r="E363" s="210"/>
      <c r="F363" s="210"/>
      <c r="G363" s="210"/>
      <c r="H363" s="210"/>
      <c r="I363" s="210"/>
      <c r="J363" s="210"/>
      <c r="K363" s="210"/>
      <c r="L363" s="210"/>
      <c r="M363" s="210"/>
      <c r="N363" s="210"/>
      <c r="O363" s="210"/>
      <c r="P363" s="210"/>
      <c r="Q363" s="210"/>
      <c r="R363" s="210"/>
      <c r="S363" s="210"/>
      <c r="T363" s="210"/>
      <c r="U363" s="210"/>
      <c r="V363" s="210"/>
      <c r="W363" s="210"/>
      <c r="X363" s="210"/>
      <c r="Y363" s="210"/>
      <c r="Z363" s="210"/>
      <c r="AA363" s="210"/>
      <c r="AB363" s="210"/>
      <c r="AC363" s="210"/>
      <c r="AD363" s="210"/>
      <c r="AE363" s="210"/>
      <c r="AF363" s="210"/>
      <c r="AG363" s="210"/>
      <c r="AH363" s="210"/>
      <c r="AI363" s="210"/>
      <c r="AJ363" s="210"/>
      <c r="AK363" s="210"/>
      <c r="AL363" s="210"/>
    </row>
    <row r="364" spans="1:38" ht="16" x14ac:dyDescent="0.2">
      <c r="A364" s="210"/>
      <c r="B364" s="210"/>
      <c r="C364" s="210"/>
      <c r="D364" s="210"/>
      <c r="E364" s="210"/>
      <c r="F364" s="210"/>
      <c r="G364" s="210"/>
      <c r="H364" s="210"/>
      <c r="I364" s="210"/>
      <c r="J364" s="210"/>
      <c r="K364" s="210"/>
      <c r="L364" s="210"/>
      <c r="M364" s="210"/>
      <c r="N364" s="210"/>
      <c r="O364" s="210"/>
      <c r="P364" s="210"/>
      <c r="Q364" s="210"/>
      <c r="R364" s="210"/>
      <c r="S364" s="210"/>
      <c r="T364" s="210"/>
      <c r="U364" s="210"/>
      <c r="V364" s="210"/>
      <c r="W364" s="210"/>
      <c r="X364" s="210"/>
      <c r="Y364" s="210"/>
      <c r="Z364" s="210"/>
      <c r="AA364" s="210"/>
      <c r="AB364" s="210"/>
      <c r="AC364" s="210"/>
      <c r="AD364" s="210"/>
      <c r="AE364" s="210"/>
      <c r="AF364" s="210"/>
      <c r="AG364" s="210"/>
      <c r="AH364" s="210"/>
      <c r="AI364" s="210"/>
      <c r="AJ364" s="210"/>
      <c r="AK364" s="210"/>
      <c r="AL364" s="210"/>
    </row>
    <row r="365" spans="1:38" ht="16" x14ac:dyDescent="0.2">
      <c r="A365" s="210"/>
      <c r="B365" s="210"/>
      <c r="C365" s="210"/>
      <c r="D365" s="210"/>
      <c r="E365" s="210"/>
      <c r="F365" s="210"/>
      <c r="G365" s="210"/>
      <c r="H365" s="210"/>
      <c r="I365" s="210"/>
      <c r="J365" s="210"/>
      <c r="K365" s="210"/>
      <c r="L365" s="210"/>
      <c r="M365" s="210"/>
      <c r="N365" s="210"/>
      <c r="O365" s="210"/>
      <c r="P365" s="210"/>
      <c r="Q365" s="210"/>
      <c r="R365" s="210"/>
      <c r="S365" s="210"/>
      <c r="T365" s="210"/>
      <c r="U365" s="210"/>
      <c r="V365" s="210"/>
      <c r="W365" s="210"/>
      <c r="X365" s="210"/>
      <c r="Y365" s="210"/>
      <c r="Z365" s="210"/>
      <c r="AA365" s="210"/>
      <c r="AB365" s="210"/>
      <c r="AC365" s="210"/>
      <c r="AD365" s="210"/>
      <c r="AE365" s="210"/>
      <c r="AF365" s="210"/>
      <c r="AG365" s="210"/>
      <c r="AH365" s="210"/>
      <c r="AI365" s="210"/>
      <c r="AJ365" s="210"/>
      <c r="AK365" s="210"/>
      <c r="AL365" s="210"/>
    </row>
    <row r="366" spans="1:38" ht="16" x14ac:dyDescent="0.2">
      <c r="A366" s="210"/>
      <c r="B366" s="210"/>
      <c r="C366" s="210"/>
      <c r="D366" s="210"/>
      <c r="E366" s="210"/>
      <c r="F366" s="210"/>
      <c r="G366" s="210"/>
      <c r="H366" s="210"/>
      <c r="I366" s="210"/>
      <c r="J366" s="210"/>
      <c r="K366" s="210"/>
      <c r="L366" s="210"/>
      <c r="M366" s="210"/>
      <c r="N366" s="210"/>
      <c r="O366" s="210"/>
      <c r="P366" s="210"/>
      <c r="Q366" s="210"/>
      <c r="R366" s="210"/>
      <c r="S366" s="210"/>
      <c r="T366" s="210"/>
      <c r="U366" s="210"/>
      <c r="V366" s="210"/>
      <c r="W366" s="210"/>
      <c r="X366" s="210"/>
      <c r="Y366" s="210"/>
      <c r="Z366" s="210"/>
      <c r="AA366" s="210"/>
      <c r="AB366" s="210"/>
      <c r="AC366" s="210"/>
      <c r="AD366" s="210"/>
      <c r="AE366" s="210"/>
      <c r="AF366" s="210"/>
      <c r="AG366" s="210"/>
      <c r="AH366" s="210"/>
      <c r="AI366" s="210"/>
      <c r="AJ366" s="210"/>
      <c r="AK366" s="210"/>
      <c r="AL366" s="210"/>
    </row>
    <row r="367" spans="1:38" ht="16" x14ac:dyDescent="0.2">
      <c r="A367" s="210"/>
      <c r="B367" s="210"/>
      <c r="C367" s="210"/>
      <c r="D367" s="210"/>
      <c r="E367" s="210"/>
      <c r="F367" s="210"/>
      <c r="G367" s="210"/>
      <c r="H367" s="210"/>
      <c r="I367" s="210"/>
      <c r="J367" s="210"/>
      <c r="K367" s="210"/>
      <c r="L367" s="210"/>
      <c r="M367" s="210"/>
      <c r="N367" s="210"/>
      <c r="O367" s="210"/>
      <c r="P367" s="210"/>
      <c r="Q367" s="210"/>
      <c r="R367" s="210"/>
      <c r="S367" s="210"/>
      <c r="T367" s="210"/>
      <c r="U367" s="210"/>
      <c r="V367" s="210"/>
      <c r="W367" s="210"/>
      <c r="X367" s="210"/>
      <c r="Y367" s="210"/>
      <c r="Z367" s="210"/>
      <c r="AA367" s="210"/>
      <c r="AB367" s="210"/>
      <c r="AC367" s="210"/>
      <c r="AD367" s="210"/>
      <c r="AE367" s="210"/>
      <c r="AF367" s="210"/>
      <c r="AG367" s="210"/>
      <c r="AH367" s="210"/>
      <c r="AI367" s="210"/>
      <c r="AJ367" s="210"/>
      <c r="AK367" s="210"/>
      <c r="AL367" s="210"/>
    </row>
    <row r="368" spans="1:38" ht="16" x14ac:dyDescent="0.2">
      <c r="A368" s="210"/>
      <c r="B368" s="210"/>
      <c r="C368" s="210"/>
      <c r="D368" s="210"/>
      <c r="E368" s="210"/>
      <c r="F368" s="210"/>
      <c r="G368" s="210"/>
      <c r="H368" s="210"/>
      <c r="I368" s="210"/>
      <c r="J368" s="210"/>
      <c r="K368" s="210"/>
      <c r="L368" s="210"/>
      <c r="M368" s="210"/>
      <c r="N368" s="210"/>
      <c r="O368" s="210"/>
      <c r="P368" s="210"/>
      <c r="Q368" s="210"/>
      <c r="R368" s="210"/>
      <c r="S368" s="210"/>
      <c r="T368" s="210"/>
      <c r="U368" s="210"/>
      <c r="V368" s="210"/>
      <c r="W368" s="210"/>
      <c r="X368" s="210"/>
      <c r="Y368" s="210"/>
      <c r="Z368" s="210"/>
      <c r="AA368" s="210"/>
      <c r="AB368" s="210"/>
      <c r="AC368" s="210"/>
      <c r="AD368" s="210"/>
      <c r="AE368" s="210"/>
      <c r="AF368" s="210"/>
      <c r="AG368" s="210"/>
      <c r="AH368" s="210"/>
      <c r="AI368" s="210"/>
      <c r="AJ368" s="210"/>
      <c r="AK368" s="210"/>
      <c r="AL368" s="210"/>
    </row>
    <row r="369" spans="1:38" ht="16" x14ac:dyDescent="0.2">
      <c r="A369" s="210"/>
      <c r="B369" s="210"/>
      <c r="C369" s="210"/>
      <c r="D369" s="210"/>
      <c r="E369" s="210"/>
      <c r="F369" s="210"/>
      <c r="G369" s="210"/>
      <c r="H369" s="210"/>
      <c r="I369" s="210"/>
      <c r="J369" s="210"/>
      <c r="K369" s="210"/>
      <c r="L369" s="210"/>
      <c r="M369" s="210"/>
      <c r="N369" s="210"/>
      <c r="O369" s="210"/>
      <c r="P369" s="210"/>
      <c r="Q369" s="210"/>
      <c r="R369" s="210"/>
      <c r="S369" s="210"/>
      <c r="T369" s="210"/>
      <c r="U369" s="210"/>
      <c r="V369" s="210"/>
      <c r="W369" s="210"/>
      <c r="X369" s="210"/>
      <c r="Y369" s="210"/>
      <c r="Z369" s="210"/>
      <c r="AA369" s="210"/>
      <c r="AB369" s="210"/>
      <c r="AC369" s="210"/>
      <c r="AD369" s="210"/>
      <c r="AE369" s="210"/>
      <c r="AF369" s="210"/>
      <c r="AG369" s="210"/>
      <c r="AH369" s="210"/>
      <c r="AI369" s="210"/>
      <c r="AJ369" s="210"/>
      <c r="AK369" s="210"/>
      <c r="AL369" s="210"/>
    </row>
    <row r="370" spans="1:38" ht="16" x14ac:dyDescent="0.2">
      <c r="A370" s="210"/>
      <c r="B370" s="210"/>
      <c r="C370" s="210"/>
      <c r="D370" s="210"/>
      <c r="E370" s="210"/>
      <c r="F370" s="210"/>
      <c r="G370" s="210"/>
      <c r="H370" s="210"/>
      <c r="I370" s="210"/>
      <c r="J370" s="210"/>
      <c r="K370" s="210"/>
      <c r="L370" s="210"/>
      <c r="M370" s="210"/>
      <c r="N370" s="210"/>
      <c r="O370" s="210"/>
      <c r="P370" s="210"/>
      <c r="Q370" s="210"/>
      <c r="R370" s="210"/>
      <c r="S370" s="210"/>
      <c r="T370" s="210"/>
      <c r="U370" s="210"/>
      <c r="V370" s="210"/>
      <c r="W370" s="210"/>
      <c r="X370" s="210"/>
      <c r="Y370" s="210"/>
      <c r="Z370" s="210"/>
      <c r="AA370" s="210"/>
      <c r="AB370" s="210"/>
      <c r="AC370" s="210"/>
      <c r="AD370" s="210"/>
      <c r="AE370" s="210"/>
      <c r="AF370" s="210"/>
      <c r="AG370" s="210"/>
      <c r="AH370" s="210"/>
      <c r="AI370" s="210"/>
      <c r="AJ370" s="210"/>
      <c r="AK370" s="210"/>
      <c r="AL370" s="210"/>
    </row>
    <row r="371" spans="1:38" ht="16" x14ac:dyDescent="0.2">
      <c r="A371" s="210"/>
      <c r="B371" s="210"/>
      <c r="C371" s="210"/>
      <c r="D371" s="210"/>
      <c r="E371" s="210"/>
      <c r="F371" s="210"/>
      <c r="G371" s="210"/>
      <c r="H371" s="210"/>
      <c r="I371" s="210"/>
      <c r="J371" s="210"/>
      <c r="K371" s="210"/>
      <c r="L371" s="210"/>
      <c r="M371" s="210"/>
      <c r="N371" s="210"/>
      <c r="O371" s="210"/>
      <c r="P371" s="210"/>
      <c r="Q371" s="210"/>
      <c r="R371" s="210"/>
      <c r="S371" s="210"/>
      <c r="T371" s="210"/>
      <c r="U371" s="210"/>
      <c r="V371" s="210"/>
      <c r="W371" s="210"/>
      <c r="X371" s="210"/>
      <c r="Y371" s="210"/>
      <c r="Z371" s="210"/>
      <c r="AA371" s="210"/>
      <c r="AB371" s="210"/>
      <c r="AC371" s="210"/>
      <c r="AD371" s="210"/>
      <c r="AE371" s="210"/>
      <c r="AF371" s="210"/>
      <c r="AG371" s="210"/>
      <c r="AH371" s="210"/>
      <c r="AI371" s="210"/>
      <c r="AJ371" s="210"/>
      <c r="AK371" s="210"/>
      <c r="AL371" s="210"/>
    </row>
    <row r="372" spans="1:38" ht="16" x14ac:dyDescent="0.2">
      <c r="A372" s="210"/>
      <c r="B372" s="210"/>
      <c r="C372" s="210"/>
      <c r="D372" s="210"/>
      <c r="E372" s="210"/>
      <c r="F372" s="210"/>
      <c r="G372" s="210"/>
      <c r="H372" s="210"/>
      <c r="I372" s="210"/>
      <c r="J372" s="210"/>
      <c r="K372" s="210"/>
      <c r="L372" s="210"/>
      <c r="M372" s="210"/>
      <c r="N372" s="210"/>
      <c r="O372" s="210"/>
      <c r="P372" s="210"/>
      <c r="Q372" s="210"/>
      <c r="R372" s="210"/>
      <c r="S372" s="210"/>
      <c r="T372" s="210"/>
      <c r="U372" s="210"/>
      <c r="V372" s="210"/>
      <c r="W372" s="210"/>
      <c r="X372" s="210"/>
      <c r="Y372" s="210"/>
      <c r="Z372" s="210"/>
      <c r="AA372" s="210"/>
      <c r="AB372" s="210"/>
      <c r="AC372" s="210"/>
      <c r="AD372" s="210"/>
      <c r="AE372" s="210"/>
      <c r="AF372" s="210"/>
      <c r="AG372" s="210"/>
      <c r="AH372" s="210"/>
      <c r="AI372" s="210"/>
      <c r="AJ372" s="210"/>
      <c r="AK372" s="210"/>
      <c r="AL372" s="210"/>
    </row>
    <row r="373" spans="1:38" ht="16" x14ac:dyDescent="0.2">
      <c r="A373" s="210"/>
      <c r="B373" s="210"/>
      <c r="C373" s="210"/>
      <c r="D373" s="210"/>
      <c r="E373" s="210"/>
      <c r="F373" s="210"/>
      <c r="G373" s="210"/>
      <c r="H373" s="210"/>
      <c r="I373" s="210"/>
      <c r="J373" s="210"/>
      <c r="K373" s="210"/>
      <c r="L373" s="210"/>
      <c r="M373" s="210"/>
      <c r="N373" s="210"/>
      <c r="O373" s="210"/>
      <c r="P373" s="210"/>
      <c r="Q373" s="210"/>
      <c r="R373" s="210"/>
      <c r="S373" s="210"/>
      <c r="T373" s="210"/>
      <c r="U373" s="210"/>
      <c r="V373" s="210"/>
      <c r="W373" s="210"/>
      <c r="X373" s="210"/>
      <c r="Y373" s="210"/>
      <c r="Z373" s="210"/>
      <c r="AA373" s="210"/>
      <c r="AB373" s="210"/>
      <c r="AC373" s="210"/>
      <c r="AD373" s="210"/>
      <c r="AE373" s="210"/>
      <c r="AF373" s="210"/>
      <c r="AG373" s="210"/>
      <c r="AH373" s="210"/>
      <c r="AI373" s="210"/>
      <c r="AJ373" s="210"/>
      <c r="AK373" s="210"/>
      <c r="AL373" s="210"/>
    </row>
    <row r="374" spans="1:38" ht="16" x14ac:dyDescent="0.2">
      <c r="A374" s="210"/>
      <c r="B374" s="210"/>
      <c r="C374" s="210"/>
      <c r="D374" s="210"/>
      <c r="E374" s="210"/>
      <c r="F374" s="210"/>
      <c r="G374" s="210"/>
      <c r="H374" s="210"/>
      <c r="I374" s="210"/>
      <c r="J374" s="210"/>
      <c r="K374" s="210"/>
      <c r="L374" s="210"/>
      <c r="M374" s="210"/>
      <c r="N374" s="210"/>
      <c r="O374" s="210"/>
      <c r="P374" s="210"/>
      <c r="Q374" s="210"/>
      <c r="R374" s="210"/>
      <c r="S374" s="210"/>
      <c r="T374" s="210"/>
      <c r="U374" s="210"/>
      <c r="V374" s="210"/>
      <c r="W374" s="210"/>
      <c r="X374" s="210"/>
      <c r="Y374" s="210"/>
      <c r="Z374" s="210"/>
      <c r="AA374" s="210"/>
      <c r="AB374" s="210"/>
      <c r="AC374" s="210"/>
      <c r="AD374" s="210"/>
      <c r="AE374" s="210"/>
      <c r="AF374" s="210"/>
      <c r="AG374" s="210"/>
      <c r="AH374" s="210"/>
      <c r="AI374" s="210"/>
      <c r="AJ374" s="210"/>
      <c r="AK374" s="210"/>
      <c r="AL374" s="210"/>
    </row>
    <row r="375" spans="1:38" ht="16" x14ac:dyDescent="0.2">
      <c r="A375" s="210"/>
      <c r="B375" s="210"/>
      <c r="C375" s="210"/>
      <c r="D375" s="210"/>
      <c r="E375" s="210"/>
      <c r="F375" s="210"/>
      <c r="G375" s="210"/>
      <c r="H375" s="210"/>
      <c r="I375" s="210"/>
      <c r="J375" s="210"/>
      <c r="K375" s="210"/>
      <c r="L375" s="210"/>
      <c r="M375" s="210"/>
      <c r="N375" s="210"/>
      <c r="O375" s="210"/>
      <c r="P375" s="210"/>
      <c r="Q375" s="210"/>
      <c r="R375" s="210"/>
      <c r="S375" s="210"/>
      <c r="T375" s="210"/>
      <c r="U375" s="210"/>
      <c r="V375" s="210"/>
      <c r="W375" s="210"/>
      <c r="X375" s="210"/>
      <c r="Y375" s="210"/>
      <c r="Z375" s="210"/>
      <c r="AA375" s="210"/>
      <c r="AB375" s="210"/>
      <c r="AC375" s="210"/>
      <c r="AD375" s="210"/>
      <c r="AE375" s="210"/>
      <c r="AF375" s="210"/>
      <c r="AG375" s="210"/>
      <c r="AH375" s="210"/>
      <c r="AI375" s="210"/>
      <c r="AJ375" s="210"/>
      <c r="AK375" s="210"/>
      <c r="AL375" s="210"/>
    </row>
    <row r="376" spans="1:38" ht="16" x14ac:dyDescent="0.2">
      <c r="A376" s="210"/>
      <c r="B376" s="210"/>
      <c r="C376" s="210"/>
      <c r="D376" s="210"/>
      <c r="E376" s="210"/>
      <c r="F376" s="210"/>
      <c r="G376" s="210"/>
      <c r="H376" s="210"/>
      <c r="I376" s="210"/>
      <c r="J376" s="210"/>
      <c r="K376" s="210"/>
      <c r="L376" s="210"/>
      <c r="M376" s="210"/>
      <c r="N376" s="210"/>
      <c r="O376" s="210"/>
      <c r="P376" s="210"/>
      <c r="Q376" s="210"/>
      <c r="R376" s="210"/>
      <c r="S376" s="210"/>
      <c r="T376" s="210"/>
      <c r="U376" s="210"/>
      <c r="V376" s="210"/>
      <c r="W376" s="210"/>
      <c r="X376" s="210"/>
      <c r="Y376" s="210"/>
      <c r="Z376" s="210"/>
      <c r="AA376" s="210"/>
      <c r="AB376" s="210"/>
      <c r="AC376" s="210"/>
      <c r="AD376" s="210"/>
      <c r="AE376" s="210"/>
      <c r="AF376" s="210"/>
      <c r="AG376" s="210"/>
      <c r="AH376" s="210"/>
      <c r="AI376" s="210"/>
      <c r="AJ376" s="210"/>
      <c r="AK376" s="210"/>
      <c r="AL376" s="210"/>
    </row>
    <row r="377" spans="1:38" ht="16" x14ac:dyDescent="0.2">
      <c r="A377" s="210"/>
      <c r="B377" s="210"/>
      <c r="C377" s="210"/>
      <c r="D377" s="210"/>
      <c r="E377" s="210"/>
      <c r="F377" s="210"/>
      <c r="G377" s="210"/>
      <c r="H377" s="210"/>
      <c r="I377" s="210"/>
      <c r="J377" s="210"/>
      <c r="K377" s="210"/>
      <c r="L377" s="210"/>
      <c r="M377" s="210"/>
      <c r="N377" s="210"/>
      <c r="O377" s="210"/>
      <c r="P377" s="210"/>
      <c r="Q377" s="210"/>
      <c r="R377" s="210"/>
      <c r="S377" s="210"/>
      <c r="T377" s="210"/>
      <c r="U377" s="210"/>
      <c r="V377" s="210"/>
      <c r="W377" s="210"/>
      <c r="X377" s="210"/>
      <c r="Y377" s="210"/>
      <c r="Z377" s="210"/>
      <c r="AA377" s="210"/>
      <c r="AB377" s="210"/>
      <c r="AC377" s="210"/>
      <c r="AD377" s="210"/>
      <c r="AE377" s="210"/>
      <c r="AF377" s="210"/>
      <c r="AG377" s="210"/>
      <c r="AH377" s="210"/>
      <c r="AI377" s="210"/>
      <c r="AJ377" s="210"/>
      <c r="AK377" s="210"/>
      <c r="AL377" s="210"/>
    </row>
    <row r="378" spans="1:38" ht="16" x14ac:dyDescent="0.2">
      <c r="A378" s="210"/>
      <c r="B378" s="210"/>
      <c r="C378" s="210"/>
      <c r="D378" s="210"/>
      <c r="E378" s="210"/>
      <c r="F378" s="210"/>
      <c r="G378" s="210"/>
      <c r="H378" s="210"/>
      <c r="I378" s="210"/>
      <c r="J378" s="210"/>
      <c r="K378" s="210"/>
      <c r="L378" s="210"/>
      <c r="M378" s="210"/>
      <c r="N378" s="210"/>
      <c r="O378" s="210"/>
      <c r="P378" s="210"/>
      <c r="Q378" s="210"/>
      <c r="R378" s="210"/>
      <c r="S378" s="210"/>
      <c r="T378" s="210"/>
      <c r="U378" s="210"/>
      <c r="V378" s="210"/>
      <c r="W378" s="210"/>
      <c r="X378" s="210"/>
      <c r="Y378" s="210"/>
      <c r="Z378" s="210"/>
      <c r="AA378" s="210"/>
      <c r="AB378" s="210"/>
      <c r="AC378" s="210"/>
      <c r="AD378" s="210"/>
      <c r="AE378" s="210"/>
      <c r="AF378" s="210"/>
      <c r="AG378" s="210"/>
      <c r="AH378" s="210"/>
      <c r="AI378" s="210"/>
      <c r="AJ378" s="210"/>
      <c r="AK378" s="210"/>
      <c r="AL378" s="210"/>
    </row>
    <row r="379" spans="1:38" ht="16" x14ac:dyDescent="0.2">
      <c r="A379" s="210"/>
      <c r="B379" s="210"/>
      <c r="C379" s="210"/>
      <c r="D379" s="210"/>
      <c r="E379" s="210"/>
      <c r="F379" s="210"/>
      <c r="G379" s="210"/>
      <c r="H379" s="210"/>
      <c r="I379" s="210"/>
      <c r="J379" s="210"/>
      <c r="K379" s="210"/>
      <c r="L379" s="210"/>
      <c r="M379" s="210"/>
      <c r="N379" s="210"/>
      <c r="O379" s="210"/>
      <c r="P379" s="210"/>
      <c r="Q379" s="210"/>
      <c r="R379" s="210"/>
      <c r="S379" s="210"/>
      <c r="T379" s="210"/>
      <c r="U379" s="210"/>
      <c r="V379" s="210"/>
      <c r="W379" s="210"/>
      <c r="X379" s="210"/>
      <c r="Y379" s="210"/>
      <c r="Z379" s="210"/>
      <c r="AA379" s="210"/>
      <c r="AB379" s="210"/>
      <c r="AC379" s="210"/>
      <c r="AD379" s="210"/>
      <c r="AE379" s="210"/>
      <c r="AF379" s="210"/>
      <c r="AG379" s="210"/>
      <c r="AH379" s="210"/>
      <c r="AI379" s="210"/>
      <c r="AJ379" s="210"/>
      <c r="AK379" s="210"/>
      <c r="AL379" s="210"/>
    </row>
    <row r="380" spans="1:38" ht="16" x14ac:dyDescent="0.2">
      <c r="A380" s="210"/>
      <c r="B380" s="210"/>
      <c r="C380" s="210"/>
      <c r="D380" s="210"/>
      <c r="E380" s="210"/>
      <c r="F380" s="210"/>
      <c r="G380" s="210"/>
      <c r="H380" s="210"/>
      <c r="I380" s="210"/>
      <c r="J380" s="210"/>
      <c r="K380" s="210"/>
      <c r="L380" s="210"/>
      <c r="M380" s="210"/>
      <c r="N380" s="210"/>
      <c r="O380" s="210"/>
      <c r="P380" s="210"/>
      <c r="Q380" s="210"/>
      <c r="R380" s="210"/>
      <c r="S380" s="210"/>
      <c r="T380" s="210"/>
      <c r="U380" s="210"/>
      <c r="V380" s="210"/>
      <c r="W380" s="210"/>
      <c r="X380" s="210"/>
      <c r="Y380" s="210"/>
      <c r="Z380" s="210"/>
      <c r="AA380" s="210"/>
      <c r="AB380" s="210"/>
      <c r="AC380" s="210"/>
      <c r="AD380" s="210"/>
      <c r="AE380" s="210"/>
      <c r="AF380" s="210"/>
      <c r="AG380" s="210"/>
      <c r="AH380" s="210"/>
      <c r="AI380" s="210"/>
      <c r="AJ380" s="210"/>
      <c r="AK380" s="210"/>
      <c r="AL380" s="210"/>
    </row>
    <row r="381" spans="1:38" ht="16" x14ac:dyDescent="0.2">
      <c r="A381" s="210"/>
      <c r="B381" s="210"/>
      <c r="C381" s="210"/>
      <c r="D381" s="210"/>
      <c r="E381" s="210"/>
      <c r="F381" s="210"/>
      <c r="G381" s="210"/>
      <c r="H381" s="210"/>
      <c r="I381" s="210"/>
      <c r="J381" s="210"/>
      <c r="K381" s="210"/>
      <c r="L381" s="210"/>
      <c r="M381" s="210"/>
      <c r="N381" s="210"/>
      <c r="O381" s="210"/>
      <c r="P381" s="210"/>
      <c r="Q381" s="210"/>
      <c r="R381" s="210"/>
      <c r="S381" s="210"/>
      <c r="T381" s="210"/>
      <c r="U381" s="210"/>
      <c r="V381" s="210"/>
      <c r="W381" s="210"/>
      <c r="X381" s="210"/>
      <c r="Y381" s="210"/>
      <c r="Z381" s="210"/>
      <c r="AA381" s="210"/>
      <c r="AB381" s="210"/>
      <c r="AC381" s="210"/>
      <c r="AD381" s="210"/>
      <c r="AE381" s="210"/>
      <c r="AF381" s="210"/>
      <c r="AG381" s="210"/>
      <c r="AH381" s="210"/>
      <c r="AI381" s="210"/>
      <c r="AJ381" s="210"/>
      <c r="AK381" s="210"/>
      <c r="AL381" s="210"/>
    </row>
    <row r="382" spans="1:38" ht="16" x14ac:dyDescent="0.2">
      <c r="A382" s="210"/>
      <c r="B382" s="210"/>
      <c r="C382" s="210"/>
      <c r="D382" s="210"/>
      <c r="E382" s="210"/>
      <c r="F382" s="210"/>
      <c r="G382" s="210"/>
      <c r="H382" s="210"/>
      <c r="I382" s="210"/>
      <c r="J382" s="210"/>
      <c r="K382" s="210"/>
      <c r="L382" s="210"/>
      <c r="M382" s="210"/>
      <c r="N382" s="210"/>
      <c r="O382" s="210"/>
      <c r="P382" s="210"/>
      <c r="Q382" s="210"/>
      <c r="R382" s="210"/>
      <c r="S382" s="210"/>
      <c r="T382" s="210"/>
      <c r="U382" s="210"/>
      <c r="V382" s="210"/>
      <c r="W382" s="210"/>
      <c r="X382" s="210"/>
      <c r="Y382" s="210"/>
      <c r="Z382" s="210"/>
      <c r="AA382" s="210"/>
      <c r="AB382" s="210"/>
      <c r="AC382" s="210"/>
      <c r="AD382" s="210"/>
      <c r="AE382" s="210"/>
      <c r="AF382" s="210"/>
      <c r="AG382" s="210"/>
      <c r="AH382" s="210"/>
      <c r="AI382" s="210"/>
      <c r="AJ382" s="210"/>
      <c r="AK382" s="210"/>
      <c r="AL382" s="210"/>
    </row>
    <row r="383" spans="1:38" ht="16" x14ac:dyDescent="0.2">
      <c r="A383" s="210"/>
      <c r="B383" s="210"/>
      <c r="C383" s="210"/>
      <c r="D383" s="210"/>
      <c r="E383" s="210"/>
      <c r="F383" s="210"/>
      <c r="G383" s="210"/>
      <c r="H383" s="210"/>
      <c r="I383" s="210"/>
      <c r="J383" s="210"/>
      <c r="K383" s="210"/>
      <c r="L383" s="210"/>
      <c r="M383" s="210"/>
      <c r="N383" s="210"/>
      <c r="O383" s="210"/>
      <c r="P383" s="210"/>
      <c r="Q383" s="210"/>
      <c r="R383" s="210"/>
      <c r="S383" s="210"/>
      <c r="T383" s="210"/>
      <c r="U383" s="210"/>
      <c r="V383" s="210"/>
      <c r="W383" s="210"/>
      <c r="X383" s="210"/>
      <c r="Y383" s="210"/>
      <c r="Z383" s="210"/>
      <c r="AA383" s="210"/>
      <c r="AB383" s="210"/>
      <c r="AC383" s="210"/>
      <c r="AD383" s="210"/>
      <c r="AE383" s="210"/>
      <c r="AF383" s="210"/>
      <c r="AG383" s="210"/>
      <c r="AH383" s="210"/>
      <c r="AI383" s="210"/>
      <c r="AJ383" s="210"/>
      <c r="AK383" s="210"/>
      <c r="AL383" s="210"/>
    </row>
    <row r="384" spans="1:38" ht="16" x14ac:dyDescent="0.2">
      <c r="A384" s="210"/>
      <c r="B384" s="210"/>
      <c r="C384" s="210"/>
      <c r="D384" s="210"/>
      <c r="E384" s="210"/>
      <c r="F384" s="210"/>
      <c r="G384" s="210"/>
      <c r="H384" s="210"/>
      <c r="I384" s="210"/>
      <c r="J384" s="210"/>
      <c r="K384" s="210"/>
      <c r="L384" s="210"/>
      <c r="M384" s="210"/>
      <c r="N384" s="210"/>
      <c r="O384" s="210"/>
      <c r="P384" s="210"/>
      <c r="Q384" s="210"/>
      <c r="R384" s="210"/>
      <c r="S384" s="210"/>
      <c r="T384" s="210"/>
      <c r="U384" s="210"/>
      <c r="V384" s="210"/>
      <c r="W384" s="210"/>
      <c r="X384" s="210"/>
      <c r="Y384" s="210"/>
      <c r="Z384" s="210"/>
      <c r="AA384" s="210"/>
      <c r="AB384" s="210"/>
      <c r="AC384" s="210"/>
      <c r="AD384" s="210"/>
      <c r="AE384" s="210"/>
      <c r="AF384" s="210"/>
      <c r="AG384" s="210"/>
      <c r="AH384" s="210"/>
      <c r="AI384" s="210"/>
      <c r="AJ384" s="210"/>
      <c r="AK384" s="210"/>
      <c r="AL384" s="210"/>
    </row>
    <row r="385" spans="1:38" ht="16" x14ac:dyDescent="0.2">
      <c r="A385" s="210"/>
      <c r="B385" s="210"/>
      <c r="C385" s="210"/>
      <c r="D385" s="210"/>
      <c r="E385" s="210"/>
      <c r="F385" s="210"/>
      <c r="G385" s="210"/>
      <c r="H385" s="210"/>
      <c r="I385" s="210"/>
      <c r="J385" s="210"/>
      <c r="K385" s="210"/>
      <c r="L385" s="210"/>
      <c r="M385" s="210"/>
      <c r="N385" s="210"/>
      <c r="O385" s="210"/>
      <c r="P385" s="210"/>
      <c r="Q385" s="210"/>
      <c r="R385" s="210"/>
      <c r="S385" s="210"/>
      <c r="T385" s="210"/>
      <c r="U385" s="210"/>
      <c r="V385" s="210"/>
      <c r="W385" s="210"/>
      <c r="X385" s="210"/>
      <c r="Y385" s="210"/>
      <c r="Z385" s="210"/>
      <c r="AA385" s="210"/>
      <c r="AB385" s="210"/>
      <c r="AC385" s="210"/>
      <c r="AD385" s="210"/>
      <c r="AE385" s="210"/>
      <c r="AF385" s="210"/>
      <c r="AG385" s="210"/>
      <c r="AH385" s="210"/>
      <c r="AI385" s="210"/>
      <c r="AJ385" s="210"/>
      <c r="AK385" s="210"/>
      <c r="AL385" s="210"/>
    </row>
    <row r="386" spans="1:38" ht="16" x14ac:dyDescent="0.2">
      <c r="A386" s="210"/>
      <c r="B386" s="210"/>
      <c r="C386" s="210"/>
      <c r="D386" s="210"/>
      <c r="E386" s="210"/>
      <c r="F386" s="210"/>
      <c r="G386" s="210"/>
      <c r="H386" s="210"/>
      <c r="I386" s="210"/>
      <c r="J386" s="210"/>
      <c r="K386" s="210"/>
      <c r="L386" s="210"/>
      <c r="M386" s="210"/>
      <c r="N386" s="210"/>
      <c r="O386" s="210"/>
      <c r="P386" s="210"/>
      <c r="Q386" s="210"/>
      <c r="R386" s="210"/>
      <c r="S386" s="210"/>
      <c r="T386" s="210"/>
      <c r="U386" s="210"/>
      <c r="V386" s="210"/>
      <c r="W386" s="210"/>
      <c r="X386" s="210"/>
      <c r="Y386" s="210"/>
      <c r="Z386" s="210"/>
      <c r="AA386" s="210"/>
      <c r="AB386" s="210"/>
      <c r="AC386" s="210"/>
      <c r="AD386" s="210"/>
      <c r="AE386" s="210"/>
      <c r="AF386" s="210"/>
      <c r="AG386" s="210"/>
      <c r="AH386" s="210"/>
      <c r="AI386" s="210"/>
      <c r="AJ386" s="210"/>
      <c r="AK386" s="210"/>
      <c r="AL386" s="210"/>
    </row>
    <row r="387" spans="1:38" ht="16" x14ac:dyDescent="0.2">
      <c r="A387" s="210"/>
      <c r="B387" s="210"/>
      <c r="C387" s="210"/>
      <c r="D387" s="210"/>
      <c r="E387" s="210"/>
      <c r="F387" s="210"/>
      <c r="G387" s="210"/>
      <c r="H387" s="210"/>
      <c r="I387" s="210"/>
      <c r="J387" s="210"/>
      <c r="K387" s="210"/>
      <c r="L387" s="210"/>
      <c r="M387" s="210"/>
      <c r="N387" s="210"/>
      <c r="O387" s="210"/>
      <c r="P387" s="210"/>
      <c r="Q387" s="210"/>
      <c r="R387" s="210"/>
      <c r="S387" s="210"/>
      <c r="T387" s="210"/>
      <c r="U387" s="210"/>
      <c r="V387" s="210"/>
      <c r="W387" s="210"/>
      <c r="X387" s="210"/>
      <c r="Y387" s="210"/>
      <c r="Z387" s="210"/>
      <c r="AA387" s="210"/>
      <c r="AB387" s="210"/>
      <c r="AC387" s="210"/>
      <c r="AD387" s="210"/>
      <c r="AE387" s="210"/>
      <c r="AF387" s="210"/>
      <c r="AG387" s="210"/>
      <c r="AH387" s="210"/>
      <c r="AI387" s="210"/>
      <c r="AJ387" s="210"/>
      <c r="AK387" s="210"/>
      <c r="AL387" s="210"/>
    </row>
    <row r="388" spans="1:38" ht="16" x14ac:dyDescent="0.2">
      <c r="A388" s="210"/>
      <c r="B388" s="210"/>
      <c r="C388" s="210"/>
      <c r="D388" s="210"/>
      <c r="E388" s="210"/>
      <c r="F388" s="210"/>
      <c r="G388" s="210"/>
      <c r="H388" s="210"/>
      <c r="I388" s="210"/>
      <c r="J388" s="210"/>
      <c r="K388" s="210"/>
      <c r="L388" s="210"/>
      <c r="M388" s="210"/>
      <c r="N388" s="210"/>
      <c r="O388" s="210"/>
      <c r="P388" s="210"/>
      <c r="Q388" s="210"/>
      <c r="R388" s="210"/>
      <c r="S388" s="210"/>
      <c r="T388" s="210"/>
      <c r="U388" s="210"/>
      <c r="V388" s="210"/>
      <c r="W388" s="210"/>
      <c r="X388" s="210"/>
      <c r="Y388" s="210"/>
      <c r="Z388" s="210"/>
      <c r="AA388" s="210"/>
      <c r="AB388" s="210"/>
      <c r="AC388" s="210"/>
      <c r="AD388" s="210"/>
      <c r="AE388" s="210"/>
      <c r="AF388" s="210"/>
      <c r="AG388" s="210"/>
      <c r="AH388" s="210"/>
      <c r="AI388" s="210"/>
      <c r="AJ388" s="210"/>
      <c r="AK388" s="210"/>
      <c r="AL388" s="210"/>
    </row>
    <row r="389" spans="1:38" ht="16" x14ac:dyDescent="0.2">
      <c r="A389" s="210"/>
      <c r="B389" s="210"/>
      <c r="C389" s="210"/>
      <c r="D389" s="210"/>
      <c r="E389" s="210"/>
      <c r="F389" s="210"/>
      <c r="G389" s="210"/>
      <c r="H389" s="210"/>
      <c r="I389" s="210"/>
      <c r="J389" s="210"/>
      <c r="K389" s="210"/>
      <c r="L389" s="210"/>
      <c r="M389" s="210"/>
      <c r="N389" s="210"/>
      <c r="O389" s="210"/>
      <c r="P389" s="210"/>
      <c r="Q389" s="210"/>
      <c r="R389" s="210"/>
      <c r="S389" s="210"/>
      <c r="T389" s="210"/>
      <c r="U389" s="210"/>
      <c r="V389" s="210"/>
      <c r="W389" s="210"/>
      <c r="X389" s="210"/>
      <c r="Y389" s="210"/>
      <c r="Z389" s="210"/>
      <c r="AA389" s="210"/>
      <c r="AB389" s="210"/>
      <c r="AC389" s="210"/>
      <c r="AD389" s="210"/>
      <c r="AE389" s="210"/>
      <c r="AF389" s="210"/>
      <c r="AG389" s="210"/>
      <c r="AH389" s="210"/>
      <c r="AI389" s="210"/>
      <c r="AJ389" s="210"/>
      <c r="AK389" s="210"/>
      <c r="AL389" s="210"/>
    </row>
    <row r="390" spans="1:38" ht="16" x14ac:dyDescent="0.2">
      <c r="A390" s="210"/>
      <c r="B390" s="210"/>
      <c r="C390" s="210"/>
      <c r="D390" s="210"/>
      <c r="E390" s="210"/>
      <c r="F390" s="210"/>
      <c r="G390" s="210"/>
      <c r="H390" s="210"/>
      <c r="I390" s="210"/>
      <c r="J390" s="210"/>
      <c r="K390" s="210"/>
      <c r="L390" s="210"/>
      <c r="M390" s="210"/>
      <c r="N390" s="210"/>
      <c r="O390" s="210"/>
      <c r="P390" s="210"/>
      <c r="Q390" s="210"/>
      <c r="R390" s="210"/>
      <c r="S390" s="210"/>
      <c r="T390" s="210"/>
      <c r="U390" s="210"/>
      <c r="V390" s="210"/>
      <c r="W390" s="210"/>
      <c r="X390" s="210"/>
      <c r="Y390" s="210"/>
      <c r="Z390" s="210"/>
      <c r="AA390" s="210"/>
      <c r="AB390" s="210"/>
      <c r="AC390" s="210"/>
      <c r="AD390" s="210"/>
      <c r="AE390" s="210"/>
      <c r="AF390" s="210"/>
      <c r="AG390" s="210"/>
      <c r="AH390" s="210"/>
      <c r="AI390" s="210"/>
      <c r="AJ390" s="210"/>
      <c r="AK390" s="210"/>
      <c r="AL390" s="210"/>
    </row>
    <row r="391" spans="1:38" ht="16" x14ac:dyDescent="0.2">
      <c r="A391" s="210"/>
      <c r="B391" s="210"/>
      <c r="C391" s="210"/>
      <c r="D391" s="210"/>
      <c r="E391" s="210"/>
      <c r="F391" s="210"/>
      <c r="G391" s="210"/>
      <c r="H391" s="210"/>
      <c r="I391" s="210"/>
      <c r="J391" s="210"/>
      <c r="K391" s="210"/>
      <c r="L391" s="210"/>
      <c r="M391" s="210"/>
      <c r="N391" s="210"/>
      <c r="O391" s="210"/>
      <c r="P391" s="210"/>
      <c r="Q391" s="210"/>
      <c r="R391" s="210"/>
      <c r="S391" s="210"/>
      <c r="T391" s="210"/>
      <c r="U391" s="210"/>
      <c r="V391" s="210"/>
      <c r="W391" s="210"/>
      <c r="X391" s="210"/>
      <c r="Y391" s="210"/>
      <c r="Z391" s="210"/>
      <c r="AA391" s="210"/>
      <c r="AB391" s="210"/>
      <c r="AC391" s="210"/>
      <c r="AD391" s="210"/>
      <c r="AE391" s="210"/>
      <c r="AF391" s="210"/>
      <c r="AG391" s="210"/>
      <c r="AH391" s="210"/>
      <c r="AI391" s="210"/>
      <c r="AJ391" s="210"/>
      <c r="AK391" s="210"/>
      <c r="AL391" s="210"/>
    </row>
    <row r="392" spans="1:38" ht="16" x14ac:dyDescent="0.2">
      <c r="A392" s="210"/>
      <c r="B392" s="210"/>
      <c r="C392" s="210"/>
      <c r="D392" s="210"/>
      <c r="E392" s="210"/>
      <c r="F392" s="210"/>
      <c r="G392" s="210"/>
      <c r="H392" s="210"/>
      <c r="I392" s="210"/>
      <c r="J392" s="210"/>
      <c r="K392" s="210"/>
      <c r="L392" s="210"/>
      <c r="M392" s="210"/>
      <c r="N392" s="210"/>
      <c r="O392" s="210"/>
      <c r="P392" s="210"/>
      <c r="Q392" s="210"/>
      <c r="R392" s="210"/>
      <c r="S392" s="210"/>
      <c r="T392" s="210"/>
      <c r="U392" s="210"/>
      <c r="V392" s="210"/>
      <c r="W392" s="210"/>
      <c r="X392" s="210"/>
      <c r="Y392" s="210"/>
      <c r="Z392" s="210"/>
      <c r="AA392" s="210"/>
      <c r="AB392" s="210"/>
      <c r="AC392" s="210"/>
      <c r="AD392" s="210"/>
      <c r="AE392" s="210"/>
      <c r="AF392" s="210"/>
      <c r="AG392" s="210"/>
      <c r="AH392" s="210"/>
      <c r="AI392" s="210"/>
      <c r="AJ392" s="210"/>
      <c r="AK392" s="210"/>
      <c r="AL392" s="210"/>
    </row>
    <row r="393" spans="1:38" ht="16" x14ac:dyDescent="0.2">
      <c r="A393" s="210"/>
      <c r="B393" s="210"/>
      <c r="C393" s="210"/>
      <c r="D393" s="210"/>
      <c r="E393" s="210"/>
      <c r="F393" s="210"/>
      <c r="G393" s="210"/>
      <c r="H393" s="210"/>
      <c r="I393" s="210"/>
      <c r="J393" s="210"/>
      <c r="K393" s="210"/>
      <c r="L393" s="210"/>
      <c r="M393" s="210"/>
      <c r="N393" s="210"/>
      <c r="O393" s="210"/>
      <c r="P393" s="210"/>
      <c r="Q393" s="210"/>
      <c r="R393" s="210"/>
      <c r="S393" s="210"/>
      <c r="T393" s="210"/>
      <c r="U393" s="210"/>
      <c r="V393" s="210"/>
      <c r="W393" s="210"/>
      <c r="X393" s="210"/>
      <c r="Y393" s="210"/>
      <c r="Z393" s="210"/>
      <c r="AA393" s="210"/>
      <c r="AB393" s="210"/>
      <c r="AC393" s="210"/>
      <c r="AD393" s="210"/>
      <c r="AE393" s="210"/>
      <c r="AF393" s="210"/>
      <c r="AG393" s="210"/>
      <c r="AH393" s="210"/>
      <c r="AI393" s="210"/>
      <c r="AJ393" s="210"/>
      <c r="AK393" s="210"/>
      <c r="AL393" s="210"/>
    </row>
    <row r="394" spans="1:38" ht="16" x14ac:dyDescent="0.2">
      <c r="A394" s="210"/>
      <c r="B394" s="210"/>
      <c r="C394" s="210"/>
      <c r="D394" s="210"/>
      <c r="E394" s="210"/>
      <c r="F394" s="210"/>
      <c r="G394" s="210"/>
      <c r="H394" s="210"/>
      <c r="I394" s="210"/>
      <c r="J394" s="210"/>
      <c r="K394" s="210"/>
      <c r="L394" s="210"/>
      <c r="M394" s="210"/>
      <c r="N394" s="210"/>
      <c r="O394" s="210"/>
      <c r="P394" s="210"/>
      <c r="Q394" s="210"/>
      <c r="R394" s="210"/>
      <c r="S394" s="210"/>
      <c r="T394" s="210"/>
      <c r="U394" s="210"/>
      <c r="V394" s="210"/>
      <c r="W394" s="210"/>
      <c r="X394" s="210"/>
      <c r="Y394" s="210"/>
      <c r="Z394" s="210"/>
      <c r="AA394" s="210"/>
      <c r="AB394" s="210"/>
      <c r="AC394" s="210"/>
      <c r="AD394" s="210"/>
      <c r="AE394" s="210"/>
      <c r="AF394" s="210"/>
      <c r="AG394" s="210"/>
      <c r="AH394" s="210"/>
      <c r="AI394" s="210"/>
      <c r="AJ394" s="210"/>
      <c r="AK394" s="210"/>
      <c r="AL394" s="210"/>
    </row>
    <row r="395" spans="1:38" ht="16" x14ac:dyDescent="0.2">
      <c r="A395" s="210"/>
      <c r="B395" s="210"/>
      <c r="C395" s="210"/>
      <c r="D395" s="210"/>
      <c r="E395" s="210"/>
      <c r="F395" s="210"/>
      <c r="G395" s="210"/>
      <c r="H395" s="210"/>
      <c r="I395" s="210"/>
      <c r="J395" s="210"/>
      <c r="K395" s="210"/>
      <c r="L395" s="210"/>
      <c r="M395" s="210"/>
      <c r="N395" s="210"/>
      <c r="O395" s="210"/>
      <c r="P395" s="210"/>
      <c r="Q395" s="210"/>
      <c r="R395" s="210"/>
      <c r="S395" s="210"/>
      <c r="T395" s="210"/>
      <c r="U395" s="210"/>
      <c r="V395" s="210"/>
      <c r="W395" s="210"/>
      <c r="X395" s="210"/>
      <c r="Y395" s="210"/>
      <c r="Z395" s="210"/>
      <c r="AA395" s="210"/>
      <c r="AB395" s="210"/>
      <c r="AC395" s="210"/>
      <c r="AD395" s="210"/>
      <c r="AE395" s="210"/>
      <c r="AF395" s="210"/>
      <c r="AG395" s="210"/>
      <c r="AH395" s="210"/>
      <c r="AI395" s="210"/>
      <c r="AJ395" s="210"/>
      <c r="AK395" s="210"/>
      <c r="AL395" s="210"/>
    </row>
    <row r="396" spans="1:38" ht="16" x14ac:dyDescent="0.2">
      <c r="A396" s="210"/>
      <c r="B396" s="210"/>
      <c r="C396" s="210"/>
      <c r="D396" s="210"/>
      <c r="E396" s="210"/>
      <c r="F396" s="210"/>
      <c r="G396" s="210"/>
      <c r="H396" s="210"/>
      <c r="I396" s="210"/>
      <c r="J396" s="210"/>
      <c r="K396" s="210"/>
      <c r="L396" s="210"/>
      <c r="M396" s="210"/>
      <c r="N396" s="210"/>
      <c r="O396" s="210"/>
      <c r="P396" s="210"/>
      <c r="Q396" s="210"/>
      <c r="R396" s="210"/>
      <c r="S396" s="210"/>
      <c r="T396" s="210"/>
      <c r="U396" s="210"/>
      <c r="V396" s="210"/>
      <c r="W396" s="210"/>
      <c r="X396" s="210"/>
      <c r="Y396" s="210"/>
      <c r="Z396" s="210"/>
      <c r="AA396" s="210"/>
      <c r="AB396" s="210"/>
      <c r="AC396" s="210"/>
      <c r="AD396" s="210"/>
      <c r="AE396" s="210"/>
      <c r="AF396" s="210"/>
      <c r="AG396" s="210"/>
      <c r="AH396" s="210"/>
      <c r="AI396" s="210"/>
      <c r="AJ396" s="210"/>
      <c r="AK396" s="210"/>
      <c r="AL396" s="210"/>
    </row>
    <row r="397" spans="1:38" ht="16" x14ac:dyDescent="0.2">
      <c r="A397" s="210"/>
      <c r="B397" s="210"/>
      <c r="C397" s="210"/>
      <c r="D397" s="210"/>
      <c r="E397" s="210"/>
      <c r="F397" s="210"/>
      <c r="G397" s="210"/>
      <c r="H397" s="210"/>
      <c r="I397" s="210"/>
      <c r="J397" s="210"/>
      <c r="K397" s="210"/>
      <c r="L397" s="210"/>
      <c r="M397" s="210"/>
      <c r="N397" s="210"/>
      <c r="O397" s="210"/>
      <c r="P397" s="210"/>
      <c r="Q397" s="210"/>
      <c r="R397" s="210"/>
      <c r="S397" s="210"/>
      <c r="T397" s="210"/>
      <c r="U397" s="210"/>
      <c r="V397" s="210"/>
      <c r="W397" s="210"/>
      <c r="X397" s="210"/>
      <c r="Y397" s="210"/>
      <c r="Z397" s="210"/>
      <c r="AA397" s="210"/>
      <c r="AB397" s="210"/>
      <c r="AC397" s="210"/>
      <c r="AD397" s="210"/>
      <c r="AE397" s="210"/>
      <c r="AF397" s="210"/>
      <c r="AG397" s="210"/>
      <c r="AH397" s="210"/>
      <c r="AI397" s="210"/>
      <c r="AJ397" s="210"/>
      <c r="AK397" s="210"/>
      <c r="AL397" s="210"/>
    </row>
    <row r="398" spans="1:38" ht="16" x14ac:dyDescent="0.2">
      <c r="A398" s="210"/>
      <c r="B398" s="210"/>
      <c r="C398" s="210"/>
      <c r="D398" s="210"/>
      <c r="E398" s="210"/>
      <c r="F398" s="210"/>
      <c r="G398" s="210"/>
      <c r="H398" s="210"/>
      <c r="I398" s="210"/>
      <c r="J398" s="210"/>
      <c r="K398" s="210"/>
      <c r="L398" s="210"/>
      <c r="M398" s="210"/>
      <c r="N398" s="210"/>
      <c r="O398" s="210"/>
      <c r="P398" s="210"/>
      <c r="Q398" s="210"/>
      <c r="R398" s="210"/>
      <c r="S398" s="210"/>
      <c r="T398" s="210"/>
      <c r="U398" s="210"/>
      <c r="V398" s="210"/>
      <c r="W398" s="210"/>
      <c r="X398" s="210"/>
      <c r="Y398" s="210"/>
      <c r="Z398" s="210"/>
      <c r="AA398" s="210"/>
      <c r="AB398" s="210"/>
      <c r="AC398" s="210"/>
      <c r="AD398" s="210"/>
      <c r="AE398" s="210"/>
      <c r="AF398" s="210"/>
      <c r="AG398" s="210"/>
      <c r="AH398" s="210"/>
      <c r="AI398" s="210"/>
      <c r="AJ398" s="210"/>
      <c r="AK398" s="210"/>
      <c r="AL398" s="210"/>
    </row>
    <row r="399" spans="1:38" ht="16" x14ac:dyDescent="0.2">
      <c r="A399" s="210"/>
      <c r="B399" s="210"/>
      <c r="C399" s="210"/>
      <c r="D399" s="210"/>
      <c r="E399" s="210"/>
      <c r="F399" s="210"/>
      <c r="G399" s="210"/>
      <c r="H399" s="210"/>
      <c r="I399" s="210"/>
      <c r="J399" s="210"/>
      <c r="K399" s="210"/>
      <c r="L399" s="210"/>
      <c r="M399" s="210"/>
      <c r="N399" s="210"/>
      <c r="O399" s="210"/>
      <c r="P399" s="210"/>
      <c r="Q399" s="210"/>
      <c r="R399" s="210"/>
      <c r="S399" s="210"/>
      <c r="T399" s="210"/>
      <c r="U399" s="210"/>
      <c r="V399" s="210"/>
      <c r="W399" s="210"/>
      <c r="X399" s="210"/>
      <c r="Y399" s="210"/>
      <c r="Z399" s="210"/>
      <c r="AA399" s="210"/>
      <c r="AB399" s="210"/>
      <c r="AC399" s="210"/>
      <c r="AD399" s="210"/>
      <c r="AE399" s="210"/>
      <c r="AF399" s="210"/>
      <c r="AG399" s="210"/>
      <c r="AH399" s="210"/>
      <c r="AI399" s="210"/>
      <c r="AJ399" s="210"/>
      <c r="AK399" s="210"/>
      <c r="AL399" s="210"/>
    </row>
    <row r="400" spans="1:38" ht="16" x14ac:dyDescent="0.2">
      <c r="A400" s="210"/>
      <c r="B400" s="210"/>
      <c r="C400" s="210"/>
      <c r="D400" s="210"/>
      <c r="E400" s="210"/>
      <c r="F400" s="210"/>
      <c r="G400" s="210"/>
      <c r="H400" s="210"/>
      <c r="I400" s="210"/>
      <c r="J400" s="210"/>
      <c r="K400" s="210"/>
      <c r="L400" s="210"/>
      <c r="M400" s="210"/>
      <c r="N400" s="210"/>
      <c r="O400" s="210"/>
      <c r="P400" s="210"/>
      <c r="Q400" s="210"/>
      <c r="R400" s="210"/>
      <c r="S400" s="210"/>
      <c r="T400" s="210"/>
      <c r="U400" s="210"/>
      <c r="V400" s="210"/>
      <c r="W400" s="210"/>
      <c r="X400" s="210"/>
      <c r="Y400" s="210"/>
      <c r="Z400" s="210"/>
      <c r="AA400" s="210"/>
      <c r="AB400" s="210"/>
      <c r="AC400" s="210"/>
      <c r="AD400" s="210"/>
      <c r="AE400" s="210"/>
      <c r="AF400" s="210"/>
      <c r="AG400" s="210"/>
      <c r="AH400" s="210"/>
      <c r="AI400" s="210"/>
      <c r="AJ400" s="210"/>
      <c r="AK400" s="210"/>
      <c r="AL400" s="210"/>
    </row>
    <row r="401" spans="1:38" ht="16" x14ac:dyDescent="0.2">
      <c r="A401" s="210"/>
      <c r="B401" s="210"/>
      <c r="C401" s="210"/>
      <c r="D401" s="210"/>
      <c r="E401" s="210"/>
      <c r="F401" s="210"/>
      <c r="G401" s="210"/>
      <c r="H401" s="210"/>
      <c r="I401" s="210"/>
      <c r="J401" s="210"/>
      <c r="K401" s="210"/>
      <c r="L401" s="210"/>
      <c r="M401" s="210"/>
      <c r="N401" s="210"/>
      <c r="O401" s="210"/>
      <c r="P401" s="210"/>
      <c r="Q401" s="210"/>
      <c r="R401" s="210"/>
      <c r="S401" s="210"/>
      <c r="T401" s="210"/>
      <c r="U401" s="210"/>
      <c r="V401" s="210"/>
      <c r="W401" s="210"/>
      <c r="X401" s="210"/>
      <c r="Y401" s="210"/>
      <c r="Z401" s="210"/>
      <c r="AA401" s="210"/>
      <c r="AB401" s="210"/>
      <c r="AC401" s="210"/>
      <c r="AD401" s="210"/>
      <c r="AE401" s="210"/>
      <c r="AF401" s="210"/>
      <c r="AG401" s="210"/>
      <c r="AH401" s="210"/>
      <c r="AI401" s="210"/>
      <c r="AJ401" s="210"/>
      <c r="AK401" s="210"/>
      <c r="AL401" s="210"/>
    </row>
    <row r="402" spans="1:38" ht="16" x14ac:dyDescent="0.2">
      <c r="A402" s="210"/>
      <c r="B402" s="210"/>
      <c r="C402" s="210"/>
      <c r="D402" s="210"/>
      <c r="E402" s="210"/>
      <c r="F402" s="210"/>
      <c r="G402" s="210"/>
      <c r="H402" s="210"/>
      <c r="I402" s="210"/>
      <c r="J402" s="210"/>
      <c r="K402" s="210"/>
      <c r="L402" s="210"/>
      <c r="M402" s="210"/>
      <c r="N402" s="210"/>
      <c r="O402" s="210"/>
      <c r="P402" s="210"/>
      <c r="Q402" s="210"/>
      <c r="R402" s="210"/>
      <c r="S402" s="210"/>
      <c r="T402" s="210"/>
      <c r="U402" s="210"/>
      <c r="V402" s="210"/>
      <c r="W402" s="210"/>
      <c r="X402" s="210"/>
      <c r="Y402" s="210"/>
      <c r="Z402" s="210"/>
      <c r="AA402" s="210"/>
      <c r="AB402" s="210"/>
      <c r="AC402" s="210"/>
      <c r="AD402" s="210"/>
      <c r="AE402" s="210"/>
      <c r="AF402" s="210"/>
      <c r="AG402" s="210"/>
      <c r="AH402" s="210"/>
      <c r="AI402" s="210"/>
      <c r="AJ402" s="210"/>
      <c r="AK402" s="210"/>
      <c r="AL402" s="210"/>
    </row>
    <row r="403" spans="1:38" ht="16" x14ac:dyDescent="0.2">
      <c r="A403" s="210"/>
      <c r="B403" s="210"/>
      <c r="C403" s="210"/>
      <c r="D403" s="210"/>
      <c r="E403" s="210"/>
      <c r="F403" s="210"/>
      <c r="G403" s="210"/>
      <c r="H403" s="210"/>
      <c r="I403" s="210"/>
      <c r="J403" s="210"/>
      <c r="K403" s="210"/>
      <c r="L403" s="210"/>
      <c r="M403" s="210"/>
      <c r="N403" s="210"/>
      <c r="O403" s="210"/>
      <c r="P403" s="210"/>
      <c r="Q403" s="210"/>
      <c r="R403" s="210"/>
      <c r="S403" s="210"/>
      <c r="T403" s="210"/>
      <c r="U403" s="210"/>
      <c r="V403" s="210"/>
      <c r="W403" s="210"/>
      <c r="X403" s="210"/>
      <c r="Y403" s="210"/>
      <c r="Z403" s="210"/>
      <c r="AA403" s="210"/>
      <c r="AB403" s="210"/>
      <c r="AC403" s="210"/>
      <c r="AD403" s="210"/>
      <c r="AE403" s="210"/>
      <c r="AF403" s="210"/>
      <c r="AG403" s="210"/>
      <c r="AH403" s="210"/>
      <c r="AI403" s="210"/>
      <c r="AJ403" s="210"/>
      <c r="AK403" s="210"/>
      <c r="AL403" s="210"/>
    </row>
    <row r="404" spans="1:38" ht="16" x14ac:dyDescent="0.2">
      <c r="A404" s="210"/>
      <c r="B404" s="210"/>
      <c r="C404" s="210"/>
      <c r="D404" s="210"/>
      <c r="E404" s="210"/>
      <c r="F404" s="210"/>
      <c r="G404" s="210"/>
      <c r="H404" s="210"/>
      <c r="I404" s="210"/>
      <c r="J404" s="210"/>
      <c r="K404" s="210"/>
      <c r="L404" s="210"/>
      <c r="M404" s="210"/>
      <c r="N404" s="210"/>
      <c r="O404" s="210"/>
      <c r="P404" s="210"/>
      <c r="Q404" s="210"/>
      <c r="R404" s="210"/>
      <c r="S404" s="210"/>
      <c r="T404" s="210"/>
      <c r="U404" s="210"/>
      <c r="V404" s="210"/>
      <c r="W404" s="210"/>
      <c r="X404" s="210"/>
      <c r="Y404" s="210"/>
      <c r="Z404" s="210"/>
      <c r="AA404" s="210"/>
      <c r="AB404" s="210"/>
      <c r="AC404" s="210"/>
      <c r="AD404" s="210"/>
      <c r="AE404" s="210"/>
      <c r="AF404" s="210"/>
      <c r="AG404" s="210"/>
      <c r="AH404" s="210"/>
      <c r="AI404" s="210"/>
      <c r="AJ404" s="210"/>
      <c r="AK404" s="210"/>
      <c r="AL404" s="210"/>
    </row>
    <row r="405" spans="1:38" ht="16" x14ac:dyDescent="0.2">
      <c r="A405" s="210"/>
      <c r="B405" s="210"/>
      <c r="C405" s="210"/>
      <c r="D405" s="210"/>
      <c r="E405" s="210"/>
      <c r="F405" s="210"/>
      <c r="G405" s="210"/>
      <c r="H405" s="210"/>
      <c r="I405" s="210"/>
      <c r="J405" s="210"/>
      <c r="K405" s="210"/>
      <c r="L405" s="210"/>
      <c r="M405" s="210"/>
      <c r="N405" s="210"/>
      <c r="O405" s="210"/>
      <c r="P405" s="210"/>
      <c r="Q405" s="210"/>
      <c r="R405" s="210"/>
      <c r="S405" s="210"/>
      <c r="T405" s="210"/>
      <c r="U405" s="210"/>
      <c r="V405" s="210"/>
      <c r="W405" s="210"/>
      <c r="X405" s="210"/>
      <c r="Y405" s="210"/>
      <c r="Z405" s="210"/>
      <c r="AA405" s="210"/>
      <c r="AB405" s="210"/>
      <c r="AC405" s="210"/>
      <c r="AD405" s="210"/>
      <c r="AE405" s="210"/>
      <c r="AF405" s="210"/>
      <c r="AG405" s="210"/>
      <c r="AH405" s="210"/>
      <c r="AI405" s="210"/>
      <c r="AJ405" s="210"/>
      <c r="AK405" s="210"/>
      <c r="AL405" s="210"/>
    </row>
    <row r="406" spans="1:38" ht="16" x14ac:dyDescent="0.2">
      <c r="A406" s="210"/>
      <c r="B406" s="210"/>
      <c r="C406" s="210"/>
      <c r="D406" s="210"/>
      <c r="E406" s="210"/>
      <c r="F406" s="210"/>
      <c r="G406" s="210"/>
      <c r="H406" s="210"/>
      <c r="I406" s="210"/>
      <c r="J406" s="210"/>
      <c r="K406" s="210"/>
      <c r="L406" s="210"/>
      <c r="M406" s="210"/>
      <c r="N406" s="210"/>
      <c r="O406" s="210"/>
      <c r="P406" s="210"/>
      <c r="Q406" s="210"/>
      <c r="R406" s="210"/>
      <c r="S406" s="210"/>
      <c r="T406" s="210"/>
      <c r="U406" s="210"/>
      <c r="V406" s="210"/>
      <c r="W406" s="210"/>
      <c r="X406" s="210"/>
      <c r="Y406" s="210"/>
      <c r="Z406" s="210"/>
      <c r="AA406" s="210"/>
      <c r="AB406" s="210"/>
      <c r="AC406" s="210"/>
      <c r="AD406" s="210"/>
      <c r="AE406" s="210"/>
      <c r="AF406" s="210"/>
      <c r="AG406" s="210"/>
      <c r="AH406" s="210"/>
      <c r="AI406" s="210"/>
      <c r="AJ406" s="210"/>
      <c r="AK406" s="210"/>
      <c r="AL406" s="210"/>
    </row>
    <row r="407" spans="1:38" ht="16" x14ac:dyDescent="0.2">
      <c r="A407" s="210"/>
      <c r="B407" s="210"/>
      <c r="C407" s="210"/>
      <c r="D407" s="210"/>
      <c r="E407" s="210"/>
      <c r="F407" s="210"/>
      <c r="G407" s="210"/>
      <c r="H407" s="210"/>
      <c r="I407" s="210"/>
      <c r="J407" s="210"/>
      <c r="K407" s="210"/>
      <c r="L407" s="210"/>
      <c r="M407" s="210"/>
      <c r="N407" s="210"/>
      <c r="O407" s="210"/>
      <c r="P407" s="210"/>
      <c r="Q407" s="210"/>
      <c r="R407" s="210"/>
      <c r="S407" s="210"/>
      <c r="T407" s="210"/>
      <c r="U407" s="210"/>
      <c r="V407" s="210"/>
      <c r="W407" s="210"/>
      <c r="X407" s="210"/>
      <c r="Y407" s="210"/>
      <c r="Z407" s="210"/>
      <c r="AA407" s="210"/>
      <c r="AB407" s="210"/>
      <c r="AC407" s="210"/>
      <c r="AD407" s="210"/>
      <c r="AE407" s="210"/>
      <c r="AF407" s="210"/>
      <c r="AG407" s="210"/>
      <c r="AH407" s="210"/>
      <c r="AI407" s="210"/>
      <c r="AJ407" s="210"/>
      <c r="AK407" s="210"/>
      <c r="AL407" s="210"/>
    </row>
    <row r="408" spans="1:38" ht="16" x14ac:dyDescent="0.2">
      <c r="A408" s="210"/>
      <c r="B408" s="210"/>
      <c r="C408" s="210"/>
      <c r="D408" s="210"/>
      <c r="E408" s="210"/>
      <c r="F408" s="210"/>
      <c r="G408" s="210"/>
      <c r="H408" s="210"/>
      <c r="I408" s="210"/>
      <c r="J408" s="210"/>
      <c r="K408" s="210"/>
      <c r="L408" s="210"/>
      <c r="M408" s="210"/>
      <c r="N408" s="210"/>
      <c r="O408" s="210"/>
      <c r="P408" s="210"/>
      <c r="Q408" s="210"/>
      <c r="R408" s="210"/>
      <c r="S408" s="210"/>
      <c r="T408" s="210"/>
      <c r="U408" s="210"/>
      <c r="V408" s="210"/>
      <c r="W408" s="210"/>
      <c r="X408" s="210"/>
      <c r="Y408" s="210"/>
      <c r="Z408" s="210"/>
      <c r="AA408" s="210"/>
      <c r="AB408" s="210"/>
      <c r="AC408" s="210"/>
      <c r="AD408" s="210"/>
      <c r="AE408" s="210"/>
      <c r="AF408" s="210"/>
      <c r="AG408" s="210"/>
      <c r="AH408" s="210"/>
      <c r="AI408" s="210"/>
      <c r="AJ408" s="210"/>
      <c r="AK408" s="210"/>
      <c r="AL408" s="210"/>
    </row>
    <row r="409" spans="1:38" ht="16" x14ac:dyDescent="0.2">
      <c r="A409" s="210"/>
      <c r="B409" s="210"/>
      <c r="C409" s="210"/>
      <c r="D409" s="210"/>
      <c r="E409" s="210"/>
      <c r="F409" s="210"/>
      <c r="G409" s="210"/>
      <c r="H409" s="210"/>
      <c r="I409" s="210"/>
      <c r="J409" s="210"/>
      <c r="K409" s="210"/>
      <c r="L409" s="210"/>
      <c r="M409" s="210"/>
      <c r="N409" s="210"/>
      <c r="O409" s="210"/>
      <c r="P409" s="210"/>
      <c r="Q409" s="210"/>
      <c r="R409" s="210"/>
      <c r="S409" s="210"/>
      <c r="T409" s="210"/>
      <c r="U409" s="210"/>
      <c r="V409" s="210"/>
      <c r="W409" s="210"/>
      <c r="X409" s="210"/>
      <c r="Y409" s="210"/>
      <c r="Z409" s="210"/>
      <c r="AA409" s="210"/>
      <c r="AB409" s="210"/>
      <c r="AC409" s="210"/>
      <c r="AD409" s="210"/>
      <c r="AE409" s="210"/>
      <c r="AF409" s="210"/>
      <c r="AG409" s="210"/>
      <c r="AH409" s="210"/>
      <c r="AI409" s="210"/>
      <c r="AJ409" s="210"/>
      <c r="AK409" s="210"/>
      <c r="AL409" s="210"/>
    </row>
    <row r="410" spans="1:38" ht="16" x14ac:dyDescent="0.2">
      <c r="A410" s="210"/>
      <c r="B410" s="210"/>
      <c r="C410" s="210"/>
      <c r="D410" s="210"/>
      <c r="E410" s="210"/>
      <c r="F410" s="210"/>
      <c r="G410" s="210"/>
      <c r="H410" s="210"/>
      <c r="I410" s="210"/>
      <c r="J410" s="210"/>
      <c r="K410" s="210"/>
      <c r="L410" s="210"/>
      <c r="M410" s="210"/>
      <c r="N410" s="210"/>
      <c r="O410" s="210"/>
      <c r="P410" s="210"/>
      <c r="Q410" s="210"/>
      <c r="R410" s="210"/>
      <c r="S410" s="210"/>
      <c r="T410" s="210"/>
      <c r="U410" s="210"/>
      <c r="V410" s="210"/>
      <c r="W410" s="210"/>
      <c r="X410" s="210"/>
      <c r="Y410" s="210"/>
      <c r="Z410" s="210"/>
      <c r="AA410" s="210"/>
      <c r="AB410" s="210"/>
      <c r="AC410" s="210"/>
      <c r="AD410" s="210"/>
      <c r="AE410" s="210"/>
      <c r="AF410" s="210"/>
      <c r="AG410" s="210"/>
      <c r="AH410" s="210"/>
      <c r="AI410" s="210"/>
      <c r="AJ410" s="210"/>
      <c r="AK410" s="210"/>
      <c r="AL410" s="210"/>
    </row>
    <row r="411" spans="1:38" ht="16" x14ac:dyDescent="0.2">
      <c r="A411" s="210"/>
      <c r="B411" s="210"/>
      <c r="C411" s="210"/>
      <c r="D411" s="210"/>
      <c r="E411" s="210"/>
      <c r="F411" s="210"/>
      <c r="G411" s="210"/>
      <c r="H411" s="210"/>
      <c r="I411" s="210"/>
      <c r="J411" s="210"/>
      <c r="K411" s="210"/>
      <c r="L411" s="210"/>
      <c r="M411" s="210"/>
      <c r="N411" s="210"/>
      <c r="O411" s="210"/>
      <c r="P411" s="210"/>
      <c r="Q411" s="210"/>
      <c r="R411" s="210"/>
      <c r="S411" s="210"/>
      <c r="T411" s="210"/>
      <c r="U411" s="210"/>
      <c r="V411" s="210"/>
      <c r="W411" s="210"/>
      <c r="X411" s="210"/>
      <c r="Y411" s="210"/>
      <c r="Z411" s="210"/>
      <c r="AA411" s="210"/>
      <c r="AB411" s="210"/>
      <c r="AC411" s="210"/>
      <c r="AD411" s="210"/>
      <c r="AE411" s="210"/>
      <c r="AF411" s="210"/>
      <c r="AG411" s="210"/>
      <c r="AH411" s="210"/>
      <c r="AI411" s="210"/>
      <c r="AJ411" s="210"/>
      <c r="AK411" s="210"/>
      <c r="AL411" s="210"/>
    </row>
    <row r="412" spans="1:38" ht="16" x14ac:dyDescent="0.2">
      <c r="A412" s="210"/>
      <c r="B412" s="210"/>
      <c r="C412" s="210"/>
      <c r="D412" s="210"/>
      <c r="E412" s="210"/>
      <c r="F412" s="210"/>
      <c r="G412" s="210"/>
      <c r="H412" s="210"/>
      <c r="I412" s="210"/>
      <c r="J412" s="210"/>
      <c r="K412" s="210"/>
      <c r="L412" s="210"/>
      <c r="M412" s="210"/>
      <c r="N412" s="210"/>
      <c r="O412" s="210"/>
      <c r="P412" s="210"/>
      <c r="Q412" s="210"/>
      <c r="R412" s="210"/>
      <c r="S412" s="210"/>
      <c r="T412" s="210"/>
      <c r="U412" s="210"/>
      <c r="V412" s="210"/>
      <c r="W412" s="210"/>
      <c r="X412" s="210"/>
      <c r="Y412" s="210"/>
      <c r="Z412" s="210"/>
      <c r="AA412" s="210"/>
      <c r="AB412" s="210"/>
      <c r="AC412" s="210"/>
      <c r="AD412" s="210"/>
      <c r="AE412" s="210"/>
      <c r="AF412" s="210"/>
      <c r="AG412" s="210"/>
      <c r="AH412" s="210"/>
      <c r="AI412" s="210"/>
      <c r="AJ412" s="210"/>
      <c r="AK412" s="210"/>
      <c r="AL412" s="210"/>
    </row>
    <row r="413" spans="1:38" ht="16" x14ac:dyDescent="0.2">
      <c r="A413" s="210"/>
      <c r="B413" s="210"/>
      <c r="C413" s="210"/>
      <c r="D413" s="210"/>
      <c r="E413" s="210"/>
      <c r="F413" s="210"/>
      <c r="G413" s="210"/>
      <c r="H413" s="210"/>
      <c r="I413" s="210"/>
      <c r="J413" s="210"/>
      <c r="K413" s="210"/>
      <c r="L413" s="210"/>
      <c r="M413" s="210"/>
      <c r="N413" s="210"/>
      <c r="O413" s="210"/>
      <c r="P413" s="210"/>
      <c r="Q413" s="210"/>
      <c r="R413" s="210"/>
      <c r="S413" s="210"/>
      <c r="T413" s="210"/>
      <c r="U413" s="210"/>
      <c r="V413" s="210"/>
      <c r="W413" s="210"/>
      <c r="X413" s="210"/>
      <c r="Y413" s="210"/>
      <c r="Z413" s="210"/>
      <c r="AA413" s="210"/>
      <c r="AB413" s="210"/>
      <c r="AC413" s="210"/>
      <c r="AD413" s="210"/>
      <c r="AE413" s="210"/>
      <c r="AF413" s="210"/>
      <c r="AG413" s="210"/>
      <c r="AH413" s="210"/>
      <c r="AI413" s="210"/>
      <c r="AJ413" s="210"/>
      <c r="AK413" s="210"/>
      <c r="AL413" s="210"/>
    </row>
    <row r="414" spans="1:38" ht="16" x14ac:dyDescent="0.2">
      <c r="A414" s="210"/>
      <c r="B414" s="210"/>
      <c r="C414" s="210"/>
      <c r="D414" s="210"/>
      <c r="E414" s="210"/>
      <c r="F414" s="210"/>
      <c r="G414" s="210"/>
      <c r="H414" s="210"/>
      <c r="I414" s="210"/>
      <c r="J414" s="210"/>
      <c r="K414" s="210"/>
      <c r="L414" s="210"/>
      <c r="M414" s="210"/>
      <c r="N414" s="210"/>
      <c r="O414" s="210"/>
      <c r="P414" s="210"/>
      <c r="Q414" s="210"/>
      <c r="R414" s="210"/>
      <c r="S414" s="210"/>
      <c r="T414" s="210"/>
      <c r="U414" s="210"/>
      <c r="V414" s="210"/>
      <c r="W414" s="210"/>
      <c r="X414" s="210"/>
      <c r="Y414" s="210"/>
      <c r="Z414" s="210"/>
      <c r="AA414" s="210"/>
      <c r="AB414" s="210"/>
      <c r="AC414" s="210"/>
      <c r="AD414" s="210"/>
      <c r="AE414" s="210"/>
      <c r="AF414" s="210"/>
      <c r="AG414" s="210"/>
      <c r="AH414" s="210"/>
      <c r="AI414" s="210"/>
      <c r="AJ414" s="210"/>
      <c r="AK414" s="210"/>
      <c r="AL414" s="210"/>
    </row>
    <row r="415" spans="1:38" ht="16" x14ac:dyDescent="0.2">
      <c r="A415" s="210"/>
      <c r="B415" s="210"/>
      <c r="C415" s="210"/>
      <c r="D415" s="210"/>
      <c r="E415" s="210"/>
      <c r="F415" s="210"/>
      <c r="G415" s="210"/>
      <c r="H415" s="210"/>
      <c r="I415" s="210"/>
      <c r="J415" s="210"/>
      <c r="K415" s="210"/>
      <c r="L415" s="210"/>
      <c r="M415" s="210"/>
      <c r="N415" s="210"/>
      <c r="O415" s="210"/>
      <c r="P415" s="210"/>
      <c r="Q415" s="210"/>
      <c r="R415" s="210"/>
      <c r="S415" s="210"/>
      <c r="T415" s="210"/>
      <c r="U415" s="210"/>
      <c r="V415" s="210"/>
      <c r="W415" s="210"/>
      <c r="X415" s="210"/>
      <c r="Y415" s="210"/>
      <c r="Z415" s="210"/>
      <c r="AA415" s="210"/>
      <c r="AB415" s="210"/>
      <c r="AC415" s="210"/>
      <c r="AD415" s="210"/>
      <c r="AE415" s="210"/>
      <c r="AF415" s="210"/>
      <c r="AG415" s="210"/>
      <c r="AH415" s="210"/>
      <c r="AI415" s="210"/>
      <c r="AJ415" s="210"/>
      <c r="AK415" s="210"/>
      <c r="AL415" s="210"/>
    </row>
    <row r="416" spans="1:38" ht="16" x14ac:dyDescent="0.2">
      <c r="A416" s="210"/>
      <c r="B416" s="210"/>
      <c r="C416" s="210"/>
      <c r="D416" s="210"/>
      <c r="E416" s="210"/>
      <c r="F416" s="210"/>
      <c r="G416" s="210"/>
      <c r="H416" s="210"/>
      <c r="I416" s="210"/>
      <c r="J416" s="210"/>
      <c r="K416" s="210"/>
      <c r="L416" s="210"/>
      <c r="M416" s="210"/>
      <c r="N416" s="210"/>
      <c r="O416" s="210"/>
      <c r="P416" s="210"/>
      <c r="Q416" s="210"/>
      <c r="R416" s="210"/>
      <c r="S416" s="210"/>
      <c r="T416" s="210"/>
      <c r="U416" s="210"/>
      <c r="V416" s="210"/>
      <c r="W416" s="210"/>
      <c r="X416" s="210"/>
      <c r="Y416" s="210"/>
      <c r="Z416" s="210"/>
      <c r="AA416" s="210"/>
      <c r="AB416" s="210"/>
      <c r="AC416" s="210"/>
      <c r="AD416" s="210"/>
      <c r="AE416" s="210"/>
      <c r="AF416" s="210"/>
      <c r="AG416" s="210"/>
      <c r="AH416" s="210"/>
      <c r="AI416" s="210"/>
      <c r="AJ416" s="210"/>
      <c r="AK416" s="210"/>
      <c r="AL416" s="210"/>
    </row>
    <row r="417" spans="1:38" ht="16" x14ac:dyDescent="0.2">
      <c r="A417" s="210"/>
      <c r="B417" s="210"/>
      <c r="C417" s="210"/>
      <c r="D417" s="210"/>
      <c r="E417" s="210"/>
      <c r="F417" s="210"/>
      <c r="G417" s="210"/>
      <c r="H417" s="210"/>
      <c r="I417" s="210"/>
      <c r="J417" s="210"/>
      <c r="K417" s="210"/>
      <c r="L417" s="210"/>
      <c r="M417" s="210"/>
      <c r="N417" s="210"/>
      <c r="O417" s="210"/>
      <c r="P417" s="210"/>
      <c r="Q417" s="210"/>
      <c r="R417" s="210"/>
      <c r="S417" s="210"/>
      <c r="T417" s="210"/>
      <c r="U417" s="210"/>
      <c r="V417" s="210"/>
      <c r="W417" s="210"/>
      <c r="X417" s="210"/>
      <c r="Y417" s="210"/>
      <c r="Z417" s="210"/>
      <c r="AA417" s="210"/>
      <c r="AB417" s="210"/>
      <c r="AC417" s="210"/>
      <c r="AD417" s="210"/>
      <c r="AE417" s="210"/>
      <c r="AF417" s="210"/>
      <c r="AG417" s="210"/>
      <c r="AH417" s="210"/>
      <c r="AI417" s="210"/>
      <c r="AJ417" s="210"/>
      <c r="AK417" s="210"/>
      <c r="AL417" s="210"/>
    </row>
    <row r="418" spans="1:38" ht="16" x14ac:dyDescent="0.2">
      <c r="A418" s="210"/>
      <c r="B418" s="210"/>
      <c r="C418" s="210"/>
      <c r="D418" s="210"/>
      <c r="E418" s="210"/>
      <c r="F418" s="210"/>
      <c r="G418" s="210"/>
      <c r="H418" s="210"/>
      <c r="I418" s="210"/>
      <c r="J418" s="210"/>
      <c r="K418" s="210"/>
      <c r="L418" s="210"/>
      <c r="M418" s="210"/>
      <c r="N418" s="210"/>
      <c r="O418" s="210"/>
      <c r="P418" s="210"/>
      <c r="Q418" s="210"/>
      <c r="R418" s="210"/>
      <c r="S418" s="210"/>
      <c r="T418" s="210"/>
      <c r="U418" s="210"/>
      <c r="V418" s="210"/>
      <c r="W418" s="210"/>
      <c r="X418" s="210"/>
      <c r="Y418" s="210"/>
      <c r="Z418" s="210"/>
      <c r="AA418" s="210"/>
      <c r="AB418" s="210"/>
      <c r="AC418" s="210"/>
      <c r="AD418" s="210"/>
      <c r="AE418" s="210"/>
      <c r="AF418" s="210"/>
      <c r="AG418" s="210"/>
      <c r="AH418" s="210"/>
      <c r="AI418" s="210"/>
      <c r="AJ418" s="210"/>
      <c r="AK418" s="210"/>
      <c r="AL418" s="210"/>
    </row>
    <row r="419" spans="1:38" ht="16" x14ac:dyDescent="0.2">
      <c r="A419" s="210"/>
      <c r="B419" s="210"/>
      <c r="C419" s="210"/>
      <c r="D419" s="210"/>
      <c r="E419" s="210"/>
      <c r="F419" s="210"/>
      <c r="G419" s="210"/>
      <c r="H419" s="210"/>
      <c r="I419" s="210"/>
      <c r="J419" s="210"/>
      <c r="K419" s="210"/>
      <c r="L419" s="210"/>
      <c r="M419" s="210"/>
      <c r="N419" s="210"/>
      <c r="O419" s="210"/>
      <c r="P419" s="210"/>
      <c r="Q419" s="210"/>
      <c r="R419" s="210"/>
      <c r="S419" s="210"/>
      <c r="T419" s="210"/>
      <c r="U419" s="210"/>
      <c r="V419" s="210"/>
      <c r="W419" s="210"/>
      <c r="X419" s="210"/>
      <c r="Y419" s="210"/>
      <c r="Z419" s="210"/>
      <c r="AA419" s="210"/>
      <c r="AB419" s="210"/>
      <c r="AC419" s="210"/>
      <c r="AD419" s="210"/>
      <c r="AE419" s="210"/>
      <c r="AF419" s="210"/>
      <c r="AG419" s="210"/>
      <c r="AH419" s="210"/>
      <c r="AI419" s="210"/>
      <c r="AJ419" s="210"/>
      <c r="AK419" s="210"/>
      <c r="AL419" s="210"/>
    </row>
    <row r="420" spans="1:38" ht="16" x14ac:dyDescent="0.2">
      <c r="A420" s="210"/>
      <c r="B420" s="210"/>
      <c r="C420" s="210"/>
      <c r="D420" s="210"/>
      <c r="E420" s="210"/>
      <c r="F420" s="210"/>
      <c r="G420" s="210"/>
      <c r="H420" s="210"/>
      <c r="I420" s="210"/>
      <c r="J420" s="210"/>
      <c r="K420" s="210"/>
      <c r="L420" s="210"/>
      <c r="M420" s="210"/>
      <c r="N420" s="210"/>
      <c r="O420" s="210"/>
      <c r="P420" s="210"/>
      <c r="Q420" s="210"/>
      <c r="R420" s="210"/>
      <c r="S420" s="210"/>
      <c r="T420" s="210"/>
      <c r="U420" s="210"/>
      <c r="V420" s="210"/>
      <c r="W420" s="210"/>
      <c r="X420" s="210"/>
      <c r="Y420" s="210"/>
      <c r="Z420" s="210"/>
      <c r="AA420" s="210"/>
      <c r="AB420" s="210"/>
      <c r="AC420" s="210"/>
      <c r="AD420" s="210"/>
      <c r="AE420" s="210"/>
      <c r="AF420" s="210"/>
      <c r="AG420" s="210"/>
      <c r="AH420" s="210"/>
      <c r="AI420" s="210"/>
      <c r="AJ420" s="210"/>
      <c r="AK420" s="210"/>
      <c r="AL420" s="210"/>
    </row>
    <row r="421" spans="1:38" ht="16" x14ac:dyDescent="0.2">
      <c r="A421" s="210"/>
      <c r="B421" s="210"/>
      <c r="C421" s="210"/>
      <c r="D421" s="210"/>
      <c r="E421" s="210"/>
      <c r="F421" s="210"/>
      <c r="G421" s="210"/>
      <c r="H421" s="210"/>
      <c r="I421" s="210"/>
      <c r="J421" s="210"/>
      <c r="K421" s="210"/>
      <c r="L421" s="210"/>
      <c r="M421" s="210"/>
      <c r="N421" s="210"/>
      <c r="O421" s="210"/>
      <c r="P421" s="210"/>
      <c r="Q421" s="210"/>
      <c r="R421" s="210"/>
      <c r="S421" s="210"/>
      <c r="T421" s="210"/>
      <c r="U421" s="210"/>
      <c r="V421" s="210"/>
      <c r="W421" s="210"/>
      <c r="X421" s="210"/>
      <c r="Y421" s="210"/>
      <c r="Z421" s="210"/>
      <c r="AA421" s="210"/>
      <c r="AB421" s="210"/>
      <c r="AC421" s="210"/>
      <c r="AD421" s="210"/>
      <c r="AE421" s="210"/>
      <c r="AF421" s="210"/>
      <c r="AG421" s="210"/>
      <c r="AH421" s="210"/>
      <c r="AI421" s="210"/>
      <c r="AJ421" s="210"/>
      <c r="AK421" s="210"/>
      <c r="AL421" s="210"/>
    </row>
    <row r="422" spans="1:38" ht="16" x14ac:dyDescent="0.2">
      <c r="A422" s="210"/>
      <c r="B422" s="210"/>
      <c r="C422" s="210"/>
      <c r="D422" s="210"/>
      <c r="E422" s="210"/>
      <c r="F422" s="210"/>
      <c r="G422" s="210"/>
      <c r="H422" s="210"/>
      <c r="I422" s="210"/>
      <c r="J422" s="210"/>
      <c r="K422" s="210"/>
      <c r="L422" s="210"/>
      <c r="M422" s="210"/>
      <c r="N422" s="210"/>
      <c r="O422" s="210"/>
      <c r="P422" s="210"/>
      <c r="Q422" s="210"/>
      <c r="R422" s="210"/>
      <c r="S422" s="210"/>
      <c r="T422" s="210"/>
      <c r="U422" s="210"/>
      <c r="V422" s="210"/>
      <c r="W422" s="210"/>
      <c r="X422" s="210"/>
      <c r="Y422" s="210"/>
      <c r="Z422" s="210"/>
      <c r="AA422" s="210"/>
      <c r="AB422" s="210"/>
      <c r="AC422" s="210"/>
      <c r="AD422" s="210"/>
      <c r="AE422" s="210"/>
      <c r="AF422" s="210"/>
      <c r="AG422" s="210"/>
      <c r="AH422" s="210"/>
      <c r="AI422" s="210"/>
      <c r="AJ422" s="210"/>
      <c r="AK422" s="210"/>
      <c r="AL422" s="210"/>
    </row>
    <row r="423" spans="1:38" ht="16" x14ac:dyDescent="0.2">
      <c r="A423" s="210"/>
      <c r="B423" s="210"/>
      <c r="C423" s="210"/>
      <c r="D423" s="210"/>
      <c r="E423" s="210"/>
      <c r="F423" s="210"/>
      <c r="G423" s="210"/>
      <c r="H423" s="210"/>
      <c r="I423" s="210"/>
      <c r="J423" s="210"/>
      <c r="K423" s="210"/>
      <c r="L423" s="210"/>
      <c r="M423" s="210"/>
      <c r="N423" s="210"/>
      <c r="O423" s="210"/>
      <c r="P423" s="210"/>
      <c r="Q423" s="210"/>
      <c r="R423" s="210"/>
      <c r="S423" s="210"/>
      <c r="T423" s="210"/>
      <c r="U423" s="210"/>
      <c r="V423" s="210"/>
      <c r="W423" s="210"/>
      <c r="X423" s="210"/>
      <c r="Y423" s="210"/>
      <c r="Z423" s="210"/>
      <c r="AA423" s="210"/>
      <c r="AB423" s="210"/>
      <c r="AC423" s="210"/>
      <c r="AD423" s="210"/>
      <c r="AE423" s="210"/>
      <c r="AF423" s="210"/>
      <c r="AG423" s="210"/>
      <c r="AH423" s="210"/>
      <c r="AI423" s="210"/>
      <c r="AJ423" s="210"/>
      <c r="AK423" s="210"/>
      <c r="AL423" s="210"/>
    </row>
    <row r="424" spans="1:38" ht="16" x14ac:dyDescent="0.2">
      <c r="A424" s="210"/>
      <c r="B424" s="210"/>
      <c r="C424" s="210"/>
      <c r="D424" s="210"/>
      <c r="E424" s="210"/>
      <c r="F424" s="210"/>
      <c r="G424" s="210"/>
      <c r="H424" s="210"/>
      <c r="I424" s="210"/>
      <c r="J424" s="210"/>
      <c r="K424" s="210"/>
      <c r="L424" s="210"/>
      <c r="M424" s="210"/>
      <c r="N424" s="210"/>
      <c r="O424" s="210"/>
      <c r="P424" s="210"/>
      <c r="Q424" s="210"/>
      <c r="R424" s="210"/>
      <c r="S424" s="210"/>
      <c r="T424" s="210"/>
      <c r="U424" s="210"/>
      <c r="V424" s="210"/>
      <c r="W424" s="210"/>
      <c r="X424" s="210"/>
      <c r="Y424" s="210"/>
      <c r="Z424" s="210"/>
      <c r="AA424" s="210"/>
      <c r="AB424" s="210"/>
      <c r="AC424" s="210"/>
      <c r="AD424" s="210"/>
      <c r="AE424" s="210"/>
      <c r="AF424" s="210"/>
      <c r="AG424" s="210"/>
      <c r="AH424" s="210"/>
      <c r="AI424" s="210"/>
      <c r="AJ424" s="210"/>
      <c r="AK424" s="210"/>
      <c r="AL424" s="210"/>
    </row>
    <row r="425" spans="1:38" ht="16" x14ac:dyDescent="0.2">
      <c r="A425" s="210"/>
      <c r="B425" s="210"/>
      <c r="C425" s="210"/>
      <c r="D425" s="210"/>
      <c r="E425" s="210"/>
      <c r="F425" s="210"/>
      <c r="G425" s="210"/>
      <c r="H425" s="210"/>
      <c r="I425" s="210"/>
      <c r="J425" s="210"/>
      <c r="K425" s="210"/>
      <c r="L425" s="210"/>
      <c r="M425" s="210"/>
      <c r="N425" s="210"/>
      <c r="O425" s="210"/>
      <c r="P425" s="210"/>
      <c r="Q425" s="210"/>
      <c r="R425" s="210"/>
      <c r="S425" s="210"/>
      <c r="T425" s="210"/>
      <c r="U425" s="210"/>
      <c r="V425" s="210"/>
      <c r="W425" s="210"/>
      <c r="X425" s="210"/>
      <c r="Y425" s="210"/>
      <c r="Z425" s="210"/>
      <c r="AA425" s="210"/>
      <c r="AB425" s="210"/>
      <c r="AC425" s="210"/>
      <c r="AD425" s="210"/>
      <c r="AE425" s="210"/>
      <c r="AF425" s="210"/>
      <c r="AG425" s="210"/>
      <c r="AH425" s="210"/>
      <c r="AI425" s="210"/>
      <c r="AJ425" s="210"/>
      <c r="AK425" s="210"/>
      <c r="AL425" s="210"/>
    </row>
    <row r="426" spans="1:38" ht="16" x14ac:dyDescent="0.2">
      <c r="A426" s="210"/>
      <c r="B426" s="210"/>
      <c r="C426" s="210"/>
      <c r="D426" s="210"/>
      <c r="E426" s="210"/>
      <c r="F426" s="210"/>
      <c r="G426" s="210"/>
      <c r="H426" s="210"/>
      <c r="I426" s="210"/>
      <c r="J426" s="210"/>
      <c r="K426" s="210"/>
      <c r="L426" s="210"/>
      <c r="M426" s="210"/>
      <c r="N426" s="210"/>
      <c r="O426" s="210"/>
      <c r="P426" s="210"/>
      <c r="Q426" s="210"/>
      <c r="R426" s="210"/>
      <c r="S426" s="210"/>
      <c r="T426" s="210"/>
      <c r="U426" s="210"/>
      <c r="V426" s="210"/>
      <c r="W426" s="210"/>
      <c r="X426" s="210"/>
      <c r="Y426" s="210"/>
      <c r="Z426" s="210"/>
      <c r="AA426" s="210"/>
      <c r="AB426" s="210"/>
      <c r="AC426" s="210"/>
      <c r="AD426" s="210"/>
      <c r="AE426" s="210"/>
      <c r="AF426" s="210"/>
      <c r="AG426" s="210"/>
      <c r="AH426" s="210"/>
      <c r="AI426" s="210"/>
      <c r="AJ426" s="210"/>
      <c r="AK426" s="210"/>
      <c r="AL426" s="210"/>
    </row>
    <row r="427" spans="1:38" ht="16" x14ac:dyDescent="0.2">
      <c r="A427" s="210"/>
      <c r="B427" s="210"/>
      <c r="C427" s="210"/>
      <c r="D427" s="210"/>
      <c r="E427" s="210"/>
      <c r="F427" s="210"/>
      <c r="G427" s="210"/>
      <c r="H427" s="210"/>
      <c r="I427" s="210"/>
      <c r="J427" s="210"/>
      <c r="K427" s="210"/>
      <c r="L427" s="210"/>
      <c r="M427" s="210"/>
      <c r="N427" s="210"/>
      <c r="O427" s="210"/>
      <c r="P427" s="210"/>
      <c r="Q427" s="210"/>
      <c r="R427" s="210"/>
      <c r="S427" s="210"/>
      <c r="T427" s="210"/>
      <c r="U427" s="210"/>
      <c r="V427" s="210"/>
      <c r="W427" s="210"/>
      <c r="X427" s="210"/>
      <c r="Y427" s="210"/>
      <c r="Z427" s="210"/>
      <c r="AA427" s="210"/>
      <c r="AB427" s="210"/>
      <c r="AC427" s="210"/>
      <c r="AD427" s="210"/>
      <c r="AE427" s="210"/>
      <c r="AF427" s="210"/>
      <c r="AG427" s="210"/>
      <c r="AH427" s="210"/>
      <c r="AI427" s="210"/>
      <c r="AJ427" s="210"/>
      <c r="AK427" s="210"/>
      <c r="AL427" s="210"/>
    </row>
    <row r="428" spans="1:38" ht="16" x14ac:dyDescent="0.2">
      <c r="A428" s="210"/>
      <c r="B428" s="210"/>
      <c r="C428" s="210"/>
      <c r="D428" s="210"/>
      <c r="E428" s="210"/>
      <c r="F428" s="210"/>
      <c r="G428" s="210"/>
      <c r="H428" s="210"/>
      <c r="I428" s="210"/>
      <c r="J428" s="210"/>
      <c r="K428" s="210"/>
      <c r="L428" s="210"/>
      <c r="M428" s="210"/>
      <c r="N428" s="210"/>
      <c r="O428" s="210"/>
      <c r="P428" s="210"/>
      <c r="Q428" s="210"/>
      <c r="R428" s="210"/>
      <c r="S428" s="210"/>
      <c r="T428" s="210"/>
      <c r="U428" s="210"/>
      <c r="V428" s="210"/>
      <c r="W428" s="210"/>
      <c r="X428" s="210"/>
      <c r="Y428" s="210"/>
      <c r="Z428" s="210"/>
      <c r="AA428" s="210"/>
      <c r="AB428" s="210"/>
      <c r="AC428" s="210"/>
      <c r="AD428" s="210"/>
      <c r="AE428" s="210"/>
      <c r="AF428" s="210"/>
      <c r="AG428" s="210"/>
      <c r="AH428" s="210"/>
      <c r="AI428" s="210"/>
      <c r="AJ428" s="210"/>
      <c r="AK428" s="210"/>
      <c r="AL428" s="210"/>
    </row>
    <row r="429" spans="1:38" ht="16" x14ac:dyDescent="0.2">
      <c r="A429" s="210"/>
      <c r="B429" s="210"/>
      <c r="C429" s="210"/>
      <c r="D429" s="210"/>
      <c r="E429" s="210"/>
      <c r="F429" s="210"/>
      <c r="G429" s="210"/>
      <c r="H429" s="210"/>
      <c r="I429" s="210"/>
      <c r="J429" s="210"/>
      <c r="K429" s="210"/>
      <c r="L429" s="210"/>
      <c r="M429" s="210"/>
      <c r="N429" s="210"/>
      <c r="O429" s="210"/>
      <c r="P429" s="210"/>
      <c r="Q429" s="210"/>
      <c r="R429" s="210"/>
      <c r="S429" s="210"/>
      <c r="T429" s="210"/>
      <c r="U429" s="210"/>
      <c r="V429" s="210"/>
      <c r="W429" s="210"/>
      <c r="X429" s="210"/>
      <c r="Y429" s="210"/>
      <c r="Z429" s="210"/>
      <c r="AA429" s="210"/>
      <c r="AB429" s="210"/>
      <c r="AC429" s="210"/>
      <c r="AD429" s="210"/>
      <c r="AE429" s="210"/>
      <c r="AF429" s="210"/>
      <c r="AG429" s="210"/>
      <c r="AH429" s="210"/>
      <c r="AI429" s="210"/>
      <c r="AJ429" s="210"/>
      <c r="AK429" s="210"/>
      <c r="AL429" s="210"/>
    </row>
    <row r="430" spans="1:38" ht="16" x14ac:dyDescent="0.2">
      <c r="A430" s="210"/>
      <c r="B430" s="210"/>
      <c r="C430" s="210"/>
      <c r="D430" s="210"/>
      <c r="E430" s="210"/>
      <c r="F430" s="210"/>
      <c r="G430" s="210"/>
      <c r="H430" s="210"/>
      <c r="I430" s="210"/>
      <c r="J430" s="210"/>
      <c r="K430" s="210"/>
      <c r="L430" s="210"/>
      <c r="M430" s="210"/>
      <c r="N430" s="210"/>
      <c r="O430" s="210"/>
      <c r="P430" s="210"/>
      <c r="Q430" s="210"/>
      <c r="R430" s="210"/>
      <c r="S430" s="210"/>
      <c r="T430" s="210"/>
      <c r="U430" s="210"/>
      <c r="V430" s="210"/>
      <c r="W430" s="210"/>
      <c r="X430" s="210"/>
      <c r="Y430" s="210"/>
      <c r="Z430" s="210"/>
      <c r="AA430" s="210"/>
      <c r="AB430" s="210"/>
      <c r="AC430" s="210"/>
      <c r="AD430" s="210"/>
      <c r="AE430" s="210"/>
      <c r="AF430" s="210"/>
      <c r="AG430" s="210"/>
      <c r="AH430" s="210"/>
      <c r="AI430" s="210"/>
      <c r="AJ430" s="210"/>
      <c r="AK430" s="210"/>
      <c r="AL430" s="210"/>
    </row>
    <row r="431" spans="1:38" ht="16" x14ac:dyDescent="0.2">
      <c r="A431" s="210"/>
      <c r="B431" s="210"/>
      <c r="C431" s="210"/>
      <c r="D431" s="210"/>
      <c r="E431" s="210"/>
      <c r="F431" s="210"/>
      <c r="G431" s="210"/>
      <c r="H431" s="210"/>
      <c r="I431" s="210"/>
      <c r="J431" s="210"/>
      <c r="K431" s="210"/>
      <c r="L431" s="210"/>
      <c r="M431" s="210"/>
      <c r="N431" s="210"/>
      <c r="O431" s="210"/>
      <c r="P431" s="210"/>
      <c r="Q431" s="210"/>
      <c r="R431" s="210"/>
      <c r="S431" s="210"/>
      <c r="T431" s="210"/>
      <c r="U431" s="210"/>
      <c r="V431" s="210"/>
      <c r="W431" s="210"/>
      <c r="X431" s="210"/>
      <c r="Y431" s="210"/>
      <c r="Z431" s="210"/>
      <c r="AA431" s="210"/>
      <c r="AB431" s="210"/>
      <c r="AC431" s="210"/>
      <c r="AD431" s="210"/>
      <c r="AE431" s="210"/>
      <c r="AF431" s="210"/>
      <c r="AG431" s="210"/>
      <c r="AH431" s="210"/>
      <c r="AI431" s="210"/>
      <c r="AJ431" s="210"/>
      <c r="AK431" s="210"/>
      <c r="AL431" s="210"/>
    </row>
    <row r="432" spans="1:38" ht="16" x14ac:dyDescent="0.2">
      <c r="A432" s="210"/>
      <c r="B432" s="210"/>
      <c r="C432" s="210"/>
      <c r="D432" s="210"/>
      <c r="E432" s="210"/>
      <c r="F432" s="210"/>
      <c r="G432" s="210"/>
      <c r="H432" s="210"/>
      <c r="I432" s="210"/>
      <c r="J432" s="210"/>
      <c r="K432" s="210"/>
      <c r="L432" s="210"/>
      <c r="M432" s="210"/>
      <c r="N432" s="210"/>
      <c r="O432" s="210"/>
      <c r="P432" s="210"/>
      <c r="Q432" s="210"/>
      <c r="R432" s="210"/>
      <c r="S432" s="210"/>
      <c r="T432" s="210"/>
      <c r="U432" s="210"/>
      <c r="V432" s="210"/>
      <c r="W432" s="210"/>
      <c r="X432" s="210"/>
      <c r="Y432" s="210"/>
      <c r="Z432" s="210"/>
      <c r="AA432" s="210"/>
      <c r="AB432" s="210"/>
      <c r="AC432" s="210"/>
      <c r="AD432" s="210"/>
      <c r="AE432" s="210"/>
      <c r="AF432" s="210"/>
      <c r="AG432" s="210"/>
      <c r="AH432" s="210"/>
      <c r="AI432" s="210"/>
      <c r="AJ432" s="210"/>
      <c r="AK432" s="210"/>
      <c r="AL432" s="210"/>
    </row>
    <row r="433" spans="1:38" ht="16" x14ac:dyDescent="0.2">
      <c r="A433" s="210"/>
      <c r="B433" s="210"/>
      <c r="C433" s="210"/>
      <c r="D433" s="210"/>
      <c r="E433" s="210"/>
      <c r="F433" s="210"/>
      <c r="G433" s="210"/>
      <c r="H433" s="210"/>
      <c r="I433" s="210"/>
      <c r="J433" s="210"/>
      <c r="K433" s="210"/>
      <c r="L433" s="210"/>
      <c r="M433" s="210"/>
      <c r="N433" s="210"/>
      <c r="O433" s="210"/>
      <c r="P433" s="210"/>
      <c r="Q433" s="210"/>
      <c r="R433" s="210"/>
      <c r="S433" s="210"/>
      <c r="T433" s="210"/>
      <c r="U433" s="210"/>
      <c r="V433" s="210"/>
      <c r="W433" s="210"/>
      <c r="X433" s="210"/>
      <c r="Y433" s="210"/>
      <c r="Z433" s="210"/>
      <c r="AA433" s="210"/>
      <c r="AB433" s="210"/>
      <c r="AC433" s="210"/>
      <c r="AD433" s="210"/>
      <c r="AE433" s="210"/>
      <c r="AF433" s="210"/>
      <c r="AG433" s="210"/>
      <c r="AH433" s="210"/>
      <c r="AI433" s="210"/>
      <c r="AJ433" s="210"/>
      <c r="AK433" s="210"/>
      <c r="AL433" s="210"/>
    </row>
    <row r="434" spans="1:38" ht="16" x14ac:dyDescent="0.2">
      <c r="A434" s="210"/>
      <c r="B434" s="210"/>
      <c r="C434" s="210"/>
      <c r="D434" s="210"/>
      <c r="E434" s="210"/>
      <c r="F434" s="210"/>
      <c r="G434" s="210"/>
      <c r="H434" s="210"/>
      <c r="I434" s="210"/>
      <c r="J434" s="210"/>
      <c r="K434" s="210"/>
      <c r="L434" s="210"/>
      <c r="M434" s="210"/>
      <c r="N434" s="210"/>
      <c r="O434" s="210"/>
      <c r="P434" s="210"/>
      <c r="Q434" s="210"/>
      <c r="R434" s="210"/>
      <c r="S434" s="210"/>
      <c r="T434" s="210"/>
      <c r="U434" s="210"/>
      <c r="V434" s="210"/>
      <c r="W434" s="210"/>
      <c r="X434" s="210"/>
      <c r="Y434" s="210"/>
      <c r="Z434" s="210"/>
      <c r="AA434" s="210"/>
      <c r="AB434" s="210"/>
      <c r="AC434" s="210"/>
      <c r="AD434" s="210"/>
      <c r="AE434" s="210"/>
      <c r="AF434" s="210"/>
      <c r="AG434" s="210"/>
      <c r="AH434" s="210"/>
      <c r="AI434" s="210"/>
      <c r="AJ434" s="210"/>
      <c r="AK434" s="210"/>
      <c r="AL434" s="210"/>
    </row>
    <row r="435" spans="1:38" ht="16" x14ac:dyDescent="0.2">
      <c r="A435" s="210"/>
      <c r="B435" s="210"/>
      <c r="C435" s="210"/>
      <c r="D435" s="210"/>
      <c r="E435" s="210"/>
      <c r="F435" s="210"/>
      <c r="G435" s="210"/>
      <c r="H435" s="210"/>
      <c r="I435" s="210"/>
      <c r="J435" s="210"/>
      <c r="K435" s="210"/>
      <c r="L435" s="210"/>
      <c r="M435" s="210"/>
      <c r="N435" s="210"/>
      <c r="O435" s="210"/>
      <c r="P435" s="210"/>
      <c r="Q435" s="210"/>
      <c r="R435" s="210"/>
      <c r="S435" s="210"/>
      <c r="T435" s="210"/>
      <c r="U435" s="210"/>
      <c r="V435" s="210"/>
      <c r="W435" s="210"/>
      <c r="X435" s="210"/>
      <c r="Y435" s="210"/>
      <c r="Z435" s="210"/>
      <c r="AA435" s="210"/>
      <c r="AB435" s="210"/>
      <c r="AC435" s="210"/>
      <c r="AD435" s="210"/>
      <c r="AE435" s="210"/>
      <c r="AF435" s="210"/>
      <c r="AG435" s="210"/>
      <c r="AH435" s="210"/>
      <c r="AI435" s="210"/>
      <c r="AJ435" s="210"/>
      <c r="AK435" s="210"/>
      <c r="AL435" s="210"/>
    </row>
    <row r="436" spans="1:38" ht="16" x14ac:dyDescent="0.2">
      <c r="A436" s="210"/>
      <c r="B436" s="210"/>
      <c r="C436" s="210"/>
      <c r="D436" s="210"/>
      <c r="E436" s="210"/>
      <c r="F436" s="210"/>
      <c r="G436" s="210"/>
      <c r="H436" s="210"/>
      <c r="I436" s="210"/>
      <c r="J436" s="210"/>
      <c r="K436" s="210"/>
      <c r="L436" s="210"/>
      <c r="M436" s="210"/>
      <c r="N436" s="210"/>
      <c r="O436" s="210"/>
      <c r="P436" s="210"/>
      <c r="Q436" s="210"/>
      <c r="R436" s="210"/>
      <c r="S436" s="210"/>
      <c r="T436" s="210"/>
      <c r="U436" s="210"/>
      <c r="V436" s="210"/>
      <c r="W436" s="210"/>
      <c r="X436" s="210"/>
      <c r="Y436" s="210"/>
      <c r="Z436" s="210"/>
      <c r="AA436" s="210"/>
      <c r="AB436" s="210"/>
      <c r="AC436" s="210"/>
      <c r="AD436" s="210"/>
      <c r="AE436" s="210"/>
      <c r="AF436" s="210"/>
      <c r="AG436" s="210"/>
      <c r="AH436" s="210"/>
      <c r="AI436" s="210"/>
      <c r="AJ436" s="210"/>
      <c r="AK436" s="210"/>
      <c r="AL436" s="210"/>
    </row>
    <row r="437" spans="1:38" ht="16" x14ac:dyDescent="0.2">
      <c r="A437" s="210"/>
      <c r="B437" s="210"/>
      <c r="C437" s="210"/>
      <c r="D437" s="210"/>
      <c r="E437" s="210"/>
      <c r="F437" s="210"/>
      <c r="G437" s="210"/>
      <c r="H437" s="210"/>
      <c r="I437" s="210"/>
      <c r="J437" s="210"/>
      <c r="K437" s="210"/>
      <c r="L437" s="210"/>
      <c r="M437" s="210"/>
      <c r="N437" s="210"/>
      <c r="O437" s="210"/>
      <c r="P437" s="210"/>
      <c r="Q437" s="210"/>
      <c r="R437" s="210"/>
      <c r="S437" s="210"/>
      <c r="T437" s="210"/>
      <c r="U437" s="210"/>
      <c r="V437" s="210"/>
      <c r="W437" s="210"/>
      <c r="X437" s="210"/>
      <c r="Y437" s="210"/>
      <c r="Z437" s="210"/>
      <c r="AA437" s="210"/>
      <c r="AB437" s="210"/>
      <c r="AC437" s="210"/>
      <c r="AD437" s="210"/>
      <c r="AE437" s="210"/>
      <c r="AF437" s="210"/>
      <c r="AG437" s="210"/>
      <c r="AH437" s="210"/>
      <c r="AI437" s="210"/>
      <c r="AJ437" s="210"/>
      <c r="AK437" s="210"/>
      <c r="AL437" s="210"/>
    </row>
    <row r="438" spans="1:38" ht="16" x14ac:dyDescent="0.2">
      <c r="A438" s="210"/>
      <c r="B438" s="210"/>
      <c r="C438" s="210"/>
      <c r="D438" s="210"/>
      <c r="E438" s="210"/>
      <c r="F438" s="210"/>
      <c r="G438" s="210"/>
      <c r="H438" s="210"/>
      <c r="I438" s="210"/>
      <c r="J438" s="210"/>
      <c r="K438" s="210"/>
      <c r="L438" s="210"/>
      <c r="M438" s="210"/>
      <c r="N438" s="210"/>
      <c r="O438" s="210"/>
      <c r="P438" s="210"/>
      <c r="Q438" s="210"/>
      <c r="R438" s="210"/>
      <c r="S438" s="210"/>
      <c r="T438" s="210"/>
      <c r="U438" s="210"/>
      <c r="V438" s="210"/>
      <c r="W438" s="210"/>
      <c r="X438" s="210"/>
      <c r="Y438" s="210"/>
      <c r="Z438" s="210"/>
      <c r="AA438" s="210"/>
      <c r="AB438" s="210"/>
      <c r="AC438" s="210"/>
      <c r="AD438" s="210"/>
      <c r="AE438" s="210"/>
      <c r="AF438" s="210"/>
      <c r="AG438" s="210"/>
      <c r="AH438" s="210"/>
      <c r="AI438" s="210"/>
      <c r="AJ438" s="210"/>
      <c r="AK438" s="210"/>
      <c r="AL438" s="210"/>
    </row>
    <row r="439" spans="1:38" ht="16" x14ac:dyDescent="0.2">
      <c r="A439" s="210"/>
      <c r="B439" s="210"/>
      <c r="C439" s="210"/>
      <c r="D439" s="210"/>
      <c r="E439" s="210"/>
      <c r="F439" s="210"/>
      <c r="G439" s="210"/>
      <c r="H439" s="210"/>
      <c r="I439" s="210"/>
      <c r="J439" s="210"/>
      <c r="K439" s="210"/>
      <c r="L439" s="210"/>
      <c r="M439" s="210"/>
      <c r="N439" s="210"/>
      <c r="O439" s="210"/>
      <c r="P439" s="210"/>
      <c r="Q439" s="210"/>
      <c r="R439" s="210"/>
      <c r="S439" s="210"/>
      <c r="T439" s="210"/>
      <c r="U439" s="210"/>
      <c r="V439" s="210"/>
      <c r="W439" s="210"/>
      <c r="X439" s="210"/>
      <c r="Y439" s="210"/>
      <c r="Z439" s="210"/>
      <c r="AA439" s="210"/>
      <c r="AB439" s="210"/>
      <c r="AC439" s="210"/>
      <c r="AD439" s="210"/>
      <c r="AE439" s="210"/>
      <c r="AF439" s="210"/>
      <c r="AG439" s="210"/>
      <c r="AH439" s="210"/>
      <c r="AI439" s="210"/>
      <c r="AJ439" s="210"/>
      <c r="AK439" s="210"/>
      <c r="AL439" s="210"/>
    </row>
    <row r="440" spans="1:38" ht="16" x14ac:dyDescent="0.2">
      <c r="A440" s="210"/>
      <c r="B440" s="210"/>
      <c r="C440" s="210"/>
      <c r="D440" s="210"/>
      <c r="E440" s="210"/>
      <c r="F440" s="210"/>
      <c r="G440" s="210"/>
      <c r="H440" s="210"/>
      <c r="I440" s="210"/>
      <c r="J440" s="210"/>
      <c r="K440" s="210"/>
      <c r="L440" s="210"/>
      <c r="M440" s="210"/>
      <c r="N440" s="210"/>
      <c r="O440" s="210"/>
      <c r="P440" s="210"/>
      <c r="Q440" s="210"/>
      <c r="R440" s="210"/>
      <c r="S440" s="210"/>
      <c r="T440" s="210"/>
      <c r="U440" s="210"/>
      <c r="V440" s="210"/>
      <c r="W440" s="210"/>
      <c r="X440" s="210"/>
      <c r="Y440" s="210"/>
      <c r="Z440" s="210"/>
      <c r="AA440" s="210"/>
      <c r="AB440" s="210"/>
      <c r="AC440" s="210"/>
      <c r="AD440" s="210"/>
      <c r="AE440" s="210"/>
      <c r="AF440" s="210"/>
      <c r="AG440" s="210"/>
      <c r="AH440" s="210"/>
      <c r="AI440" s="210"/>
      <c r="AJ440" s="210"/>
      <c r="AK440" s="210"/>
      <c r="AL440" s="210"/>
    </row>
    <row r="441" spans="1:38" ht="16" x14ac:dyDescent="0.2">
      <c r="A441" s="210"/>
      <c r="B441" s="210"/>
      <c r="C441" s="210"/>
      <c r="D441" s="210"/>
      <c r="E441" s="210"/>
      <c r="F441" s="210"/>
      <c r="G441" s="210"/>
      <c r="H441" s="210"/>
      <c r="I441" s="210"/>
      <c r="J441" s="210"/>
      <c r="K441" s="210"/>
      <c r="L441" s="210"/>
      <c r="M441" s="210"/>
      <c r="N441" s="210"/>
      <c r="O441" s="210"/>
      <c r="P441" s="210"/>
      <c r="Q441" s="210"/>
      <c r="R441" s="210"/>
      <c r="S441" s="210"/>
      <c r="T441" s="210"/>
      <c r="U441" s="210"/>
      <c r="V441" s="210"/>
      <c r="W441" s="210"/>
      <c r="X441" s="210"/>
      <c r="Y441" s="210"/>
      <c r="Z441" s="210"/>
      <c r="AA441" s="210"/>
      <c r="AB441" s="210"/>
      <c r="AC441" s="210"/>
      <c r="AD441" s="210"/>
      <c r="AE441" s="210"/>
      <c r="AF441" s="210"/>
      <c r="AG441" s="210"/>
      <c r="AH441" s="210"/>
      <c r="AI441" s="210"/>
      <c r="AJ441" s="210"/>
      <c r="AK441" s="210"/>
      <c r="AL441" s="210"/>
    </row>
    <row r="442" spans="1:38" ht="16" x14ac:dyDescent="0.2">
      <c r="A442" s="210"/>
      <c r="B442" s="210"/>
      <c r="C442" s="210"/>
      <c r="D442" s="210"/>
      <c r="E442" s="210"/>
      <c r="F442" s="210"/>
      <c r="G442" s="210"/>
      <c r="H442" s="210"/>
      <c r="I442" s="210"/>
      <c r="J442" s="210"/>
      <c r="K442" s="210"/>
      <c r="L442" s="210"/>
      <c r="M442" s="210"/>
      <c r="N442" s="210"/>
      <c r="O442" s="210"/>
      <c r="P442" s="210"/>
      <c r="Q442" s="210"/>
      <c r="R442" s="210"/>
      <c r="S442" s="210"/>
      <c r="T442" s="210"/>
      <c r="U442" s="210"/>
      <c r="V442" s="210"/>
      <c r="W442" s="210"/>
      <c r="X442" s="210"/>
      <c r="Y442" s="210"/>
      <c r="Z442" s="210"/>
      <c r="AA442" s="210"/>
      <c r="AB442" s="210"/>
      <c r="AC442" s="210"/>
      <c r="AD442" s="210"/>
      <c r="AE442" s="210"/>
      <c r="AF442" s="210"/>
      <c r="AG442" s="210"/>
      <c r="AH442" s="210"/>
      <c r="AI442" s="210"/>
      <c r="AJ442" s="210"/>
      <c r="AK442" s="210"/>
      <c r="AL442" s="210"/>
    </row>
    <row r="443" spans="1:38" ht="16" x14ac:dyDescent="0.2">
      <c r="A443" s="210"/>
      <c r="B443" s="210"/>
      <c r="C443" s="210"/>
      <c r="D443" s="210"/>
      <c r="E443" s="210"/>
      <c r="F443" s="210"/>
      <c r="G443" s="210"/>
      <c r="H443" s="210"/>
      <c r="I443" s="210"/>
      <c r="J443" s="210"/>
      <c r="K443" s="210"/>
      <c r="L443" s="210"/>
      <c r="M443" s="210"/>
      <c r="N443" s="210"/>
      <c r="O443" s="210"/>
      <c r="P443" s="210"/>
      <c r="Q443" s="210"/>
      <c r="R443" s="210"/>
      <c r="S443" s="210"/>
      <c r="T443" s="210"/>
      <c r="U443" s="210"/>
      <c r="V443" s="210"/>
      <c r="W443" s="210"/>
      <c r="X443" s="210"/>
      <c r="Y443" s="210"/>
      <c r="Z443" s="210"/>
      <c r="AA443" s="210"/>
      <c r="AB443" s="210"/>
      <c r="AC443" s="210"/>
      <c r="AD443" s="210"/>
      <c r="AE443" s="210"/>
      <c r="AF443" s="210"/>
      <c r="AG443" s="210"/>
      <c r="AH443" s="210"/>
      <c r="AI443" s="210"/>
      <c r="AJ443" s="210"/>
      <c r="AK443" s="210"/>
      <c r="AL443" s="210"/>
    </row>
    <row r="444" spans="1:38" ht="16" x14ac:dyDescent="0.2">
      <c r="A444" s="210"/>
      <c r="B444" s="210"/>
      <c r="C444" s="210"/>
      <c r="D444" s="210"/>
      <c r="E444" s="210"/>
      <c r="F444" s="210"/>
      <c r="G444" s="210"/>
      <c r="H444" s="210"/>
      <c r="I444" s="210"/>
      <c r="J444" s="210"/>
      <c r="K444" s="210"/>
      <c r="L444" s="210"/>
      <c r="M444" s="210"/>
      <c r="N444" s="210"/>
      <c r="O444" s="210"/>
      <c r="P444" s="210"/>
      <c r="Q444" s="210"/>
      <c r="R444" s="210"/>
      <c r="S444" s="210"/>
      <c r="T444" s="210"/>
      <c r="U444" s="210"/>
      <c r="V444" s="210"/>
      <c r="W444" s="210"/>
      <c r="X444" s="210"/>
      <c r="Y444" s="210"/>
      <c r="Z444" s="210"/>
      <c r="AA444" s="210"/>
      <c r="AB444" s="210"/>
      <c r="AC444" s="210"/>
      <c r="AD444" s="210"/>
      <c r="AE444" s="210"/>
      <c r="AF444" s="210"/>
      <c r="AG444" s="210"/>
      <c r="AH444" s="210"/>
      <c r="AI444" s="210"/>
      <c r="AJ444" s="210"/>
      <c r="AK444" s="210"/>
      <c r="AL444" s="210"/>
    </row>
    <row r="445" spans="1:38" ht="16" x14ac:dyDescent="0.2">
      <c r="A445" s="210"/>
      <c r="B445" s="210"/>
      <c r="C445" s="210"/>
      <c r="D445" s="210"/>
      <c r="E445" s="210"/>
      <c r="F445" s="210"/>
      <c r="G445" s="210"/>
      <c r="H445" s="210"/>
      <c r="I445" s="210"/>
      <c r="J445" s="210"/>
      <c r="K445" s="210"/>
      <c r="L445" s="210"/>
      <c r="M445" s="210"/>
      <c r="N445" s="210"/>
      <c r="O445" s="210"/>
      <c r="P445" s="210"/>
      <c r="Q445" s="210"/>
      <c r="R445" s="210"/>
      <c r="S445" s="210"/>
      <c r="T445" s="210"/>
      <c r="U445" s="210"/>
      <c r="V445" s="210"/>
      <c r="W445" s="210"/>
      <c r="X445" s="210"/>
      <c r="Y445" s="210"/>
      <c r="Z445" s="210"/>
      <c r="AA445" s="210"/>
      <c r="AB445" s="210"/>
      <c r="AC445" s="210"/>
      <c r="AD445" s="210"/>
      <c r="AE445" s="210"/>
      <c r="AF445" s="210"/>
      <c r="AG445" s="210"/>
      <c r="AH445" s="210"/>
      <c r="AI445" s="210"/>
      <c r="AJ445" s="210"/>
      <c r="AK445" s="210"/>
      <c r="AL445" s="210"/>
    </row>
    <row r="446" spans="1:38" ht="16" x14ac:dyDescent="0.2">
      <c r="A446" s="210"/>
      <c r="B446" s="210"/>
      <c r="C446" s="210"/>
      <c r="D446" s="210"/>
      <c r="E446" s="210"/>
      <c r="F446" s="210"/>
      <c r="G446" s="210"/>
      <c r="H446" s="210"/>
      <c r="I446" s="210"/>
      <c r="J446" s="210"/>
      <c r="K446" s="210"/>
      <c r="L446" s="210"/>
      <c r="M446" s="210"/>
      <c r="N446" s="210"/>
      <c r="O446" s="210"/>
      <c r="P446" s="210"/>
      <c r="Q446" s="210"/>
      <c r="R446" s="210"/>
      <c r="S446" s="210"/>
      <c r="T446" s="210"/>
      <c r="U446" s="210"/>
      <c r="V446" s="210"/>
      <c r="W446" s="210"/>
      <c r="X446" s="210"/>
      <c r="Y446" s="210"/>
      <c r="Z446" s="210"/>
      <c r="AA446" s="210"/>
      <c r="AB446" s="210"/>
      <c r="AC446" s="210"/>
      <c r="AD446" s="210"/>
      <c r="AE446" s="210"/>
      <c r="AF446" s="210"/>
      <c r="AG446" s="210"/>
      <c r="AH446" s="210"/>
      <c r="AI446" s="210"/>
      <c r="AJ446" s="210"/>
      <c r="AK446" s="210"/>
      <c r="AL446" s="210"/>
    </row>
    <row r="447" spans="1:38" ht="16" x14ac:dyDescent="0.2">
      <c r="A447" s="210"/>
      <c r="B447" s="210"/>
      <c r="C447" s="210"/>
      <c r="D447" s="210"/>
      <c r="E447" s="210"/>
      <c r="F447" s="210"/>
      <c r="G447" s="210"/>
      <c r="H447" s="210"/>
      <c r="I447" s="210"/>
      <c r="J447" s="210"/>
      <c r="K447" s="210"/>
      <c r="L447" s="210"/>
      <c r="M447" s="210"/>
      <c r="N447" s="210"/>
      <c r="O447" s="210"/>
      <c r="P447" s="210"/>
      <c r="Q447" s="210"/>
      <c r="R447" s="210"/>
      <c r="S447" s="210"/>
      <c r="T447" s="210"/>
      <c r="U447" s="210"/>
      <c r="V447" s="210"/>
      <c r="W447" s="210"/>
      <c r="X447" s="210"/>
      <c r="Y447" s="210"/>
      <c r="Z447" s="210"/>
      <c r="AA447" s="210"/>
      <c r="AB447" s="210"/>
      <c r="AC447" s="210"/>
      <c r="AD447" s="210"/>
      <c r="AE447" s="210"/>
      <c r="AF447" s="210"/>
      <c r="AG447" s="210"/>
      <c r="AH447" s="210"/>
      <c r="AI447" s="210"/>
      <c r="AJ447" s="210"/>
      <c r="AK447" s="210"/>
      <c r="AL447" s="210"/>
    </row>
    <row r="448" spans="1:38" ht="16" x14ac:dyDescent="0.2">
      <c r="A448" s="210"/>
      <c r="B448" s="210"/>
      <c r="C448" s="210"/>
      <c r="D448" s="210"/>
      <c r="E448" s="210"/>
      <c r="F448" s="210"/>
      <c r="G448" s="210"/>
      <c r="H448" s="210"/>
      <c r="I448" s="210"/>
      <c r="J448" s="210"/>
      <c r="K448" s="210"/>
      <c r="L448" s="210"/>
      <c r="M448" s="210"/>
      <c r="N448" s="210"/>
      <c r="O448" s="210"/>
      <c r="P448" s="210"/>
      <c r="Q448" s="210"/>
      <c r="R448" s="210"/>
      <c r="S448" s="210"/>
      <c r="T448" s="210"/>
      <c r="U448" s="210"/>
      <c r="V448" s="210"/>
      <c r="W448" s="210"/>
      <c r="X448" s="210"/>
      <c r="Y448" s="210"/>
      <c r="Z448" s="210"/>
      <c r="AA448" s="210"/>
      <c r="AB448" s="210"/>
      <c r="AC448" s="210"/>
      <c r="AD448" s="210"/>
      <c r="AE448" s="210"/>
      <c r="AF448" s="210"/>
      <c r="AG448" s="210"/>
      <c r="AH448" s="210"/>
      <c r="AI448" s="210"/>
      <c r="AJ448" s="210"/>
      <c r="AK448" s="210"/>
      <c r="AL448" s="210"/>
    </row>
    <row r="449" spans="1:38" ht="16" x14ac:dyDescent="0.2">
      <c r="A449" s="210"/>
      <c r="B449" s="210"/>
      <c r="C449" s="210"/>
      <c r="D449" s="210"/>
      <c r="E449" s="210"/>
      <c r="F449" s="210"/>
      <c r="G449" s="210"/>
      <c r="H449" s="210"/>
      <c r="I449" s="210"/>
      <c r="J449" s="210"/>
      <c r="K449" s="210"/>
      <c r="L449" s="210"/>
      <c r="M449" s="210"/>
      <c r="N449" s="210"/>
      <c r="O449" s="210"/>
      <c r="P449" s="210"/>
      <c r="Q449" s="210"/>
      <c r="R449" s="210"/>
      <c r="S449" s="210"/>
      <c r="T449" s="210"/>
      <c r="U449" s="210"/>
      <c r="V449" s="210"/>
      <c r="W449" s="210"/>
      <c r="X449" s="210"/>
      <c r="Y449" s="210"/>
      <c r="Z449" s="210"/>
      <c r="AA449" s="210"/>
      <c r="AB449" s="210"/>
      <c r="AC449" s="210"/>
      <c r="AD449" s="210"/>
      <c r="AE449" s="210"/>
      <c r="AF449" s="210"/>
      <c r="AG449" s="210"/>
      <c r="AH449" s="210"/>
      <c r="AI449" s="210"/>
      <c r="AJ449" s="210"/>
      <c r="AK449" s="210"/>
      <c r="AL449" s="210"/>
    </row>
    <row r="450" spans="1:38" ht="16" x14ac:dyDescent="0.2">
      <c r="A450" s="210"/>
      <c r="B450" s="210"/>
      <c r="C450" s="210"/>
      <c r="D450" s="210"/>
      <c r="E450" s="210"/>
      <c r="F450" s="210"/>
      <c r="G450" s="210"/>
      <c r="H450" s="210"/>
      <c r="I450" s="210"/>
      <c r="J450" s="210"/>
      <c r="K450" s="210"/>
      <c r="L450" s="210"/>
      <c r="M450" s="210"/>
      <c r="N450" s="210"/>
      <c r="O450" s="210"/>
      <c r="P450" s="210"/>
      <c r="Q450" s="210"/>
      <c r="R450" s="210"/>
      <c r="S450" s="210"/>
      <c r="T450" s="210"/>
      <c r="U450" s="210"/>
      <c r="V450" s="210"/>
      <c r="W450" s="210"/>
      <c r="X450" s="210"/>
      <c r="Y450" s="210"/>
      <c r="Z450" s="210"/>
      <c r="AA450" s="210"/>
      <c r="AB450" s="210"/>
      <c r="AC450" s="210"/>
      <c r="AD450" s="210"/>
      <c r="AE450" s="210"/>
      <c r="AF450" s="210"/>
      <c r="AG450" s="210"/>
      <c r="AH450" s="210"/>
      <c r="AI450" s="210"/>
      <c r="AJ450" s="210"/>
      <c r="AK450" s="210"/>
      <c r="AL450" s="210"/>
    </row>
    <row r="451" spans="1:38" ht="16" x14ac:dyDescent="0.2">
      <c r="A451" s="210"/>
      <c r="B451" s="210"/>
      <c r="C451" s="210"/>
      <c r="D451" s="210"/>
      <c r="E451" s="210"/>
      <c r="F451" s="210"/>
      <c r="G451" s="210"/>
      <c r="H451" s="210"/>
      <c r="I451" s="210"/>
      <c r="J451" s="210"/>
      <c r="K451" s="210"/>
      <c r="L451" s="210"/>
      <c r="M451" s="210"/>
      <c r="N451" s="210"/>
      <c r="O451" s="210"/>
      <c r="P451" s="210"/>
      <c r="Q451" s="210"/>
      <c r="R451" s="210"/>
      <c r="S451" s="210"/>
      <c r="T451" s="210"/>
      <c r="U451" s="210"/>
      <c r="V451" s="210"/>
      <c r="W451" s="210"/>
      <c r="X451" s="210"/>
      <c r="Y451" s="210"/>
      <c r="Z451" s="210"/>
      <c r="AA451" s="210"/>
      <c r="AB451" s="210"/>
      <c r="AC451" s="210"/>
      <c r="AD451" s="210"/>
      <c r="AE451" s="210"/>
      <c r="AF451" s="210"/>
      <c r="AG451" s="210"/>
      <c r="AH451" s="210"/>
      <c r="AI451" s="210"/>
      <c r="AJ451" s="210"/>
      <c r="AK451" s="210"/>
      <c r="AL451" s="210"/>
    </row>
    <row r="452" spans="1:38" ht="16" x14ac:dyDescent="0.2">
      <c r="A452" s="210"/>
      <c r="B452" s="210"/>
      <c r="C452" s="210"/>
      <c r="D452" s="210"/>
      <c r="E452" s="210"/>
      <c r="F452" s="210"/>
      <c r="G452" s="210"/>
      <c r="H452" s="210"/>
      <c r="I452" s="210"/>
      <c r="J452" s="210"/>
      <c r="K452" s="210"/>
      <c r="L452" s="210"/>
      <c r="M452" s="210"/>
      <c r="N452" s="210"/>
      <c r="O452" s="210"/>
      <c r="P452" s="210"/>
      <c r="Q452" s="210"/>
      <c r="R452" s="210"/>
      <c r="S452" s="210"/>
      <c r="T452" s="210"/>
      <c r="U452" s="210"/>
      <c r="V452" s="210"/>
      <c r="W452" s="210"/>
      <c r="X452" s="210"/>
      <c r="Y452" s="210"/>
      <c r="Z452" s="210"/>
      <c r="AA452" s="210"/>
      <c r="AB452" s="210"/>
      <c r="AC452" s="210"/>
      <c r="AD452" s="210"/>
      <c r="AE452" s="210"/>
      <c r="AF452" s="210"/>
      <c r="AG452" s="210"/>
      <c r="AH452" s="210"/>
      <c r="AI452" s="210"/>
      <c r="AJ452" s="210"/>
      <c r="AK452" s="210"/>
      <c r="AL452" s="210"/>
    </row>
    <row r="453" spans="1:38" ht="16" x14ac:dyDescent="0.2">
      <c r="A453" s="210"/>
      <c r="B453" s="210"/>
      <c r="C453" s="210"/>
      <c r="D453" s="210"/>
      <c r="E453" s="210"/>
      <c r="F453" s="210"/>
      <c r="G453" s="210"/>
      <c r="H453" s="210"/>
      <c r="I453" s="210"/>
      <c r="J453" s="210"/>
      <c r="K453" s="210"/>
      <c r="L453" s="210"/>
      <c r="M453" s="210"/>
      <c r="N453" s="210"/>
      <c r="O453" s="210"/>
      <c r="P453" s="210"/>
      <c r="Q453" s="210"/>
      <c r="R453" s="210"/>
      <c r="S453" s="210"/>
      <c r="T453" s="210"/>
      <c r="U453" s="210"/>
      <c r="V453" s="210"/>
      <c r="W453" s="210"/>
      <c r="X453" s="210"/>
      <c r="Y453" s="210"/>
      <c r="Z453" s="210"/>
      <c r="AA453" s="210"/>
      <c r="AB453" s="210"/>
      <c r="AC453" s="210"/>
      <c r="AD453" s="210"/>
      <c r="AE453" s="210"/>
      <c r="AF453" s="210"/>
      <c r="AG453" s="210"/>
      <c r="AH453" s="210"/>
      <c r="AI453" s="210"/>
      <c r="AJ453" s="210"/>
      <c r="AK453" s="210"/>
      <c r="AL453" s="210"/>
    </row>
    <row r="454" spans="1:38" ht="16" x14ac:dyDescent="0.2">
      <c r="A454" s="210"/>
      <c r="B454" s="210"/>
      <c r="C454" s="210"/>
      <c r="D454" s="210"/>
      <c r="E454" s="210"/>
      <c r="F454" s="210"/>
      <c r="G454" s="210"/>
      <c r="H454" s="210"/>
      <c r="I454" s="210"/>
      <c r="J454" s="210"/>
      <c r="K454" s="210"/>
      <c r="L454" s="210"/>
      <c r="M454" s="210"/>
      <c r="N454" s="210"/>
      <c r="O454" s="210"/>
      <c r="P454" s="210"/>
      <c r="Q454" s="210"/>
      <c r="R454" s="210"/>
      <c r="S454" s="210"/>
      <c r="T454" s="210"/>
      <c r="U454" s="210"/>
      <c r="V454" s="210"/>
      <c r="W454" s="210"/>
      <c r="X454" s="210"/>
      <c r="Y454" s="210"/>
      <c r="Z454" s="210"/>
      <c r="AA454" s="210"/>
      <c r="AB454" s="210"/>
      <c r="AC454" s="210"/>
      <c r="AD454" s="210"/>
      <c r="AE454" s="210"/>
      <c r="AF454" s="210"/>
      <c r="AG454" s="210"/>
      <c r="AH454" s="210"/>
      <c r="AI454" s="210"/>
      <c r="AJ454" s="210"/>
      <c r="AK454" s="210"/>
      <c r="AL454" s="210"/>
    </row>
    <row r="455" spans="1:38" ht="16" x14ac:dyDescent="0.2">
      <c r="A455" s="210"/>
      <c r="B455" s="210"/>
      <c r="C455" s="210"/>
      <c r="D455" s="210"/>
      <c r="E455" s="210"/>
      <c r="F455" s="210"/>
      <c r="G455" s="210"/>
      <c r="H455" s="210"/>
      <c r="I455" s="210"/>
      <c r="J455" s="210"/>
      <c r="K455" s="210"/>
      <c r="L455" s="210"/>
      <c r="M455" s="210"/>
      <c r="N455" s="210"/>
      <c r="O455" s="210"/>
      <c r="P455" s="210"/>
      <c r="Q455" s="210"/>
      <c r="R455" s="210"/>
      <c r="S455" s="210"/>
      <c r="T455" s="210"/>
      <c r="U455" s="210"/>
      <c r="V455" s="210"/>
      <c r="W455" s="210"/>
      <c r="X455" s="210"/>
      <c r="Y455" s="210"/>
      <c r="Z455" s="210"/>
      <c r="AA455" s="210"/>
      <c r="AB455" s="210"/>
      <c r="AC455" s="210"/>
      <c r="AD455" s="210"/>
      <c r="AE455" s="210"/>
      <c r="AF455" s="210"/>
      <c r="AG455" s="210"/>
      <c r="AH455" s="210"/>
      <c r="AI455" s="210"/>
      <c r="AJ455" s="210"/>
      <c r="AK455" s="210"/>
      <c r="AL455" s="210"/>
    </row>
    <row r="456" spans="1:38" ht="16" x14ac:dyDescent="0.2">
      <c r="A456" s="210"/>
      <c r="B456" s="210"/>
      <c r="C456" s="210"/>
      <c r="D456" s="210"/>
      <c r="E456" s="210"/>
      <c r="F456" s="210"/>
      <c r="G456" s="210"/>
      <c r="H456" s="210"/>
      <c r="I456" s="210"/>
      <c r="J456" s="210"/>
      <c r="K456" s="210"/>
      <c r="L456" s="210"/>
      <c r="M456" s="210"/>
      <c r="N456" s="210"/>
      <c r="O456" s="210"/>
      <c r="P456" s="210"/>
      <c r="Q456" s="210"/>
      <c r="R456" s="210"/>
      <c r="S456" s="210"/>
      <c r="T456" s="210"/>
      <c r="U456" s="210"/>
      <c r="V456" s="210"/>
      <c r="W456" s="210"/>
      <c r="X456" s="210"/>
      <c r="Y456" s="210"/>
      <c r="Z456" s="210"/>
      <c r="AA456" s="210"/>
      <c r="AB456" s="210"/>
      <c r="AC456" s="210"/>
      <c r="AD456" s="210"/>
      <c r="AE456" s="210"/>
      <c r="AF456" s="210"/>
      <c r="AG456" s="210"/>
      <c r="AH456" s="210"/>
      <c r="AI456" s="210"/>
      <c r="AJ456" s="210"/>
      <c r="AK456" s="210"/>
      <c r="AL456" s="210"/>
    </row>
    <row r="457" spans="1:38" ht="16" x14ac:dyDescent="0.2">
      <c r="A457" s="210"/>
      <c r="B457" s="210"/>
      <c r="C457" s="210"/>
      <c r="D457" s="210"/>
      <c r="E457" s="210"/>
      <c r="F457" s="210"/>
      <c r="G457" s="210"/>
      <c r="H457" s="210"/>
      <c r="I457" s="210"/>
      <c r="J457" s="210"/>
      <c r="K457" s="210"/>
      <c r="L457" s="210"/>
      <c r="M457" s="210"/>
      <c r="N457" s="210"/>
      <c r="O457" s="210"/>
      <c r="P457" s="210"/>
      <c r="Q457" s="210"/>
      <c r="R457" s="210"/>
      <c r="S457" s="210"/>
      <c r="T457" s="210"/>
      <c r="U457" s="210"/>
      <c r="V457" s="210"/>
      <c r="W457" s="210"/>
      <c r="X457" s="210"/>
      <c r="Y457" s="210"/>
      <c r="Z457" s="210"/>
      <c r="AA457" s="210"/>
      <c r="AB457" s="210"/>
      <c r="AC457" s="210"/>
      <c r="AD457" s="210"/>
      <c r="AE457" s="210"/>
      <c r="AF457" s="210"/>
      <c r="AG457" s="210"/>
      <c r="AH457" s="210"/>
      <c r="AI457" s="210"/>
      <c r="AJ457" s="210"/>
      <c r="AK457" s="210"/>
      <c r="AL457" s="210"/>
    </row>
    <row r="458" spans="1:38" ht="16" x14ac:dyDescent="0.2">
      <c r="A458" s="210"/>
      <c r="B458" s="210"/>
      <c r="C458" s="210"/>
      <c r="D458" s="210"/>
      <c r="E458" s="210"/>
      <c r="F458" s="210"/>
      <c r="G458" s="210"/>
      <c r="H458" s="210"/>
      <c r="I458" s="210"/>
      <c r="J458" s="210"/>
      <c r="K458" s="210"/>
      <c r="L458" s="210"/>
      <c r="M458" s="210"/>
      <c r="N458" s="210"/>
      <c r="O458" s="210"/>
      <c r="P458" s="210"/>
      <c r="Q458" s="210"/>
      <c r="R458" s="210"/>
      <c r="S458" s="210"/>
      <c r="T458" s="210"/>
      <c r="U458" s="210"/>
      <c r="V458" s="210"/>
      <c r="W458" s="210"/>
      <c r="X458" s="210"/>
      <c r="Y458" s="210"/>
      <c r="Z458" s="210"/>
      <c r="AA458" s="210"/>
      <c r="AB458" s="210"/>
      <c r="AC458" s="210"/>
      <c r="AD458" s="210"/>
      <c r="AE458" s="210"/>
      <c r="AF458" s="210"/>
      <c r="AG458" s="210"/>
      <c r="AH458" s="210"/>
      <c r="AI458" s="210"/>
      <c r="AJ458" s="210"/>
      <c r="AK458" s="210"/>
      <c r="AL458" s="210"/>
    </row>
    <row r="459" spans="1:38" ht="16" x14ac:dyDescent="0.2">
      <c r="A459" s="210"/>
      <c r="B459" s="210"/>
      <c r="C459" s="210"/>
      <c r="D459" s="210"/>
      <c r="E459" s="210"/>
      <c r="F459" s="210"/>
      <c r="G459" s="210"/>
      <c r="H459" s="210"/>
      <c r="I459" s="210"/>
      <c r="J459" s="210"/>
      <c r="K459" s="210"/>
      <c r="L459" s="210"/>
      <c r="M459" s="210"/>
      <c r="N459" s="210"/>
      <c r="O459" s="210"/>
      <c r="P459" s="210"/>
      <c r="Q459" s="210"/>
      <c r="R459" s="210"/>
      <c r="S459" s="210"/>
      <c r="T459" s="210"/>
      <c r="U459" s="210"/>
      <c r="V459" s="210"/>
      <c r="W459" s="210"/>
      <c r="X459" s="210"/>
      <c r="Y459" s="210"/>
      <c r="Z459" s="210"/>
      <c r="AA459" s="210"/>
      <c r="AB459" s="210"/>
      <c r="AC459" s="210"/>
      <c r="AD459" s="210"/>
      <c r="AE459" s="210"/>
      <c r="AF459" s="210"/>
      <c r="AG459" s="210"/>
      <c r="AH459" s="210"/>
      <c r="AI459" s="210"/>
      <c r="AJ459" s="210"/>
      <c r="AK459" s="210"/>
      <c r="AL459" s="210"/>
    </row>
    <row r="460" spans="1:38" ht="16" x14ac:dyDescent="0.2">
      <c r="A460" s="210"/>
      <c r="B460" s="210"/>
      <c r="C460" s="210"/>
      <c r="D460" s="210"/>
      <c r="E460" s="210"/>
      <c r="F460" s="210"/>
      <c r="G460" s="210"/>
      <c r="H460" s="210"/>
      <c r="I460" s="210"/>
      <c r="J460" s="210"/>
      <c r="K460" s="210"/>
      <c r="L460" s="210"/>
      <c r="M460" s="210"/>
      <c r="N460" s="210"/>
      <c r="O460" s="210"/>
      <c r="P460" s="210"/>
      <c r="Q460" s="210"/>
      <c r="R460" s="210"/>
      <c r="S460" s="210"/>
      <c r="T460" s="210"/>
      <c r="U460" s="210"/>
      <c r="V460" s="210"/>
      <c r="W460" s="210"/>
      <c r="X460" s="210"/>
      <c r="Y460" s="210"/>
      <c r="Z460" s="210"/>
      <c r="AA460" s="210"/>
      <c r="AB460" s="210"/>
      <c r="AC460" s="210"/>
      <c r="AD460" s="210"/>
      <c r="AE460" s="210"/>
      <c r="AF460" s="210"/>
      <c r="AG460" s="210"/>
      <c r="AH460" s="210"/>
      <c r="AI460" s="210"/>
      <c r="AJ460" s="210"/>
      <c r="AK460" s="210"/>
      <c r="AL460" s="210"/>
    </row>
    <row r="461" spans="1:38" ht="16" x14ac:dyDescent="0.2">
      <c r="A461" s="210"/>
      <c r="B461" s="210"/>
      <c r="C461" s="210"/>
      <c r="D461" s="210"/>
      <c r="E461" s="210"/>
      <c r="F461" s="210"/>
      <c r="G461" s="210"/>
      <c r="H461" s="210"/>
      <c r="I461" s="210"/>
      <c r="J461" s="210"/>
      <c r="K461" s="210"/>
      <c r="L461" s="210"/>
      <c r="M461" s="210"/>
      <c r="N461" s="210"/>
      <c r="O461" s="210"/>
      <c r="P461" s="210"/>
      <c r="Q461" s="210"/>
      <c r="R461" s="210"/>
      <c r="S461" s="210"/>
      <c r="T461" s="210"/>
      <c r="U461" s="210"/>
      <c r="V461" s="210"/>
      <c r="W461" s="210"/>
      <c r="X461" s="210"/>
      <c r="Y461" s="210"/>
      <c r="Z461" s="210"/>
      <c r="AA461" s="210"/>
      <c r="AB461" s="210"/>
      <c r="AC461" s="210"/>
      <c r="AD461" s="210"/>
      <c r="AE461" s="210"/>
      <c r="AF461" s="210"/>
      <c r="AG461" s="210"/>
      <c r="AH461" s="210"/>
      <c r="AI461" s="210"/>
      <c r="AJ461" s="210"/>
      <c r="AK461" s="210"/>
      <c r="AL461" s="210"/>
    </row>
    <row r="462" spans="1:38" ht="16" x14ac:dyDescent="0.2">
      <c r="A462" s="210"/>
      <c r="B462" s="210"/>
      <c r="C462" s="210"/>
      <c r="D462" s="210"/>
      <c r="E462" s="210"/>
      <c r="F462" s="210"/>
      <c r="G462" s="210"/>
      <c r="H462" s="210"/>
      <c r="I462" s="210"/>
      <c r="J462" s="210"/>
      <c r="K462" s="210"/>
      <c r="L462" s="210"/>
      <c r="M462" s="210"/>
      <c r="N462" s="210"/>
      <c r="O462" s="210"/>
      <c r="P462" s="210"/>
      <c r="Q462" s="210"/>
      <c r="R462" s="210"/>
      <c r="S462" s="210"/>
      <c r="T462" s="210"/>
      <c r="U462" s="210"/>
      <c r="V462" s="210"/>
      <c r="W462" s="210"/>
      <c r="X462" s="210"/>
      <c r="Y462" s="210"/>
      <c r="Z462" s="210"/>
      <c r="AA462" s="210"/>
      <c r="AB462" s="210"/>
      <c r="AC462" s="210"/>
      <c r="AD462" s="210"/>
      <c r="AE462" s="210"/>
      <c r="AF462" s="210"/>
      <c r="AG462" s="210"/>
      <c r="AH462" s="210"/>
      <c r="AI462" s="210"/>
      <c r="AJ462" s="210"/>
      <c r="AK462" s="210"/>
      <c r="AL462" s="210"/>
    </row>
    <row r="463" spans="1:38" ht="16" x14ac:dyDescent="0.2">
      <c r="A463" s="210"/>
      <c r="B463" s="210"/>
      <c r="C463" s="210"/>
      <c r="D463" s="210"/>
      <c r="E463" s="210"/>
      <c r="F463" s="210"/>
      <c r="G463" s="210"/>
      <c r="H463" s="210"/>
      <c r="I463" s="210"/>
      <c r="J463" s="210"/>
      <c r="K463" s="210"/>
      <c r="L463" s="210"/>
      <c r="M463" s="210"/>
      <c r="N463" s="210"/>
      <c r="O463" s="210"/>
      <c r="P463" s="210"/>
      <c r="Q463" s="210"/>
      <c r="R463" s="210"/>
      <c r="S463" s="210"/>
      <c r="T463" s="210"/>
      <c r="U463" s="210"/>
      <c r="V463" s="210"/>
      <c r="W463" s="210"/>
      <c r="X463" s="210"/>
      <c r="Y463" s="210"/>
      <c r="Z463" s="210"/>
      <c r="AA463" s="210"/>
      <c r="AB463" s="210"/>
      <c r="AC463" s="210"/>
      <c r="AD463" s="210"/>
      <c r="AE463" s="210"/>
      <c r="AF463" s="210"/>
      <c r="AG463" s="210"/>
      <c r="AH463" s="210"/>
      <c r="AI463" s="210"/>
      <c r="AJ463" s="210"/>
      <c r="AK463" s="210"/>
      <c r="AL463" s="210"/>
    </row>
    <row r="464" spans="1:38" ht="16" x14ac:dyDescent="0.2">
      <c r="A464" s="210"/>
      <c r="B464" s="210"/>
      <c r="C464" s="210"/>
      <c r="D464" s="210"/>
      <c r="E464" s="210"/>
      <c r="F464" s="210"/>
      <c r="G464" s="210"/>
      <c r="H464" s="210"/>
      <c r="I464" s="210"/>
      <c r="J464" s="210"/>
      <c r="K464" s="210"/>
      <c r="L464" s="210"/>
      <c r="M464" s="210"/>
      <c r="N464" s="210"/>
      <c r="O464" s="210"/>
      <c r="P464" s="210"/>
      <c r="Q464" s="210"/>
      <c r="R464" s="210"/>
      <c r="S464" s="210"/>
      <c r="T464" s="210"/>
      <c r="U464" s="210"/>
      <c r="V464" s="210"/>
      <c r="W464" s="210"/>
      <c r="X464" s="210"/>
      <c r="Y464" s="210"/>
      <c r="Z464" s="210"/>
      <c r="AA464" s="210"/>
      <c r="AB464" s="210"/>
      <c r="AC464" s="210"/>
      <c r="AD464" s="210"/>
      <c r="AE464" s="210"/>
      <c r="AF464" s="210"/>
      <c r="AG464" s="210"/>
      <c r="AH464" s="210"/>
      <c r="AI464" s="210"/>
      <c r="AJ464" s="210"/>
      <c r="AK464" s="210"/>
      <c r="AL464" s="210"/>
    </row>
    <row r="465" spans="1:38" ht="16" x14ac:dyDescent="0.2">
      <c r="A465" s="210"/>
      <c r="B465" s="210"/>
      <c r="C465" s="210"/>
      <c r="D465" s="210"/>
      <c r="E465" s="210"/>
      <c r="F465" s="210"/>
      <c r="G465" s="210"/>
      <c r="H465" s="210"/>
      <c r="I465" s="210"/>
      <c r="J465" s="210"/>
      <c r="K465" s="210"/>
      <c r="L465" s="210"/>
      <c r="M465" s="210"/>
      <c r="N465" s="210"/>
      <c r="O465" s="210"/>
      <c r="P465" s="210"/>
      <c r="Q465" s="210"/>
      <c r="R465" s="210"/>
      <c r="S465" s="210"/>
      <c r="T465" s="210"/>
      <c r="U465" s="210"/>
      <c r="V465" s="210"/>
      <c r="W465" s="210"/>
      <c r="X465" s="210"/>
      <c r="Y465" s="210"/>
      <c r="Z465" s="210"/>
      <c r="AA465" s="210"/>
      <c r="AB465" s="210"/>
      <c r="AC465" s="210"/>
      <c r="AD465" s="210"/>
      <c r="AE465" s="210"/>
      <c r="AF465" s="210"/>
      <c r="AG465" s="210"/>
      <c r="AH465" s="210"/>
      <c r="AI465" s="210"/>
      <c r="AJ465" s="210"/>
      <c r="AK465" s="210"/>
      <c r="AL465" s="210"/>
    </row>
    <row r="466" spans="1:38" ht="16" x14ac:dyDescent="0.2">
      <c r="A466" s="210"/>
      <c r="B466" s="210"/>
      <c r="C466" s="210"/>
      <c r="D466" s="210"/>
      <c r="E466" s="210"/>
      <c r="F466" s="210"/>
      <c r="G466" s="210"/>
      <c r="H466" s="210"/>
      <c r="I466" s="210"/>
      <c r="J466" s="210"/>
      <c r="K466" s="210"/>
      <c r="L466" s="210"/>
      <c r="M466" s="210"/>
      <c r="N466" s="210"/>
      <c r="O466" s="210"/>
      <c r="P466" s="210"/>
      <c r="Q466" s="210"/>
      <c r="R466" s="210"/>
      <c r="S466" s="210"/>
      <c r="T466" s="210"/>
      <c r="U466" s="210"/>
      <c r="V466" s="210"/>
      <c r="W466" s="210"/>
      <c r="X466" s="210"/>
      <c r="Y466" s="210"/>
      <c r="Z466" s="210"/>
      <c r="AA466" s="210"/>
      <c r="AB466" s="210"/>
      <c r="AC466" s="210"/>
      <c r="AD466" s="210"/>
      <c r="AE466" s="210"/>
      <c r="AF466" s="210"/>
      <c r="AG466" s="210"/>
      <c r="AH466" s="210"/>
      <c r="AI466" s="210"/>
      <c r="AJ466" s="210"/>
      <c r="AK466" s="210"/>
      <c r="AL466" s="210"/>
    </row>
    <row r="467" spans="1:38" ht="16" x14ac:dyDescent="0.2">
      <c r="A467" s="210"/>
      <c r="B467" s="210"/>
      <c r="C467" s="210"/>
      <c r="D467" s="210"/>
      <c r="E467" s="210"/>
      <c r="F467" s="210"/>
      <c r="G467" s="210"/>
      <c r="H467" s="210"/>
      <c r="I467" s="210"/>
      <c r="J467" s="210"/>
      <c r="K467" s="210"/>
      <c r="L467" s="210"/>
      <c r="M467" s="210"/>
      <c r="N467" s="210"/>
      <c r="O467" s="210"/>
      <c r="P467" s="210"/>
      <c r="Q467" s="210"/>
      <c r="R467" s="210"/>
      <c r="S467" s="210"/>
      <c r="T467" s="210"/>
      <c r="U467" s="210"/>
      <c r="V467" s="210"/>
      <c r="W467" s="210"/>
      <c r="X467" s="210"/>
      <c r="Y467" s="210"/>
      <c r="Z467" s="210"/>
      <c r="AA467" s="210"/>
      <c r="AB467" s="210"/>
      <c r="AC467" s="210"/>
      <c r="AD467" s="210"/>
      <c r="AE467" s="210"/>
      <c r="AF467" s="210"/>
      <c r="AG467" s="210"/>
      <c r="AH467" s="210"/>
      <c r="AI467" s="210"/>
      <c r="AJ467" s="210"/>
      <c r="AK467" s="210"/>
      <c r="AL467" s="210"/>
    </row>
    <row r="468" spans="1:38" ht="16" x14ac:dyDescent="0.2">
      <c r="A468" s="210"/>
      <c r="B468" s="210"/>
      <c r="C468" s="210"/>
      <c r="D468" s="210"/>
      <c r="E468" s="210"/>
      <c r="F468" s="210"/>
      <c r="G468" s="210"/>
      <c r="H468" s="210"/>
      <c r="I468" s="210"/>
      <c r="J468" s="210"/>
      <c r="K468" s="210"/>
      <c r="L468" s="210"/>
      <c r="M468" s="210"/>
      <c r="N468" s="210"/>
      <c r="O468" s="210"/>
      <c r="P468" s="210"/>
      <c r="Q468" s="210"/>
      <c r="R468" s="210"/>
      <c r="S468" s="210"/>
      <c r="T468" s="210"/>
      <c r="U468" s="210"/>
      <c r="V468" s="210"/>
      <c r="W468" s="210"/>
      <c r="X468" s="210"/>
      <c r="Y468" s="210"/>
      <c r="Z468" s="210"/>
      <c r="AA468" s="210"/>
      <c r="AB468" s="210"/>
      <c r="AC468" s="210"/>
      <c r="AD468" s="210"/>
      <c r="AE468" s="210"/>
      <c r="AF468" s="210"/>
      <c r="AG468" s="210"/>
      <c r="AH468" s="210"/>
      <c r="AI468" s="210"/>
      <c r="AJ468" s="210"/>
      <c r="AK468" s="210"/>
      <c r="AL468" s="210"/>
    </row>
    <row r="469" spans="1:38" ht="16" x14ac:dyDescent="0.2">
      <c r="A469" s="210"/>
      <c r="B469" s="210"/>
      <c r="C469" s="210"/>
      <c r="D469" s="210"/>
      <c r="E469" s="210"/>
      <c r="F469" s="210"/>
      <c r="G469" s="210"/>
      <c r="H469" s="210"/>
      <c r="I469" s="210"/>
      <c r="J469" s="210"/>
      <c r="K469" s="210"/>
      <c r="L469" s="210"/>
      <c r="M469" s="210"/>
      <c r="N469" s="210"/>
      <c r="O469" s="210"/>
      <c r="P469" s="210"/>
      <c r="Q469" s="210"/>
      <c r="R469" s="210"/>
      <c r="S469" s="210"/>
      <c r="T469" s="210"/>
      <c r="U469" s="210"/>
      <c r="V469" s="210"/>
      <c r="W469" s="210"/>
      <c r="X469" s="210"/>
      <c r="Y469" s="210"/>
      <c r="Z469" s="210"/>
      <c r="AA469" s="210"/>
      <c r="AB469" s="210"/>
      <c r="AC469" s="210"/>
      <c r="AD469" s="210"/>
      <c r="AE469" s="210"/>
      <c r="AF469" s="210"/>
      <c r="AG469" s="210"/>
      <c r="AH469" s="210"/>
      <c r="AI469" s="210"/>
      <c r="AJ469" s="210"/>
      <c r="AK469" s="210"/>
      <c r="AL469" s="210"/>
    </row>
    <row r="470" spans="1:38" ht="16" x14ac:dyDescent="0.2">
      <c r="A470" s="210"/>
      <c r="B470" s="210"/>
      <c r="C470" s="210"/>
      <c r="D470" s="210"/>
      <c r="E470" s="210"/>
      <c r="F470" s="210"/>
      <c r="G470" s="210"/>
      <c r="H470" s="210"/>
      <c r="I470" s="210"/>
      <c r="J470" s="210"/>
      <c r="K470" s="210"/>
      <c r="L470" s="210"/>
      <c r="M470" s="210"/>
      <c r="N470" s="210"/>
      <c r="O470" s="210"/>
      <c r="P470" s="210"/>
      <c r="Q470" s="210"/>
      <c r="R470" s="210"/>
      <c r="S470" s="210"/>
      <c r="T470" s="210"/>
      <c r="U470" s="210"/>
      <c r="V470" s="210"/>
      <c r="W470" s="210"/>
      <c r="X470" s="210"/>
      <c r="Y470" s="210"/>
      <c r="Z470" s="210"/>
      <c r="AA470" s="210"/>
      <c r="AB470" s="210"/>
      <c r="AC470" s="210"/>
      <c r="AD470" s="210"/>
      <c r="AE470" s="210"/>
      <c r="AF470" s="210"/>
      <c r="AG470" s="210"/>
      <c r="AH470" s="210"/>
      <c r="AI470" s="210"/>
      <c r="AJ470" s="210"/>
      <c r="AK470" s="210"/>
      <c r="AL470" s="210"/>
    </row>
    <row r="471" spans="1:38" ht="16" x14ac:dyDescent="0.2">
      <c r="A471" s="210"/>
      <c r="B471" s="210"/>
      <c r="C471" s="210"/>
      <c r="D471" s="210"/>
      <c r="E471" s="210"/>
      <c r="F471" s="210"/>
      <c r="G471" s="210"/>
      <c r="H471" s="210"/>
      <c r="I471" s="210"/>
      <c r="J471" s="210"/>
      <c r="K471" s="210"/>
      <c r="L471" s="210"/>
      <c r="M471" s="210"/>
      <c r="N471" s="210"/>
      <c r="O471" s="210"/>
      <c r="P471" s="210"/>
      <c r="Q471" s="210"/>
      <c r="R471" s="210"/>
      <c r="S471" s="210"/>
      <c r="T471" s="210"/>
      <c r="U471" s="210"/>
      <c r="V471" s="210"/>
      <c r="W471" s="210"/>
      <c r="X471" s="210"/>
      <c r="Y471" s="210"/>
      <c r="Z471" s="210"/>
      <c r="AA471" s="210"/>
      <c r="AB471" s="210"/>
      <c r="AC471" s="210"/>
      <c r="AD471" s="210"/>
      <c r="AE471" s="210"/>
      <c r="AF471" s="210"/>
      <c r="AG471" s="210"/>
      <c r="AH471" s="210"/>
      <c r="AI471" s="210"/>
      <c r="AJ471" s="210"/>
      <c r="AK471" s="210"/>
      <c r="AL471" s="210"/>
    </row>
    <row r="472" spans="1:38" ht="16" x14ac:dyDescent="0.2">
      <c r="A472" s="210"/>
      <c r="B472" s="210"/>
      <c r="C472" s="210"/>
      <c r="D472" s="210"/>
      <c r="E472" s="210"/>
      <c r="F472" s="210"/>
      <c r="G472" s="210"/>
      <c r="H472" s="210"/>
      <c r="I472" s="210"/>
      <c r="J472" s="210"/>
      <c r="K472" s="210"/>
      <c r="L472" s="210"/>
      <c r="M472" s="210"/>
      <c r="N472" s="210"/>
      <c r="O472" s="210"/>
      <c r="P472" s="210"/>
      <c r="Q472" s="210"/>
      <c r="R472" s="210"/>
      <c r="S472" s="210"/>
      <c r="T472" s="210"/>
      <c r="U472" s="210"/>
      <c r="V472" s="210"/>
      <c r="W472" s="210"/>
      <c r="X472" s="210"/>
      <c r="Y472" s="210"/>
      <c r="Z472" s="210"/>
      <c r="AA472" s="210"/>
      <c r="AB472" s="210"/>
      <c r="AC472" s="210"/>
      <c r="AD472" s="210"/>
      <c r="AE472" s="210"/>
      <c r="AF472" s="210"/>
      <c r="AG472" s="210"/>
      <c r="AH472" s="210"/>
      <c r="AI472" s="210"/>
      <c r="AJ472" s="210"/>
      <c r="AK472" s="210"/>
      <c r="AL472" s="210"/>
    </row>
    <row r="473" spans="1:38" ht="16" x14ac:dyDescent="0.2">
      <c r="A473" s="210"/>
      <c r="B473" s="210"/>
      <c r="C473" s="210"/>
      <c r="D473" s="210"/>
      <c r="E473" s="210"/>
      <c r="F473" s="210"/>
      <c r="G473" s="210"/>
      <c r="H473" s="210"/>
      <c r="I473" s="210"/>
      <c r="J473" s="210"/>
      <c r="K473" s="210"/>
      <c r="L473" s="210"/>
      <c r="M473" s="210"/>
      <c r="N473" s="210"/>
      <c r="O473" s="210"/>
      <c r="P473" s="210"/>
      <c r="Q473" s="210"/>
      <c r="R473" s="210"/>
      <c r="S473" s="210"/>
      <c r="T473" s="210"/>
      <c r="U473" s="210"/>
      <c r="V473" s="210"/>
      <c r="W473" s="210"/>
      <c r="X473" s="210"/>
      <c r="Y473" s="210"/>
      <c r="Z473" s="210"/>
      <c r="AA473" s="210"/>
      <c r="AB473" s="210"/>
      <c r="AC473" s="210"/>
      <c r="AD473" s="210"/>
      <c r="AE473" s="210"/>
      <c r="AF473" s="210"/>
      <c r="AG473" s="210"/>
      <c r="AH473" s="210"/>
      <c r="AI473" s="210"/>
      <c r="AJ473" s="210"/>
      <c r="AK473" s="210"/>
      <c r="AL473" s="210"/>
    </row>
    <row r="474" spans="1:38" ht="16" x14ac:dyDescent="0.2">
      <c r="A474" s="210"/>
      <c r="B474" s="210"/>
      <c r="C474" s="210"/>
      <c r="D474" s="210"/>
      <c r="E474" s="210"/>
      <c r="F474" s="210"/>
      <c r="G474" s="210"/>
      <c r="H474" s="210"/>
      <c r="I474" s="210"/>
      <c r="J474" s="210"/>
      <c r="K474" s="210"/>
      <c r="L474" s="210"/>
      <c r="M474" s="210"/>
      <c r="N474" s="210"/>
      <c r="O474" s="210"/>
      <c r="P474" s="210"/>
      <c r="Q474" s="210"/>
      <c r="R474" s="210"/>
      <c r="S474" s="210"/>
      <c r="T474" s="210"/>
      <c r="U474" s="210"/>
      <c r="V474" s="210"/>
      <c r="W474" s="210"/>
      <c r="X474" s="210"/>
      <c r="Y474" s="210"/>
      <c r="Z474" s="210"/>
      <c r="AA474" s="210"/>
      <c r="AB474" s="210"/>
      <c r="AC474" s="210"/>
      <c r="AD474" s="210"/>
      <c r="AE474" s="210"/>
      <c r="AF474" s="210"/>
      <c r="AG474" s="210"/>
      <c r="AH474" s="210"/>
      <c r="AI474" s="210"/>
      <c r="AJ474" s="210"/>
      <c r="AK474" s="210"/>
      <c r="AL474" s="210"/>
    </row>
    <row r="475" spans="1:38" ht="16" x14ac:dyDescent="0.2">
      <c r="A475" s="210"/>
      <c r="B475" s="210"/>
      <c r="C475" s="210"/>
      <c r="D475" s="210"/>
      <c r="E475" s="210"/>
      <c r="F475" s="210"/>
      <c r="G475" s="210"/>
      <c r="H475" s="210"/>
      <c r="I475" s="210"/>
      <c r="J475" s="210"/>
      <c r="K475" s="210"/>
      <c r="L475" s="210"/>
      <c r="M475" s="210"/>
      <c r="N475" s="210"/>
      <c r="O475" s="210"/>
      <c r="P475" s="210"/>
      <c r="Q475" s="210"/>
      <c r="R475" s="210"/>
      <c r="S475" s="210"/>
      <c r="T475" s="210"/>
      <c r="U475" s="210"/>
      <c r="V475" s="210"/>
      <c r="W475" s="210"/>
      <c r="X475" s="210"/>
      <c r="Y475" s="210"/>
      <c r="Z475" s="210"/>
      <c r="AA475" s="210"/>
      <c r="AB475" s="210"/>
      <c r="AC475" s="210"/>
      <c r="AD475" s="210"/>
      <c r="AE475" s="210"/>
      <c r="AF475" s="210"/>
      <c r="AG475" s="210"/>
      <c r="AH475" s="210"/>
      <c r="AI475" s="210"/>
      <c r="AJ475" s="210"/>
      <c r="AK475" s="210"/>
      <c r="AL475" s="210"/>
    </row>
    <row r="476" spans="1:38" ht="16" x14ac:dyDescent="0.2">
      <c r="A476" s="210"/>
      <c r="B476" s="210"/>
      <c r="C476" s="210"/>
      <c r="D476" s="210"/>
      <c r="E476" s="210"/>
      <c r="F476" s="210"/>
      <c r="G476" s="210"/>
      <c r="H476" s="210"/>
      <c r="I476" s="210"/>
      <c r="J476" s="210"/>
      <c r="K476" s="210"/>
      <c r="L476" s="210"/>
      <c r="M476" s="210"/>
      <c r="N476" s="210"/>
      <c r="O476" s="210"/>
      <c r="P476" s="210"/>
      <c r="Q476" s="210"/>
      <c r="R476" s="210"/>
      <c r="S476" s="210"/>
      <c r="T476" s="210"/>
      <c r="U476" s="210"/>
      <c r="V476" s="210"/>
      <c r="W476" s="210"/>
      <c r="X476" s="210"/>
      <c r="Y476" s="210"/>
      <c r="Z476" s="210"/>
      <c r="AA476" s="210"/>
      <c r="AB476" s="210"/>
      <c r="AC476" s="210"/>
      <c r="AD476" s="210"/>
      <c r="AE476" s="210"/>
      <c r="AF476" s="210"/>
      <c r="AG476" s="210"/>
      <c r="AH476" s="210"/>
      <c r="AI476" s="210"/>
      <c r="AJ476" s="210"/>
      <c r="AK476" s="210"/>
      <c r="AL476" s="210"/>
    </row>
    <row r="477" spans="1:38" ht="16" x14ac:dyDescent="0.2">
      <c r="A477" s="210"/>
      <c r="B477" s="210"/>
      <c r="C477" s="210"/>
      <c r="D477" s="210"/>
      <c r="E477" s="210"/>
      <c r="F477" s="210"/>
      <c r="G477" s="210"/>
      <c r="H477" s="210"/>
      <c r="I477" s="210"/>
      <c r="J477" s="210"/>
      <c r="K477" s="210"/>
      <c r="L477" s="210"/>
      <c r="M477" s="210"/>
      <c r="N477" s="210"/>
      <c r="O477" s="210"/>
      <c r="P477" s="210"/>
      <c r="Q477" s="210"/>
      <c r="R477" s="210"/>
      <c r="S477" s="210"/>
      <c r="T477" s="210"/>
      <c r="U477" s="210"/>
      <c r="V477" s="210"/>
      <c r="W477" s="210"/>
      <c r="X477" s="210"/>
      <c r="Y477" s="210"/>
      <c r="Z477" s="210"/>
      <c r="AA477" s="210"/>
      <c r="AB477" s="210"/>
      <c r="AC477" s="210"/>
      <c r="AD477" s="210"/>
      <c r="AE477" s="210"/>
      <c r="AF477" s="210"/>
      <c r="AG477" s="210"/>
      <c r="AH477" s="210"/>
      <c r="AI477" s="210"/>
      <c r="AJ477" s="210"/>
      <c r="AK477" s="210"/>
      <c r="AL477" s="210"/>
    </row>
    <row r="478" spans="1:38" ht="16" x14ac:dyDescent="0.2">
      <c r="A478" s="210"/>
      <c r="B478" s="210"/>
      <c r="C478" s="210"/>
      <c r="D478" s="210"/>
      <c r="E478" s="210"/>
      <c r="F478" s="210"/>
      <c r="G478" s="210"/>
      <c r="H478" s="210"/>
      <c r="I478" s="210"/>
      <c r="J478" s="210"/>
      <c r="K478" s="210"/>
      <c r="L478" s="210"/>
      <c r="M478" s="210"/>
      <c r="N478" s="210"/>
      <c r="O478" s="210"/>
      <c r="P478" s="210"/>
      <c r="Q478" s="210"/>
      <c r="R478" s="210"/>
      <c r="S478" s="210"/>
      <c r="T478" s="210"/>
      <c r="U478" s="210"/>
      <c r="V478" s="210"/>
      <c r="W478" s="210"/>
      <c r="X478" s="210"/>
      <c r="Y478" s="210"/>
      <c r="Z478" s="210"/>
      <c r="AA478" s="210"/>
      <c r="AB478" s="210"/>
      <c r="AC478" s="210"/>
      <c r="AD478" s="210"/>
      <c r="AE478" s="210"/>
      <c r="AF478" s="210"/>
      <c r="AG478" s="210"/>
      <c r="AH478" s="210"/>
      <c r="AI478" s="210"/>
      <c r="AJ478" s="210"/>
      <c r="AK478" s="210"/>
      <c r="AL478" s="210"/>
    </row>
    <row r="479" spans="1:38" ht="16" x14ac:dyDescent="0.2">
      <c r="A479" s="210"/>
      <c r="B479" s="210"/>
      <c r="C479" s="210"/>
      <c r="D479" s="210"/>
      <c r="E479" s="210"/>
      <c r="F479" s="210"/>
      <c r="G479" s="210"/>
      <c r="H479" s="210"/>
      <c r="I479" s="210"/>
      <c r="J479" s="210"/>
      <c r="K479" s="210"/>
      <c r="L479" s="210"/>
      <c r="M479" s="210"/>
      <c r="N479" s="210"/>
      <c r="O479" s="210"/>
      <c r="P479" s="210"/>
      <c r="Q479" s="210"/>
      <c r="R479" s="210"/>
      <c r="S479" s="210"/>
      <c r="T479" s="210"/>
      <c r="U479" s="210"/>
      <c r="V479" s="210"/>
      <c r="W479" s="210"/>
      <c r="X479" s="210"/>
      <c r="Y479" s="210"/>
      <c r="Z479" s="210"/>
      <c r="AA479" s="210"/>
      <c r="AB479" s="210"/>
      <c r="AC479" s="210"/>
      <c r="AD479" s="210"/>
      <c r="AE479" s="210"/>
      <c r="AF479" s="210"/>
      <c r="AG479" s="210"/>
      <c r="AH479" s="210"/>
      <c r="AI479" s="210"/>
      <c r="AJ479" s="210"/>
      <c r="AK479" s="210"/>
      <c r="AL479" s="210"/>
    </row>
    <row r="480" spans="1:38" ht="16" x14ac:dyDescent="0.2">
      <c r="A480" s="210"/>
      <c r="B480" s="210"/>
      <c r="C480" s="210"/>
      <c r="D480" s="210"/>
      <c r="E480" s="210"/>
      <c r="F480" s="210"/>
      <c r="G480" s="210"/>
      <c r="H480" s="210"/>
      <c r="I480" s="210"/>
      <c r="J480" s="210"/>
      <c r="K480" s="210"/>
      <c r="L480" s="210"/>
      <c r="M480" s="210"/>
      <c r="N480" s="210"/>
      <c r="O480" s="210"/>
      <c r="P480" s="210"/>
      <c r="Q480" s="210"/>
      <c r="R480" s="210"/>
      <c r="S480" s="210"/>
      <c r="T480" s="210"/>
      <c r="U480" s="210"/>
      <c r="V480" s="210"/>
      <c r="W480" s="210"/>
      <c r="X480" s="210"/>
      <c r="Y480" s="210"/>
      <c r="Z480" s="210"/>
      <c r="AA480" s="210"/>
      <c r="AB480" s="210"/>
      <c r="AC480" s="210"/>
      <c r="AD480" s="210"/>
      <c r="AE480" s="210"/>
      <c r="AF480" s="210"/>
      <c r="AG480" s="210"/>
      <c r="AH480" s="210"/>
      <c r="AI480" s="210"/>
      <c r="AJ480" s="210"/>
      <c r="AK480" s="210"/>
      <c r="AL480" s="210"/>
    </row>
    <row r="481" spans="1:38" ht="16" x14ac:dyDescent="0.2">
      <c r="A481" s="210"/>
      <c r="B481" s="210"/>
      <c r="C481" s="210"/>
      <c r="D481" s="210"/>
      <c r="E481" s="210"/>
      <c r="F481" s="210"/>
      <c r="G481" s="210"/>
      <c r="H481" s="210"/>
      <c r="I481" s="210"/>
      <c r="J481" s="210"/>
      <c r="K481" s="210"/>
      <c r="L481" s="210"/>
      <c r="M481" s="210"/>
      <c r="N481" s="210"/>
      <c r="O481" s="210"/>
      <c r="P481" s="210"/>
      <c r="Q481" s="210"/>
      <c r="R481" s="210"/>
      <c r="S481" s="210"/>
      <c r="T481" s="210"/>
      <c r="U481" s="210"/>
      <c r="V481" s="210"/>
      <c r="W481" s="210"/>
      <c r="X481" s="210"/>
      <c r="Y481" s="210"/>
      <c r="Z481" s="210"/>
      <c r="AA481" s="210"/>
      <c r="AB481" s="210"/>
      <c r="AC481" s="210"/>
      <c r="AD481" s="210"/>
      <c r="AE481" s="210"/>
      <c r="AF481" s="210"/>
      <c r="AG481" s="210"/>
      <c r="AH481" s="210"/>
      <c r="AI481" s="210"/>
      <c r="AJ481" s="210"/>
      <c r="AK481" s="210"/>
      <c r="AL481" s="210"/>
    </row>
    <row r="482" spans="1:38" ht="16" x14ac:dyDescent="0.2">
      <c r="A482" s="210"/>
      <c r="B482" s="210"/>
      <c r="C482" s="210"/>
      <c r="D482" s="210"/>
      <c r="E482" s="210"/>
      <c r="F482" s="210"/>
      <c r="G482" s="210"/>
      <c r="H482" s="210"/>
      <c r="I482" s="210"/>
      <c r="J482" s="210"/>
      <c r="K482" s="210"/>
      <c r="L482" s="210"/>
      <c r="M482" s="210"/>
      <c r="N482" s="210"/>
      <c r="O482" s="210"/>
      <c r="P482" s="210"/>
      <c r="Q482" s="210"/>
      <c r="R482" s="210"/>
      <c r="S482" s="210"/>
      <c r="T482" s="210"/>
      <c r="U482" s="210"/>
      <c r="V482" s="210"/>
      <c r="W482" s="210"/>
      <c r="X482" s="210"/>
      <c r="Y482" s="210"/>
      <c r="Z482" s="210"/>
      <c r="AA482" s="210"/>
      <c r="AB482" s="210"/>
      <c r="AC482" s="210"/>
      <c r="AD482" s="210"/>
      <c r="AE482" s="210"/>
      <c r="AF482" s="210"/>
      <c r="AG482" s="210"/>
      <c r="AH482" s="210"/>
      <c r="AI482" s="210"/>
      <c r="AJ482" s="210"/>
      <c r="AK482" s="210"/>
      <c r="AL482" s="210"/>
    </row>
    <row r="483" spans="1:38" ht="16" x14ac:dyDescent="0.2">
      <c r="A483" s="210"/>
      <c r="B483" s="210"/>
      <c r="C483" s="210"/>
      <c r="D483" s="210"/>
      <c r="E483" s="210"/>
      <c r="F483" s="210"/>
      <c r="G483" s="210"/>
      <c r="H483" s="210"/>
      <c r="I483" s="210"/>
      <c r="J483" s="210"/>
      <c r="K483" s="210"/>
      <c r="L483" s="210"/>
      <c r="M483" s="210"/>
      <c r="N483" s="210"/>
      <c r="O483" s="210"/>
      <c r="P483" s="210"/>
      <c r="Q483" s="210"/>
      <c r="R483" s="210"/>
      <c r="S483" s="210"/>
      <c r="T483" s="210"/>
      <c r="U483" s="210"/>
      <c r="V483" s="210"/>
      <c r="W483" s="210"/>
      <c r="X483" s="210"/>
      <c r="Y483" s="210"/>
      <c r="Z483" s="210"/>
      <c r="AA483" s="210"/>
      <c r="AB483" s="210"/>
      <c r="AC483" s="210"/>
      <c r="AD483" s="210"/>
      <c r="AE483" s="210"/>
      <c r="AF483" s="210"/>
      <c r="AG483" s="210"/>
      <c r="AH483" s="210"/>
      <c r="AI483" s="210"/>
      <c r="AJ483" s="210"/>
      <c r="AK483" s="210"/>
      <c r="AL483" s="210"/>
    </row>
    <row r="484" spans="1:38" ht="16" x14ac:dyDescent="0.2">
      <c r="A484" s="210"/>
      <c r="B484" s="210"/>
      <c r="C484" s="210"/>
      <c r="D484" s="210"/>
      <c r="E484" s="210"/>
      <c r="F484" s="210"/>
      <c r="G484" s="210"/>
      <c r="H484" s="210"/>
      <c r="I484" s="210"/>
      <c r="J484" s="210"/>
      <c r="K484" s="210"/>
      <c r="L484" s="210"/>
      <c r="M484" s="210"/>
      <c r="N484" s="210"/>
      <c r="O484" s="210"/>
      <c r="P484" s="210"/>
      <c r="Q484" s="210"/>
      <c r="R484" s="210"/>
      <c r="S484" s="210"/>
      <c r="T484" s="210"/>
      <c r="U484" s="210"/>
      <c r="V484" s="210"/>
      <c r="W484" s="210"/>
      <c r="X484" s="210"/>
      <c r="Y484" s="210"/>
      <c r="Z484" s="210"/>
      <c r="AA484" s="210"/>
      <c r="AB484" s="210"/>
      <c r="AC484" s="210"/>
      <c r="AD484" s="210"/>
      <c r="AE484" s="210"/>
      <c r="AF484" s="210"/>
      <c r="AG484" s="210"/>
      <c r="AH484" s="210"/>
      <c r="AI484" s="210"/>
      <c r="AJ484" s="210"/>
      <c r="AK484" s="210"/>
      <c r="AL484" s="210"/>
    </row>
    <row r="485" spans="1:38" ht="16" x14ac:dyDescent="0.2">
      <c r="A485" s="210"/>
      <c r="B485" s="210"/>
      <c r="C485" s="210"/>
      <c r="D485" s="210"/>
      <c r="E485" s="210"/>
      <c r="F485" s="210"/>
      <c r="G485" s="210"/>
      <c r="H485" s="210"/>
      <c r="I485" s="210"/>
      <c r="J485" s="210"/>
      <c r="K485" s="210"/>
      <c r="L485" s="210"/>
      <c r="M485" s="210"/>
      <c r="N485" s="210"/>
      <c r="O485" s="210"/>
      <c r="P485" s="210"/>
      <c r="Q485" s="210"/>
      <c r="R485" s="210"/>
      <c r="S485" s="210"/>
      <c r="T485" s="210"/>
      <c r="U485" s="210"/>
      <c r="V485" s="210"/>
      <c r="W485" s="210"/>
      <c r="X485" s="210"/>
      <c r="Y485" s="210"/>
      <c r="Z485" s="210"/>
      <c r="AA485" s="210"/>
      <c r="AB485" s="210"/>
      <c r="AC485" s="210"/>
      <c r="AD485" s="210"/>
      <c r="AE485" s="210"/>
      <c r="AF485" s="210"/>
      <c r="AG485" s="210"/>
      <c r="AH485" s="210"/>
      <c r="AI485" s="210"/>
      <c r="AJ485" s="210"/>
      <c r="AK485" s="210"/>
      <c r="AL485" s="210"/>
    </row>
    <row r="486" spans="1:38" ht="16" x14ac:dyDescent="0.2">
      <c r="A486" s="210"/>
      <c r="B486" s="210"/>
      <c r="C486" s="210"/>
      <c r="D486" s="210"/>
      <c r="E486" s="210"/>
      <c r="F486" s="210"/>
      <c r="G486" s="210"/>
      <c r="H486" s="210"/>
      <c r="I486" s="210"/>
      <c r="J486" s="210"/>
      <c r="K486" s="210"/>
      <c r="L486" s="210"/>
      <c r="M486" s="210"/>
      <c r="N486" s="210"/>
      <c r="O486" s="210"/>
      <c r="P486" s="210"/>
      <c r="Q486" s="210"/>
      <c r="R486" s="210"/>
      <c r="S486" s="210"/>
      <c r="T486" s="210"/>
      <c r="U486" s="210"/>
      <c r="V486" s="210"/>
      <c r="W486" s="210"/>
      <c r="X486" s="210"/>
      <c r="Y486" s="210"/>
      <c r="Z486" s="210"/>
      <c r="AA486" s="210"/>
      <c r="AB486" s="210"/>
      <c r="AC486" s="210"/>
      <c r="AD486" s="210"/>
      <c r="AE486" s="210"/>
      <c r="AF486" s="210"/>
      <c r="AG486" s="210"/>
      <c r="AH486" s="210"/>
      <c r="AI486" s="210"/>
      <c r="AJ486" s="210"/>
      <c r="AK486" s="210"/>
      <c r="AL486" s="210"/>
    </row>
    <row r="487" spans="1:38" ht="16" x14ac:dyDescent="0.2">
      <c r="A487" s="210"/>
      <c r="B487" s="210"/>
      <c r="C487" s="210"/>
      <c r="D487" s="210"/>
      <c r="E487" s="210"/>
      <c r="F487" s="210"/>
      <c r="G487" s="210"/>
      <c r="H487" s="210"/>
      <c r="I487" s="210"/>
      <c r="J487" s="210"/>
      <c r="K487" s="210"/>
      <c r="L487" s="210"/>
      <c r="M487" s="210"/>
      <c r="N487" s="210"/>
      <c r="O487" s="210"/>
      <c r="P487" s="210"/>
      <c r="Q487" s="210"/>
      <c r="R487" s="210"/>
      <c r="S487" s="210"/>
      <c r="T487" s="210"/>
      <c r="U487" s="210"/>
      <c r="V487" s="210"/>
      <c r="W487" s="210"/>
      <c r="X487" s="210"/>
      <c r="Y487" s="210"/>
      <c r="Z487" s="210"/>
      <c r="AA487" s="210"/>
      <c r="AB487" s="210"/>
      <c r="AC487" s="210"/>
      <c r="AD487" s="210"/>
      <c r="AE487" s="210"/>
      <c r="AF487" s="210"/>
      <c r="AG487" s="210"/>
      <c r="AH487" s="210"/>
      <c r="AI487" s="210"/>
      <c r="AJ487" s="210"/>
      <c r="AK487" s="210"/>
      <c r="AL487" s="210"/>
    </row>
    <row r="488" spans="1:38" ht="16" x14ac:dyDescent="0.2">
      <c r="A488" s="210"/>
      <c r="B488" s="210"/>
      <c r="C488" s="210"/>
      <c r="D488" s="210"/>
      <c r="E488" s="210"/>
      <c r="F488" s="210"/>
      <c r="G488" s="210"/>
      <c r="H488" s="210"/>
      <c r="I488" s="210"/>
      <c r="J488" s="210"/>
      <c r="K488" s="210"/>
      <c r="L488" s="210"/>
      <c r="M488" s="210"/>
      <c r="N488" s="210"/>
      <c r="O488" s="210"/>
      <c r="P488" s="210"/>
      <c r="Q488" s="210"/>
      <c r="R488" s="210"/>
      <c r="S488" s="210"/>
      <c r="T488" s="210"/>
      <c r="U488" s="210"/>
      <c r="V488" s="210"/>
      <c r="W488" s="210"/>
      <c r="X488" s="210"/>
      <c r="Y488" s="210"/>
      <c r="Z488" s="210"/>
      <c r="AA488" s="210"/>
      <c r="AB488" s="210"/>
      <c r="AC488" s="210"/>
      <c r="AD488" s="210"/>
      <c r="AE488" s="210"/>
      <c r="AF488" s="210"/>
      <c r="AG488" s="210"/>
      <c r="AH488" s="210"/>
      <c r="AI488" s="210"/>
      <c r="AJ488" s="210"/>
      <c r="AK488" s="210"/>
      <c r="AL488" s="210"/>
    </row>
    <row r="489" spans="1:38" ht="16" x14ac:dyDescent="0.2">
      <c r="A489" s="210"/>
      <c r="B489" s="210"/>
      <c r="C489" s="210"/>
      <c r="D489" s="210"/>
      <c r="E489" s="210"/>
      <c r="F489" s="210"/>
      <c r="G489" s="210"/>
      <c r="H489" s="210"/>
      <c r="I489" s="210"/>
      <c r="J489" s="210"/>
      <c r="K489" s="210"/>
      <c r="L489" s="210"/>
      <c r="M489" s="210"/>
      <c r="N489" s="210"/>
      <c r="O489" s="210"/>
      <c r="P489" s="210"/>
      <c r="Q489" s="210"/>
      <c r="R489" s="210"/>
      <c r="S489" s="210"/>
      <c r="T489" s="210"/>
      <c r="U489" s="210"/>
      <c r="V489" s="210"/>
      <c r="W489" s="210"/>
      <c r="X489" s="210"/>
      <c r="Y489" s="210"/>
      <c r="Z489" s="210"/>
      <c r="AA489" s="210"/>
      <c r="AB489" s="210"/>
      <c r="AC489" s="210"/>
      <c r="AD489" s="210"/>
      <c r="AE489" s="210"/>
      <c r="AF489" s="210"/>
      <c r="AG489" s="210"/>
      <c r="AH489" s="210"/>
      <c r="AI489" s="210"/>
      <c r="AJ489" s="210"/>
      <c r="AK489" s="210"/>
      <c r="AL489" s="210"/>
    </row>
    <row r="490" spans="1:38" ht="16" x14ac:dyDescent="0.2">
      <c r="A490" s="210"/>
      <c r="B490" s="210"/>
      <c r="C490" s="210"/>
      <c r="D490" s="210"/>
      <c r="E490" s="210"/>
      <c r="F490" s="210"/>
      <c r="G490" s="210"/>
      <c r="H490" s="210"/>
      <c r="I490" s="210"/>
      <c r="J490" s="210"/>
      <c r="K490" s="210"/>
      <c r="L490" s="210"/>
      <c r="M490" s="210"/>
      <c r="N490" s="210"/>
      <c r="O490" s="210"/>
      <c r="P490" s="210"/>
      <c r="Q490" s="210"/>
      <c r="R490" s="210"/>
      <c r="S490" s="210"/>
      <c r="T490" s="210"/>
      <c r="U490" s="210"/>
      <c r="V490" s="210"/>
      <c r="W490" s="210"/>
      <c r="X490" s="210"/>
      <c r="Y490" s="210"/>
      <c r="Z490" s="210"/>
      <c r="AA490" s="210"/>
      <c r="AB490" s="210"/>
      <c r="AC490" s="210"/>
      <c r="AD490" s="210"/>
      <c r="AE490" s="210"/>
      <c r="AF490" s="210"/>
      <c r="AG490" s="210"/>
      <c r="AH490" s="210"/>
      <c r="AI490" s="210"/>
      <c r="AJ490" s="210"/>
      <c r="AK490" s="210"/>
      <c r="AL490" s="210"/>
    </row>
    <row r="491" spans="1:38" ht="16" x14ac:dyDescent="0.2">
      <c r="A491" s="210"/>
      <c r="B491" s="210"/>
      <c r="C491" s="210"/>
      <c r="D491" s="210"/>
      <c r="E491" s="210"/>
      <c r="F491" s="210"/>
      <c r="G491" s="210"/>
      <c r="H491" s="210"/>
      <c r="I491" s="210"/>
      <c r="J491" s="210"/>
      <c r="K491" s="210"/>
      <c r="L491" s="210"/>
      <c r="M491" s="210"/>
      <c r="N491" s="210"/>
      <c r="O491" s="210"/>
      <c r="P491" s="210"/>
      <c r="Q491" s="210"/>
      <c r="R491" s="210"/>
      <c r="S491" s="210"/>
      <c r="T491" s="210"/>
      <c r="U491" s="210"/>
      <c r="V491" s="210"/>
      <c r="W491" s="210"/>
      <c r="X491" s="210"/>
      <c r="Y491" s="210"/>
      <c r="Z491" s="210"/>
      <c r="AA491" s="210"/>
      <c r="AB491" s="210"/>
      <c r="AC491" s="210"/>
      <c r="AD491" s="210"/>
      <c r="AE491" s="210"/>
      <c r="AF491" s="210"/>
      <c r="AG491" s="210"/>
      <c r="AH491" s="210"/>
      <c r="AI491" s="210"/>
      <c r="AJ491" s="210"/>
      <c r="AK491" s="210"/>
      <c r="AL491" s="210"/>
    </row>
    <row r="492" spans="1:38" ht="16" x14ac:dyDescent="0.2">
      <c r="A492" s="210"/>
      <c r="B492" s="210"/>
      <c r="C492" s="210"/>
      <c r="D492" s="210"/>
      <c r="E492" s="210"/>
      <c r="F492" s="210"/>
      <c r="G492" s="210"/>
      <c r="H492" s="210"/>
      <c r="I492" s="210"/>
      <c r="J492" s="210"/>
      <c r="K492" s="210"/>
      <c r="L492" s="210"/>
      <c r="M492" s="210"/>
      <c r="N492" s="210"/>
      <c r="O492" s="210"/>
      <c r="P492" s="210"/>
      <c r="Q492" s="210"/>
      <c r="R492" s="210"/>
      <c r="S492" s="210"/>
      <c r="T492" s="210"/>
      <c r="U492" s="210"/>
      <c r="V492" s="210"/>
      <c r="W492" s="210"/>
      <c r="X492" s="210"/>
      <c r="Y492" s="210"/>
      <c r="Z492" s="210"/>
      <c r="AA492" s="210"/>
      <c r="AB492" s="210"/>
      <c r="AC492" s="210"/>
      <c r="AD492" s="210"/>
      <c r="AE492" s="210"/>
      <c r="AF492" s="210"/>
      <c r="AG492" s="210"/>
      <c r="AH492" s="210"/>
      <c r="AI492" s="210"/>
      <c r="AJ492" s="210"/>
      <c r="AK492" s="210"/>
      <c r="AL492" s="210"/>
    </row>
    <row r="493" spans="1:38" ht="16" x14ac:dyDescent="0.2">
      <c r="A493" s="210"/>
      <c r="B493" s="210"/>
      <c r="C493" s="210"/>
      <c r="D493" s="210"/>
      <c r="E493" s="210"/>
      <c r="F493" s="210"/>
      <c r="G493" s="210"/>
      <c r="H493" s="210"/>
      <c r="I493" s="210"/>
      <c r="J493" s="210"/>
      <c r="K493" s="210"/>
      <c r="L493" s="210"/>
      <c r="M493" s="210"/>
      <c r="N493" s="210"/>
      <c r="O493" s="210"/>
      <c r="P493" s="210"/>
      <c r="Q493" s="210"/>
      <c r="R493" s="210"/>
      <c r="S493" s="210"/>
      <c r="T493" s="210"/>
      <c r="U493" s="210"/>
      <c r="V493" s="210"/>
      <c r="W493" s="210"/>
      <c r="X493" s="210"/>
      <c r="Y493" s="210"/>
      <c r="Z493" s="210"/>
      <c r="AA493" s="210"/>
      <c r="AB493" s="210"/>
      <c r="AC493" s="210"/>
      <c r="AD493" s="210"/>
      <c r="AE493" s="210"/>
      <c r="AF493" s="210"/>
      <c r="AG493" s="210"/>
      <c r="AH493" s="210"/>
      <c r="AI493" s="210"/>
      <c r="AJ493" s="210"/>
      <c r="AK493" s="210"/>
      <c r="AL493" s="210"/>
    </row>
    <row r="494" spans="1:38" ht="16" x14ac:dyDescent="0.2">
      <c r="A494" s="210"/>
      <c r="B494" s="210"/>
      <c r="C494" s="210"/>
      <c r="D494" s="210"/>
      <c r="E494" s="210"/>
      <c r="F494" s="210"/>
      <c r="G494" s="210"/>
      <c r="H494" s="210"/>
      <c r="I494" s="210"/>
      <c r="J494" s="210"/>
      <c r="K494" s="210"/>
      <c r="L494" s="210"/>
      <c r="M494" s="210"/>
      <c r="N494" s="210"/>
      <c r="O494" s="210"/>
      <c r="P494" s="210"/>
      <c r="Q494" s="210"/>
      <c r="R494" s="210"/>
      <c r="S494" s="210"/>
      <c r="T494" s="210"/>
      <c r="U494" s="210"/>
      <c r="V494" s="210"/>
      <c r="W494" s="210"/>
      <c r="X494" s="210"/>
      <c r="Y494" s="210"/>
      <c r="Z494" s="210"/>
      <c r="AA494" s="210"/>
      <c r="AB494" s="210"/>
      <c r="AC494" s="210"/>
      <c r="AD494" s="210"/>
      <c r="AE494" s="210"/>
      <c r="AF494" s="210"/>
      <c r="AG494" s="210"/>
      <c r="AH494" s="210"/>
      <c r="AI494" s="210"/>
      <c r="AJ494" s="210"/>
      <c r="AK494" s="210"/>
      <c r="AL494" s="210"/>
    </row>
    <row r="495" spans="1:38" ht="16" x14ac:dyDescent="0.2">
      <c r="A495" s="210"/>
      <c r="B495" s="210"/>
      <c r="C495" s="210"/>
      <c r="D495" s="210"/>
      <c r="E495" s="210"/>
      <c r="F495" s="210"/>
      <c r="G495" s="210"/>
      <c r="H495" s="210"/>
      <c r="I495" s="210"/>
      <c r="J495" s="210"/>
      <c r="K495" s="210"/>
      <c r="L495" s="210"/>
      <c r="M495" s="210"/>
      <c r="N495" s="210"/>
      <c r="O495" s="210"/>
      <c r="P495" s="210"/>
      <c r="Q495" s="210"/>
      <c r="R495" s="210"/>
      <c r="S495" s="210"/>
      <c r="T495" s="210"/>
      <c r="U495" s="210"/>
      <c r="V495" s="210"/>
      <c r="W495" s="210"/>
      <c r="X495" s="210"/>
      <c r="Y495" s="210"/>
      <c r="Z495" s="210"/>
      <c r="AA495" s="210"/>
      <c r="AB495" s="210"/>
      <c r="AC495" s="210"/>
      <c r="AD495" s="210"/>
      <c r="AE495" s="210"/>
      <c r="AF495" s="210"/>
      <c r="AG495" s="210"/>
      <c r="AH495" s="210"/>
      <c r="AI495" s="210"/>
      <c r="AJ495" s="210"/>
      <c r="AK495" s="210"/>
      <c r="AL495" s="210"/>
    </row>
    <row r="496" spans="1:38" ht="16" x14ac:dyDescent="0.2">
      <c r="A496" s="210"/>
      <c r="B496" s="210"/>
      <c r="C496" s="210"/>
      <c r="D496" s="210"/>
      <c r="E496" s="210"/>
      <c r="F496" s="210"/>
      <c r="G496" s="210"/>
      <c r="H496" s="210"/>
      <c r="I496" s="210"/>
      <c r="J496" s="210"/>
      <c r="K496" s="210"/>
      <c r="L496" s="210"/>
      <c r="M496" s="210"/>
      <c r="N496" s="210"/>
      <c r="O496" s="210"/>
      <c r="P496" s="210"/>
      <c r="Q496" s="210"/>
      <c r="R496" s="210"/>
      <c r="S496" s="210"/>
      <c r="T496" s="210"/>
      <c r="U496" s="210"/>
      <c r="V496" s="210"/>
      <c r="W496" s="210"/>
      <c r="X496" s="210"/>
      <c r="Y496" s="210"/>
      <c r="Z496" s="210"/>
      <c r="AA496" s="210"/>
      <c r="AB496" s="210"/>
      <c r="AC496" s="210"/>
      <c r="AD496" s="210"/>
      <c r="AE496" s="210"/>
      <c r="AF496" s="210"/>
      <c r="AG496" s="210"/>
      <c r="AH496" s="210"/>
      <c r="AI496" s="210"/>
      <c r="AJ496" s="210"/>
      <c r="AK496" s="210"/>
      <c r="AL496" s="210"/>
    </row>
    <row r="497" spans="1:38" ht="16" x14ac:dyDescent="0.2">
      <c r="A497" s="210"/>
      <c r="B497" s="210"/>
      <c r="C497" s="210"/>
      <c r="D497" s="210"/>
      <c r="E497" s="210"/>
      <c r="F497" s="210"/>
      <c r="G497" s="210"/>
      <c r="H497" s="210"/>
      <c r="I497" s="210"/>
      <c r="J497" s="210"/>
      <c r="K497" s="210"/>
      <c r="L497" s="210"/>
      <c r="M497" s="210"/>
      <c r="N497" s="210"/>
      <c r="O497" s="210"/>
      <c r="P497" s="210"/>
      <c r="Q497" s="210"/>
      <c r="R497" s="210"/>
      <c r="S497" s="210"/>
      <c r="T497" s="210"/>
      <c r="U497" s="210"/>
      <c r="V497" s="210"/>
      <c r="W497" s="210"/>
      <c r="X497" s="210"/>
      <c r="Y497" s="210"/>
      <c r="Z497" s="210"/>
      <c r="AA497" s="210"/>
      <c r="AB497" s="210"/>
      <c r="AC497" s="210"/>
      <c r="AD497" s="210"/>
      <c r="AE497" s="210"/>
      <c r="AF497" s="210"/>
      <c r="AG497" s="210"/>
      <c r="AH497" s="210"/>
      <c r="AI497" s="210"/>
      <c r="AJ497" s="210"/>
      <c r="AK497" s="210"/>
      <c r="AL497" s="210"/>
    </row>
    <row r="498" spans="1:38" ht="16" x14ac:dyDescent="0.2">
      <c r="A498" s="210"/>
      <c r="B498" s="210"/>
      <c r="C498" s="210"/>
      <c r="D498" s="210"/>
      <c r="E498" s="210"/>
      <c r="F498" s="210"/>
      <c r="G498" s="210"/>
      <c r="H498" s="210"/>
      <c r="I498" s="210"/>
      <c r="J498" s="210"/>
      <c r="K498" s="210"/>
      <c r="L498" s="210"/>
      <c r="M498" s="210"/>
      <c r="N498" s="210"/>
      <c r="O498" s="210"/>
      <c r="P498" s="210"/>
      <c r="Q498" s="210"/>
      <c r="R498" s="210"/>
      <c r="S498" s="210"/>
      <c r="T498" s="210"/>
      <c r="U498" s="210"/>
      <c r="V498" s="210"/>
      <c r="W498" s="210"/>
      <c r="X498" s="210"/>
      <c r="Y498" s="210"/>
      <c r="Z498" s="210"/>
      <c r="AA498" s="210"/>
      <c r="AB498" s="210"/>
      <c r="AC498" s="210"/>
      <c r="AD498" s="210"/>
      <c r="AE498" s="210"/>
      <c r="AF498" s="210"/>
      <c r="AG498" s="210"/>
      <c r="AH498" s="210"/>
      <c r="AI498" s="210"/>
      <c r="AJ498" s="210"/>
      <c r="AK498" s="210"/>
      <c r="AL498" s="210"/>
    </row>
    <row r="499" spans="1:38" ht="16" x14ac:dyDescent="0.2">
      <c r="A499" s="210"/>
      <c r="B499" s="210"/>
      <c r="C499" s="210"/>
      <c r="D499" s="210"/>
      <c r="E499" s="210"/>
      <c r="F499" s="210"/>
      <c r="G499" s="210"/>
      <c r="H499" s="210"/>
      <c r="I499" s="210"/>
      <c r="J499" s="210"/>
      <c r="K499" s="210"/>
      <c r="L499" s="210"/>
      <c r="M499" s="210"/>
      <c r="N499" s="210"/>
      <c r="O499" s="210"/>
      <c r="P499" s="210"/>
      <c r="Q499" s="210"/>
      <c r="R499" s="210"/>
      <c r="S499" s="210"/>
      <c r="T499" s="210"/>
      <c r="U499" s="210"/>
      <c r="V499" s="210"/>
      <c r="W499" s="210"/>
      <c r="X499" s="210"/>
      <c r="Y499" s="210"/>
      <c r="Z499" s="210"/>
      <c r="AA499" s="210"/>
      <c r="AB499" s="210"/>
      <c r="AC499" s="210"/>
      <c r="AD499" s="210"/>
      <c r="AE499" s="210"/>
      <c r="AF499" s="210"/>
      <c r="AG499" s="210"/>
      <c r="AH499" s="210"/>
      <c r="AI499" s="210"/>
      <c r="AJ499" s="210"/>
      <c r="AK499" s="210"/>
      <c r="AL499" s="210"/>
    </row>
    <row r="500" spans="1:38" ht="16" x14ac:dyDescent="0.2">
      <c r="A500" s="210"/>
      <c r="B500" s="210"/>
      <c r="C500" s="210"/>
      <c r="D500" s="210"/>
      <c r="E500" s="210"/>
      <c r="F500" s="210"/>
      <c r="G500" s="210"/>
      <c r="H500" s="210"/>
      <c r="I500" s="210"/>
      <c r="J500" s="210"/>
      <c r="K500" s="210"/>
      <c r="L500" s="210"/>
      <c r="M500" s="210"/>
      <c r="N500" s="210"/>
      <c r="O500" s="210"/>
      <c r="P500" s="210"/>
      <c r="Q500" s="210"/>
      <c r="R500" s="210"/>
      <c r="S500" s="210"/>
      <c r="T500" s="210"/>
      <c r="U500" s="210"/>
      <c r="V500" s="210"/>
      <c r="W500" s="210"/>
      <c r="X500" s="210"/>
      <c r="Y500" s="210"/>
      <c r="Z500" s="210"/>
      <c r="AA500" s="210"/>
      <c r="AB500" s="210"/>
      <c r="AC500" s="210"/>
      <c r="AD500" s="210"/>
      <c r="AE500" s="210"/>
      <c r="AF500" s="210"/>
      <c r="AG500" s="210"/>
      <c r="AH500" s="210"/>
      <c r="AI500" s="210"/>
      <c r="AJ500" s="210"/>
      <c r="AK500" s="210"/>
      <c r="AL500" s="210"/>
    </row>
    <row r="501" spans="1:38" ht="16" x14ac:dyDescent="0.2">
      <c r="A501" s="210"/>
      <c r="B501" s="210"/>
      <c r="C501" s="210"/>
      <c r="D501" s="210"/>
      <c r="E501" s="210"/>
      <c r="F501" s="210"/>
      <c r="G501" s="210"/>
      <c r="H501" s="210"/>
      <c r="I501" s="210"/>
      <c r="J501" s="210"/>
      <c r="K501" s="210"/>
      <c r="L501" s="210"/>
      <c r="M501" s="210"/>
      <c r="N501" s="210"/>
      <c r="O501" s="210"/>
      <c r="P501" s="210"/>
      <c r="Q501" s="210"/>
      <c r="R501" s="210"/>
      <c r="S501" s="210"/>
      <c r="T501" s="210"/>
      <c r="U501" s="210"/>
      <c r="V501" s="210"/>
      <c r="W501" s="210"/>
      <c r="X501" s="210"/>
      <c r="Y501" s="210"/>
      <c r="Z501" s="210"/>
      <c r="AA501" s="210"/>
      <c r="AB501" s="210"/>
      <c r="AC501" s="210"/>
      <c r="AD501" s="210"/>
      <c r="AE501" s="210"/>
      <c r="AF501" s="210"/>
      <c r="AG501" s="210"/>
      <c r="AH501" s="210"/>
      <c r="AI501" s="210"/>
      <c r="AJ501" s="210"/>
      <c r="AK501" s="210"/>
      <c r="AL501" s="210"/>
    </row>
    <row r="502" spans="1:38" ht="16" x14ac:dyDescent="0.2">
      <c r="A502" s="210"/>
      <c r="B502" s="210"/>
      <c r="C502" s="210"/>
      <c r="D502" s="210"/>
      <c r="E502" s="210"/>
      <c r="F502" s="210"/>
      <c r="G502" s="210"/>
      <c r="H502" s="210"/>
      <c r="I502" s="210"/>
      <c r="J502" s="210"/>
      <c r="K502" s="210"/>
      <c r="L502" s="210"/>
      <c r="M502" s="210"/>
      <c r="N502" s="210"/>
      <c r="O502" s="210"/>
      <c r="P502" s="210"/>
      <c r="Q502" s="210"/>
      <c r="R502" s="210"/>
      <c r="S502" s="210"/>
      <c r="T502" s="210"/>
      <c r="U502" s="210"/>
      <c r="V502" s="210"/>
      <c r="W502" s="210"/>
      <c r="X502" s="210"/>
      <c r="Y502" s="210"/>
      <c r="Z502" s="210"/>
      <c r="AA502" s="210"/>
      <c r="AB502" s="210"/>
      <c r="AC502" s="210"/>
      <c r="AD502" s="210"/>
      <c r="AE502" s="210"/>
      <c r="AF502" s="210"/>
      <c r="AG502" s="210"/>
      <c r="AH502" s="210"/>
      <c r="AI502" s="210"/>
      <c r="AJ502" s="210"/>
      <c r="AK502" s="210"/>
      <c r="AL502" s="210"/>
    </row>
    <row r="503" spans="1:38" ht="16" x14ac:dyDescent="0.2">
      <c r="A503" s="210"/>
      <c r="B503" s="210"/>
      <c r="C503" s="210"/>
      <c r="D503" s="210"/>
      <c r="E503" s="210"/>
      <c r="F503" s="210"/>
      <c r="G503" s="210"/>
      <c r="H503" s="210"/>
      <c r="I503" s="210"/>
      <c r="J503" s="210"/>
      <c r="K503" s="210"/>
      <c r="L503" s="210"/>
      <c r="M503" s="210"/>
      <c r="N503" s="210"/>
      <c r="O503" s="210"/>
      <c r="P503" s="210"/>
      <c r="Q503" s="210"/>
      <c r="R503" s="210"/>
      <c r="S503" s="210"/>
      <c r="T503" s="210"/>
      <c r="U503" s="210"/>
      <c r="V503" s="210"/>
      <c r="W503" s="210"/>
      <c r="X503" s="210"/>
      <c r="Y503" s="210"/>
      <c r="Z503" s="210"/>
      <c r="AA503" s="210"/>
      <c r="AB503" s="210"/>
      <c r="AC503" s="210"/>
      <c r="AD503" s="210"/>
      <c r="AE503" s="210"/>
      <c r="AF503" s="210"/>
      <c r="AG503" s="210"/>
      <c r="AH503" s="210"/>
      <c r="AI503" s="210"/>
      <c r="AJ503" s="210"/>
      <c r="AK503" s="210"/>
      <c r="AL503" s="210"/>
    </row>
    <row r="504" spans="1:38" ht="16" x14ac:dyDescent="0.2">
      <c r="A504" s="210"/>
      <c r="B504" s="210"/>
      <c r="C504" s="210"/>
      <c r="D504" s="210"/>
      <c r="E504" s="210"/>
      <c r="F504" s="210"/>
      <c r="G504" s="210"/>
      <c r="H504" s="210"/>
      <c r="I504" s="210"/>
      <c r="J504" s="210"/>
      <c r="K504" s="210"/>
      <c r="L504" s="210"/>
      <c r="M504" s="210"/>
      <c r="N504" s="210"/>
      <c r="O504" s="210"/>
      <c r="P504" s="210"/>
      <c r="Q504" s="210"/>
      <c r="R504" s="210"/>
      <c r="S504" s="210"/>
      <c r="T504" s="210"/>
      <c r="U504" s="210"/>
      <c r="V504" s="210"/>
      <c r="W504" s="210"/>
      <c r="X504" s="210"/>
      <c r="Y504" s="210"/>
      <c r="Z504" s="210"/>
      <c r="AA504" s="210"/>
      <c r="AB504" s="210"/>
      <c r="AC504" s="210"/>
      <c r="AD504" s="210"/>
      <c r="AE504" s="210"/>
      <c r="AF504" s="210"/>
      <c r="AG504" s="210"/>
      <c r="AH504" s="210"/>
      <c r="AI504" s="210"/>
      <c r="AJ504" s="210"/>
      <c r="AK504" s="210"/>
      <c r="AL504" s="210"/>
    </row>
    <row r="505" spans="1:38" ht="16" x14ac:dyDescent="0.2">
      <c r="A505" s="210"/>
      <c r="B505" s="210"/>
      <c r="C505" s="210"/>
      <c r="D505" s="210"/>
      <c r="E505" s="210"/>
      <c r="F505" s="210"/>
      <c r="G505" s="210"/>
      <c r="H505" s="210"/>
      <c r="I505" s="210"/>
      <c r="J505" s="210"/>
      <c r="K505" s="210"/>
      <c r="L505" s="210"/>
      <c r="M505" s="210"/>
      <c r="N505" s="210"/>
      <c r="O505" s="210"/>
      <c r="P505" s="210"/>
      <c r="Q505" s="210"/>
      <c r="R505" s="210"/>
      <c r="S505" s="210"/>
      <c r="T505" s="210"/>
      <c r="U505" s="210"/>
      <c r="V505" s="210"/>
      <c r="W505" s="210"/>
      <c r="X505" s="210"/>
      <c r="Y505" s="210"/>
      <c r="Z505" s="210"/>
      <c r="AA505" s="210"/>
      <c r="AB505" s="210"/>
      <c r="AC505" s="210"/>
      <c r="AD505" s="210"/>
      <c r="AE505" s="210"/>
      <c r="AF505" s="210"/>
      <c r="AG505" s="210"/>
      <c r="AH505" s="210"/>
      <c r="AI505" s="210"/>
      <c r="AJ505" s="210"/>
      <c r="AK505" s="210"/>
      <c r="AL505" s="210"/>
    </row>
    <row r="506" spans="1:38" ht="16" x14ac:dyDescent="0.2">
      <c r="A506" s="210"/>
      <c r="B506" s="210"/>
      <c r="C506" s="210"/>
      <c r="D506" s="210"/>
      <c r="E506" s="210"/>
      <c r="F506" s="210"/>
      <c r="G506" s="210"/>
      <c r="H506" s="210"/>
      <c r="I506" s="210"/>
      <c r="J506" s="210"/>
      <c r="K506" s="210"/>
      <c r="L506" s="210"/>
      <c r="M506" s="210"/>
      <c r="N506" s="210"/>
      <c r="O506" s="210"/>
      <c r="P506" s="210"/>
      <c r="Q506" s="210"/>
      <c r="R506" s="210"/>
      <c r="S506" s="210"/>
      <c r="T506" s="210"/>
      <c r="U506" s="210"/>
      <c r="V506" s="210"/>
      <c r="W506" s="210"/>
      <c r="X506" s="210"/>
      <c r="Y506" s="210"/>
      <c r="Z506" s="210"/>
      <c r="AA506" s="210"/>
      <c r="AB506" s="210"/>
      <c r="AC506" s="210"/>
      <c r="AD506" s="210"/>
      <c r="AE506" s="210"/>
      <c r="AF506" s="210"/>
      <c r="AG506" s="210"/>
      <c r="AH506" s="210"/>
      <c r="AI506" s="210"/>
      <c r="AJ506" s="210"/>
      <c r="AK506" s="210"/>
      <c r="AL506" s="210"/>
    </row>
    <row r="507" spans="1:38" ht="16" x14ac:dyDescent="0.2">
      <c r="A507" s="210"/>
      <c r="B507" s="210"/>
      <c r="C507" s="210"/>
      <c r="D507" s="210"/>
      <c r="E507" s="210"/>
      <c r="F507" s="210"/>
      <c r="G507" s="210"/>
      <c r="H507" s="210"/>
      <c r="I507" s="210"/>
      <c r="J507" s="210"/>
      <c r="K507" s="210"/>
      <c r="L507" s="210"/>
      <c r="M507" s="210"/>
      <c r="N507" s="210"/>
      <c r="O507" s="210"/>
      <c r="P507" s="210"/>
      <c r="Q507" s="210"/>
      <c r="R507" s="210"/>
      <c r="S507" s="210"/>
      <c r="T507" s="210"/>
      <c r="U507" s="210"/>
      <c r="V507" s="210"/>
      <c r="W507" s="210"/>
      <c r="X507" s="210"/>
      <c r="Y507" s="210"/>
      <c r="Z507" s="210"/>
      <c r="AA507" s="210"/>
      <c r="AB507" s="210"/>
      <c r="AC507" s="210"/>
      <c r="AD507" s="210"/>
      <c r="AE507" s="210"/>
      <c r="AF507" s="210"/>
      <c r="AG507" s="210"/>
      <c r="AH507" s="210"/>
      <c r="AI507" s="210"/>
      <c r="AJ507" s="210"/>
      <c r="AK507" s="210"/>
      <c r="AL507" s="210"/>
    </row>
    <row r="508" spans="1:38" ht="16" x14ac:dyDescent="0.2">
      <c r="A508" s="210"/>
      <c r="B508" s="210"/>
      <c r="C508" s="210"/>
      <c r="D508" s="210"/>
      <c r="E508" s="210"/>
      <c r="F508" s="210"/>
      <c r="G508" s="210"/>
      <c r="H508" s="210"/>
      <c r="I508" s="210"/>
      <c r="J508" s="210"/>
      <c r="K508" s="210"/>
      <c r="L508" s="210"/>
      <c r="M508" s="210"/>
      <c r="N508" s="210"/>
      <c r="O508" s="210"/>
      <c r="P508" s="210"/>
      <c r="Q508" s="210"/>
      <c r="R508" s="210"/>
      <c r="S508" s="210"/>
      <c r="T508" s="210"/>
      <c r="U508" s="210"/>
      <c r="V508" s="210"/>
      <c r="W508" s="210"/>
      <c r="X508" s="210"/>
      <c r="Y508" s="210"/>
      <c r="Z508" s="210"/>
      <c r="AA508" s="210"/>
      <c r="AB508" s="210"/>
      <c r="AC508" s="210"/>
      <c r="AD508" s="210"/>
      <c r="AE508" s="210"/>
      <c r="AF508" s="210"/>
      <c r="AG508" s="210"/>
      <c r="AH508" s="210"/>
      <c r="AI508" s="210"/>
      <c r="AJ508" s="210"/>
      <c r="AK508" s="210"/>
      <c r="AL508" s="210"/>
    </row>
    <row r="509" spans="1:38" ht="16" x14ac:dyDescent="0.2">
      <c r="A509" s="210"/>
      <c r="B509" s="210"/>
      <c r="C509" s="210"/>
      <c r="D509" s="210"/>
      <c r="E509" s="210"/>
      <c r="F509" s="210"/>
      <c r="G509" s="210"/>
      <c r="H509" s="210"/>
      <c r="I509" s="210"/>
      <c r="J509" s="210"/>
      <c r="K509" s="210"/>
      <c r="L509" s="210"/>
      <c r="M509" s="210"/>
      <c r="N509" s="210"/>
      <c r="O509" s="210"/>
      <c r="P509" s="210"/>
      <c r="Q509" s="210"/>
      <c r="R509" s="210"/>
      <c r="S509" s="210"/>
      <c r="T509" s="210"/>
      <c r="U509" s="210"/>
      <c r="V509" s="210"/>
      <c r="W509" s="210"/>
      <c r="X509" s="210"/>
      <c r="Y509" s="210"/>
      <c r="Z509" s="210"/>
      <c r="AA509" s="210"/>
      <c r="AB509" s="210"/>
      <c r="AC509" s="210"/>
      <c r="AD509" s="210"/>
      <c r="AE509" s="210"/>
      <c r="AF509" s="210"/>
      <c r="AG509" s="210"/>
      <c r="AH509" s="210"/>
      <c r="AI509" s="210"/>
      <c r="AJ509" s="210"/>
      <c r="AK509" s="210"/>
      <c r="AL509" s="210"/>
    </row>
    <row r="510" spans="1:38" ht="16" x14ac:dyDescent="0.2">
      <c r="A510" s="210"/>
      <c r="B510" s="210"/>
      <c r="C510" s="210"/>
      <c r="D510" s="210"/>
      <c r="E510" s="210"/>
      <c r="F510" s="210"/>
      <c r="G510" s="210"/>
      <c r="H510" s="210"/>
      <c r="I510" s="210"/>
      <c r="J510" s="210"/>
      <c r="K510" s="210"/>
      <c r="L510" s="210"/>
      <c r="M510" s="210"/>
      <c r="N510" s="210"/>
      <c r="O510" s="210"/>
      <c r="P510" s="210"/>
      <c r="Q510" s="210"/>
      <c r="R510" s="210"/>
      <c r="S510" s="210"/>
      <c r="T510" s="210"/>
      <c r="U510" s="210"/>
      <c r="V510" s="210"/>
      <c r="W510" s="210"/>
      <c r="X510" s="210"/>
      <c r="Y510" s="210"/>
      <c r="Z510" s="210"/>
      <c r="AA510" s="210"/>
      <c r="AB510" s="210"/>
      <c r="AC510" s="210"/>
      <c r="AD510" s="210"/>
      <c r="AE510" s="210"/>
      <c r="AF510" s="210"/>
      <c r="AG510" s="210"/>
      <c r="AH510" s="210"/>
      <c r="AI510" s="210"/>
      <c r="AJ510" s="210"/>
      <c r="AK510" s="210"/>
      <c r="AL510" s="210"/>
    </row>
    <row r="511" spans="1:38" ht="16" x14ac:dyDescent="0.2">
      <c r="A511" s="210"/>
      <c r="B511" s="210"/>
      <c r="C511" s="210"/>
      <c r="D511" s="210"/>
      <c r="E511" s="210"/>
      <c r="F511" s="210"/>
      <c r="G511" s="210"/>
      <c r="H511" s="210"/>
      <c r="I511" s="210"/>
      <c r="J511" s="210"/>
      <c r="K511" s="210"/>
      <c r="L511" s="210"/>
      <c r="M511" s="210"/>
      <c r="N511" s="210"/>
      <c r="O511" s="210"/>
      <c r="P511" s="210"/>
      <c r="Q511" s="210"/>
      <c r="R511" s="210"/>
      <c r="S511" s="210"/>
      <c r="T511" s="210"/>
      <c r="U511" s="210"/>
      <c r="V511" s="210"/>
      <c r="W511" s="210"/>
      <c r="X511" s="210"/>
      <c r="Y511" s="210"/>
      <c r="Z511" s="210"/>
      <c r="AA511" s="210"/>
      <c r="AB511" s="210"/>
      <c r="AC511" s="210"/>
      <c r="AD511" s="210"/>
      <c r="AE511" s="210"/>
      <c r="AF511" s="210"/>
      <c r="AG511" s="210"/>
      <c r="AH511" s="210"/>
      <c r="AI511" s="210"/>
      <c r="AJ511" s="210"/>
      <c r="AK511" s="210"/>
      <c r="AL511" s="210"/>
    </row>
    <row r="512" spans="1:38" ht="16" x14ac:dyDescent="0.2">
      <c r="A512" s="210"/>
      <c r="B512" s="210"/>
      <c r="C512" s="210"/>
      <c r="D512" s="210"/>
      <c r="E512" s="210"/>
      <c r="F512" s="210"/>
      <c r="G512" s="210"/>
      <c r="H512" s="210"/>
      <c r="I512" s="210"/>
      <c r="J512" s="210"/>
      <c r="K512" s="210"/>
      <c r="L512" s="210"/>
      <c r="M512" s="210"/>
      <c r="N512" s="210"/>
      <c r="O512" s="210"/>
      <c r="P512" s="210"/>
      <c r="Q512" s="210"/>
      <c r="R512" s="210"/>
      <c r="S512" s="210"/>
      <c r="T512" s="210"/>
      <c r="U512" s="210"/>
      <c r="V512" s="210"/>
      <c r="W512" s="210"/>
      <c r="X512" s="210"/>
      <c r="Y512" s="210"/>
      <c r="Z512" s="210"/>
      <c r="AA512" s="210"/>
      <c r="AB512" s="210"/>
      <c r="AC512" s="210"/>
      <c r="AD512" s="210"/>
      <c r="AE512" s="210"/>
      <c r="AF512" s="210"/>
      <c r="AG512" s="210"/>
      <c r="AH512" s="210"/>
      <c r="AI512" s="210"/>
      <c r="AJ512" s="210"/>
      <c r="AK512" s="210"/>
      <c r="AL512" s="210"/>
    </row>
    <row r="513" spans="1:38" ht="16" x14ac:dyDescent="0.2">
      <c r="A513" s="210"/>
      <c r="B513" s="210"/>
      <c r="C513" s="210"/>
      <c r="D513" s="210"/>
      <c r="E513" s="210"/>
      <c r="F513" s="210"/>
      <c r="G513" s="210"/>
      <c r="H513" s="210"/>
      <c r="I513" s="210"/>
      <c r="J513" s="210"/>
      <c r="K513" s="210"/>
      <c r="L513" s="210"/>
      <c r="M513" s="210"/>
      <c r="N513" s="210"/>
      <c r="O513" s="210"/>
      <c r="P513" s="210"/>
      <c r="Q513" s="210"/>
      <c r="R513" s="210"/>
      <c r="S513" s="210"/>
      <c r="T513" s="210"/>
      <c r="U513" s="210"/>
      <c r="V513" s="210"/>
      <c r="W513" s="210"/>
      <c r="X513" s="210"/>
      <c r="Y513" s="210"/>
      <c r="Z513" s="210"/>
      <c r="AA513" s="210"/>
      <c r="AB513" s="210"/>
      <c r="AC513" s="210"/>
      <c r="AD513" s="210"/>
      <c r="AE513" s="210"/>
      <c r="AF513" s="210"/>
      <c r="AG513" s="210"/>
      <c r="AH513" s="210"/>
      <c r="AI513" s="210"/>
      <c r="AJ513" s="210"/>
      <c r="AK513" s="210"/>
      <c r="AL513" s="210"/>
    </row>
    <row r="514" spans="1:38" ht="16" x14ac:dyDescent="0.2">
      <c r="A514" s="210"/>
      <c r="B514" s="210"/>
      <c r="C514" s="210"/>
      <c r="D514" s="210"/>
      <c r="E514" s="210"/>
      <c r="F514" s="210"/>
      <c r="G514" s="210"/>
      <c r="H514" s="210"/>
      <c r="I514" s="210"/>
      <c r="J514" s="210"/>
      <c r="K514" s="210"/>
      <c r="L514" s="210"/>
      <c r="M514" s="210"/>
      <c r="N514" s="210"/>
      <c r="O514" s="210"/>
      <c r="P514" s="210"/>
      <c r="Q514" s="210"/>
      <c r="R514" s="210"/>
      <c r="S514" s="210"/>
      <c r="T514" s="210"/>
      <c r="U514" s="210"/>
      <c r="V514" s="210"/>
      <c r="W514" s="210"/>
      <c r="X514" s="210"/>
      <c r="Y514" s="210"/>
      <c r="Z514" s="210"/>
      <c r="AA514" s="210"/>
      <c r="AB514" s="210"/>
      <c r="AC514" s="210"/>
      <c r="AD514" s="210"/>
      <c r="AE514" s="210"/>
      <c r="AF514" s="210"/>
      <c r="AG514" s="210"/>
      <c r="AH514" s="210"/>
      <c r="AI514" s="210"/>
      <c r="AJ514" s="210"/>
      <c r="AK514" s="210"/>
      <c r="AL514" s="210"/>
    </row>
    <row r="515" spans="1:38" ht="16" x14ac:dyDescent="0.2">
      <c r="A515" s="210"/>
      <c r="B515" s="210"/>
      <c r="C515" s="210"/>
      <c r="D515" s="210"/>
      <c r="E515" s="210"/>
      <c r="F515" s="210"/>
      <c r="G515" s="210"/>
      <c r="H515" s="210"/>
      <c r="I515" s="210"/>
      <c r="J515" s="210"/>
      <c r="K515" s="210"/>
      <c r="L515" s="210"/>
      <c r="M515" s="210"/>
      <c r="N515" s="210"/>
      <c r="O515" s="210"/>
      <c r="P515" s="210"/>
      <c r="Q515" s="210"/>
      <c r="R515" s="210"/>
      <c r="S515" s="210"/>
      <c r="T515" s="210"/>
      <c r="U515" s="210"/>
      <c r="V515" s="210"/>
      <c r="W515" s="210"/>
      <c r="X515" s="210"/>
      <c r="Y515" s="210"/>
      <c r="Z515" s="210"/>
      <c r="AA515" s="210"/>
      <c r="AB515" s="210"/>
      <c r="AC515" s="210"/>
      <c r="AD515" s="210"/>
      <c r="AE515" s="210"/>
      <c r="AF515" s="210"/>
      <c r="AG515" s="210"/>
      <c r="AH515" s="210"/>
      <c r="AI515" s="210"/>
      <c r="AJ515" s="210"/>
      <c r="AK515" s="210"/>
      <c r="AL515" s="210"/>
    </row>
    <row r="516" spans="1:38" ht="16" x14ac:dyDescent="0.2">
      <c r="A516" s="210"/>
      <c r="B516" s="210"/>
      <c r="C516" s="210"/>
      <c r="D516" s="210"/>
      <c r="E516" s="210"/>
      <c r="F516" s="210"/>
      <c r="G516" s="210"/>
      <c r="H516" s="210"/>
      <c r="I516" s="210"/>
      <c r="J516" s="210"/>
      <c r="K516" s="210"/>
      <c r="L516" s="210"/>
      <c r="M516" s="210"/>
      <c r="N516" s="210"/>
      <c r="O516" s="210"/>
      <c r="P516" s="210"/>
      <c r="Q516" s="210"/>
      <c r="R516" s="210"/>
      <c r="S516" s="210"/>
      <c r="T516" s="210"/>
      <c r="U516" s="210"/>
      <c r="V516" s="210"/>
      <c r="W516" s="210"/>
      <c r="X516" s="210"/>
      <c r="Y516" s="210"/>
      <c r="Z516" s="210"/>
      <c r="AA516" s="210"/>
      <c r="AB516" s="210"/>
      <c r="AC516" s="210"/>
      <c r="AD516" s="210"/>
      <c r="AE516" s="210"/>
      <c r="AF516" s="210"/>
      <c r="AG516" s="210"/>
      <c r="AH516" s="210"/>
      <c r="AI516" s="210"/>
      <c r="AJ516" s="210"/>
      <c r="AK516" s="210"/>
      <c r="AL516" s="210"/>
    </row>
    <row r="517" spans="1:38" ht="16" x14ac:dyDescent="0.2">
      <c r="A517" s="210"/>
      <c r="B517" s="210"/>
      <c r="C517" s="210"/>
      <c r="D517" s="210"/>
      <c r="E517" s="210"/>
      <c r="F517" s="210"/>
      <c r="G517" s="210"/>
      <c r="H517" s="210"/>
      <c r="I517" s="210"/>
      <c r="J517" s="210"/>
      <c r="K517" s="210"/>
      <c r="L517" s="210"/>
      <c r="M517" s="210"/>
      <c r="N517" s="210"/>
      <c r="O517" s="210"/>
      <c r="P517" s="210"/>
      <c r="Q517" s="210"/>
      <c r="R517" s="210"/>
      <c r="S517" s="210"/>
      <c r="T517" s="210"/>
      <c r="U517" s="210"/>
      <c r="V517" s="210"/>
      <c r="W517" s="210"/>
      <c r="X517" s="210"/>
      <c r="Y517" s="210"/>
      <c r="Z517" s="210"/>
      <c r="AA517" s="210"/>
      <c r="AB517" s="210"/>
      <c r="AC517" s="210"/>
      <c r="AD517" s="210"/>
      <c r="AE517" s="210"/>
      <c r="AF517" s="210"/>
      <c r="AG517" s="210"/>
      <c r="AH517" s="210"/>
      <c r="AI517" s="210"/>
      <c r="AJ517" s="210"/>
      <c r="AK517" s="210"/>
      <c r="AL517" s="210"/>
    </row>
    <row r="518" spans="1:38" ht="16" x14ac:dyDescent="0.2">
      <c r="A518" s="210"/>
      <c r="B518" s="210"/>
      <c r="C518" s="210"/>
      <c r="D518" s="210"/>
      <c r="E518" s="210"/>
      <c r="F518" s="210"/>
      <c r="G518" s="210"/>
      <c r="H518" s="210"/>
      <c r="I518" s="210"/>
      <c r="J518" s="210"/>
      <c r="K518" s="210"/>
      <c r="L518" s="210"/>
      <c r="M518" s="210"/>
      <c r="N518" s="210"/>
      <c r="O518" s="210"/>
      <c r="P518" s="210"/>
      <c r="Q518" s="210"/>
      <c r="R518" s="210"/>
      <c r="S518" s="210"/>
      <c r="T518" s="210"/>
      <c r="U518" s="210"/>
      <c r="V518" s="210"/>
      <c r="W518" s="210"/>
      <c r="X518" s="210"/>
      <c r="Y518" s="210"/>
      <c r="Z518" s="210"/>
      <c r="AA518" s="210"/>
      <c r="AB518" s="210"/>
      <c r="AC518" s="210"/>
      <c r="AD518" s="210"/>
      <c r="AE518" s="210"/>
      <c r="AF518" s="210"/>
      <c r="AG518" s="210"/>
      <c r="AH518" s="210"/>
      <c r="AI518" s="210"/>
      <c r="AJ518" s="210"/>
      <c r="AK518" s="210"/>
      <c r="AL518" s="210"/>
    </row>
    <row r="519" spans="1:38" ht="16" x14ac:dyDescent="0.2">
      <c r="A519" s="210"/>
      <c r="B519" s="210"/>
      <c r="C519" s="210"/>
      <c r="D519" s="210"/>
      <c r="E519" s="210"/>
      <c r="F519" s="210"/>
      <c r="G519" s="210"/>
      <c r="H519" s="210"/>
      <c r="I519" s="210"/>
      <c r="J519" s="210"/>
      <c r="K519" s="210"/>
      <c r="L519" s="210"/>
      <c r="M519" s="210"/>
      <c r="N519" s="210"/>
      <c r="O519" s="210"/>
      <c r="P519" s="210"/>
      <c r="Q519" s="210"/>
      <c r="R519" s="210"/>
      <c r="S519" s="210"/>
      <c r="T519" s="210"/>
      <c r="U519" s="210"/>
      <c r="V519" s="210"/>
      <c r="W519" s="210"/>
      <c r="X519" s="210"/>
      <c r="Y519" s="210"/>
      <c r="Z519" s="210"/>
      <c r="AA519" s="210"/>
      <c r="AB519" s="210"/>
      <c r="AC519" s="210"/>
      <c r="AD519" s="210"/>
      <c r="AE519" s="210"/>
      <c r="AF519" s="210"/>
      <c r="AG519" s="210"/>
      <c r="AH519" s="210"/>
      <c r="AI519" s="210"/>
      <c r="AJ519" s="210"/>
      <c r="AK519" s="210"/>
      <c r="AL519" s="210"/>
    </row>
    <row r="520" spans="1:38" ht="16" x14ac:dyDescent="0.2">
      <c r="A520" s="210"/>
      <c r="B520" s="210"/>
      <c r="C520" s="210"/>
      <c r="D520" s="210"/>
      <c r="E520" s="210"/>
      <c r="F520" s="210"/>
      <c r="G520" s="210"/>
      <c r="H520" s="210"/>
      <c r="I520" s="210"/>
      <c r="J520" s="210"/>
      <c r="K520" s="210"/>
      <c r="L520" s="210"/>
      <c r="M520" s="210"/>
      <c r="N520" s="210"/>
      <c r="O520" s="210"/>
      <c r="P520" s="210"/>
      <c r="Q520" s="210"/>
      <c r="R520" s="210"/>
      <c r="S520" s="210"/>
      <c r="T520" s="210"/>
      <c r="U520" s="210"/>
      <c r="V520" s="210"/>
      <c r="W520" s="210"/>
      <c r="X520" s="210"/>
      <c r="Y520" s="210"/>
      <c r="Z520" s="210"/>
      <c r="AA520" s="210"/>
      <c r="AB520" s="210"/>
      <c r="AC520" s="210"/>
      <c r="AD520" s="210"/>
      <c r="AE520" s="210"/>
      <c r="AF520" s="210"/>
      <c r="AG520" s="210"/>
      <c r="AH520" s="210"/>
      <c r="AI520" s="210"/>
      <c r="AJ520" s="210"/>
      <c r="AK520" s="210"/>
      <c r="AL520" s="210"/>
    </row>
    <row r="521" spans="1:38" ht="16" x14ac:dyDescent="0.2">
      <c r="A521" s="210"/>
      <c r="B521" s="210"/>
      <c r="C521" s="210"/>
      <c r="D521" s="210"/>
      <c r="E521" s="210"/>
      <c r="F521" s="210"/>
      <c r="G521" s="210"/>
      <c r="H521" s="210"/>
      <c r="I521" s="210"/>
      <c r="J521" s="210"/>
      <c r="K521" s="210"/>
      <c r="L521" s="210"/>
      <c r="M521" s="210"/>
      <c r="N521" s="210"/>
      <c r="O521" s="210"/>
      <c r="P521" s="210"/>
      <c r="Q521" s="210"/>
      <c r="R521" s="210"/>
      <c r="S521" s="210"/>
      <c r="T521" s="210"/>
      <c r="U521" s="210"/>
      <c r="V521" s="210"/>
      <c r="W521" s="210"/>
      <c r="X521" s="210"/>
      <c r="Y521" s="210"/>
      <c r="Z521" s="210"/>
      <c r="AA521" s="210"/>
      <c r="AB521" s="210"/>
      <c r="AC521" s="210"/>
      <c r="AD521" s="210"/>
      <c r="AE521" s="210"/>
      <c r="AF521" s="210"/>
      <c r="AG521" s="210"/>
      <c r="AH521" s="210"/>
      <c r="AI521" s="210"/>
      <c r="AJ521" s="210"/>
      <c r="AK521" s="210"/>
      <c r="AL521" s="210"/>
    </row>
    <row r="522" spans="1:38" ht="16" x14ac:dyDescent="0.2">
      <c r="A522" s="210"/>
      <c r="B522" s="210"/>
      <c r="C522" s="210"/>
      <c r="D522" s="210"/>
      <c r="E522" s="210"/>
      <c r="F522" s="210"/>
      <c r="G522" s="210"/>
      <c r="H522" s="210"/>
      <c r="I522" s="210"/>
      <c r="J522" s="210"/>
      <c r="K522" s="210"/>
      <c r="L522" s="210"/>
      <c r="M522" s="210"/>
      <c r="N522" s="210"/>
      <c r="O522" s="210"/>
      <c r="P522" s="210"/>
      <c r="Q522" s="210"/>
      <c r="R522" s="210"/>
      <c r="S522" s="210"/>
      <c r="T522" s="210"/>
      <c r="U522" s="210"/>
      <c r="V522" s="210"/>
      <c r="W522" s="210"/>
      <c r="X522" s="210"/>
      <c r="Y522" s="210"/>
      <c r="Z522" s="210"/>
      <c r="AA522" s="210"/>
      <c r="AB522" s="210"/>
      <c r="AC522" s="210"/>
      <c r="AD522" s="210"/>
      <c r="AE522" s="210"/>
      <c r="AF522" s="210"/>
      <c r="AG522" s="210"/>
      <c r="AH522" s="210"/>
      <c r="AI522" s="210"/>
      <c r="AJ522" s="210"/>
      <c r="AK522" s="210"/>
      <c r="AL522" s="210"/>
    </row>
    <row r="523" spans="1:38" ht="16" x14ac:dyDescent="0.2">
      <c r="A523" s="210"/>
      <c r="B523" s="210"/>
      <c r="C523" s="210"/>
      <c r="D523" s="210"/>
      <c r="E523" s="210"/>
      <c r="F523" s="210"/>
      <c r="G523" s="210"/>
      <c r="H523" s="210"/>
      <c r="I523" s="210"/>
      <c r="J523" s="210"/>
      <c r="K523" s="210"/>
      <c r="L523" s="210"/>
      <c r="M523" s="210"/>
      <c r="N523" s="210"/>
      <c r="O523" s="210"/>
      <c r="P523" s="210"/>
      <c r="Q523" s="210"/>
      <c r="R523" s="210"/>
      <c r="S523" s="210"/>
      <c r="T523" s="210"/>
      <c r="U523" s="210"/>
      <c r="V523" s="210"/>
      <c r="W523" s="210"/>
      <c r="X523" s="210"/>
      <c r="Y523" s="210"/>
      <c r="Z523" s="210"/>
      <c r="AA523" s="210"/>
      <c r="AB523" s="210"/>
      <c r="AC523" s="210"/>
      <c r="AD523" s="210"/>
      <c r="AE523" s="210"/>
      <c r="AF523" s="210"/>
      <c r="AG523" s="210"/>
      <c r="AH523" s="210"/>
      <c r="AI523" s="210"/>
      <c r="AJ523" s="210"/>
      <c r="AK523" s="210"/>
      <c r="AL523" s="210"/>
    </row>
    <row r="524" spans="1:38" ht="16" x14ac:dyDescent="0.2">
      <c r="A524" s="210"/>
      <c r="B524" s="210"/>
      <c r="C524" s="210"/>
      <c r="D524" s="210"/>
      <c r="E524" s="210"/>
      <c r="F524" s="210"/>
      <c r="G524" s="210"/>
      <c r="H524" s="210"/>
      <c r="I524" s="210"/>
      <c r="J524" s="210"/>
      <c r="K524" s="210"/>
      <c r="L524" s="210"/>
      <c r="M524" s="210"/>
      <c r="N524" s="210"/>
      <c r="O524" s="210"/>
      <c r="P524" s="210"/>
      <c r="Q524" s="210"/>
      <c r="R524" s="210"/>
      <c r="S524" s="210"/>
      <c r="T524" s="210"/>
      <c r="U524" s="210"/>
      <c r="V524" s="210"/>
      <c r="W524" s="210"/>
      <c r="X524" s="210"/>
      <c r="Y524" s="210"/>
      <c r="Z524" s="210"/>
      <c r="AA524" s="210"/>
      <c r="AB524" s="210"/>
      <c r="AC524" s="210"/>
      <c r="AD524" s="210"/>
      <c r="AE524" s="210"/>
      <c r="AF524" s="210"/>
      <c r="AG524" s="210"/>
      <c r="AH524" s="210"/>
      <c r="AI524" s="210"/>
      <c r="AJ524" s="210"/>
      <c r="AK524" s="210"/>
      <c r="AL524" s="210"/>
    </row>
    <row r="525" spans="1:38" ht="16" x14ac:dyDescent="0.2">
      <c r="A525" s="210"/>
      <c r="B525" s="210"/>
      <c r="C525" s="210"/>
      <c r="D525" s="210"/>
      <c r="E525" s="210"/>
      <c r="F525" s="210"/>
      <c r="G525" s="210"/>
      <c r="H525" s="210"/>
      <c r="I525" s="210"/>
      <c r="J525" s="210"/>
      <c r="K525" s="210"/>
      <c r="L525" s="210"/>
      <c r="M525" s="210"/>
      <c r="N525" s="210"/>
      <c r="O525" s="210"/>
      <c r="P525" s="210"/>
      <c r="Q525" s="210"/>
      <c r="R525" s="210"/>
      <c r="S525" s="210"/>
      <c r="T525" s="210"/>
      <c r="U525" s="210"/>
      <c r="V525" s="210"/>
      <c r="W525" s="210"/>
      <c r="X525" s="210"/>
      <c r="Y525" s="210"/>
      <c r="Z525" s="210"/>
      <c r="AA525" s="210"/>
      <c r="AB525" s="210"/>
      <c r="AC525" s="210"/>
      <c r="AD525" s="210"/>
      <c r="AE525" s="210"/>
      <c r="AF525" s="210"/>
      <c r="AG525" s="210"/>
      <c r="AH525" s="210"/>
      <c r="AI525" s="210"/>
      <c r="AJ525" s="210"/>
      <c r="AK525" s="210"/>
      <c r="AL525" s="210"/>
    </row>
    <row r="526" spans="1:38" ht="16" x14ac:dyDescent="0.2">
      <c r="A526" s="210"/>
      <c r="B526" s="210"/>
      <c r="C526" s="210"/>
      <c r="D526" s="210"/>
      <c r="E526" s="210"/>
      <c r="F526" s="210"/>
      <c r="G526" s="210"/>
      <c r="H526" s="210"/>
      <c r="I526" s="210"/>
      <c r="J526" s="210"/>
      <c r="K526" s="210"/>
      <c r="L526" s="210"/>
      <c r="M526" s="210"/>
      <c r="N526" s="210"/>
      <c r="O526" s="210"/>
      <c r="P526" s="210"/>
      <c r="Q526" s="210"/>
      <c r="R526" s="210"/>
      <c r="S526" s="210"/>
      <c r="T526" s="210"/>
      <c r="U526" s="210"/>
      <c r="V526" s="210"/>
      <c r="W526" s="210"/>
      <c r="X526" s="210"/>
      <c r="Y526" s="210"/>
      <c r="Z526" s="210"/>
      <c r="AA526" s="210"/>
      <c r="AB526" s="210"/>
      <c r="AC526" s="210"/>
      <c r="AD526" s="210"/>
      <c r="AE526" s="210"/>
      <c r="AF526" s="210"/>
      <c r="AG526" s="210"/>
      <c r="AH526" s="210"/>
      <c r="AI526" s="210"/>
      <c r="AJ526" s="210"/>
      <c r="AK526" s="210"/>
      <c r="AL526" s="210"/>
    </row>
    <row r="527" spans="1:38" ht="16" x14ac:dyDescent="0.2">
      <c r="A527" s="210"/>
      <c r="B527" s="210"/>
      <c r="C527" s="210"/>
      <c r="D527" s="210"/>
      <c r="E527" s="210"/>
      <c r="F527" s="210"/>
      <c r="G527" s="210"/>
      <c r="H527" s="210"/>
      <c r="I527" s="210"/>
      <c r="J527" s="210"/>
      <c r="K527" s="210"/>
      <c r="L527" s="210"/>
      <c r="M527" s="210"/>
      <c r="N527" s="210"/>
      <c r="O527" s="210"/>
      <c r="P527" s="210"/>
      <c r="Q527" s="210"/>
      <c r="R527" s="210"/>
      <c r="S527" s="210"/>
      <c r="T527" s="210"/>
      <c r="U527" s="210"/>
      <c r="V527" s="210"/>
      <c r="W527" s="210"/>
      <c r="X527" s="210"/>
      <c r="Y527" s="210"/>
      <c r="Z527" s="210"/>
      <c r="AA527" s="210"/>
      <c r="AB527" s="210"/>
      <c r="AC527" s="210"/>
      <c r="AD527" s="210"/>
      <c r="AE527" s="210"/>
      <c r="AF527" s="210"/>
      <c r="AG527" s="210"/>
      <c r="AH527" s="210"/>
      <c r="AI527" s="210"/>
      <c r="AJ527" s="210"/>
      <c r="AK527" s="210"/>
      <c r="AL527" s="210"/>
    </row>
    <row r="528" spans="1:38" ht="16" x14ac:dyDescent="0.2">
      <c r="A528" s="210"/>
      <c r="B528" s="210"/>
      <c r="C528" s="210"/>
      <c r="D528" s="210"/>
      <c r="E528" s="210"/>
      <c r="F528" s="210"/>
      <c r="G528" s="210"/>
      <c r="H528" s="210"/>
      <c r="I528" s="210"/>
      <c r="J528" s="210"/>
      <c r="K528" s="210"/>
      <c r="L528" s="210"/>
      <c r="M528" s="210"/>
      <c r="N528" s="210"/>
      <c r="O528" s="210"/>
      <c r="P528" s="210"/>
      <c r="Q528" s="210"/>
      <c r="R528" s="210"/>
      <c r="S528" s="210"/>
      <c r="T528" s="210"/>
      <c r="U528" s="210"/>
      <c r="V528" s="210"/>
      <c r="W528" s="210"/>
      <c r="X528" s="210"/>
      <c r="Y528" s="210"/>
      <c r="Z528" s="210"/>
      <c r="AA528" s="210"/>
      <c r="AB528" s="210"/>
      <c r="AC528" s="210"/>
      <c r="AD528" s="210"/>
      <c r="AE528" s="210"/>
      <c r="AF528" s="210"/>
      <c r="AG528" s="210"/>
      <c r="AH528" s="210"/>
      <c r="AI528" s="210"/>
      <c r="AJ528" s="210"/>
      <c r="AK528" s="210"/>
      <c r="AL528" s="210"/>
    </row>
    <row r="529" spans="1:38" ht="16" x14ac:dyDescent="0.2">
      <c r="A529" s="210"/>
      <c r="B529" s="210"/>
      <c r="C529" s="210"/>
      <c r="D529" s="210"/>
      <c r="E529" s="210"/>
      <c r="F529" s="210"/>
      <c r="G529" s="210"/>
      <c r="H529" s="210"/>
      <c r="I529" s="210"/>
      <c r="J529" s="210"/>
      <c r="K529" s="210"/>
      <c r="L529" s="210"/>
      <c r="M529" s="210"/>
      <c r="N529" s="210"/>
      <c r="O529" s="210"/>
      <c r="P529" s="210"/>
      <c r="Q529" s="210"/>
      <c r="R529" s="210"/>
      <c r="S529" s="210"/>
      <c r="T529" s="210"/>
      <c r="U529" s="210"/>
      <c r="V529" s="210"/>
      <c r="W529" s="210"/>
      <c r="X529" s="210"/>
      <c r="Y529" s="210"/>
      <c r="Z529" s="210"/>
      <c r="AA529" s="210"/>
      <c r="AB529" s="210"/>
      <c r="AC529" s="210"/>
      <c r="AD529" s="210"/>
      <c r="AE529" s="210"/>
      <c r="AF529" s="210"/>
      <c r="AG529" s="210"/>
      <c r="AH529" s="210"/>
      <c r="AI529" s="210"/>
      <c r="AJ529" s="210"/>
      <c r="AK529" s="210"/>
      <c r="AL529" s="210"/>
    </row>
    <row r="530" spans="1:38" ht="16" x14ac:dyDescent="0.2">
      <c r="A530" s="210"/>
      <c r="B530" s="210"/>
      <c r="C530" s="210"/>
      <c r="D530" s="210"/>
      <c r="E530" s="210"/>
      <c r="F530" s="210"/>
      <c r="G530" s="210"/>
      <c r="H530" s="210"/>
      <c r="I530" s="210"/>
      <c r="J530" s="210"/>
      <c r="K530" s="210"/>
      <c r="L530" s="210"/>
      <c r="M530" s="210"/>
      <c r="N530" s="210"/>
      <c r="O530" s="210"/>
      <c r="P530" s="210"/>
      <c r="Q530" s="210"/>
      <c r="R530" s="210"/>
      <c r="S530" s="210"/>
      <c r="T530" s="210"/>
      <c r="U530" s="210"/>
      <c r="V530" s="210"/>
      <c r="W530" s="210"/>
      <c r="X530" s="210"/>
      <c r="Y530" s="210"/>
      <c r="Z530" s="210"/>
      <c r="AA530" s="210"/>
      <c r="AB530" s="210"/>
      <c r="AC530" s="210"/>
      <c r="AD530" s="210"/>
      <c r="AE530" s="210"/>
      <c r="AF530" s="210"/>
      <c r="AG530" s="210"/>
      <c r="AH530" s="210"/>
      <c r="AI530" s="210"/>
      <c r="AJ530" s="210"/>
      <c r="AK530" s="210"/>
      <c r="AL530" s="210"/>
    </row>
    <row r="531" spans="1:38" ht="16" x14ac:dyDescent="0.2">
      <c r="A531" s="210"/>
      <c r="B531" s="210"/>
      <c r="C531" s="210"/>
      <c r="D531" s="210"/>
      <c r="E531" s="210"/>
      <c r="F531" s="210"/>
      <c r="G531" s="210"/>
      <c r="H531" s="210"/>
      <c r="I531" s="210"/>
      <c r="J531" s="210"/>
      <c r="K531" s="210"/>
      <c r="L531" s="210"/>
      <c r="M531" s="210"/>
      <c r="N531" s="210"/>
      <c r="O531" s="210"/>
      <c r="P531" s="210"/>
      <c r="Q531" s="210"/>
      <c r="R531" s="210"/>
      <c r="S531" s="210"/>
      <c r="T531" s="210"/>
      <c r="U531" s="210"/>
      <c r="V531" s="210"/>
      <c r="W531" s="210"/>
      <c r="X531" s="210"/>
      <c r="Y531" s="210"/>
      <c r="Z531" s="210"/>
      <c r="AA531" s="210"/>
      <c r="AB531" s="210"/>
      <c r="AC531" s="210"/>
      <c r="AD531" s="210"/>
      <c r="AE531" s="210"/>
      <c r="AF531" s="210"/>
      <c r="AG531" s="210"/>
      <c r="AH531" s="210"/>
      <c r="AI531" s="210"/>
      <c r="AJ531" s="210"/>
      <c r="AK531" s="210"/>
      <c r="AL531" s="210"/>
    </row>
    <row r="532" spans="1:38" ht="16" x14ac:dyDescent="0.2">
      <c r="A532" s="210"/>
      <c r="B532" s="210"/>
      <c r="C532" s="210"/>
      <c r="D532" s="210"/>
      <c r="E532" s="210"/>
      <c r="F532" s="210"/>
      <c r="G532" s="210"/>
      <c r="H532" s="210"/>
      <c r="I532" s="210"/>
      <c r="J532" s="210"/>
      <c r="K532" s="210"/>
      <c r="L532" s="210"/>
      <c r="M532" s="210"/>
      <c r="N532" s="210"/>
      <c r="O532" s="210"/>
      <c r="P532" s="210"/>
      <c r="Q532" s="210"/>
      <c r="R532" s="210"/>
      <c r="S532" s="210"/>
      <c r="T532" s="210"/>
      <c r="U532" s="210"/>
      <c r="V532" s="210"/>
      <c r="W532" s="210"/>
      <c r="X532" s="210"/>
      <c r="Y532" s="210"/>
      <c r="Z532" s="210"/>
      <c r="AA532" s="210"/>
      <c r="AB532" s="210"/>
      <c r="AC532" s="210"/>
      <c r="AD532" s="210"/>
      <c r="AE532" s="210"/>
      <c r="AF532" s="210"/>
      <c r="AG532" s="210"/>
      <c r="AH532" s="210"/>
      <c r="AI532" s="210"/>
      <c r="AJ532" s="210"/>
      <c r="AK532" s="210"/>
      <c r="AL532" s="210"/>
    </row>
    <row r="533" spans="1:38" ht="16" x14ac:dyDescent="0.2">
      <c r="A533" s="210"/>
      <c r="B533" s="210"/>
      <c r="C533" s="210"/>
      <c r="D533" s="210"/>
      <c r="E533" s="210"/>
      <c r="F533" s="210"/>
      <c r="G533" s="210"/>
      <c r="H533" s="210"/>
      <c r="I533" s="210"/>
      <c r="J533" s="210"/>
      <c r="K533" s="210"/>
      <c r="L533" s="210"/>
      <c r="M533" s="210"/>
      <c r="N533" s="210"/>
      <c r="O533" s="210"/>
      <c r="P533" s="210"/>
      <c r="Q533" s="210"/>
      <c r="R533" s="210"/>
      <c r="S533" s="210"/>
      <c r="T533" s="210"/>
      <c r="U533" s="210"/>
      <c r="V533" s="210"/>
      <c r="W533" s="210"/>
      <c r="X533" s="210"/>
      <c r="Y533" s="210"/>
      <c r="Z533" s="210"/>
      <c r="AA533" s="210"/>
      <c r="AB533" s="210"/>
      <c r="AC533" s="210"/>
      <c r="AD533" s="210"/>
      <c r="AE533" s="210"/>
      <c r="AF533" s="210"/>
      <c r="AG533" s="210"/>
      <c r="AH533" s="210"/>
      <c r="AI533" s="210"/>
      <c r="AJ533" s="210"/>
      <c r="AK533" s="210"/>
      <c r="AL533" s="210"/>
    </row>
    <row r="534" spans="1:38" ht="16" x14ac:dyDescent="0.2">
      <c r="A534" s="210"/>
      <c r="B534" s="210"/>
      <c r="C534" s="210"/>
      <c r="D534" s="210"/>
      <c r="E534" s="210"/>
      <c r="F534" s="210"/>
      <c r="G534" s="210"/>
      <c r="H534" s="210"/>
      <c r="I534" s="210"/>
      <c r="J534" s="210"/>
      <c r="K534" s="210"/>
      <c r="L534" s="210"/>
      <c r="M534" s="210"/>
      <c r="N534" s="210"/>
      <c r="O534" s="210"/>
      <c r="P534" s="210"/>
      <c r="Q534" s="210"/>
      <c r="R534" s="210"/>
      <c r="S534" s="210"/>
      <c r="T534" s="210"/>
      <c r="U534" s="210"/>
      <c r="V534" s="210"/>
      <c r="W534" s="210"/>
      <c r="X534" s="210"/>
      <c r="Y534" s="210"/>
      <c r="Z534" s="210"/>
      <c r="AA534" s="210"/>
      <c r="AB534" s="210"/>
      <c r="AC534" s="210"/>
      <c r="AD534" s="210"/>
      <c r="AE534" s="210"/>
      <c r="AF534" s="210"/>
      <c r="AG534" s="210"/>
      <c r="AH534" s="210"/>
      <c r="AI534" s="210"/>
      <c r="AJ534" s="210"/>
      <c r="AK534" s="210"/>
      <c r="AL534" s="210"/>
    </row>
    <row r="535" spans="1:38" ht="16" x14ac:dyDescent="0.2">
      <c r="A535" s="210"/>
      <c r="B535" s="210"/>
      <c r="C535" s="210"/>
      <c r="D535" s="210"/>
      <c r="E535" s="210"/>
      <c r="F535" s="210"/>
      <c r="G535" s="210"/>
      <c r="H535" s="210"/>
      <c r="I535" s="210"/>
      <c r="J535" s="210"/>
      <c r="K535" s="210"/>
      <c r="L535" s="210"/>
      <c r="M535" s="210"/>
      <c r="N535" s="210"/>
      <c r="O535" s="210"/>
      <c r="P535" s="210"/>
      <c r="Q535" s="210"/>
      <c r="R535" s="210"/>
      <c r="S535" s="210"/>
      <c r="T535" s="210"/>
      <c r="U535" s="210"/>
      <c r="V535" s="210"/>
      <c r="W535" s="210"/>
      <c r="X535" s="210"/>
      <c r="Y535" s="210"/>
      <c r="Z535" s="210"/>
      <c r="AA535" s="210"/>
      <c r="AB535" s="210"/>
      <c r="AC535" s="210"/>
      <c r="AD535" s="210"/>
      <c r="AE535" s="210"/>
      <c r="AF535" s="210"/>
      <c r="AG535" s="210"/>
      <c r="AH535" s="210"/>
      <c r="AI535" s="210"/>
      <c r="AJ535" s="210"/>
      <c r="AK535" s="210"/>
      <c r="AL535" s="210"/>
    </row>
    <row r="536" spans="1:38" ht="16" x14ac:dyDescent="0.2">
      <c r="A536" s="210"/>
      <c r="B536" s="210"/>
      <c r="C536" s="210"/>
      <c r="D536" s="210"/>
      <c r="E536" s="210"/>
      <c r="F536" s="210"/>
      <c r="G536" s="210"/>
      <c r="H536" s="210"/>
      <c r="I536" s="210"/>
      <c r="J536" s="210"/>
      <c r="K536" s="210"/>
      <c r="L536" s="210"/>
      <c r="M536" s="210"/>
      <c r="N536" s="210"/>
      <c r="O536" s="210"/>
      <c r="P536" s="210"/>
      <c r="Q536" s="210"/>
      <c r="R536" s="210"/>
      <c r="S536" s="210"/>
      <c r="T536" s="210"/>
      <c r="U536" s="210"/>
      <c r="V536" s="210"/>
      <c r="W536" s="210"/>
      <c r="X536" s="210"/>
      <c r="Y536" s="210"/>
      <c r="Z536" s="210"/>
      <c r="AA536" s="210"/>
      <c r="AB536" s="210"/>
      <c r="AC536" s="210"/>
      <c r="AD536" s="210"/>
      <c r="AE536" s="210"/>
      <c r="AF536" s="210"/>
      <c r="AG536" s="210"/>
      <c r="AH536" s="210"/>
      <c r="AI536" s="210"/>
      <c r="AJ536" s="210"/>
      <c r="AK536" s="210"/>
      <c r="AL536" s="210"/>
    </row>
    <row r="537" spans="1:38" ht="16" x14ac:dyDescent="0.2">
      <c r="A537" s="210"/>
      <c r="B537" s="210"/>
      <c r="C537" s="210"/>
      <c r="D537" s="210"/>
      <c r="E537" s="210"/>
      <c r="F537" s="210"/>
      <c r="G537" s="210"/>
      <c r="H537" s="210"/>
      <c r="I537" s="210"/>
      <c r="J537" s="210"/>
      <c r="K537" s="210"/>
      <c r="L537" s="210"/>
      <c r="M537" s="210"/>
      <c r="N537" s="210"/>
      <c r="O537" s="210"/>
      <c r="P537" s="210"/>
      <c r="Q537" s="210"/>
      <c r="R537" s="210"/>
      <c r="S537" s="210"/>
      <c r="T537" s="210"/>
      <c r="U537" s="210"/>
      <c r="V537" s="210"/>
      <c r="W537" s="210"/>
      <c r="X537" s="210"/>
      <c r="Y537" s="210"/>
      <c r="Z537" s="210"/>
      <c r="AA537" s="210"/>
      <c r="AB537" s="210"/>
      <c r="AC537" s="210"/>
      <c r="AD537" s="210"/>
      <c r="AE537" s="210"/>
      <c r="AF537" s="210"/>
      <c r="AG537" s="210"/>
      <c r="AH537" s="210"/>
      <c r="AI537" s="210"/>
      <c r="AJ537" s="210"/>
      <c r="AK537" s="210"/>
      <c r="AL537" s="210"/>
    </row>
    <row r="538" spans="1:38" ht="16" x14ac:dyDescent="0.2">
      <c r="A538" s="210"/>
      <c r="B538" s="210"/>
      <c r="C538" s="210"/>
      <c r="D538" s="210"/>
      <c r="E538" s="210"/>
      <c r="F538" s="210"/>
      <c r="G538" s="210"/>
      <c r="H538" s="210"/>
      <c r="I538" s="210"/>
      <c r="J538" s="210"/>
      <c r="K538" s="210"/>
      <c r="L538" s="210"/>
      <c r="M538" s="210"/>
      <c r="N538" s="210"/>
      <c r="O538" s="210"/>
      <c r="P538" s="210"/>
      <c r="Q538" s="210"/>
      <c r="R538" s="210"/>
      <c r="S538" s="210"/>
      <c r="T538" s="210"/>
      <c r="U538" s="210"/>
      <c r="V538" s="210"/>
      <c r="W538" s="210"/>
      <c r="X538" s="210"/>
      <c r="Y538" s="210"/>
      <c r="Z538" s="210"/>
      <c r="AA538" s="210"/>
      <c r="AB538" s="210"/>
      <c r="AC538" s="210"/>
      <c r="AD538" s="210"/>
      <c r="AE538" s="210"/>
      <c r="AF538" s="210"/>
      <c r="AG538" s="210"/>
      <c r="AH538" s="210"/>
      <c r="AI538" s="210"/>
      <c r="AJ538" s="210"/>
      <c r="AK538" s="210"/>
      <c r="AL538" s="210"/>
    </row>
    <row r="539" spans="1:38" ht="16" x14ac:dyDescent="0.2">
      <c r="A539" s="210"/>
      <c r="B539" s="210"/>
      <c r="C539" s="210"/>
      <c r="D539" s="210"/>
      <c r="E539" s="210"/>
      <c r="F539" s="210"/>
      <c r="G539" s="210"/>
      <c r="H539" s="210"/>
      <c r="I539" s="210"/>
      <c r="J539" s="210"/>
      <c r="K539" s="210"/>
      <c r="L539" s="210"/>
      <c r="M539" s="210"/>
      <c r="N539" s="210"/>
      <c r="O539" s="210"/>
      <c r="P539" s="210"/>
      <c r="Q539" s="210"/>
      <c r="R539" s="210"/>
      <c r="S539" s="210"/>
      <c r="T539" s="210"/>
      <c r="U539" s="210"/>
      <c r="V539" s="210"/>
      <c r="W539" s="210"/>
      <c r="X539" s="210"/>
      <c r="Y539" s="210"/>
      <c r="Z539" s="210"/>
      <c r="AA539" s="210"/>
      <c r="AB539" s="210"/>
      <c r="AC539" s="210"/>
      <c r="AD539" s="210"/>
      <c r="AE539" s="210"/>
      <c r="AF539" s="210"/>
      <c r="AG539" s="210"/>
      <c r="AH539" s="210"/>
      <c r="AI539" s="210"/>
      <c r="AJ539" s="210"/>
      <c r="AK539" s="210"/>
      <c r="AL539" s="210"/>
    </row>
    <row r="540" spans="1:38" ht="16" x14ac:dyDescent="0.2">
      <c r="A540" s="210"/>
      <c r="B540" s="210"/>
      <c r="C540" s="210"/>
      <c r="D540" s="210"/>
      <c r="E540" s="210"/>
      <c r="F540" s="210"/>
      <c r="G540" s="210"/>
      <c r="H540" s="210"/>
      <c r="I540" s="210"/>
      <c r="J540" s="210"/>
      <c r="K540" s="210"/>
      <c r="L540" s="210"/>
      <c r="M540" s="210"/>
      <c r="N540" s="210"/>
      <c r="O540" s="210"/>
      <c r="P540" s="210"/>
      <c r="Q540" s="210"/>
      <c r="R540" s="210"/>
      <c r="S540" s="210"/>
      <c r="T540" s="210"/>
      <c r="U540" s="210"/>
      <c r="V540" s="210"/>
      <c r="W540" s="210"/>
      <c r="X540" s="210"/>
      <c r="Y540" s="210"/>
      <c r="Z540" s="210"/>
      <c r="AA540" s="210"/>
      <c r="AB540" s="210"/>
      <c r="AC540" s="210"/>
      <c r="AD540" s="210"/>
      <c r="AE540" s="210"/>
      <c r="AF540" s="210"/>
      <c r="AG540" s="210"/>
      <c r="AH540" s="210"/>
      <c r="AI540" s="210"/>
      <c r="AJ540" s="210"/>
      <c r="AK540" s="210"/>
      <c r="AL540" s="210"/>
    </row>
    <row r="541" spans="1:38" ht="16" x14ac:dyDescent="0.2">
      <c r="A541" s="210"/>
      <c r="B541" s="210"/>
      <c r="C541" s="210"/>
      <c r="D541" s="210"/>
      <c r="E541" s="210"/>
      <c r="F541" s="210"/>
      <c r="G541" s="210"/>
      <c r="H541" s="210"/>
      <c r="I541" s="210"/>
      <c r="J541" s="210"/>
      <c r="K541" s="210"/>
      <c r="L541" s="210"/>
      <c r="M541" s="210"/>
      <c r="N541" s="210"/>
      <c r="O541" s="210"/>
      <c r="P541" s="210"/>
      <c r="Q541" s="210"/>
      <c r="R541" s="210"/>
      <c r="S541" s="210"/>
      <c r="T541" s="210"/>
      <c r="U541" s="210"/>
      <c r="V541" s="210"/>
      <c r="W541" s="210"/>
      <c r="X541" s="210"/>
      <c r="Y541" s="210"/>
      <c r="Z541" s="210"/>
      <c r="AA541" s="210"/>
      <c r="AB541" s="210"/>
      <c r="AC541" s="210"/>
      <c r="AD541" s="210"/>
      <c r="AE541" s="210"/>
      <c r="AF541" s="210"/>
      <c r="AG541" s="210"/>
      <c r="AH541" s="210"/>
      <c r="AI541" s="210"/>
      <c r="AJ541" s="210"/>
      <c r="AK541" s="210"/>
      <c r="AL541" s="210"/>
    </row>
    <row r="542" spans="1:38" ht="16" x14ac:dyDescent="0.2">
      <c r="A542" s="210"/>
      <c r="B542" s="210"/>
      <c r="C542" s="210"/>
      <c r="D542" s="210"/>
      <c r="E542" s="210"/>
      <c r="F542" s="210"/>
      <c r="G542" s="210"/>
      <c r="H542" s="210"/>
      <c r="I542" s="210"/>
      <c r="J542" s="210"/>
      <c r="K542" s="210"/>
      <c r="L542" s="210"/>
      <c r="M542" s="210"/>
      <c r="N542" s="210"/>
      <c r="O542" s="210"/>
      <c r="P542" s="210"/>
      <c r="Q542" s="210"/>
      <c r="R542" s="210"/>
      <c r="S542" s="210"/>
      <c r="T542" s="210"/>
      <c r="U542" s="210"/>
      <c r="V542" s="210"/>
      <c r="W542" s="210"/>
      <c r="X542" s="210"/>
      <c r="Y542" s="210"/>
      <c r="Z542" s="210"/>
      <c r="AA542" s="210"/>
      <c r="AB542" s="210"/>
      <c r="AC542" s="210"/>
      <c r="AD542" s="210"/>
      <c r="AE542" s="210"/>
      <c r="AF542" s="210"/>
      <c r="AG542" s="210"/>
      <c r="AH542" s="210"/>
      <c r="AI542" s="210"/>
      <c r="AJ542" s="210"/>
      <c r="AK542" s="210"/>
      <c r="AL542" s="210"/>
    </row>
    <row r="543" spans="1:38" ht="16" x14ac:dyDescent="0.2">
      <c r="A543" s="210"/>
      <c r="B543" s="210"/>
      <c r="C543" s="210"/>
      <c r="D543" s="210"/>
      <c r="E543" s="210"/>
      <c r="F543" s="210"/>
      <c r="G543" s="210"/>
      <c r="H543" s="210"/>
      <c r="I543" s="210"/>
      <c r="J543" s="210"/>
      <c r="K543" s="210"/>
      <c r="L543" s="210"/>
      <c r="M543" s="210"/>
      <c r="N543" s="210"/>
      <c r="O543" s="210"/>
      <c r="P543" s="210"/>
      <c r="Q543" s="210"/>
      <c r="R543" s="210"/>
      <c r="S543" s="210"/>
      <c r="T543" s="210"/>
      <c r="U543" s="210"/>
      <c r="V543" s="210"/>
      <c r="W543" s="210"/>
      <c r="X543" s="210"/>
      <c r="Y543" s="210"/>
      <c r="Z543" s="210"/>
      <c r="AA543" s="210"/>
      <c r="AB543" s="210"/>
      <c r="AC543" s="210"/>
      <c r="AD543" s="210"/>
      <c r="AE543" s="210"/>
      <c r="AF543" s="210"/>
      <c r="AG543" s="210"/>
      <c r="AH543" s="210"/>
      <c r="AI543" s="210"/>
      <c r="AJ543" s="210"/>
      <c r="AK543" s="210"/>
      <c r="AL543" s="210"/>
    </row>
    <row r="544" spans="1:38" ht="16" x14ac:dyDescent="0.2">
      <c r="A544" s="210"/>
      <c r="B544" s="210"/>
      <c r="C544" s="210"/>
      <c r="D544" s="210"/>
      <c r="E544" s="210"/>
      <c r="F544" s="210"/>
      <c r="G544" s="210"/>
      <c r="H544" s="210"/>
      <c r="I544" s="210"/>
      <c r="J544" s="210"/>
      <c r="K544" s="210"/>
      <c r="L544" s="210"/>
      <c r="M544" s="210"/>
      <c r="N544" s="210"/>
      <c r="O544" s="210"/>
      <c r="P544" s="210"/>
      <c r="Q544" s="210"/>
      <c r="R544" s="210"/>
      <c r="S544" s="210"/>
      <c r="T544" s="210"/>
      <c r="U544" s="210"/>
      <c r="V544" s="210"/>
      <c r="W544" s="210"/>
      <c r="X544" s="210"/>
      <c r="Y544" s="210"/>
      <c r="Z544" s="210"/>
      <c r="AA544" s="210"/>
      <c r="AB544" s="210"/>
      <c r="AC544" s="210"/>
      <c r="AD544" s="210"/>
      <c r="AE544" s="210"/>
      <c r="AF544" s="210"/>
      <c r="AG544" s="210"/>
      <c r="AH544" s="210"/>
      <c r="AI544" s="210"/>
      <c r="AJ544" s="210"/>
      <c r="AK544" s="210"/>
      <c r="AL544" s="210"/>
    </row>
    <row r="545" spans="1:38" ht="16" x14ac:dyDescent="0.2">
      <c r="A545" s="210"/>
      <c r="B545" s="210"/>
      <c r="C545" s="210"/>
      <c r="D545" s="210"/>
      <c r="E545" s="210"/>
      <c r="F545" s="210"/>
      <c r="G545" s="210"/>
      <c r="H545" s="210"/>
      <c r="I545" s="210"/>
      <c r="J545" s="210"/>
      <c r="K545" s="210"/>
      <c r="L545" s="210"/>
      <c r="M545" s="210"/>
      <c r="N545" s="210"/>
      <c r="O545" s="210"/>
      <c r="P545" s="210"/>
      <c r="Q545" s="210"/>
      <c r="R545" s="210"/>
      <c r="S545" s="210"/>
      <c r="T545" s="210"/>
      <c r="U545" s="210"/>
      <c r="V545" s="210"/>
      <c r="W545" s="210"/>
      <c r="X545" s="210"/>
      <c r="Y545" s="210"/>
      <c r="Z545" s="210"/>
      <c r="AA545" s="210"/>
      <c r="AB545" s="210"/>
      <c r="AC545" s="210"/>
      <c r="AD545" s="210"/>
      <c r="AE545" s="210"/>
      <c r="AF545" s="210"/>
      <c r="AG545" s="210"/>
      <c r="AH545" s="210"/>
      <c r="AI545" s="210"/>
      <c r="AJ545" s="210"/>
      <c r="AK545" s="210"/>
      <c r="AL545" s="210"/>
    </row>
    <row r="546" spans="1:38" ht="16" x14ac:dyDescent="0.2">
      <c r="A546" s="210"/>
      <c r="B546" s="210"/>
      <c r="C546" s="210"/>
      <c r="D546" s="210"/>
      <c r="E546" s="210"/>
      <c r="F546" s="210"/>
      <c r="G546" s="210"/>
      <c r="H546" s="210"/>
      <c r="I546" s="210"/>
      <c r="J546" s="210"/>
      <c r="K546" s="210"/>
      <c r="L546" s="210"/>
      <c r="M546" s="210"/>
      <c r="N546" s="210"/>
      <c r="O546" s="210"/>
      <c r="P546" s="210"/>
      <c r="Q546" s="210"/>
      <c r="R546" s="210"/>
      <c r="S546" s="210"/>
      <c r="T546" s="210"/>
      <c r="U546" s="210"/>
      <c r="V546" s="210"/>
      <c r="W546" s="210"/>
      <c r="X546" s="210"/>
      <c r="Y546" s="210"/>
      <c r="Z546" s="210"/>
      <c r="AA546" s="210"/>
      <c r="AB546" s="210"/>
      <c r="AC546" s="210"/>
      <c r="AD546" s="210"/>
      <c r="AE546" s="210"/>
      <c r="AF546" s="210"/>
      <c r="AG546" s="210"/>
      <c r="AH546" s="210"/>
      <c r="AI546" s="210"/>
      <c r="AJ546" s="210"/>
      <c r="AK546" s="210"/>
      <c r="AL546" s="210"/>
    </row>
    <row r="547" spans="1:38" ht="16" x14ac:dyDescent="0.2">
      <c r="A547" s="210"/>
      <c r="B547" s="210"/>
      <c r="C547" s="210"/>
      <c r="D547" s="210"/>
      <c r="E547" s="210"/>
      <c r="F547" s="210"/>
      <c r="G547" s="210"/>
      <c r="H547" s="210"/>
      <c r="I547" s="210"/>
      <c r="J547" s="210"/>
      <c r="K547" s="210"/>
      <c r="L547" s="210"/>
      <c r="M547" s="210"/>
      <c r="N547" s="210"/>
      <c r="O547" s="210"/>
      <c r="P547" s="210"/>
      <c r="Q547" s="210"/>
      <c r="R547" s="210"/>
      <c r="S547" s="210"/>
      <c r="T547" s="210"/>
      <c r="U547" s="210"/>
      <c r="V547" s="210"/>
      <c r="W547" s="210"/>
      <c r="X547" s="210"/>
      <c r="Y547" s="210"/>
      <c r="Z547" s="210"/>
      <c r="AA547" s="210"/>
      <c r="AB547" s="210"/>
      <c r="AC547" s="210"/>
      <c r="AD547" s="210"/>
      <c r="AE547" s="210"/>
      <c r="AF547" s="210"/>
      <c r="AG547" s="210"/>
      <c r="AH547" s="210"/>
      <c r="AI547" s="210"/>
      <c r="AJ547" s="210"/>
      <c r="AK547" s="210"/>
      <c r="AL547" s="210"/>
    </row>
    <row r="548" spans="1:38" ht="16" x14ac:dyDescent="0.2">
      <c r="A548" s="210"/>
      <c r="B548" s="210"/>
      <c r="C548" s="210"/>
      <c r="D548" s="210"/>
      <c r="E548" s="210"/>
      <c r="F548" s="210"/>
      <c r="G548" s="210"/>
      <c r="H548" s="210"/>
      <c r="I548" s="210"/>
      <c r="J548" s="210"/>
      <c r="K548" s="210"/>
      <c r="L548" s="210"/>
      <c r="M548" s="210"/>
      <c r="N548" s="210"/>
      <c r="O548" s="210"/>
      <c r="P548" s="210"/>
      <c r="Q548" s="210"/>
      <c r="R548" s="210"/>
      <c r="S548" s="210"/>
      <c r="T548" s="210"/>
      <c r="U548" s="210"/>
      <c r="V548" s="210"/>
      <c r="W548" s="210"/>
      <c r="X548" s="210"/>
      <c r="Y548" s="210"/>
      <c r="Z548" s="210"/>
      <c r="AA548" s="210"/>
      <c r="AB548" s="210"/>
      <c r="AC548" s="210"/>
      <c r="AD548" s="210"/>
      <c r="AE548" s="210"/>
      <c r="AF548" s="210"/>
      <c r="AG548" s="210"/>
      <c r="AH548" s="210"/>
      <c r="AI548" s="210"/>
      <c r="AJ548" s="210"/>
      <c r="AK548" s="210"/>
      <c r="AL548" s="210"/>
    </row>
    <row r="549" spans="1:38" ht="16" x14ac:dyDescent="0.2">
      <c r="A549" s="210"/>
      <c r="B549" s="210"/>
      <c r="C549" s="210"/>
      <c r="D549" s="210"/>
      <c r="E549" s="210"/>
      <c r="F549" s="210"/>
      <c r="G549" s="210"/>
      <c r="H549" s="210"/>
      <c r="I549" s="210"/>
      <c r="J549" s="210"/>
      <c r="K549" s="210"/>
      <c r="L549" s="210"/>
      <c r="M549" s="210"/>
      <c r="N549" s="210"/>
      <c r="O549" s="210"/>
      <c r="P549" s="210"/>
      <c r="Q549" s="210"/>
      <c r="R549" s="210"/>
      <c r="S549" s="210"/>
      <c r="T549" s="210"/>
      <c r="U549" s="210"/>
      <c r="V549" s="210"/>
      <c r="W549" s="210"/>
      <c r="X549" s="210"/>
      <c r="Y549" s="210"/>
      <c r="Z549" s="210"/>
      <c r="AA549" s="210"/>
      <c r="AB549" s="210"/>
      <c r="AC549" s="210"/>
      <c r="AD549" s="210"/>
      <c r="AE549" s="210"/>
      <c r="AF549" s="210"/>
      <c r="AG549" s="210"/>
      <c r="AH549" s="210"/>
      <c r="AI549" s="210"/>
      <c r="AJ549" s="210"/>
      <c r="AK549" s="210"/>
      <c r="AL549" s="210"/>
    </row>
    <row r="550" spans="1:38" ht="16" x14ac:dyDescent="0.2">
      <c r="A550" s="210"/>
      <c r="B550" s="210"/>
      <c r="C550" s="210"/>
      <c r="D550" s="210"/>
      <c r="E550" s="210"/>
      <c r="F550" s="210"/>
      <c r="G550" s="210"/>
      <c r="H550" s="210"/>
      <c r="I550" s="210"/>
      <c r="J550" s="210"/>
      <c r="K550" s="210"/>
      <c r="L550" s="210"/>
      <c r="M550" s="210"/>
      <c r="N550" s="210"/>
      <c r="O550" s="210"/>
      <c r="P550" s="210"/>
      <c r="Q550" s="210"/>
      <c r="R550" s="210"/>
      <c r="S550" s="210"/>
      <c r="T550" s="210"/>
      <c r="U550" s="210"/>
      <c r="V550" s="210"/>
      <c r="W550" s="210"/>
      <c r="X550" s="210"/>
      <c r="Y550" s="210"/>
      <c r="Z550" s="210"/>
      <c r="AA550" s="210"/>
      <c r="AB550" s="210"/>
      <c r="AC550" s="210"/>
      <c r="AD550" s="210"/>
      <c r="AE550" s="210"/>
      <c r="AF550" s="210"/>
      <c r="AG550" s="210"/>
      <c r="AH550" s="210"/>
      <c r="AI550" s="210"/>
      <c r="AJ550" s="210"/>
      <c r="AK550" s="210"/>
      <c r="AL550" s="210"/>
    </row>
    <row r="551" spans="1:38" ht="16" x14ac:dyDescent="0.2">
      <c r="A551" s="210"/>
      <c r="B551" s="210"/>
      <c r="C551" s="210"/>
      <c r="D551" s="210"/>
      <c r="E551" s="210"/>
      <c r="F551" s="210"/>
      <c r="G551" s="210"/>
      <c r="H551" s="210"/>
      <c r="I551" s="210"/>
      <c r="J551" s="210"/>
      <c r="K551" s="210"/>
      <c r="L551" s="210"/>
      <c r="M551" s="210"/>
      <c r="N551" s="210"/>
      <c r="O551" s="210"/>
      <c r="P551" s="210"/>
      <c r="Q551" s="210"/>
      <c r="R551" s="210"/>
      <c r="S551" s="210"/>
      <c r="T551" s="210"/>
      <c r="U551" s="210"/>
      <c r="V551" s="210"/>
      <c r="W551" s="210"/>
      <c r="X551" s="210"/>
      <c r="Y551" s="210"/>
      <c r="Z551" s="210"/>
      <c r="AA551" s="210"/>
      <c r="AB551" s="210"/>
      <c r="AC551" s="210"/>
      <c r="AD551" s="210"/>
      <c r="AE551" s="210"/>
      <c r="AF551" s="210"/>
      <c r="AG551" s="210"/>
      <c r="AH551" s="210"/>
      <c r="AI551" s="210"/>
      <c r="AJ551" s="210"/>
      <c r="AK551" s="210"/>
      <c r="AL551" s="210"/>
    </row>
    <row r="552" spans="1:38" ht="16" x14ac:dyDescent="0.2">
      <c r="A552" s="210"/>
      <c r="B552" s="210"/>
      <c r="C552" s="210"/>
      <c r="D552" s="210"/>
      <c r="E552" s="210"/>
      <c r="F552" s="210"/>
      <c r="G552" s="210"/>
      <c r="H552" s="210"/>
      <c r="I552" s="210"/>
      <c r="J552" s="210"/>
      <c r="K552" s="210"/>
      <c r="L552" s="210"/>
      <c r="M552" s="210"/>
      <c r="N552" s="210"/>
      <c r="O552" s="210"/>
      <c r="P552" s="210"/>
      <c r="Q552" s="210"/>
      <c r="R552" s="210"/>
      <c r="S552" s="210"/>
      <c r="T552" s="210"/>
      <c r="U552" s="210"/>
      <c r="V552" s="210"/>
      <c r="W552" s="210"/>
      <c r="X552" s="210"/>
      <c r="Y552" s="210"/>
      <c r="Z552" s="210"/>
      <c r="AA552" s="210"/>
      <c r="AB552" s="210"/>
      <c r="AC552" s="210"/>
      <c r="AD552" s="210"/>
      <c r="AE552" s="210"/>
      <c r="AF552" s="210"/>
      <c r="AG552" s="210"/>
      <c r="AH552" s="210"/>
      <c r="AI552" s="210"/>
      <c r="AJ552" s="210"/>
      <c r="AK552" s="210"/>
      <c r="AL552" s="210"/>
    </row>
    <row r="553" spans="1:38" ht="16" x14ac:dyDescent="0.2">
      <c r="A553" s="210"/>
      <c r="B553" s="210"/>
      <c r="C553" s="210"/>
      <c r="D553" s="210"/>
      <c r="E553" s="210"/>
      <c r="F553" s="210"/>
      <c r="G553" s="210"/>
      <c r="H553" s="210"/>
      <c r="I553" s="210"/>
      <c r="J553" s="210"/>
      <c r="K553" s="210"/>
      <c r="L553" s="210"/>
      <c r="M553" s="210"/>
      <c r="N553" s="210"/>
      <c r="O553" s="210"/>
      <c r="P553" s="210"/>
      <c r="Q553" s="210"/>
      <c r="R553" s="210"/>
      <c r="S553" s="210"/>
      <c r="T553" s="210"/>
      <c r="U553" s="210"/>
      <c r="V553" s="210"/>
      <c r="W553" s="210"/>
      <c r="X553" s="210"/>
      <c r="Y553" s="210"/>
      <c r="Z553" s="210"/>
      <c r="AA553" s="210"/>
      <c r="AB553" s="210"/>
      <c r="AC553" s="210"/>
      <c r="AD553" s="210"/>
      <c r="AE553" s="210"/>
      <c r="AF553" s="210"/>
      <c r="AG553" s="210"/>
      <c r="AH553" s="210"/>
      <c r="AI553" s="210"/>
      <c r="AJ553" s="210"/>
      <c r="AK553" s="210"/>
      <c r="AL553" s="210"/>
    </row>
    <row r="554" spans="1:38" ht="16" x14ac:dyDescent="0.2">
      <c r="A554" s="210"/>
      <c r="B554" s="210"/>
      <c r="C554" s="210"/>
      <c r="D554" s="210"/>
      <c r="E554" s="210"/>
      <c r="F554" s="210"/>
      <c r="G554" s="210"/>
      <c r="H554" s="210"/>
      <c r="I554" s="210"/>
      <c r="J554" s="210"/>
      <c r="K554" s="210"/>
      <c r="L554" s="210"/>
      <c r="M554" s="210"/>
      <c r="N554" s="210"/>
      <c r="O554" s="210"/>
      <c r="P554" s="210"/>
      <c r="Q554" s="210"/>
      <c r="R554" s="210"/>
      <c r="S554" s="210"/>
      <c r="T554" s="210"/>
      <c r="U554" s="210"/>
      <c r="V554" s="210"/>
      <c r="W554" s="210"/>
      <c r="X554" s="210"/>
      <c r="Y554" s="210"/>
      <c r="Z554" s="210"/>
      <c r="AA554" s="210"/>
      <c r="AB554" s="210"/>
      <c r="AC554" s="210"/>
      <c r="AD554" s="210"/>
      <c r="AE554" s="210"/>
      <c r="AF554" s="210"/>
      <c r="AG554" s="210"/>
      <c r="AH554" s="210"/>
      <c r="AI554" s="210"/>
      <c r="AJ554" s="210"/>
      <c r="AK554" s="210"/>
      <c r="AL554" s="210"/>
    </row>
    <row r="555" spans="1:38" ht="16" x14ac:dyDescent="0.2">
      <c r="A555" s="210"/>
      <c r="B555" s="210"/>
      <c r="C555" s="210"/>
      <c r="D555" s="210"/>
      <c r="E555" s="210"/>
      <c r="F555" s="210"/>
      <c r="G555" s="210"/>
      <c r="H555" s="210"/>
      <c r="I555" s="210"/>
      <c r="J555" s="210"/>
      <c r="K555" s="210"/>
      <c r="L555" s="210"/>
      <c r="M555" s="210"/>
      <c r="N555" s="210"/>
      <c r="O555" s="210"/>
      <c r="P555" s="210"/>
      <c r="Q555" s="210"/>
      <c r="R555" s="210"/>
      <c r="S555" s="210"/>
      <c r="T555" s="210"/>
      <c r="U555" s="210"/>
      <c r="V555" s="210"/>
      <c r="W555" s="210"/>
      <c r="X555" s="210"/>
      <c r="Y555" s="210"/>
      <c r="Z555" s="210"/>
      <c r="AA555" s="210"/>
      <c r="AB555" s="210"/>
      <c r="AC555" s="210"/>
      <c r="AD555" s="210"/>
      <c r="AE555" s="210"/>
      <c r="AF555" s="210"/>
      <c r="AG555" s="210"/>
      <c r="AH555" s="210"/>
      <c r="AI555" s="210"/>
      <c r="AJ555" s="210"/>
      <c r="AK555" s="210"/>
      <c r="AL555" s="210"/>
    </row>
    <row r="556" spans="1:38" ht="16" x14ac:dyDescent="0.2">
      <c r="A556" s="210"/>
      <c r="B556" s="210"/>
      <c r="C556" s="210"/>
      <c r="D556" s="210"/>
      <c r="E556" s="210"/>
      <c r="F556" s="210"/>
      <c r="G556" s="210"/>
      <c r="H556" s="210"/>
      <c r="I556" s="210"/>
      <c r="J556" s="210"/>
      <c r="K556" s="210"/>
      <c r="L556" s="210"/>
      <c r="M556" s="210"/>
      <c r="N556" s="210"/>
      <c r="O556" s="210"/>
      <c r="P556" s="210"/>
      <c r="Q556" s="210"/>
      <c r="R556" s="210"/>
      <c r="S556" s="210"/>
      <c r="T556" s="210"/>
      <c r="U556" s="210"/>
      <c r="V556" s="210"/>
      <c r="W556" s="210"/>
      <c r="X556" s="210"/>
      <c r="Y556" s="210"/>
      <c r="Z556" s="210"/>
      <c r="AA556" s="210"/>
      <c r="AB556" s="210"/>
      <c r="AC556" s="210"/>
      <c r="AD556" s="210"/>
      <c r="AE556" s="210"/>
      <c r="AF556" s="210"/>
      <c r="AG556" s="210"/>
      <c r="AH556" s="210"/>
      <c r="AI556" s="210"/>
      <c r="AJ556" s="210"/>
      <c r="AK556" s="210"/>
      <c r="AL556" s="210"/>
    </row>
    <row r="557" spans="1:38" ht="16" x14ac:dyDescent="0.2">
      <c r="A557" s="210"/>
      <c r="B557" s="210"/>
      <c r="C557" s="210"/>
      <c r="D557" s="210"/>
      <c r="E557" s="210"/>
      <c r="F557" s="210"/>
      <c r="G557" s="210"/>
      <c r="H557" s="210"/>
      <c r="I557" s="210"/>
      <c r="J557" s="210"/>
      <c r="K557" s="210"/>
      <c r="L557" s="210"/>
      <c r="M557" s="210"/>
      <c r="N557" s="210"/>
      <c r="O557" s="210"/>
      <c r="P557" s="210"/>
      <c r="Q557" s="210"/>
      <c r="R557" s="210"/>
      <c r="S557" s="210"/>
      <c r="T557" s="210"/>
      <c r="U557" s="210"/>
      <c r="V557" s="210"/>
      <c r="W557" s="210"/>
      <c r="X557" s="210"/>
      <c r="Y557" s="210"/>
      <c r="Z557" s="210"/>
      <c r="AA557" s="210"/>
      <c r="AB557" s="210"/>
      <c r="AC557" s="210"/>
      <c r="AD557" s="210"/>
      <c r="AE557" s="210"/>
      <c r="AF557" s="210"/>
      <c r="AG557" s="210"/>
      <c r="AH557" s="210"/>
      <c r="AI557" s="210"/>
      <c r="AJ557" s="210"/>
      <c r="AK557" s="210"/>
      <c r="AL557" s="210"/>
    </row>
    <row r="558" spans="1:38" ht="16" x14ac:dyDescent="0.2">
      <c r="A558" s="210"/>
      <c r="B558" s="210"/>
      <c r="C558" s="210"/>
      <c r="D558" s="210"/>
      <c r="E558" s="210"/>
      <c r="F558" s="210"/>
      <c r="G558" s="210"/>
      <c r="H558" s="210"/>
      <c r="I558" s="210"/>
      <c r="J558" s="210"/>
      <c r="K558" s="210"/>
      <c r="L558" s="210"/>
      <c r="M558" s="210"/>
      <c r="N558" s="210"/>
      <c r="O558" s="210"/>
      <c r="P558" s="210"/>
      <c r="Q558" s="210"/>
      <c r="R558" s="210"/>
      <c r="S558" s="210"/>
      <c r="T558" s="210"/>
      <c r="U558" s="210"/>
      <c r="V558" s="210"/>
      <c r="W558" s="210"/>
      <c r="X558" s="210"/>
      <c r="Y558" s="210"/>
      <c r="Z558" s="210"/>
      <c r="AA558" s="210"/>
      <c r="AB558" s="210"/>
      <c r="AC558" s="210"/>
      <c r="AD558" s="210"/>
      <c r="AE558" s="210"/>
      <c r="AF558" s="210"/>
      <c r="AG558" s="210"/>
      <c r="AH558" s="210"/>
      <c r="AI558" s="210"/>
      <c r="AJ558" s="210"/>
      <c r="AK558" s="210"/>
      <c r="AL558" s="210"/>
    </row>
    <row r="559" spans="1:38" ht="16" x14ac:dyDescent="0.2">
      <c r="A559" s="210"/>
      <c r="B559" s="210"/>
      <c r="C559" s="210"/>
      <c r="D559" s="210"/>
      <c r="E559" s="210"/>
      <c r="F559" s="210"/>
      <c r="G559" s="210"/>
      <c r="H559" s="210"/>
      <c r="I559" s="210"/>
      <c r="J559" s="210"/>
      <c r="K559" s="210"/>
      <c r="L559" s="210"/>
      <c r="M559" s="210"/>
      <c r="N559" s="210"/>
      <c r="O559" s="210"/>
      <c r="P559" s="210"/>
      <c r="Q559" s="210"/>
      <c r="R559" s="210"/>
      <c r="S559" s="210"/>
      <c r="T559" s="210"/>
      <c r="U559" s="210"/>
      <c r="V559" s="210"/>
      <c r="W559" s="210"/>
      <c r="X559" s="210"/>
      <c r="Y559" s="210"/>
      <c r="Z559" s="210"/>
      <c r="AA559" s="210"/>
      <c r="AB559" s="210"/>
      <c r="AC559" s="210"/>
      <c r="AD559" s="210"/>
      <c r="AE559" s="210"/>
      <c r="AF559" s="210"/>
      <c r="AG559" s="210"/>
      <c r="AH559" s="210"/>
      <c r="AI559" s="210"/>
      <c r="AJ559" s="210"/>
      <c r="AK559" s="210"/>
      <c r="AL559" s="210"/>
    </row>
    <row r="560" spans="1:38" ht="16" x14ac:dyDescent="0.2">
      <c r="A560" s="210"/>
      <c r="B560" s="210"/>
      <c r="C560" s="210"/>
      <c r="D560" s="210"/>
      <c r="E560" s="210"/>
      <c r="F560" s="210"/>
      <c r="G560" s="210"/>
      <c r="H560" s="210"/>
      <c r="I560" s="210"/>
      <c r="J560" s="210"/>
      <c r="K560" s="210"/>
      <c r="L560" s="210"/>
      <c r="M560" s="210"/>
      <c r="N560" s="210"/>
      <c r="O560" s="210"/>
      <c r="P560" s="210"/>
      <c r="Q560" s="210"/>
      <c r="R560" s="210"/>
      <c r="S560" s="210"/>
      <c r="T560" s="210"/>
      <c r="U560" s="210"/>
      <c r="V560" s="210"/>
      <c r="W560" s="210"/>
      <c r="X560" s="210"/>
      <c r="Y560" s="210"/>
      <c r="Z560" s="210"/>
      <c r="AA560" s="210"/>
      <c r="AB560" s="210"/>
      <c r="AC560" s="210"/>
      <c r="AD560" s="210"/>
      <c r="AE560" s="210"/>
      <c r="AF560" s="210"/>
      <c r="AG560" s="210"/>
      <c r="AH560" s="210"/>
      <c r="AI560" s="210"/>
      <c r="AJ560" s="210"/>
      <c r="AK560" s="210"/>
      <c r="AL560" s="210"/>
    </row>
    <row r="561" spans="1:38" ht="16" x14ac:dyDescent="0.2">
      <c r="A561" s="210"/>
      <c r="B561" s="210"/>
      <c r="C561" s="210"/>
      <c r="D561" s="210"/>
      <c r="E561" s="210"/>
      <c r="F561" s="210"/>
      <c r="G561" s="210"/>
      <c r="H561" s="210"/>
      <c r="I561" s="210"/>
      <c r="J561" s="210"/>
      <c r="K561" s="210"/>
      <c r="L561" s="210"/>
      <c r="M561" s="210"/>
      <c r="N561" s="210"/>
      <c r="O561" s="210"/>
      <c r="P561" s="210"/>
      <c r="Q561" s="210"/>
      <c r="R561" s="210"/>
      <c r="S561" s="210"/>
      <c r="T561" s="210"/>
      <c r="U561" s="210"/>
      <c r="V561" s="210"/>
      <c r="W561" s="210"/>
      <c r="X561" s="210"/>
      <c r="Y561" s="210"/>
      <c r="Z561" s="210"/>
      <c r="AA561" s="210"/>
      <c r="AB561" s="210"/>
      <c r="AC561" s="210"/>
      <c r="AD561" s="210"/>
      <c r="AE561" s="210"/>
      <c r="AF561" s="210"/>
      <c r="AG561" s="210"/>
      <c r="AH561" s="210"/>
      <c r="AI561" s="210"/>
      <c r="AJ561" s="210"/>
      <c r="AK561" s="210"/>
      <c r="AL561" s="210"/>
    </row>
    <row r="562" spans="1:38" ht="16" x14ac:dyDescent="0.2">
      <c r="A562" s="210"/>
      <c r="B562" s="210"/>
      <c r="C562" s="210"/>
      <c r="D562" s="210"/>
      <c r="E562" s="210"/>
      <c r="F562" s="210"/>
      <c r="G562" s="210"/>
      <c r="H562" s="210"/>
      <c r="I562" s="210"/>
      <c r="J562" s="210"/>
      <c r="K562" s="210"/>
      <c r="L562" s="210"/>
      <c r="M562" s="210"/>
      <c r="N562" s="210"/>
      <c r="O562" s="210"/>
      <c r="P562" s="210"/>
      <c r="Q562" s="210"/>
      <c r="R562" s="210"/>
      <c r="S562" s="210"/>
      <c r="T562" s="210"/>
      <c r="U562" s="210"/>
      <c r="V562" s="210"/>
      <c r="W562" s="210"/>
      <c r="X562" s="210"/>
      <c r="Y562" s="210"/>
      <c r="Z562" s="210"/>
      <c r="AA562" s="210"/>
      <c r="AB562" s="210"/>
      <c r="AC562" s="210"/>
      <c r="AD562" s="210"/>
      <c r="AE562" s="210"/>
      <c r="AF562" s="210"/>
      <c r="AG562" s="210"/>
      <c r="AH562" s="210"/>
      <c r="AI562" s="210"/>
      <c r="AJ562" s="210"/>
      <c r="AK562" s="210"/>
      <c r="AL562" s="210"/>
    </row>
    <row r="563" spans="1:38" ht="16" x14ac:dyDescent="0.2">
      <c r="A563" s="210"/>
      <c r="B563" s="210"/>
      <c r="C563" s="210"/>
      <c r="D563" s="210"/>
      <c r="E563" s="210"/>
      <c r="F563" s="210"/>
      <c r="G563" s="210"/>
      <c r="H563" s="210"/>
      <c r="I563" s="210"/>
      <c r="J563" s="210"/>
      <c r="K563" s="210"/>
      <c r="L563" s="210"/>
      <c r="M563" s="210"/>
      <c r="N563" s="210"/>
      <c r="O563" s="210"/>
      <c r="P563" s="210"/>
      <c r="Q563" s="210"/>
      <c r="R563" s="210"/>
      <c r="S563" s="210"/>
      <c r="T563" s="210"/>
      <c r="U563" s="210"/>
      <c r="V563" s="210"/>
      <c r="W563" s="210"/>
      <c r="X563" s="210"/>
      <c r="Y563" s="210"/>
      <c r="Z563" s="210"/>
      <c r="AA563" s="210"/>
      <c r="AB563" s="210"/>
      <c r="AC563" s="210"/>
      <c r="AD563" s="210"/>
      <c r="AE563" s="210"/>
      <c r="AF563" s="210"/>
      <c r="AG563" s="210"/>
      <c r="AH563" s="210"/>
      <c r="AI563" s="210"/>
      <c r="AJ563" s="210"/>
      <c r="AK563" s="210"/>
      <c r="AL563" s="210"/>
    </row>
    <row r="564" spans="1:38" ht="16" x14ac:dyDescent="0.2">
      <c r="A564" s="210"/>
      <c r="B564" s="210"/>
      <c r="C564" s="210"/>
      <c r="D564" s="210"/>
      <c r="E564" s="210"/>
      <c r="F564" s="210"/>
      <c r="G564" s="210"/>
      <c r="H564" s="210"/>
      <c r="I564" s="210"/>
      <c r="J564" s="210"/>
      <c r="K564" s="210"/>
      <c r="L564" s="210"/>
      <c r="M564" s="210"/>
      <c r="N564" s="210"/>
      <c r="O564" s="210"/>
      <c r="P564" s="210"/>
      <c r="Q564" s="210"/>
      <c r="R564" s="210"/>
      <c r="S564" s="210"/>
      <c r="T564" s="210"/>
      <c r="U564" s="210"/>
      <c r="V564" s="210"/>
      <c r="W564" s="210"/>
      <c r="X564" s="210"/>
      <c r="Y564" s="210"/>
      <c r="Z564" s="210"/>
      <c r="AA564" s="210"/>
      <c r="AB564" s="210"/>
      <c r="AC564" s="210"/>
      <c r="AD564" s="210"/>
      <c r="AE564" s="210"/>
      <c r="AF564" s="210"/>
      <c r="AG564" s="210"/>
      <c r="AH564" s="210"/>
      <c r="AI564" s="210"/>
      <c r="AJ564" s="210"/>
      <c r="AK564" s="210"/>
      <c r="AL564" s="210"/>
    </row>
    <row r="565" spans="1:38" ht="16" x14ac:dyDescent="0.2">
      <c r="A565" s="210"/>
      <c r="B565" s="210"/>
      <c r="C565" s="210"/>
      <c r="D565" s="210"/>
      <c r="E565" s="210"/>
      <c r="F565" s="210"/>
      <c r="G565" s="210"/>
      <c r="H565" s="210"/>
      <c r="I565" s="210"/>
      <c r="J565" s="210"/>
      <c r="K565" s="210"/>
      <c r="L565" s="210"/>
      <c r="M565" s="210"/>
      <c r="N565" s="210"/>
      <c r="O565" s="210"/>
      <c r="P565" s="210"/>
      <c r="Q565" s="210"/>
      <c r="R565" s="210"/>
      <c r="S565" s="210"/>
      <c r="T565" s="210"/>
      <c r="U565" s="210"/>
      <c r="V565" s="210"/>
      <c r="W565" s="210"/>
      <c r="X565" s="210"/>
      <c r="Y565" s="210"/>
      <c r="Z565" s="210"/>
      <c r="AA565" s="210"/>
      <c r="AB565" s="210"/>
      <c r="AC565" s="210"/>
      <c r="AD565" s="210"/>
      <c r="AE565" s="210"/>
      <c r="AF565" s="210"/>
      <c r="AG565" s="210"/>
      <c r="AH565" s="210"/>
      <c r="AI565" s="210"/>
      <c r="AJ565" s="210"/>
      <c r="AK565" s="210"/>
      <c r="AL565" s="210"/>
    </row>
    <row r="566" spans="1:38" ht="16" x14ac:dyDescent="0.2">
      <c r="A566" s="210"/>
      <c r="B566" s="210"/>
      <c r="C566" s="210"/>
      <c r="D566" s="210"/>
      <c r="E566" s="210"/>
      <c r="F566" s="210"/>
      <c r="G566" s="210"/>
      <c r="H566" s="210"/>
      <c r="I566" s="210"/>
      <c r="J566" s="210"/>
      <c r="K566" s="210"/>
      <c r="L566" s="210"/>
      <c r="M566" s="210"/>
      <c r="N566" s="210"/>
      <c r="O566" s="210"/>
      <c r="P566" s="210"/>
      <c r="Q566" s="210"/>
      <c r="R566" s="210"/>
      <c r="S566" s="210"/>
      <c r="T566" s="210"/>
      <c r="U566" s="210"/>
      <c r="V566" s="210"/>
      <c r="W566" s="210"/>
      <c r="X566" s="210"/>
      <c r="Y566" s="210"/>
      <c r="Z566" s="210"/>
      <c r="AA566" s="210"/>
      <c r="AB566" s="210"/>
      <c r="AC566" s="210"/>
      <c r="AD566" s="210"/>
      <c r="AE566" s="210"/>
      <c r="AF566" s="210"/>
      <c r="AG566" s="210"/>
      <c r="AH566" s="210"/>
      <c r="AI566" s="210"/>
      <c r="AJ566" s="210"/>
      <c r="AK566" s="210"/>
      <c r="AL566" s="210"/>
    </row>
    <row r="567" spans="1:38" ht="16" x14ac:dyDescent="0.2">
      <c r="A567" s="210"/>
      <c r="B567" s="210"/>
      <c r="C567" s="210"/>
      <c r="D567" s="210"/>
      <c r="E567" s="210"/>
      <c r="F567" s="210"/>
      <c r="G567" s="210"/>
      <c r="H567" s="210"/>
      <c r="I567" s="210"/>
      <c r="J567" s="210"/>
      <c r="K567" s="210"/>
      <c r="L567" s="210"/>
      <c r="M567" s="210"/>
      <c r="N567" s="210"/>
      <c r="O567" s="210"/>
      <c r="P567" s="210"/>
      <c r="Q567" s="210"/>
      <c r="R567" s="210"/>
      <c r="S567" s="210"/>
      <c r="T567" s="210"/>
      <c r="U567" s="210"/>
      <c r="V567" s="210"/>
      <c r="W567" s="210"/>
      <c r="X567" s="210"/>
      <c r="Y567" s="210"/>
      <c r="Z567" s="210"/>
      <c r="AA567" s="210"/>
      <c r="AB567" s="210"/>
      <c r="AC567" s="210"/>
      <c r="AD567" s="210"/>
      <c r="AE567" s="210"/>
      <c r="AF567" s="210"/>
      <c r="AG567" s="210"/>
      <c r="AH567" s="210"/>
      <c r="AI567" s="210"/>
      <c r="AJ567" s="210"/>
      <c r="AK567" s="210"/>
      <c r="AL567" s="210"/>
    </row>
    <row r="568" spans="1:38" ht="16" x14ac:dyDescent="0.2">
      <c r="A568" s="210"/>
      <c r="B568" s="210"/>
      <c r="C568" s="210"/>
      <c r="D568" s="210"/>
      <c r="E568" s="210"/>
      <c r="F568" s="210"/>
      <c r="G568" s="210"/>
      <c r="H568" s="210"/>
      <c r="I568" s="210"/>
      <c r="J568" s="210"/>
      <c r="K568" s="210"/>
      <c r="L568" s="210"/>
      <c r="M568" s="210"/>
      <c r="N568" s="210"/>
      <c r="O568" s="210"/>
      <c r="P568" s="210"/>
      <c r="Q568" s="210"/>
      <c r="R568" s="210"/>
      <c r="S568" s="210"/>
      <c r="T568" s="210"/>
      <c r="U568" s="210"/>
      <c r="V568" s="210"/>
      <c r="W568" s="210"/>
      <c r="X568" s="210"/>
      <c r="Y568" s="210"/>
      <c r="Z568" s="210"/>
      <c r="AA568" s="210"/>
      <c r="AB568" s="210"/>
      <c r="AC568" s="210"/>
      <c r="AD568" s="210"/>
      <c r="AE568" s="210"/>
      <c r="AF568" s="210"/>
      <c r="AG568" s="210"/>
      <c r="AH568" s="210"/>
      <c r="AI568" s="210"/>
      <c r="AJ568" s="210"/>
      <c r="AK568" s="210"/>
      <c r="AL568" s="210"/>
    </row>
    <row r="569" spans="1:38" ht="16" x14ac:dyDescent="0.2">
      <c r="A569" s="210"/>
      <c r="B569" s="210"/>
      <c r="C569" s="210"/>
      <c r="D569" s="210"/>
      <c r="E569" s="210"/>
      <c r="F569" s="210"/>
      <c r="G569" s="210"/>
      <c r="H569" s="210"/>
      <c r="I569" s="210"/>
      <c r="J569" s="210"/>
      <c r="K569" s="210"/>
      <c r="L569" s="210"/>
      <c r="M569" s="210"/>
      <c r="N569" s="210"/>
      <c r="O569" s="210"/>
      <c r="P569" s="210"/>
      <c r="Q569" s="210"/>
      <c r="R569" s="210"/>
      <c r="S569" s="210"/>
      <c r="T569" s="210"/>
      <c r="U569" s="210"/>
      <c r="V569" s="210"/>
      <c r="W569" s="210"/>
      <c r="X569" s="210"/>
      <c r="Y569" s="210"/>
      <c r="Z569" s="210"/>
      <c r="AA569" s="210"/>
      <c r="AB569" s="210"/>
      <c r="AC569" s="210"/>
      <c r="AD569" s="210"/>
      <c r="AE569" s="210"/>
      <c r="AF569" s="210"/>
      <c r="AG569" s="210"/>
      <c r="AH569" s="210"/>
      <c r="AI569" s="210"/>
      <c r="AJ569" s="210"/>
      <c r="AK569" s="210"/>
      <c r="AL569" s="210"/>
    </row>
    <row r="570" spans="1:38" ht="16" x14ac:dyDescent="0.2">
      <c r="A570" s="210"/>
      <c r="B570" s="210"/>
      <c r="C570" s="210"/>
      <c r="D570" s="210"/>
      <c r="E570" s="210"/>
      <c r="F570" s="210"/>
      <c r="G570" s="210"/>
      <c r="H570" s="210"/>
      <c r="I570" s="210"/>
      <c r="J570" s="210"/>
      <c r="K570" s="210"/>
      <c r="L570" s="210"/>
      <c r="M570" s="210"/>
      <c r="N570" s="210"/>
      <c r="O570" s="210"/>
      <c r="P570" s="210"/>
      <c r="Q570" s="210"/>
      <c r="R570" s="210"/>
      <c r="S570" s="210"/>
      <c r="T570" s="210"/>
      <c r="U570" s="210"/>
      <c r="V570" s="210"/>
      <c r="W570" s="210"/>
      <c r="X570" s="210"/>
      <c r="Y570" s="210"/>
      <c r="Z570" s="210"/>
      <c r="AA570" s="210"/>
      <c r="AB570" s="210"/>
      <c r="AC570" s="210"/>
      <c r="AD570" s="210"/>
      <c r="AE570" s="210"/>
      <c r="AF570" s="210"/>
      <c r="AG570" s="210"/>
      <c r="AH570" s="210"/>
      <c r="AI570" s="210"/>
      <c r="AJ570" s="210"/>
      <c r="AK570" s="210"/>
      <c r="AL570" s="210"/>
    </row>
    <row r="571" spans="1:38" ht="16" x14ac:dyDescent="0.2">
      <c r="A571" s="210"/>
      <c r="B571" s="210"/>
      <c r="C571" s="210"/>
      <c r="D571" s="210"/>
      <c r="E571" s="210"/>
      <c r="F571" s="210"/>
      <c r="G571" s="210"/>
      <c r="H571" s="210"/>
      <c r="I571" s="210"/>
      <c r="J571" s="210"/>
      <c r="K571" s="210"/>
      <c r="L571" s="210"/>
      <c r="M571" s="210"/>
      <c r="N571" s="210"/>
      <c r="O571" s="210"/>
      <c r="P571" s="210"/>
      <c r="Q571" s="210"/>
      <c r="R571" s="210"/>
      <c r="S571" s="210"/>
      <c r="T571" s="210"/>
      <c r="U571" s="210"/>
      <c r="V571" s="210"/>
      <c r="W571" s="210"/>
      <c r="X571" s="210"/>
      <c r="Y571" s="210"/>
      <c r="Z571" s="210"/>
      <c r="AA571" s="210"/>
      <c r="AB571" s="210"/>
      <c r="AC571" s="210"/>
      <c r="AD571" s="210"/>
      <c r="AE571" s="210"/>
      <c r="AF571" s="210"/>
      <c r="AG571" s="210"/>
      <c r="AH571" s="210"/>
      <c r="AI571" s="210"/>
      <c r="AJ571" s="210"/>
      <c r="AK571" s="210"/>
      <c r="AL571" s="210"/>
    </row>
    <row r="572" spans="1:38" ht="16" x14ac:dyDescent="0.2">
      <c r="A572" s="210"/>
      <c r="B572" s="210"/>
      <c r="C572" s="210"/>
      <c r="D572" s="210"/>
      <c r="E572" s="210"/>
      <c r="F572" s="210"/>
      <c r="G572" s="210"/>
      <c r="H572" s="210"/>
      <c r="I572" s="210"/>
      <c r="J572" s="210"/>
      <c r="K572" s="210"/>
      <c r="L572" s="210"/>
      <c r="M572" s="210"/>
      <c r="N572" s="210"/>
      <c r="O572" s="210"/>
      <c r="P572" s="210"/>
      <c r="Q572" s="210"/>
      <c r="R572" s="210"/>
      <c r="S572" s="210"/>
      <c r="T572" s="210"/>
      <c r="U572" s="210"/>
      <c r="V572" s="210"/>
      <c r="W572" s="210"/>
      <c r="X572" s="210"/>
      <c r="Y572" s="210"/>
      <c r="Z572" s="210"/>
      <c r="AA572" s="210"/>
      <c r="AB572" s="210"/>
      <c r="AC572" s="210"/>
      <c r="AD572" s="210"/>
      <c r="AE572" s="210"/>
      <c r="AF572" s="210"/>
      <c r="AG572" s="210"/>
      <c r="AH572" s="210"/>
      <c r="AI572" s="210"/>
      <c r="AJ572" s="210"/>
      <c r="AK572" s="210"/>
      <c r="AL572" s="210"/>
    </row>
    <row r="573" spans="1:38" ht="16" x14ac:dyDescent="0.2">
      <c r="A573" s="210"/>
      <c r="B573" s="210"/>
      <c r="C573" s="210"/>
      <c r="D573" s="210"/>
      <c r="E573" s="210"/>
      <c r="F573" s="210"/>
      <c r="G573" s="210"/>
      <c r="H573" s="210"/>
      <c r="I573" s="210"/>
      <c r="J573" s="210"/>
      <c r="K573" s="210"/>
      <c r="L573" s="210"/>
      <c r="M573" s="210"/>
      <c r="N573" s="210"/>
      <c r="O573" s="210"/>
      <c r="P573" s="210"/>
      <c r="Q573" s="210"/>
      <c r="R573" s="210"/>
      <c r="S573" s="210"/>
      <c r="T573" s="210"/>
      <c r="U573" s="210"/>
      <c r="V573" s="210"/>
      <c r="W573" s="210"/>
      <c r="X573" s="210"/>
      <c r="Y573" s="210"/>
      <c r="Z573" s="210"/>
      <c r="AA573" s="210"/>
      <c r="AB573" s="210"/>
      <c r="AC573" s="210"/>
      <c r="AD573" s="210"/>
      <c r="AE573" s="210"/>
      <c r="AF573" s="210"/>
      <c r="AG573" s="210"/>
      <c r="AH573" s="210"/>
      <c r="AI573" s="210"/>
      <c r="AJ573" s="210"/>
      <c r="AK573" s="210"/>
      <c r="AL573" s="210"/>
    </row>
    <row r="574" spans="1:38" ht="16" x14ac:dyDescent="0.2">
      <c r="A574" s="210"/>
      <c r="B574" s="210"/>
      <c r="C574" s="210"/>
      <c r="D574" s="210"/>
      <c r="E574" s="210"/>
      <c r="F574" s="210"/>
      <c r="G574" s="210"/>
      <c r="H574" s="210"/>
      <c r="I574" s="210"/>
      <c r="J574" s="210"/>
      <c r="K574" s="210"/>
      <c r="L574" s="210"/>
      <c r="M574" s="210"/>
      <c r="N574" s="210"/>
      <c r="O574" s="210"/>
      <c r="P574" s="210"/>
      <c r="Q574" s="210"/>
      <c r="R574" s="210"/>
      <c r="S574" s="210"/>
      <c r="T574" s="210"/>
      <c r="U574" s="210"/>
      <c r="V574" s="210"/>
      <c r="W574" s="210"/>
      <c r="X574" s="210"/>
      <c r="Y574" s="210"/>
      <c r="Z574" s="210"/>
      <c r="AA574" s="210"/>
      <c r="AB574" s="210"/>
      <c r="AC574" s="210"/>
      <c r="AD574" s="210"/>
      <c r="AE574" s="210"/>
      <c r="AF574" s="210"/>
      <c r="AG574" s="210"/>
      <c r="AH574" s="210"/>
      <c r="AI574" s="210"/>
      <c r="AJ574" s="210"/>
      <c r="AK574" s="210"/>
      <c r="AL574" s="210"/>
    </row>
    <row r="575" spans="1:38" ht="16" x14ac:dyDescent="0.2">
      <c r="A575" s="210"/>
      <c r="B575" s="210"/>
      <c r="C575" s="210"/>
      <c r="D575" s="210"/>
      <c r="E575" s="210"/>
      <c r="F575" s="210"/>
      <c r="G575" s="210"/>
      <c r="H575" s="210"/>
      <c r="I575" s="210"/>
      <c r="J575" s="210"/>
      <c r="K575" s="210"/>
      <c r="L575" s="210"/>
      <c r="M575" s="210"/>
      <c r="N575" s="210"/>
      <c r="O575" s="210"/>
      <c r="P575" s="210"/>
      <c r="Q575" s="210"/>
      <c r="R575" s="210"/>
      <c r="S575" s="210"/>
      <c r="T575" s="210"/>
      <c r="U575" s="210"/>
      <c r="V575" s="210"/>
      <c r="W575" s="210"/>
      <c r="X575" s="210"/>
      <c r="Y575" s="210"/>
      <c r="Z575" s="210"/>
      <c r="AA575" s="210"/>
      <c r="AB575" s="210"/>
      <c r="AC575" s="210"/>
      <c r="AD575" s="210"/>
      <c r="AE575" s="210"/>
      <c r="AF575" s="210"/>
      <c r="AG575" s="210"/>
      <c r="AH575" s="210"/>
      <c r="AI575" s="210"/>
      <c r="AJ575" s="210"/>
      <c r="AK575" s="210"/>
      <c r="AL575" s="210"/>
    </row>
    <row r="576" spans="1:38" ht="16" x14ac:dyDescent="0.2">
      <c r="A576" s="210"/>
      <c r="B576" s="210"/>
      <c r="C576" s="210"/>
      <c r="D576" s="210"/>
      <c r="E576" s="210"/>
      <c r="F576" s="210"/>
      <c r="G576" s="210"/>
      <c r="H576" s="210"/>
      <c r="I576" s="210"/>
      <c r="J576" s="210"/>
      <c r="K576" s="210"/>
      <c r="L576" s="210"/>
      <c r="M576" s="210"/>
      <c r="N576" s="210"/>
      <c r="O576" s="210"/>
      <c r="P576" s="210"/>
      <c r="Q576" s="210"/>
      <c r="R576" s="210"/>
      <c r="S576" s="210"/>
      <c r="T576" s="210"/>
      <c r="U576" s="210"/>
      <c r="V576" s="210"/>
      <c r="W576" s="210"/>
      <c r="X576" s="210"/>
      <c r="Y576" s="210"/>
      <c r="Z576" s="210"/>
      <c r="AA576" s="210"/>
      <c r="AB576" s="210"/>
      <c r="AC576" s="210"/>
      <c r="AD576" s="210"/>
      <c r="AE576" s="210"/>
      <c r="AF576" s="210"/>
      <c r="AG576" s="210"/>
      <c r="AH576" s="210"/>
      <c r="AI576" s="210"/>
      <c r="AJ576" s="210"/>
      <c r="AK576" s="210"/>
      <c r="AL576" s="210"/>
    </row>
    <row r="577" spans="1:38" ht="16" x14ac:dyDescent="0.2">
      <c r="A577" s="210"/>
      <c r="B577" s="210"/>
      <c r="C577" s="210"/>
      <c r="D577" s="210"/>
      <c r="E577" s="210"/>
      <c r="F577" s="210"/>
      <c r="G577" s="210"/>
      <c r="H577" s="210"/>
      <c r="I577" s="210"/>
      <c r="J577" s="210"/>
      <c r="K577" s="210"/>
      <c r="L577" s="210"/>
      <c r="M577" s="210"/>
      <c r="N577" s="210"/>
      <c r="O577" s="210"/>
      <c r="P577" s="210"/>
      <c r="Q577" s="210"/>
      <c r="R577" s="210"/>
      <c r="S577" s="210"/>
      <c r="T577" s="210"/>
      <c r="U577" s="210"/>
      <c r="V577" s="210"/>
      <c r="W577" s="210"/>
      <c r="X577" s="210"/>
      <c r="Y577" s="210"/>
      <c r="Z577" s="210"/>
      <c r="AA577" s="210"/>
      <c r="AB577" s="210"/>
      <c r="AC577" s="210"/>
      <c r="AD577" s="210"/>
      <c r="AE577" s="210"/>
      <c r="AF577" s="210"/>
      <c r="AG577" s="210"/>
      <c r="AH577" s="210"/>
      <c r="AI577" s="210"/>
      <c r="AJ577" s="210"/>
      <c r="AK577" s="210"/>
      <c r="AL577" s="210"/>
    </row>
    <row r="578" spans="1:38" ht="16" x14ac:dyDescent="0.2">
      <c r="A578" s="210"/>
      <c r="B578" s="210"/>
      <c r="C578" s="210"/>
      <c r="D578" s="210"/>
      <c r="E578" s="210"/>
      <c r="F578" s="210"/>
      <c r="G578" s="210"/>
      <c r="H578" s="210"/>
      <c r="I578" s="210"/>
      <c r="J578" s="210"/>
      <c r="K578" s="210"/>
      <c r="L578" s="210"/>
      <c r="M578" s="210"/>
      <c r="N578" s="210"/>
      <c r="O578" s="210"/>
      <c r="P578" s="210"/>
      <c r="Q578" s="210"/>
      <c r="R578" s="210"/>
      <c r="S578" s="210"/>
      <c r="T578" s="210"/>
      <c r="U578" s="210"/>
      <c r="V578" s="210"/>
      <c r="W578" s="210"/>
      <c r="X578" s="210"/>
      <c r="Y578" s="210"/>
      <c r="Z578" s="210"/>
      <c r="AA578" s="210"/>
      <c r="AB578" s="210"/>
      <c r="AC578" s="210"/>
      <c r="AD578" s="210"/>
      <c r="AE578" s="210"/>
      <c r="AF578" s="210"/>
      <c r="AG578" s="210"/>
      <c r="AH578" s="210"/>
      <c r="AI578" s="210"/>
      <c r="AJ578" s="210"/>
      <c r="AK578" s="210"/>
      <c r="AL578" s="210"/>
    </row>
    <row r="579" spans="1:38" ht="16" x14ac:dyDescent="0.2">
      <c r="A579" s="210"/>
      <c r="B579" s="210"/>
      <c r="C579" s="210"/>
      <c r="D579" s="210"/>
      <c r="E579" s="210"/>
      <c r="F579" s="210"/>
      <c r="G579" s="210"/>
      <c r="H579" s="210"/>
      <c r="I579" s="210"/>
      <c r="J579" s="210"/>
      <c r="K579" s="210"/>
      <c r="L579" s="210"/>
      <c r="M579" s="210"/>
      <c r="N579" s="210"/>
      <c r="O579" s="210"/>
      <c r="P579" s="210"/>
      <c r="Q579" s="210"/>
      <c r="R579" s="210"/>
      <c r="S579" s="210"/>
      <c r="T579" s="210"/>
      <c r="U579" s="210"/>
      <c r="V579" s="210"/>
      <c r="W579" s="210"/>
      <c r="X579" s="210"/>
      <c r="Y579" s="210"/>
      <c r="Z579" s="210"/>
      <c r="AA579" s="210"/>
      <c r="AB579" s="210"/>
      <c r="AC579" s="210"/>
      <c r="AD579" s="210"/>
      <c r="AE579" s="210"/>
      <c r="AF579" s="210"/>
      <c r="AG579" s="210"/>
      <c r="AH579" s="210"/>
      <c r="AI579" s="210"/>
      <c r="AJ579" s="210"/>
      <c r="AK579" s="210"/>
      <c r="AL579" s="210"/>
    </row>
    <row r="580" spans="1:38" ht="16" x14ac:dyDescent="0.2">
      <c r="A580" s="210"/>
      <c r="B580" s="210"/>
      <c r="C580" s="210"/>
      <c r="D580" s="210"/>
      <c r="E580" s="210"/>
      <c r="F580" s="210"/>
      <c r="G580" s="210"/>
      <c r="H580" s="210"/>
      <c r="I580" s="210"/>
      <c r="J580" s="210"/>
      <c r="K580" s="210"/>
      <c r="L580" s="210"/>
      <c r="M580" s="210"/>
      <c r="N580" s="210"/>
      <c r="O580" s="210"/>
      <c r="P580" s="210"/>
      <c r="Q580" s="210"/>
      <c r="R580" s="210"/>
      <c r="S580" s="210"/>
      <c r="T580" s="210"/>
      <c r="U580" s="210"/>
      <c r="V580" s="210"/>
      <c r="W580" s="210"/>
      <c r="X580" s="210"/>
      <c r="Y580" s="210"/>
      <c r="Z580" s="210"/>
      <c r="AA580" s="210"/>
      <c r="AB580" s="210"/>
      <c r="AC580" s="210"/>
      <c r="AD580" s="210"/>
      <c r="AE580" s="210"/>
      <c r="AF580" s="210"/>
      <c r="AG580" s="210"/>
      <c r="AH580" s="210"/>
      <c r="AI580" s="210"/>
      <c r="AJ580" s="210"/>
      <c r="AK580" s="210"/>
      <c r="AL580" s="210"/>
    </row>
    <row r="581" spans="1:38" ht="16" x14ac:dyDescent="0.2">
      <c r="A581" s="210"/>
      <c r="B581" s="210"/>
      <c r="C581" s="210"/>
      <c r="D581" s="210"/>
      <c r="E581" s="210"/>
      <c r="F581" s="210"/>
      <c r="G581" s="210"/>
      <c r="H581" s="210"/>
      <c r="I581" s="210"/>
      <c r="J581" s="210"/>
      <c r="K581" s="210"/>
      <c r="L581" s="210"/>
      <c r="M581" s="210"/>
      <c r="N581" s="210"/>
      <c r="O581" s="210"/>
      <c r="P581" s="210"/>
      <c r="Q581" s="210"/>
      <c r="R581" s="210"/>
      <c r="S581" s="210"/>
      <c r="T581" s="210"/>
      <c r="U581" s="210"/>
      <c r="V581" s="210"/>
      <c r="W581" s="210"/>
      <c r="X581" s="210"/>
      <c r="Y581" s="210"/>
      <c r="Z581" s="210"/>
      <c r="AA581" s="210"/>
      <c r="AB581" s="210"/>
      <c r="AC581" s="210"/>
      <c r="AD581" s="210"/>
      <c r="AE581" s="210"/>
      <c r="AF581" s="210"/>
      <c r="AG581" s="210"/>
      <c r="AH581" s="210"/>
      <c r="AI581" s="210"/>
      <c r="AJ581" s="210"/>
      <c r="AK581" s="210"/>
      <c r="AL581" s="210"/>
    </row>
    <row r="582" spans="1:38" ht="16" x14ac:dyDescent="0.2">
      <c r="A582" s="210"/>
      <c r="B582" s="210"/>
      <c r="C582" s="210"/>
      <c r="D582" s="210"/>
      <c r="E582" s="210"/>
      <c r="F582" s="210"/>
      <c r="G582" s="210"/>
      <c r="H582" s="210"/>
      <c r="I582" s="210"/>
      <c r="J582" s="210"/>
      <c r="K582" s="210"/>
      <c r="L582" s="210"/>
      <c r="M582" s="210"/>
      <c r="N582" s="210"/>
      <c r="O582" s="210"/>
      <c r="P582" s="210"/>
      <c r="Q582" s="210"/>
      <c r="R582" s="210"/>
      <c r="S582" s="210"/>
      <c r="T582" s="210"/>
      <c r="U582" s="210"/>
      <c r="V582" s="210"/>
      <c r="W582" s="210"/>
      <c r="X582" s="210"/>
      <c r="Y582" s="210"/>
      <c r="Z582" s="210"/>
      <c r="AA582" s="210"/>
      <c r="AB582" s="210"/>
      <c r="AC582" s="210"/>
      <c r="AD582" s="210"/>
      <c r="AE582" s="210"/>
      <c r="AF582" s="210"/>
      <c r="AG582" s="210"/>
      <c r="AH582" s="210"/>
      <c r="AI582" s="210"/>
      <c r="AJ582" s="210"/>
      <c r="AK582" s="210"/>
      <c r="AL582" s="210"/>
    </row>
    <row r="583" spans="1:38" ht="16" x14ac:dyDescent="0.2">
      <c r="A583" s="210"/>
      <c r="B583" s="210"/>
      <c r="C583" s="210"/>
      <c r="D583" s="210"/>
      <c r="E583" s="210"/>
      <c r="F583" s="210"/>
      <c r="G583" s="210"/>
      <c r="H583" s="210"/>
      <c r="I583" s="210"/>
      <c r="J583" s="210"/>
      <c r="K583" s="210"/>
      <c r="L583" s="210"/>
      <c r="M583" s="210"/>
      <c r="N583" s="210"/>
      <c r="O583" s="210"/>
      <c r="P583" s="210"/>
      <c r="Q583" s="210"/>
      <c r="R583" s="210"/>
      <c r="S583" s="210"/>
      <c r="T583" s="210"/>
      <c r="U583" s="210"/>
      <c r="V583" s="210"/>
      <c r="W583" s="210"/>
      <c r="X583" s="210"/>
      <c r="Y583" s="210"/>
      <c r="Z583" s="210"/>
      <c r="AA583" s="210"/>
      <c r="AB583" s="210"/>
      <c r="AC583" s="210"/>
      <c r="AD583" s="210"/>
      <c r="AE583" s="210"/>
      <c r="AF583" s="210"/>
      <c r="AG583" s="210"/>
      <c r="AH583" s="210"/>
      <c r="AI583" s="210"/>
      <c r="AJ583" s="210"/>
      <c r="AK583" s="210"/>
      <c r="AL583" s="210"/>
    </row>
    <row r="584" spans="1:38" ht="16" x14ac:dyDescent="0.2">
      <c r="A584" s="210"/>
      <c r="B584" s="210"/>
      <c r="C584" s="210"/>
      <c r="D584" s="210"/>
      <c r="E584" s="210"/>
      <c r="F584" s="210"/>
      <c r="G584" s="210"/>
      <c r="H584" s="210"/>
      <c r="I584" s="210"/>
      <c r="J584" s="210"/>
      <c r="K584" s="210"/>
      <c r="L584" s="210"/>
      <c r="M584" s="210"/>
      <c r="N584" s="210"/>
      <c r="O584" s="210"/>
      <c r="P584" s="210"/>
      <c r="Q584" s="210"/>
      <c r="R584" s="210"/>
      <c r="S584" s="210"/>
      <c r="T584" s="210"/>
      <c r="U584" s="210"/>
      <c r="V584" s="210"/>
      <c r="W584" s="210"/>
      <c r="X584" s="210"/>
      <c r="Y584" s="210"/>
      <c r="Z584" s="210"/>
      <c r="AA584" s="210"/>
      <c r="AB584" s="210"/>
      <c r="AC584" s="210"/>
      <c r="AD584" s="210"/>
      <c r="AE584" s="210"/>
      <c r="AF584" s="210"/>
      <c r="AG584" s="210"/>
      <c r="AH584" s="210"/>
      <c r="AI584" s="210"/>
      <c r="AJ584" s="210"/>
      <c r="AK584" s="210"/>
      <c r="AL584" s="210"/>
    </row>
    <row r="585" spans="1:38" ht="16" x14ac:dyDescent="0.2">
      <c r="A585" s="210"/>
      <c r="B585" s="210"/>
      <c r="C585" s="210"/>
      <c r="D585" s="210"/>
      <c r="E585" s="210"/>
      <c r="F585" s="210"/>
      <c r="G585" s="210"/>
      <c r="H585" s="210"/>
      <c r="I585" s="210"/>
      <c r="J585" s="210"/>
      <c r="K585" s="210"/>
      <c r="L585" s="210"/>
      <c r="M585" s="210"/>
      <c r="N585" s="210"/>
      <c r="O585" s="210"/>
      <c r="P585" s="210"/>
      <c r="Q585" s="210"/>
      <c r="R585" s="210"/>
      <c r="S585" s="210"/>
      <c r="T585" s="210"/>
      <c r="U585" s="210"/>
      <c r="V585" s="210"/>
      <c r="W585" s="210"/>
      <c r="X585" s="210"/>
      <c r="Y585" s="210"/>
      <c r="Z585" s="210"/>
      <c r="AA585" s="210"/>
      <c r="AB585" s="210"/>
      <c r="AC585" s="210"/>
      <c r="AD585" s="210"/>
      <c r="AE585" s="210"/>
      <c r="AF585" s="210"/>
      <c r="AG585" s="210"/>
      <c r="AH585" s="210"/>
      <c r="AI585" s="210"/>
      <c r="AJ585" s="210"/>
      <c r="AK585" s="210"/>
      <c r="AL585" s="210"/>
    </row>
    <row r="586" spans="1:38" ht="16" x14ac:dyDescent="0.2">
      <c r="A586" s="210"/>
      <c r="B586" s="210"/>
      <c r="C586" s="210"/>
      <c r="D586" s="210"/>
      <c r="E586" s="210"/>
      <c r="F586" s="210"/>
      <c r="G586" s="210"/>
      <c r="H586" s="210"/>
      <c r="I586" s="210"/>
      <c r="J586" s="210"/>
      <c r="K586" s="210"/>
      <c r="L586" s="210"/>
      <c r="M586" s="210"/>
      <c r="N586" s="210"/>
      <c r="O586" s="210"/>
      <c r="P586" s="210"/>
      <c r="Q586" s="210"/>
      <c r="R586" s="210"/>
      <c r="S586" s="210"/>
      <c r="T586" s="210"/>
      <c r="U586" s="210"/>
      <c r="V586" s="210"/>
      <c r="W586" s="210"/>
      <c r="X586" s="210"/>
      <c r="Y586" s="210"/>
      <c r="Z586" s="210"/>
      <c r="AA586" s="210"/>
      <c r="AB586" s="210"/>
      <c r="AC586" s="210"/>
      <c r="AD586" s="210"/>
      <c r="AE586" s="210"/>
      <c r="AF586" s="210"/>
      <c r="AG586" s="210"/>
      <c r="AH586" s="210"/>
      <c r="AI586" s="210"/>
      <c r="AJ586" s="210"/>
      <c r="AK586" s="210"/>
      <c r="AL586" s="210"/>
    </row>
    <row r="587" spans="1:38" ht="16" x14ac:dyDescent="0.2">
      <c r="A587" s="210"/>
      <c r="B587" s="210"/>
      <c r="C587" s="210"/>
      <c r="D587" s="210"/>
      <c r="E587" s="210"/>
      <c r="F587" s="210"/>
      <c r="G587" s="210"/>
      <c r="H587" s="210"/>
      <c r="I587" s="210"/>
      <c r="J587" s="210"/>
      <c r="K587" s="210"/>
      <c r="L587" s="210"/>
      <c r="M587" s="210"/>
      <c r="N587" s="210"/>
      <c r="O587" s="210"/>
      <c r="P587" s="210"/>
      <c r="Q587" s="210"/>
      <c r="R587" s="210"/>
      <c r="S587" s="210"/>
      <c r="T587" s="210"/>
      <c r="U587" s="210"/>
      <c r="V587" s="210"/>
      <c r="W587" s="210"/>
      <c r="X587" s="210"/>
      <c r="Y587" s="210"/>
      <c r="Z587" s="210"/>
      <c r="AA587" s="210"/>
      <c r="AB587" s="210"/>
      <c r="AC587" s="210"/>
      <c r="AD587" s="210"/>
      <c r="AE587" s="210"/>
      <c r="AF587" s="210"/>
      <c r="AG587" s="210"/>
      <c r="AH587" s="210"/>
      <c r="AI587" s="210"/>
      <c r="AJ587" s="210"/>
      <c r="AK587" s="210"/>
      <c r="AL587" s="210"/>
    </row>
    <row r="588" spans="1:38" ht="16" x14ac:dyDescent="0.2">
      <c r="A588" s="210"/>
      <c r="B588" s="210"/>
      <c r="C588" s="210"/>
      <c r="D588" s="210"/>
      <c r="E588" s="210"/>
      <c r="F588" s="210"/>
      <c r="G588" s="210"/>
      <c r="H588" s="210"/>
      <c r="I588" s="210"/>
      <c r="J588" s="210"/>
      <c r="K588" s="210"/>
      <c r="L588" s="210"/>
      <c r="M588" s="210"/>
      <c r="N588" s="210"/>
      <c r="O588" s="210"/>
      <c r="P588" s="210"/>
      <c r="Q588" s="210"/>
      <c r="R588" s="210"/>
      <c r="S588" s="210"/>
      <c r="T588" s="210"/>
      <c r="U588" s="210"/>
      <c r="V588" s="210"/>
      <c r="W588" s="210"/>
      <c r="X588" s="210"/>
      <c r="Y588" s="210"/>
      <c r="Z588" s="210"/>
      <c r="AA588" s="210"/>
      <c r="AB588" s="210"/>
      <c r="AC588" s="210"/>
      <c r="AD588" s="210"/>
      <c r="AE588" s="210"/>
      <c r="AF588" s="210"/>
      <c r="AG588" s="210"/>
      <c r="AH588" s="210"/>
      <c r="AI588" s="210"/>
      <c r="AJ588" s="210"/>
      <c r="AK588" s="210"/>
      <c r="AL588" s="210"/>
    </row>
    <row r="589" spans="1:38" ht="16" x14ac:dyDescent="0.2">
      <c r="A589" s="210"/>
      <c r="B589" s="210"/>
      <c r="C589" s="210"/>
      <c r="D589" s="210"/>
      <c r="E589" s="210"/>
      <c r="F589" s="210"/>
      <c r="G589" s="210"/>
      <c r="H589" s="210"/>
      <c r="I589" s="210"/>
      <c r="J589" s="210"/>
      <c r="K589" s="210"/>
      <c r="L589" s="210"/>
      <c r="M589" s="210"/>
      <c r="N589" s="210"/>
      <c r="O589" s="210"/>
      <c r="P589" s="210"/>
      <c r="Q589" s="210"/>
      <c r="R589" s="210"/>
      <c r="S589" s="210"/>
      <c r="T589" s="210"/>
      <c r="U589" s="210"/>
      <c r="V589" s="210"/>
      <c r="W589" s="210"/>
      <c r="X589" s="210"/>
      <c r="Y589" s="210"/>
      <c r="Z589" s="210"/>
      <c r="AA589" s="210"/>
      <c r="AB589" s="210"/>
      <c r="AC589" s="210"/>
      <c r="AD589" s="210"/>
      <c r="AE589" s="210"/>
      <c r="AF589" s="210"/>
      <c r="AG589" s="210"/>
      <c r="AH589" s="210"/>
      <c r="AI589" s="210"/>
      <c r="AJ589" s="210"/>
      <c r="AK589" s="210"/>
      <c r="AL589" s="210"/>
    </row>
    <row r="590" spans="1:38" ht="16" x14ac:dyDescent="0.2">
      <c r="A590" s="210"/>
      <c r="B590" s="210"/>
      <c r="C590" s="210"/>
      <c r="D590" s="210"/>
      <c r="E590" s="210"/>
      <c r="F590" s="210"/>
      <c r="G590" s="210"/>
      <c r="H590" s="210"/>
      <c r="I590" s="210"/>
      <c r="J590" s="210"/>
      <c r="K590" s="210"/>
      <c r="L590" s="210"/>
      <c r="M590" s="210"/>
      <c r="N590" s="210"/>
      <c r="O590" s="210"/>
      <c r="P590" s="210"/>
      <c r="Q590" s="210"/>
      <c r="R590" s="210"/>
      <c r="S590" s="210"/>
      <c r="T590" s="210"/>
      <c r="U590" s="210"/>
      <c r="V590" s="210"/>
      <c r="W590" s="210"/>
      <c r="X590" s="210"/>
      <c r="Y590" s="210"/>
      <c r="Z590" s="210"/>
      <c r="AA590" s="210"/>
      <c r="AB590" s="210"/>
      <c r="AC590" s="210"/>
      <c r="AD590" s="210"/>
      <c r="AE590" s="210"/>
      <c r="AF590" s="210"/>
      <c r="AG590" s="210"/>
      <c r="AH590" s="210"/>
      <c r="AI590" s="210"/>
      <c r="AJ590" s="210"/>
      <c r="AK590" s="210"/>
      <c r="AL590" s="210"/>
    </row>
    <row r="591" spans="1:38" ht="16" x14ac:dyDescent="0.2">
      <c r="A591" s="210"/>
      <c r="B591" s="210"/>
      <c r="C591" s="210"/>
      <c r="D591" s="210"/>
      <c r="E591" s="210"/>
      <c r="F591" s="210"/>
      <c r="G591" s="210"/>
      <c r="H591" s="210"/>
      <c r="I591" s="210"/>
      <c r="J591" s="210"/>
      <c r="K591" s="210"/>
      <c r="L591" s="210"/>
      <c r="M591" s="210"/>
      <c r="N591" s="210"/>
      <c r="O591" s="210"/>
      <c r="P591" s="210"/>
      <c r="Q591" s="210"/>
      <c r="R591" s="210"/>
      <c r="S591" s="210"/>
      <c r="T591" s="210"/>
      <c r="U591" s="210"/>
      <c r="V591" s="210"/>
      <c r="W591" s="210"/>
      <c r="X591" s="210"/>
      <c r="Y591" s="210"/>
      <c r="Z591" s="210"/>
      <c r="AA591" s="210"/>
      <c r="AB591" s="210"/>
      <c r="AC591" s="210"/>
      <c r="AD591" s="210"/>
      <c r="AE591" s="210"/>
      <c r="AF591" s="210"/>
      <c r="AG591" s="210"/>
      <c r="AH591" s="210"/>
      <c r="AI591" s="210"/>
      <c r="AJ591" s="210"/>
      <c r="AK591" s="210"/>
      <c r="AL591" s="210"/>
    </row>
    <row r="592" spans="1:38" ht="16" x14ac:dyDescent="0.2">
      <c r="A592" s="210"/>
      <c r="B592" s="210"/>
      <c r="C592" s="210"/>
      <c r="D592" s="210"/>
      <c r="E592" s="210"/>
      <c r="F592" s="210"/>
      <c r="G592" s="210"/>
      <c r="H592" s="210"/>
      <c r="I592" s="210"/>
      <c r="J592" s="210"/>
      <c r="K592" s="210"/>
      <c r="L592" s="210"/>
      <c r="M592" s="210"/>
      <c r="N592" s="210"/>
      <c r="O592" s="210"/>
      <c r="P592" s="210"/>
      <c r="Q592" s="210"/>
      <c r="R592" s="210"/>
      <c r="S592" s="210"/>
      <c r="T592" s="210"/>
      <c r="U592" s="210"/>
      <c r="V592" s="210"/>
      <c r="W592" s="210"/>
      <c r="X592" s="210"/>
      <c r="Y592" s="210"/>
      <c r="Z592" s="210"/>
      <c r="AA592" s="210"/>
      <c r="AB592" s="210"/>
      <c r="AC592" s="210"/>
      <c r="AD592" s="210"/>
      <c r="AE592" s="210"/>
      <c r="AF592" s="210"/>
      <c r="AG592" s="210"/>
      <c r="AH592" s="210"/>
      <c r="AI592" s="210"/>
      <c r="AJ592" s="210"/>
      <c r="AK592" s="210"/>
      <c r="AL592" s="210"/>
    </row>
    <row r="593" spans="1:38" ht="16" x14ac:dyDescent="0.2">
      <c r="A593" s="210"/>
      <c r="B593" s="210"/>
      <c r="C593" s="210"/>
      <c r="D593" s="210"/>
      <c r="E593" s="210"/>
      <c r="F593" s="210"/>
      <c r="G593" s="210"/>
      <c r="H593" s="210"/>
      <c r="I593" s="210"/>
      <c r="J593" s="210"/>
      <c r="K593" s="210"/>
      <c r="L593" s="210"/>
      <c r="M593" s="210"/>
      <c r="N593" s="210"/>
      <c r="O593" s="210"/>
      <c r="P593" s="210"/>
      <c r="Q593" s="210"/>
      <c r="R593" s="210"/>
      <c r="S593" s="210"/>
      <c r="T593" s="210"/>
      <c r="U593" s="210"/>
      <c r="V593" s="210"/>
      <c r="W593" s="210"/>
      <c r="X593" s="210"/>
      <c r="Y593" s="210"/>
      <c r="Z593" s="210"/>
      <c r="AA593" s="210"/>
      <c r="AB593" s="210"/>
      <c r="AC593" s="210"/>
      <c r="AD593" s="210"/>
      <c r="AE593" s="210"/>
      <c r="AF593" s="210"/>
      <c r="AG593" s="210"/>
      <c r="AH593" s="210"/>
      <c r="AI593" s="210"/>
      <c r="AJ593" s="210"/>
      <c r="AK593" s="210"/>
      <c r="AL593" s="210"/>
    </row>
    <row r="594" spans="1:38" ht="16" x14ac:dyDescent="0.2">
      <c r="A594" s="210"/>
      <c r="B594" s="210"/>
      <c r="C594" s="210"/>
      <c r="D594" s="210"/>
      <c r="E594" s="210"/>
      <c r="F594" s="210"/>
      <c r="G594" s="210"/>
      <c r="H594" s="210"/>
      <c r="I594" s="210"/>
      <c r="J594" s="210"/>
      <c r="K594" s="210"/>
      <c r="L594" s="210"/>
      <c r="M594" s="210"/>
      <c r="N594" s="210"/>
      <c r="O594" s="210"/>
      <c r="P594" s="210"/>
      <c r="Q594" s="210"/>
      <c r="R594" s="210"/>
      <c r="S594" s="210"/>
      <c r="T594" s="210"/>
      <c r="U594" s="210"/>
      <c r="V594" s="210"/>
      <c r="W594" s="210"/>
      <c r="X594" s="210"/>
      <c r="Y594" s="210"/>
      <c r="Z594" s="210"/>
      <c r="AA594" s="210"/>
      <c r="AB594" s="210"/>
      <c r="AC594" s="210"/>
      <c r="AD594" s="210"/>
      <c r="AE594" s="210"/>
      <c r="AF594" s="210"/>
      <c r="AG594" s="210"/>
      <c r="AH594" s="210"/>
      <c r="AI594" s="210"/>
      <c r="AJ594" s="210"/>
      <c r="AK594" s="210"/>
      <c r="AL594" s="210"/>
    </row>
    <row r="595" spans="1:38" ht="16" x14ac:dyDescent="0.2">
      <c r="A595" s="210"/>
      <c r="B595" s="210"/>
      <c r="C595" s="210"/>
      <c r="D595" s="210"/>
      <c r="E595" s="210"/>
      <c r="F595" s="210"/>
      <c r="G595" s="210"/>
      <c r="H595" s="210"/>
      <c r="I595" s="210"/>
      <c r="J595" s="210"/>
      <c r="K595" s="210"/>
      <c r="L595" s="210"/>
      <c r="M595" s="210"/>
      <c r="N595" s="210"/>
      <c r="O595" s="210"/>
      <c r="P595" s="210"/>
      <c r="Q595" s="210"/>
      <c r="R595" s="210"/>
      <c r="S595" s="210"/>
      <c r="T595" s="210"/>
      <c r="U595" s="210"/>
      <c r="V595" s="210"/>
      <c r="W595" s="210"/>
      <c r="X595" s="210"/>
      <c r="Y595" s="210"/>
      <c r="Z595" s="210"/>
      <c r="AA595" s="210"/>
      <c r="AB595" s="210"/>
      <c r="AC595" s="210"/>
      <c r="AD595" s="210"/>
      <c r="AE595" s="210"/>
      <c r="AF595" s="210"/>
      <c r="AG595" s="210"/>
      <c r="AH595" s="210"/>
      <c r="AI595" s="210"/>
      <c r="AJ595" s="210"/>
      <c r="AK595" s="210"/>
      <c r="AL595" s="210"/>
    </row>
    <row r="596" spans="1:38" ht="16" x14ac:dyDescent="0.2">
      <c r="A596" s="210"/>
      <c r="B596" s="210"/>
      <c r="C596" s="210"/>
      <c r="D596" s="210"/>
      <c r="E596" s="210"/>
      <c r="F596" s="210"/>
      <c r="G596" s="210"/>
      <c r="H596" s="210"/>
      <c r="I596" s="210"/>
      <c r="J596" s="210"/>
      <c r="K596" s="210"/>
      <c r="L596" s="210"/>
      <c r="M596" s="210"/>
      <c r="N596" s="210"/>
      <c r="O596" s="210"/>
      <c r="P596" s="210"/>
      <c r="Q596" s="210"/>
      <c r="R596" s="210"/>
      <c r="S596" s="210"/>
      <c r="T596" s="210"/>
      <c r="U596" s="210"/>
      <c r="V596" s="210"/>
      <c r="W596" s="210"/>
      <c r="X596" s="210"/>
      <c r="Y596" s="210"/>
      <c r="Z596" s="210"/>
      <c r="AA596" s="210"/>
      <c r="AB596" s="210"/>
      <c r="AC596" s="210"/>
      <c r="AD596" s="210"/>
      <c r="AE596" s="210"/>
      <c r="AF596" s="210"/>
      <c r="AG596" s="210"/>
      <c r="AH596" s="210"/>
      <c r="AI596" s="210"/>
      <c r="AJ596" s="210"/>
      <c r="AK596" s="210"/>
      <c r="AL596" s="210"/>
    </row>
    <row r="597" spans="1:38" ht="16" x14ac:dyDescent="0.2">
      <c r="A597" s="210"/>
      <c r="B597" s="210"/>
      <c r="C597" s="210"/>
      <c r="D597" s="210"/>
      <c r="E597" s="210"/>
      <c r="F597" s="210"/>
      <c r="G597" s="210"/>
      <c r="H597" s="210"/>
      <c r="I597" s="210"/>
      <c r="J597" s="210"/>
      <c r="K597" s="210"/>
      <c r="L597" s="210"/>
      <c r="M597" s="210"/>
      <c r="N597" s="210"/>
      <c r="O597" s="210"/>
      <c r="P597" s="210"/>
      <c r="Q597" s="210"/>
      <c r="R597" s="210"/>
      <c r="S597" s="210"/>
      <c r="T597" s="210"/>
      <c r="U597" s="210"/>
      <c r="V597" s="210"/>
      <c r="W597" s="210"/>
      <c r="X597" s="210"/>
      <c r="Y597" s="210"/>
      <c r="Z597" s="210"/>
      <c r="AA597" s="210"/>
      <c r="AB597" s="210"/>
      <c r="AC597" s="210"/>
      <c r="AD597" s="210"/>
      <c r="AE597" s="210"/>
      <c r="AF597" s="210"/>
      <c r="AG597" s="210"/>
      <c r="AH597" s="210"/>
      <c r="AI597" s="210"/>
      <c r="AJ597" s="210"/>
      <c r="AK597" s="210"/>
      <c r="AL597" s="210"/>
    </row>
    <row r="598" spans="1:38" ht="16" x14ac:dyDescent="0.2">
      <c r="A598" s="210"/>
      <c r="B598" s="210"/>
      <c r="C598" s="210"/>
      <c r="D598" s="210"/>
      <c r="E598" s="210"/>
      <c r="F598" s="210"/>
      <c r="G598" s="210"/>
      <c r="H598" s="210"/>
      <c r="I598" s="210"/>
      <c r="J598" s="210"/>
      <c r="K598" s="210"/>
      <c r="L598" s="210"/>
      <c r="M598" s="210"/>
      <c r="N598" s="210"/>
      <c r="O598" s="210"/>
      <c r="P598" s="210"/>
      <c r="Q598" s="210"/>
      <c r="R598" s="210"/>
      <c r="S598" s="210"/>
      <c r="T598" s="210"/>
      <c r="U598" s="210"/>
      <c r="V598" s="210"/>
      <c r="W598" s="210"/>
      <c r="X598" s="210"/>
      <c r="Y598" s="210"/>
      <c r="Z598" s="210"/>
      <c r="AA598" s="210"/>
      <c r="AB598" s="210"/>
      <c r="AC598" s="210"/>
      <c r="AD598" s="210"/>
      <c r="AE598" s="210"/>
      <c r="AF598" s="210"/>
      <c r="AG598" s="210"/>
      <c r="AH598" s="210"/>
      <c r="AI598" s="210"/>
      <c r="AJ598" s="210"/>
      <c r="AK598" s="210"/>
      <c r="AL598" s="210"/>
    </row>
    <row r="599" spans="1:38" ht="16" x14ac:dyDescent="0.2">
      <c r="A599" s="210"/>
      <c r="B599" s="210"/>
      <c r="C599" s="210"/>
      <c r="D599" s="210"/>
      <c r="E599" s="210"/>
      <c r="F599" s="210"/>
      <c r="G599" s="210"/>
      <c r="H599" s="210"/>
      <c r="I599" s="210"/>
      <c r="J599" s="210"/>
      <c r="K599" s="210"/>
      <c r="L599" s="210"/>
      <c r="M599" s="210"/>
      <c r="N599" s="210"/>
      <c r="O599" s="210"/>
      <c r="P599" s="210"/>
      <c r="Q599" s="210"/>
      <c r="R599" s="210"/>
      <c r="S599" s="210"/>
      <c r="T599" s="210"/>
      <c r="U599" s="210"/>
      <c r="V599" s="210"/>
      <c r="W599" s="210"/>
      <c r="X599" s="210"/>
      <c r="Y599" s="210"/>
      <c r="Z599" s="210"/>
      <c r="AA599" s="210"/>
      <c r="AB599" s="210"/>
      <c r="AC599" s="210"/>
      <c r="AD599" s="210"/>
      <c r="AE599" s="210"/>
      <c r="AF599" s="210"/>
      <c r="AG599" s="210"/>
      <c r="AH599" s="210"/>
      <c r="AI599" s="210"/>
      <c r="AJ599" s="210"/>
      <c r="AK599" s="210"/>
      <c r="AL599" s="210"/>
    </row>
    <row r="600" spans="1:38" ht="16" x14ac:dyDescent="0.2">
      <c r="A600" s="210"/>
      <c r="B600" s="210"/>
      <c r="C600" s="210"/>
      <c r="D600" s="210"/>
      <c r="E600" s="210"/>
      <c r="F600" s="210"/>
      <c r="G600" s="210"/>
      <c r="H600" s="210"/>
      <c r="I600" s="210"/>
      <c r="J600" s="210"/>
      <c r="K600" s="210"/>
      <c r="L600" s="210"/>
      <c r="M600" s="210"/>
      <c r="N600" s="210"/>
      <c r="O600" s="210"/>
      <c r="P600" s="210"/>
      <c r="Q600" s="210"/>
      <c r="R600" s="210"/>
      <c r="S600" s="210"/>
      <c r="T600" s="210"/>
      <c r="U600" s="210"/>
      <c r="V600" s="210"/>
      <c r="W600" s="210"/>
      <c r="X600" s="210"/>
      <c r="Y600" s="210"/>
      <c r="Z600" s="210"/>
      <c r="AA600" s="210"/>
      <c r="AB600" s="210"/>
      <c r="AC600" s="210"/>
      <c r="AD600" s="210"/>
      <c r="AE600" s="210"/>
      <c r="AF600" s="210"/>
      <c r="AG600" s="210"/>
      <c r="AH600" s="210"/>
      <c r="AI600" s="210"/>
      <c r="AJ600" s="210"/>
      <c r="AK600" s="210"/>
      <c r="AL600" s="210"/>
    </row>
    <row r="601" spans="1:38" ht="16" x14ac:dyDescent="0.2">
      <c r="A601" s="210"/>
      <c r="B601" s="210"/>
      <c r="C601" s="210"/>
      <c r="D601" s="210"/>
      <c r="E601" s="210"/>
      <c r="F601" s="210"/>
      <c r="G601" s="210"/>
      <c r="H601" s="210"/>
      <c r="I601" s="210"/>
      <c r="J601" s="210"/>
      <c r="K601" s="210"/>
      <c r="L601" s="210"/>
      <c r="M601" s="210"/>
      <c r="N601" s="210"/>
      <c r="O601" s="210"/>
      <c r="P601" s="210"/>
      <c r="Q601" s="210"/>
      <c r="R601" s="210"/>
      <c r="S601" s="210"/>
      <c r="T601" s="210"/>
      <c r="U601" s="210"/>
      <c r="V601" s="210"/>
      <c r="W601" s="210"/>
      <c r="X601" s="210"/>
      <c r="Y601" s="210"/>
      <c r="Z601" s="210"/>
      <c r="AA601" s="210"/>
      <c r="AB601" s="210"/>
      <c r="AC601" s="210"/>
      <c r="AD601" s="210"/>
      <c r="AE601" s="210"/>
      <c r="AF601" s="210"/>
      <c r="AG601" s="210"/>
      <c r="AH601" s="210"/>
      <c r="AI601" s="210"/>
      <c r="AJ601" s="210"/>
      <c r="AK601" s="210"/>
      <c r="AL601" s="210"/>
    </row>
    <row r="602" spans="1:38" ht="16" x14ac:dyDescent="0.2">
      <c r="A602" s="210"/>
      <c r="B602" s="210"/>
      <c r="C602" s="210"/>
      <c r="D602" s="210"/>
      <c r="E602" s="210"/>
      <c r="F602" s="210"/>
      <c r="G602" s="210"/>
      <c r="H602" s="210"/>
      <c r="I602" s="210"/>
      <c r="J602" s="210"/>
      <c r="K602" s="210"/>
      <c r="L602" s="210"/>
      <c r="M602" s="210"/>
      <c r="N602" s="210"/>
      <c r="O602" s="210"/>
      <c r="P602" s="210"/>
      <c r="Q602" s="210"/>
      <c r="R602" s="210"/>
      <c r="S602" s="210"/>
      <c r="T602" s="210"/>
      <c r="U602" s="210"/>
      <c r="V602" s="210"/>
      <c r="W602" s="210"/>
      <c r="X602" s="210"/>
      <c r="Y602" s="210"/>
      <c r="Z602" s="210"/>
      <c r="AA602" s="210"/>
      <c r="AB602" s="210"/>
      <c r="AC602" s="210"/>
      <c r="AD602" s="210"/>
      <c r="AE602" s="210"/>
      <c r="AF602" s="210"/>
      <c r="AG602" s="210"/>
      <c r="AH602" s="210"/>
      <c r="AI602" s="210"/>
      <c r="AJ602" s="210"/>
      <c r="AK602" s="210"/>
      <c r="AL602" s="210"/>
    </row>
    <row r="603" spans="1:38" ht="16" x14ac:dyDescent="0.2">
      <c r="A603" s="210"/>
      <c r="B603" s="210"/>
      <c r="C603" s="210"/>
      <c r="D603" s="210"/>
      <c r="E603" s="210"/>
      <c r="F603" s="210"/>
      <c r="G603" s="210"/>
      <c r="H603" s="210"/>
      <c r="I603" s="210"/>
      <c r="J603" s="210"/>
      <c r="K603" s="210"/>
      <c r="L603" s="210"/>
      <c r="M603" s="210"/>
      <c r="N603" s="210"/>
      <c r="O603" s="210"/>
      <c r="P603" s="210"/>
      <c r="Q603" s="210"/>
      <c r="R603" s="210"/>
      <c r="S603" s="210"/>
      <c r="T603" s="210"/>
      <c r="U603" s="210"/>
      <c r="V603" s="210"/>
      <c r="W603" s="210"/>
      <c r="X603" s="210"/>
      <c r="Y603" s="210"/>
      <c r="Z603" s="210"/>
      <c r="AA603" s="210"/>
      <c r="AB603" s="210"/>
      <c r="AC603" s="210"/>
      <c r="AD603" s="210"/>
      <c r="AE603" s="210"/>
      <c r="AF603" s="210"/>
      <c r="AG603" s="210"/>
      <c r="AH603" s="210"/>
      <c r="AI603" s="210"/>
      <c r="AJ603" s="210"/>
      <c r="AK603" s="210"/>
      <c r="AL603" s="210"/>
    </row>
    <row r="604" spans="1:38" ht="16" x14ac:dyDescent="0.2">
      <c r="A604" s="210"/>
      <c r="B604" s="210"/>
      <c r="C604" s="210"/>
      <c r="D604" s="210"/>
      <c r="E604" s="210"/>
      <c r="F604" s="210"/>
      <c r="G604" s="210"/>
      <c r="H604" s="210"/>
      <c r="I604" s="210"/>
      <c r="J604" s="210"/>
      <c r="K604" s="210"/>
      <c r="L604" s="210"/>
      <c r="M604" s="210"/>
      <c r="N604" s="210"/>
      <c r="O604" s="210"/>
      <c r="P604" s="210"/>
      <c r="Q604" s="210"/>
      <c r="R604" s="210"/>
      <c r="S604" s="210"/>
      <c r="T604" s="210"/>
      <c r="U604" s="210"/>
      <c r="V604" s="210"/>
      <c r="W604" s="210"/>
      <c r="X604" s="210"/>
      <c r="Y604" s="210"/>
      <c r="Z604" s="210"/>
      <c r="AA604" s="210"/>
      <c r="AB604" s="210"/>
      <c r="AC604" s="210"/>
      <c r="AD604" s="210"/>
      <c r="AE604" s="210"/>
      <c r="AF604" s="210"/>
      <c r="AG604" s="210"/>
      <c r="AH604" s="210"/>
      <c r="AI604" s="210"/>
      <c r="AJ604" s="210"/>
      <c r="AK604" s="210"/>
      <c r="AL604" s="210"/>
    </row>
    <row r="605" spans="1:38" ht="16" x14ac:dyDescent="0.2">
      <c r="A605" s="210"/>
      <c r="B605" s="210"/>
      <c r="C605" s="210"/>
      <c r="D605" s="210"/>
      <c r="E605" s="210"/>
      <c r="F605" s="210"/>
      <c r="G605" s="210"/>
      <c r="H605" s="210"/>
      <c r="I605" s="210"/>
      <c r="J605" s="210"/>
      <c r="K605" s="210"/>
      <c r="L605" s="210"/>
      <c r="M605" s="210"/>
      <c r="N605" s="210"/>
      <c r="O605" s="210"/>
      <c r="P605" s="210"/>
      <c r="Q605" s="210"/>
      <c r="R605" s="210"/>
      <c r="S605" s="210"/>
      <c r="T605" s="210"/>
      <c r="U605" s="210"/>
      <c r="V605" s="210"/>
      <c r="W605" s="210"/>
      <c r="X605" s="210"/>
      <c r="Y605" s="210"/>
      <c r="Z605" s="210"/>
      <c r="AA605" s="210"/>
      <c r="AB605" s="210"/>
      <c r="AC605" s="210"/>
      <c r="AD605" s="210"/>
      <c r="AE605" s="210"/>
      <c r="AF605" s="210"/>
      <c r="AG605" s="210"/>
      <c r="AH605" s="210"/>
      <c r="AI605" s="210"/>
      <c r="AJ605" s="210"/>
      <c r="AK605" s="210"/>
      <c r="AL605" s="210"/>
    </row>
    <row r="606" spans="1:38" ht="16" x14ac:dyDescent="0.2">
      <c r="A606" s="210"/>
      <c r="B606" s="210"/>
      <c r="C606" s="210"/>
      <c r="D606" s="210"/>
      <c r="E606" s="210"/>
      <c r="F606" s="210"/>
      <c r="G606" s="210"/>
      <c r="H606" s="210"/>
      <c r="I606" s="210"/>
      <c r="J606" s="210"/>
      <c r="K606" s="210"/>
      <c r="L606" s="210"/>
      <c r="M606" s="210"/>
      <c r="N606" s="210"/>
      <c r="O606" s="210"/>
      <c r="P606" s="210"/>
      <c r="Q606" s="210"/>
      <c r="R606" s="210"/>
      <c r="S606" s="210"/>
      <c r="T606" s="210"/>
      <c r="U606" s="210"/>
      <c r="V606" s="210"/>
      <c r="W606" s="210"/>
      <c r="X606" s="210"/>
      <c r="Y606" s="210"/>
      <c r="Z606" s="210"/>
      <c r="AA606" s="210"/>
      <c r="AB606" s="210"/>
      <c r="AC606" s="210"/>
      <c r="AD606" s="210"/>
      <c r="AE606" s="210"/>
      <c r="AF606" s="210"/>
      <c r="AG606" s="210"/>
      <c r="AH606" s="210"/>
      <c r="AI606" s="210"/>
      <c r="AJ606" s="210"/>
      <c r="AK606" s="210"/>
      <c r="AL606" s="210"/>
    </row>
    <row r="607" spans="1:38" ht="16" x14ac:dyDescent="0.2">
      <c r="A607" s="210"/>
      <c r="B607" s="210"/>
      <c r="C607" s="210"/>
      <c r="D607" s="210"/>
      <c r="E607" s="210"/>
      <c r="F607" s="210"/>
      <c r="G607" s="210"/>
      <c r="H607" s="210"/>
      <c r="I607" s="210"/>
      <c r="J607" s="210"/>
      <c r="K607" s="210"/>
      <c r="L607" s="210"/>
      <c r="M607" s="210"/>
      <c r="N607" s="210"/>
      <c r="O607" s="210"/>
      <c r="P607" s="210"/>
      <c r="Q607" s="210"/>
      <c r="R607" s="210"/>
      <c r="S607" s="210"/>
      <c r="T607" s="210"/>
      <c r="U607" s="210"/>
      <c r="V607" s="210"/>
      <c r="W607" s="210"/>
      <c r="X607" s="210"/>
      <c r="Y607" s="210"/>
      <c r="Z607" s="210"/>
      <c r="AA607" s="210"/>
      <c r="AB607" s="210"/>
      <c r="AC607" s="210"/>
      <c r="AD607" s="210"/>
      <c r="AE607" s="210"/>
      <c r="AF607" s="210"/>
      <c r="AG607" s="210"/>
      <c r="AH607" s="210"/>
      <c r="AI607" s="210"/>
      <c r="AJ607" s="210"/>
      <c r="AK607" s="210"/>
      <c r="AL607" s="210"/>
    </row>
    <row r="608" spans="1:38" ht="16" x14ac:dyDescent="0.2">
      <c r="A608" s="210"/>
      <c r="B608" s="210"/>
      <c r="C608" s="210"/>
      <c r="D608" s="210"/>
      <c r="E608" s="210"/>
      <c r="F608" s="210"/>
      <c r="G608" s="210"/>
      <c r="H608" s="210"/>
      <c r="I608" s="210"/>
      <c r="J608" s="210"/>
      <c r="K608" s="210"/>
      <c r="L608" s="210"/>
      <c r="M608" s="210"/>
      <c r="N608" s="210"/>
      <c r="O608" s="210"/>
      <c r="P608" s="210"/>
      <c r="Q608" s="210"/>
      <c r="R608" s="210"/>
      <c r="S608" s="210"/>
      <c r="T608" s="210"/>
      <c r="U608" s="210"/>
      <c r="V608" s="210"/>
      <c r="W608" s="210"/>
      <c r="X608" s="210"/>
      <c r="Y608" s="210"/>
      <c r="Z608" s="210"/>
      <c r="AA608" s="210"/>
      <c r="AB608" s="210"/>
      <c r="AC608" s="210"/>
      <c r="AD608" s="210"/>
      <c r="AE608" s="210"/>
      <c r="AF608" s="210"/>
      <c r="AG608" s="210"/>
      <c r="AH608" s="210"/>
      <c r="AI608" s="210"/>
      <c r="AJ608" s="210"/>
      <c r="AK608" s="210"/>
      <c r="AL608" s="210"/>
    </row>
    <row r="609" spans="1:38" ht="16" x14ac:dyDescent="0.2">
      <c r="A609" s="210"/>
      <c r="B609" s="210"/>
      <c r="C609" s="210"/>
      <c r="D609" s="210"/>
      <c r="E609" s="210"/>
      <c r="F609" s="210"/>
      <c r="G609" s="210"/>
      <c r="H609" s="210"/>
      <c r="I609" s="210"/>
      <c r="J609" s="210"/>
      <c r="K609" s="210"/>
      <c r="L609" s="210"/>
      <c r="M609" s="210"/>
      <c r="N609" s="210"/>
      <c r="O609" s="210"/>
      <c r="P609" s="210"/>
      <c r="Q609" s="210"/>
      <c r="R609" s="210"/>
      <c r="S609" s="210"/>
      <c r="T609" s="210"/>
      <c r="U609" s="210"/>
      <c r="V609" s="210"/>
      <c r="W609" s="210"/>
      <c r="X609" s="210"/>
      <c r="Y609" s="210"/>
      <c r="Z609" s="210"/>
      <c r="AA609" s="210"/>
      <c r="AB609" s="210"/>
      <c r="AC609" s="210"/>
      <c r="AD609" s="210"/>
      <c r="AE609" s="210"/>
      <c r="AF609" s="210"/>
      <c r="AG609" s="210"/>
      <c r="AH609" s="210"/>
      <c r="AI609" s="210"/>
      <c r="AJ609" s="210"/>
      <c r="AK609" s="210"/>
      <c r="AL609" s="210"/>
    </row>
    <row r="610" spans="1:38" ht="16" x14ac:dyDescent="0.2">
      <c r="A610" s="210"/>
      <c r="B610" s="210"/>
      <c r="C610" s="210"/>
      <c r="D610" s="210"/>
      <c r="E610" s="210"/>
      <c r="F610" s="210"/>
      <c r="G610" s="210"/>
      <c r="H610" s="210"/>
      <c r="I610" s="210"/>
      <c r="J610" s="210"/>
      <c r="K610" s="210"/>
      <c r="L610" s="210"/>
      <c r="M610" s="210"/>
      <c r="N610" s="210"/>
      <c r="O610" s="210"/>
      <c r="P610" s="210"/>
      <c r="Q610" s="210"/>
      <c r="R610" s="210"/>
      <c r="S610" s="210"/>
      <c r="T610" s="210"/>
      <c r="U610" s="210"/>
      <c r="V610" s="210"/>
      <c r="W610" s="210"/>
      <c r="X610" s="210"/>
      <c r="Y610" s="210"/>
      <c r="Z610" s="210"/>
      <c r="AA610" s="210"/>
      <c r="AB610" s="210"/>
      <c r="AC610" s="210"/>
      <c r="AD610" s="210"/>
      <c r="AE610" s="210"/>
      <c r="AF610" s="210"/>
      <c r="AG610" s="210"/>
      <c r="AH610" s="210"/>
      <c r="AI610" s="210"/>
      <c r="AJ610" s="210"/>
      <c r="AK610" s="210"/>
      <c r="AL610" s="210"/>
    </row>
    <row r="611" spans="1:38" ht="16" x14ac:dyDescent="0.2">
      <c r="A611" s="210"/>
      <c r="B611" s="210"/>
      <c r="C611" s="210"/>
      <c r="D611" s="210"/>
      <c r="E611" s="210"/>
      <c r="F611" s="210"/>
      <c r="G611" s="210"/>
      <c r="H611" s="210"/>
      <c r="I611" s="210"/>
      <c r="J611" s="210"/>
      <c r="K611" s="210"/>
      <c r="L611" s="210"/>
      <c r="M611" s="210"/>
      <c r="N611" s="210"/>
      <c r="O611" s="210"/>
      <c r="P611" s="210"/>
      <c r="Q611" s="210"/>
      <c r="R611" s="210"/>
      <c r="S611" s="210"/>
      <c r="T611" s="210"/>
      <c r="U611" s="210"/>
      <c r="V611" s="210"/>
      <c r="W611" s="210"/>
      <c r="X611" s="210"/>
      <c r="Y611" s="210"/>
      <c r="Z611" s="210"/>
      <c r="AA611" s="210"/>
      <c r="AB611" s="210"/>
      <c r="AC611" s="210"/>
      <c r="AD611" s="210"/>
      <c r="AE611" s="210"/>
      <c r="AF611" s="210"/>
      <c r="AG611" s="210"/>
      <c r="AH611" s="210"/>
      <c r="AI611" s="210"/>
      <c r="AJ611" s="210"/>
      <c r="AK611" s="210"/>
      <c r="AL611" s="210"/>
    </row>
    <row r="612" spans="1:38" ht="16" x14ac:dyDescent="0.2">
      <c r="A612" s="210"/>
      <c r="B612" s="210"/>
      <c r="C612" s="210"/>
      <c r="D612" s="210"/>
      <c r="E612" s="210"/>
      <c r="F612" s="210"/>
      <c r="G612" s="210"/>
      <c r="H612" s="210"/>
      <c r="I612" s="210"/>
      <c r="J612" s="210"/>
      <c r="K612" s="210"/>
      <c r="L612" s="210"/>
      <c r="M612" s="210"/>
      <c r="N612" s="210"/>
      <c r="O612" s="210"/>
      <c r="P612" s="210"/>
      <c r="Q612" s="210"/>
      <c r="R612" s="210"/>
      <c r="S612" s="210"/>
      <c r="T612" s="210"/>
      <c r="U612" s="210"/>
      <c r="V612" s="210"/>
      <c r="W612" s="210"/>
      <c r="X612" s="210"/>
      <c r="Y612" s="210"/>
      <c r="Z612" s="210"/>
      <c r="AA612" s="210"/>
      <c r="AB612" s="210"/>
      <c r="AC612" s="210"/>
      <c r="AD612" s="210"/>
      <c r="AE612" s="210"/>
      <c r="AF612" s="210"/>
      <c r="AG612" s="210"/>
      <c r="AH612" s="210"/>
      <c r="AI612" s="210"/>
      <c r="AJ612" s="210"/>
      <c r="AK612" s="210"/>
      <c r="AL612" s="210"/>
    </row>
    <row r="613" spans="1:38" ht="16" x14ac:dyDescent="0.2">
      <c r="A613" s="210"/>
      <c r="B613" s="210"/>
      <c r="C613" s="210"/>
      <c r="D613" s="210"/>
      <c r="E613" s="210"/>
      <c r="F613" s="210"/>
      <c r="G613" s="210"/>
      <c r="H613" s="210"/>
      <c r="I613" s="210"/>
      <c r="J613" s="210"/>
      <c r="K613" s="210"/>
      <c r="L613" s="210"/>
      <c r="M613" s="210"/>
      <c r="N613" s="210"/>
      <c r="O613" s="210"/>
      <c r="P613" s="210"/>
      <c r="Q613" s="210"/>
      <c r="R613" s="210"/>
      <c r="S613" s="210"/>
      <c r="T613" s="210"/>
      <c r="U613" s="210"/>
      <c r="V613" s="210"/>
      <c r="W613" s="210"/>
      <c r="X613" s="210"/>
      <c r="Y613" s="210"/>
      <c r="Z613" s="210"/>
      <c r="AA613" s="210"/>
      <c r="AB613" s="210"/>
      <c r="AC613" s="210"/>
      <c r="AD613" s="210"/>
      <c r="AE613" s="210"/>
      <c r="AF613" s="210"/>
      <c r="AG613" s="210"/>
      <c r="AH613" s="210"/>
      <c r="AI613" s="210"/>
      <c r="AJ613" s="210"/>
      <c r="AK613" s="210"/>
      <c r="AL613" s="210"/>
    </row>
    <row r="614" spans="1:38" ht="16" x14ac:dyDescent="0.2">
      <c r="A614" s="210"/>
      <c r="B614" s="210"/>
      <c r="C614" s="210"/>
      <c r="D614" s="210"/>
      <c r="E614" s="210"/>
      <c r="F614" s="210"/>
      <c r="G614" s="210"/>
      <c r="H614" s="210"/>
      <c r="I614" s="210"/>
      <c r="J614" s="210"/>
      <c r="K614" s="210"/>
      <c r="L614" s="210"/>
      <c r="M614" s="210"/>
      <c r="N614" s="210"/>
      <c r="O614" s="210"/>
      <c r="P614" s="210"/>
      <c r="Q614" s="210"/>
      <c r="R614" s="210"/>
      <c r="S614" s="210"/>
      <c r="T614" s="210"/>
      <c r="U614" s="210"/>
      <c r="V614" s="210"/>
      <c r="W614" s="210"/>
      <c r="X614" s="210"/>
      <c r="Y614" s="210"/>
      <c r="Z614" s="210"/>
      <c r="AA614" s="210"/>
      <c r="AB614" s="210"/>
      <c r="AC614" s="210"/>
      <c r="AD614" s="210"/>
      <c r="AE614" s="210"/>
      <c r="AF614" s="210"/>
      <c r="AG614" s="210"/>
      <c r="AH614" s="210"/>
      <c r="AI614" s="210"/>
      <c r="AJ614" s="210"/>
      <c r="AK614" s="210"/>
      <c r="AL614" s="210"/>
    </row>
    <row r="615" spans="1:38" ht="16" x14ac:dyDescent="0.2">
      <c r="A615" s="210"/>
      <c r="B615" s="210"/>
      <c r="C615" s="210"/>
      <c r="D615" s="210"/>
      <c r="E615" s="210"/>
      <c r="F615" s="210"/>
      <c r="G615" s="210"/>
      <c r="H615" s="210"/>
      <c r="I615" s="210"/>
      <c r="J615" s="210"/>
      <c r="K615" s="210"/>
      <c r="L615" s="210"/>
      <c r="M615" s="210"/>
      <c r="N615" s="210"/>
      <c r="O615" s="210"/>
      <c r="P615" s="210"/>
      <c r="Q615" s="210"/>
      <c r="R615" s="210"/>
      <c r="S615" s="210"/>
      <c r="T615" s="210"/>
      <c r="U615" s="210"/>
      <c r="V615" s="210"/>
      <c r="W615" s="210"/>
      <c r="X615" s="210"/>
      <c r="Y615" s="210"/>
      <c r="Z615" s="210"/>
      <c r="AA615" s="210"/>
      <c r="AB615" s="210"/>
      <c r="AC615" s="210"/>
      <c r="AD615" s="210"/>
      <c r="AE615" s="210"/>
      <c r="AF615" s="210"/>
      <c r="AG615" s="210"/>
      <c r="AH615" s="210"/>
      <c r="AI615" s="210"/>
      <c r="AJ615" s="210"/>
      <c r="AK615" s="210"/>
      <c r="AL615" s="210"/>
    </row>
    <row r="616" spans="1:38" ht="16" x14ac:dyDescent="0.2">
      <c r="A616" s="210"/>
      <c r="B616" s="210"/>
      <c r="C616" s="210"/>
      <c r="D616" s="210"/>
      <c r="E616" s="210"/>
      <c r="F616" s="210"/>
      <c r="G616" s="210"/>
      <c r="H616" s="210"/>
      <c r="I616" s="210"/>
      <c r="J616" s="210"/>
      <c r="K616" s="210"/>
      <c r="L616" s="210"/>
      <c r="M616" s="210"/>
      <c r="N616" s="210"/>
      <c r="O616" s="210"/>
      <c r="P616" s="210"/>
      <c r="Q616" s="210"/>
      <c r="R616" s="210"/>
      <c r="S616" s="210"/>
      <c r="T616" s="210"/>
      <c r="U616" s="210"/>
      <c r="V616" s="210"/>
      <c r="W616" s="210"/>
      <c r="X616" s="210"/>
      <c r="Y616" s="210"/>
      <c r="Z616" s="210"/>
      <c r="AA616" s="210"/>
      <c r="AB616" s="210"/>
      <c r="AC616" s="210"/>
      <c r="AD616" s="210"/>
      <c r="AE616" s="210"/>
      <c r="AF616" s="210"/>
      <c r="AG616" s="210"/>
      <c r="AH616" s="210"/>
      <c r="AI616" s="210"/>
      <c r="AJ616" s="210"/>
      <c r="AK616" s="210"/>
      <c r="AL616" s="210"/>
    </row>
    <row r="617" spans="1:38" ht="16" x14ac:dyDescent="0.2">
      <c r="A617" s="210"/>
      <c r="B617" s="210"/>
      <c r="C617" s="210"/>
      <c r="D617" s="210"/>
      <c r="E617" s="210"/>
      <c r="F617" s="210"/>
      <c r="G617" s="210"/>
      <c r="H617" s="210"/>
      <c r="I617" s="210"/>
      <c r="J617" s="210"/>
      <c r="K617" s="210"/>
      <c r="L617" s="210"/>
      <c r="M617" s="210"/>
      <c r="N617" s="210"/>
      <c r="O617" s="210"/>
      <c r="P617" s="210"/>
      <c r="Q617" s="210"/>
      <c r="R617" s="210"/>
      <c r="S617" s="210"/>
      <c r="T617" s="210"/>
      <c r="U617" s="210"/>
      <c r="V617" s="210"/>
      <c r="W617" s="210"/>
      <c r="X617" s="210"/>
      <c r="Y617" s="210"/>
      <c r="Z617" s="210"/>
      <c r="AA617" s="210"/>
      <c r="AB617" s="210"/>
      <c r="AC617" s="210"/>
      <c r="AD617" s="210"/>
      <c r="AE617" s="210"/>
      <c r="AF617" s="210"/>
      <c r="AG617" s="210"/>
      <c r="AH617" s="210"/>
      <c r="AI617" s="210"/>
      <c r="AJ617" s="210"/>
      <c r="AK617" s="210"/>
      <c r="AL617" s="210"/>
    </row>
    <row r="618" spans="1:38" ht="16" x14ac:dyDescent="0.2">
      <c r="A618" s="210"/>
      <c r="B618" s="210"/>
      <c r="C618" s="210"/>
      <c r="D618" s="210"/>
      <c r="E618" s="210"/>
      <c r="F618" s="210"/>
      <c r="G618" s="210"/>
      <c r="H618" s="210"/>
      <c r="I618" s="210"/>
      <c r="J618" s="210"/>
      <c r="K618" s="210"/>
      <c r="L618" s="210"/>
      <c r="M618" s="210"/>
      <c r="N618" s="210"/>
      <c r="O618" s="210"/>
      <c r="P618" s="210"/>
      <c r="Q618" s="210"/>
      <c r="R618" s="210"/>
      <c r="S618" s="210"/>
      <c r="T618" s="210"/>
      <c r="U618" s="210"/>
      <c r="V618" s="210"/>
      <c r="W618" s="210"/>
      <c r="X618" s="210"/>
      <c r="Y618" s="210"/>
      <c r="Z618" s="210"/>
      <c r="AA618" s="210"/>
      <c r="AB618" s="210"/>
      <c r="AC618" s="210"/>
      <c r="AD618" s="210"/>
      <c r="AE618" s="210"/>
      <c r="AF618" s="210"/>
      <c r="AG618" s="210"/>
      <c r="AH618" s="210"/>
      <c r="AI618" s="210"/>
      <c r="AJ618" s="210"/>
      <c r="AK618" s="210"/>
      <c r="AL618" s="210"/>
    </row>
    <row r="619" spans="1:38" ht="16" x14ac:dyDescent="0.2">
      <c r="A619" s="210"/>
      <c r="B619" s="210"/>
      <c r="C619" s="210"/>
      <c r="D619" s="210"/>
      <c r="E619" s="210"/>
      <c r="F619" s="210"/>
      <c r="G619" s="210"/>
      <c r="H619" s="210"/>
      <c r="I619" s="210"/>
      <c r="J619" s="210"/>
      <c r="K619" s="210"/>
      <c r="L619" s="210"/>
      <c r="M619" s="210"/>
      <c r="N619" s="210"/>
      <c r="O619" s="210"/>
      <c r="P619" s="210"/>
      <c r="Q619" s="210"/>
      <c r="R619" s="210"/>
      <c r="S619" s="210"/>
      <c r="T619" s="210"/>
      <c r="U619" s="210"/>
      <c r="V619" s="210"/>
      <c r="W619" s="210"/>
      <c r="X619" s="210"/>
      <c r="Y619" s="210"/>
      <c r="Z619" s="210"/>
      <c r="AA619" s="210"/>
      <c r="AB619" s="210"/>
      <c r="AC619" s="210"/>
      <c r="AD619" s="210"/>
      <c r="AE619" s="210"/>
      <c r="AF619" s="210"/>
      <c r="AG619" s="210"/>
      <c r="AH619" s="210"/>
      <c r="AI619" s="210"/>
      <c r="AJ619" s="210"/>
      <c r="AK619" s="210"/>
      <c r="AL619" s="210"/>
    </row>
    <row r="620" spans="1:38" ht="16" x14ac:dyDescent="0.2">
      <c r="A620" s="210"/>
      <c r="B620" s="210"/>
      <c r="C620" s="210"/>
      <c r="D620" s="210"/>
      <c r="E620" s="210"/>
      <c r="F620" s="210"/>
      <c r="G620" s="210"/>
      <c r="H620" s="210"/>
      <c r="I620" s="210"/>
      <c r="J620" s="210"/>
      <c r="K620" s="210"/>
      <c r="L620" s="210"/>
      <c r="M620" s="210"/>
      <c r="N620" s="210"/>
      <c r="O620" s="210"/>
      <c r="P620" s="210"/>
      <c r="Q620" s="210"/>
      <c r="R620" s="210"/>
      <c r="S620" s="210"/>
      <c r="T620" s="210"/>
      <c r="U620" s="210"/>
      <c r="V620" s="210"/>
      <c r="W620" s="210"/>
      <c r="X620" s="210"/>
      <c r="Y620" s="210"/>
      <c r="Z620" s="210"/>
      <c r="AA620" s="210"/>
      <c r="AB620" s="210"/>
      <c r="AC620" s="210"/>
      <c r="AD620" s="210"/>
      <c r="AE620" s="210"/>
      <c r="AF620" s="210"/>
      <c r="AG620" s="210"/>
      <c r="AH620" s="210"/>
      <c r="AI620" s="210"/>
      <c r="AJ620" s="210"/>
      <c r="AK620" s="210"/>
      <c r="AL620" s="210"/>
    </row>
    <row r="621" spans="1:38" ht="16" x14ac:dyDescent="0.2">
      <c r="A621" s="210"/>
      <c r="B621" s="210"/>
      <c r="C621" s="210"/>
      <c r="D621" s="210"/>
      <c r="E621" s="210"/>
      <c r="F621" s="210"/>
      <c r="G621" s="210"/>
      <c r="H621" s="210"/>
      <c r="I621" s="210"/>
      <c r="J621" s="210"/>
      <c r="K621" s="210"/>
      <c r="L621" s="210"/>
      <c r="M621" s="210"/>
      <c r="N621" s="210"/>
      <c r="O621" s="210"/>
      <c r="P621" s="210"/>
      <c r="Q621" s="210"/>
      <c r="R621" s="210"/>
      <c r="S621" s="210"/>
      <c r="T621" s="210"/>
      <c r="U621" s="210"/>
      <c r="V621" s="210"/>
      <c r="W621" s="210"/>
      <c r="X621" s="210"/>
      <c r="Y621" s="210"/>
      <c r="Z621" s="210"/>
      <c r="AA621" s="210"/>
      <c r="AB621" s="210"/>
      <c r="AC621" s="210"/>
      <c r="AD621" s="210"/>
      <c r="AE621" s="210"/>
      <c r="AF621" s="210"/>
      <c r="AG621" s="210"/>
      <c r="AH621" s="210"/>
      <c r="AI621" s="210"/>
      <c r="AJ621" s="210"/>
      <c r="AK621" s="210"/>
      <c r="AL621" s="210"/>
    </row>
    <row r="622" spans="1:38" ht="16" x14ac:dyDescent="0.2">
      <c r="A622" s="210"/>
      <c r="B622" s="210"/>
      <c r="C622" s="210"/>
      <c r="D622" s="210"/>
      <c r="E622" s="210"/>
      <c r="F622" s="210"/>
      <c r="G622" s="210"/>
      <c r="H622" s="210"/>
      <c r="I622" s="210"/>
      <c r="J622" s="210"/>
      <c r="K622" s="210"/>
      <c r="L622" s="210"/>
      <c r="M622" s="210"/>
      <c r="N622" s="210"/>
      <c r="O622" s="210"/>
      <c r="P622" s="210"/>
      <c r="Q622" s="210"/>
      <c r="R622" s="210"/>
      <c r="S622" s="210"/>
      <c r="T622" s="210"/>
      <c r="U622" s="210"/>
      <c r="V622" s="210"/>
      <c r="W622" s="210"/>
      <c r="X622" s="210"/>
      <c r="Y622" s="210"/>
      <c r="Z622" s="210"/>
      <c r="AA622" s="210"/>
      <c r="AB622" s="210"/>
      <c r="AC622" s="210"/>
      <c r="AD622" s="210"/>
      <c r="AE622" s="210"/>
      <c r="AF622" s="210"/>
      <c r="AG622" s="210"/>
      <c r="AH622" s="210"/>
      <c r="AI622" s="210"/>
      <c r="AJ622" s="210"/>
      <c r="AK622" s="210"/>
      <c r="AL622" s="210"/>
    </row>
    <row r="623" spans="1:38" ht="16" x14ac:dyDescent="0.2">
      <c r="A623" s="210"/>
      <c r="B623" s="210"/>
      <c r="C623" s="210"/>
      <c r="D623" s="210"/>
      <c r="E623" s="210"/>
      <c r="F623" s="210"/>
      <c r="G623" s="210"/>
      <c r="H623" s="210"/>
      <c r="I623" s="210"/>
      <c r="J623" s="210"/>
      <c r="K623" s="210"/>
      <c r="L623" s="210"/>
      <c r="M623" s="210"/>
      <c r="N623" s="210"/>
      <c r="O623" s="210"/>
      <c r="P623" s="210"/>
      <c r="Q623" s="210"/>
      <c r="R623" s="210"/>
      <c r="S623" s="210"/>
      <c r="T623" s="210"/>
      <c r="U623" s="210"/>
      <c r="V623" s="210"/>
      <c r="W623" s="210"/>
      <c r="X623" s="210"/>
      <c r="Y623" s="210"/>
      <c r="Z623" s="210"/>
      <c r="AA623" s="210"/>
      <c r="AB623" s="210"/>
      <c r="AC623" s="210"/>
      <c r="AD623" s="210"/>
      <c r="AE623" s="210"/>
      <c r="AF623" s="210"/>
      <c r="AG623" s="210"/>
      <c r="AH623" s="210"/>
      <c r="AI623" s="210"/>
      <c r="AJ623" s="210"/>
      <c r="AK623" s="210"/>
      <c r="AL623" s="210"/>
    </row>
    <row r="624" spans="1:38" ht="16" x14ac:dyDescent="0.2">
      <c r="A624" s="210"/>
      <c r="B624" s="210"/>
      <c r="C624" s="210"/>
      <c r="D624" s="210"/>
      <c r="E624" s="210"/>
      <c r="F624" s="210"/>
      <c r="G624" s="210"/>
      <c r="H624" s="210"/>
      <c r="I624" s="210"/>
      <c r="J624" s="210"/>
      <c r="K624" s="210"/>
      <c r="L624" s="210"/>
      <c r="M624" s="210"/>
      <c r="N624" s="210"/>
      <c r="O624" s="210"/>
      <c r="P624" s="210"/>
      <c r="Q624" s="210"/>
      <c r="R624" s="210"/>
      <c r="S624" s="210"/>
      <c r="T624" s="210"/>
      <c r="U624" s="210"/>
      <c r="V624" s="210"/>
      <c r="W624" s="210"/>
      <c r="X624" s="210"/>
      <c r="Y624" s="210"/>
      <c r="Z624" s="210"/>
      <c r="AA624" s="210"/>
      <c r="AB624" s="210"/>
      <c r="AC624" s="210"/>
      <c r="AD624" s="210"/>
      <c r="AE624" s="210"/>
      <c r="AF624" s="210"/>
      <c r="AG624" s="210"/>
      <c r="AH624" s="210"/>
      <c r="AI624" s="210"/>
      <c r="AJ624" s="210"/>
      <c r="AK624" s="210"/>
      <c r="AL624" s="210"/>
    </row>
    <row r="625" spans="1:38" ht="16" x14ac:dyDescent="0.2">
      <c r="A625" s="210"/>
      <c r="B625" s="210"/>
      <c r="C625" s="210"/>
      <c r="D625" s="210"/>
      <c r="E625" s="210"/>
      <c r="F625" s="210"/>
      <c r="G625" s="210"/>
      <c r="H625" s="210"/>
      <c r="I625" s="210"/>
      <c r="J625" s="210"/>
      <c r="K625" s="210"/>
      <c r="L625" s="210"/>
      <c r="M625" s="210"/>
      <c r="N625" s="210"/>
      <c r="O625" s="210"/>
      <c r="P625" s="210"/>
      <c r="Q625" s="210"/>
      <c r="R625" s="210"/>
      <c r="S625" s="210"/>
      <c r="T625" s="210"/>
      <c r="U625" s="210"/>
      <c r="V625" s="210"/>
      <c r="W625" s="210"/>
      <c r="X625" s="210"/>
      <c r="Y625" s="210"/>
      <c r="Z625" s="210"/>
      <c r="AA625" s="210"/>
      <c r="AB625" s="210"/>
      <c r="AC625" s="210"/>
      <c r="AD625" s="210"/>
      <c r="AE625" s="210"/>
      <c r="AF625" s="210"/>
      <c r="AG625" s="210"/>
      <c r="AH625" s="210"/>
      <c r="AI625" s="210"/>
      <c r="AJ625" s="210"/>
      <c r="AK625" s="210"/>
      <c r="AL625" s="210"/>
    </row>
    <row r="626" spans="1:38" ht="16" x14ac:dyDescent="0.2">
      <c r="A626" s="210"/>
      <c r="B626" s="210"/>
      <c r="C626" s="210"/>
      <c r="D626" s="210"/>
      <c r="E626" s="210"/>
      <c r="F626" s="210"/>
      <c r="G626" s="210"/>
      <c r="H626" s="210"/>
      <c r="I626" s="210"/>
      <c r="J626" s="210"/>
      <c r="K626" s="210"/>
      <c r="L626" s="210"/>
      <c r="M626" s="210"/>
      <c r="N626" s="210"/>
      <c r="O626" s="210"/>
      <c r="P626" s="210"/>
      <c r="Q626" s="210"/>
      <c r="R626" s="210"/>
      <c r="S626" s="210"/>
      <c r="T626" s="210"/>
      <c r="U626" s="210"/>
      <c r="V626" s="210"/>
      <c r="W626" s="210"/>
      <c r="X626" s="210"/>
      <c r="Y626" s="210"/>
      <c r="Z626" s="210"/>
      <c r="AA626" s="210"/>
      <c r="AB626" s="210"/>
      <c r="AC626" s="210"/>
      <c r="AD626" s="210"/>
      <c r="AE626" s="210"/>
      <c r="AF626" s="210"/>
      <c r="AG626" s="210"/>
      <c r="AH626" s="210"/>
      <c r="AI626" s="210"/>
      <c r="AJ626" s="210"/>
      <c r="AK626" s="210"/>
      <c r="AL626" s="210"/>
    </row>
    <row r="627" spans="1:38" ht="16" x14ac:dyDescent="0.2">
      <c r="A627" s="210"/>
      <c r="B627" s="210"/>
      <c r="C627" s="210"/>
      <c r="D627" s="210"/>
      <c r="E627" s="210"/>
      <c r="F627" s="210"/>
      <c r="G627" s="210"/>
      <c r="H627" s="210"/>
      <c r="I627" s="210"/>
      <c r="J627" s="210"/>
      <c r="K627" s="210"/>
      <c r="L627" s="210"/>
      <c r="M627" s="210"/>
      <c r="N627" s="210"/>
      <c r="O627" s="210"/>
      <c r="P627" s="210"/>
      <c r="Q627" s="210"/>
      <c r="R627" s="210"/>
      <c r="S627" s="210"/>
      <c r="T627" s="210"/>
      <c r="U627" s="210"/>
      <c r="V627" s="210"/>
      <c r="W627" s="210"/>
      <c r="X627" s="210"/>
      <c r="Y627" s="210"/>
      <c r="Z627" s="210"/>
      <c r="AA627" s="210"/>
      <c r="AB627" s="210"/>
      <c r="AC627" s="210"/>
      <c r="AD627" s="210"/>
      <c r="AE627" s="210"/>
      <c r="AF627" s="210"/>
      <c r="AG627" s="210"/>
      <c r="AH627" s="210"/>
      <c r="AI627" s="210"/>
      <c r="AJ627" s="210"/>
      <c r="AK627" s="210"/>
      <c r="AL627" s="210"/>
    </row>
    <row r="628" spans="1:38" ht="16" x14ac:dyDescent="0.2">
      <c r="A628" s="210"/>
      <c r="B628" s="210"/>
      <c r="C628" s="210"/>
      <c r="D628" s="210"/>
      <c r="E628" s="210"/>
      <c r="F628" s="210"/>
      <c r="G628" s="210"/>
      <c r="H628" s="210"/>
      <c r="I628" s="210"/>
      <c r="J628" s="210"/>
      <c r="K628" s="210"/>
      <c r="L628" s="210"/>
      <c r="M628" s="210"/>
      <c r="N628" s="210"/>
      <c r="O628" s="210"/>
      <c r="P628" s="210"/>
      <c r="Q628" s="210"/>
      <c r="R628" s="210"/>
      <c r="S628" s="210"/>
      <c r="T628" s="210"/>
      <c r="U628" s="210"/>
      <c r="V628" s="210"/>
      <c r="W628" s="210"/>
      <c r="X628" s="210"/>
      <c r="Y628" s="210"/>
      <c r="Z628" s="210"/>
      <c r="AA628" s="210"/>
      <c r="AB628" s="210"/>
      <c r="AC628" s="210"/>
      <c r="AD628" s="210"/>
      <c r="AE628" s="210"/>
      <c r="AF628" s="210"/>
      <c r="AG628" s="210"/>
      <c r="AH628" s="210"/>
      <c r="AI628" s="210"/>
      <c r="AJ628" s="210"/>
      <c r="AK628" s="210"/>
      <c r="AL628" s="210"/>
    </row>
    <row r="629" spans="1:38" ht="16" x14ac:dyDescent="0.2">
      <c r="A629" s="210"/>
      <c r="B629" s="210"/>
      <c r="C629" s="210"/>
      <c r="D629" s="210"/>
      <c r="E629" s="210"/>
      <c r="F629" s="210"/>
      <c r="G629" s="210"/>
      <c r="H629" s="210"/>
      <c r="I629" s="210"/>
      <c r="J629" s="210"/>
      <c r="K629" s="210"/>
      <c r="L629" s="210"/>
      <c r="M629" s="210"/>
      <c r="N629" s="210"/>
      <c r="O629" s="210"/>
      <c r="P629" s="210"/>
      <c r="Q629" s="210"/>
      <c r="R629" s="210"/>
      <c r="S629" s="210"/>
      <c r="T629" s="210"/>
      <c r="U629" s="210"/>
      <c r="V629" s="210"/>
      <c r="W629" s="210"/>
      <c r="X629" s="210"/>
      <c r="Y629" s="210"/>
      <c r="Z629" s="210"/>
      <c r="AA629" s="210"/>
      <c r="AB629" s="210"/>
      <c r="AC629" s="210"/>
      <c r="AD629" s="210"/>
      <c r="AE629" s="210"/>
      <c r="AF629" s="210"/>
      <c r="AG629" s="210"/>
      <c r="AH629" s="210"/>
      <c r="AI629" s="210"/>
      <c r="AJ629" s="210"/>
      <c r="AK629" s="210"/>
      <c r="AL629" s="210"/>
    </row>
    <row r="630" spans="1:38" ht="16" x14ac:dyDescent="0.2">
      <c r="A630" s="210"/>
      <c r="B630" s="210"/>
      <c r="C630" s="210"/>
      <c r="D630" s="210"/>
      <c r="E630" s="210"/>
      <c r="F630" s="210"/>
      <c r="G630" s="210"/>
      <c r="H630" s="210"/>
      <c r="I630" s="210"/>
      <c r="J630" s="210"/>
      <c r="K630" s="210"/>
      <c r="L630" s="210"/>
      <c r="M630" s="210"/>
      <c r="N630" s="210"/>
      <c r="O630" s="210"/>
      <c r="P630" s="210"/>
      <c r="Q630" s="210"/>
      <c r="R630" s="210"/>
      <c r="S630" s="210"/>
      <c r="T630" s="210"/>
      <c r="U630" s="210"/>
      <c r="V630" s="210"/>
      <c r="W630" s="210"/>
      <c r="X630" s="210"/>
      <c r="Y630" s="210"/>
      <c r="Z630" s="210"/>
      <c r="AA630" s="210"/>
      <c r="AB630" s="210"/>
      <c r="AC630" s="210"/>
      <c r="AD630" s="210"/>
      <c r="AE630" s="210"/>
      <c r="AF630" s="210"/>
      <c r="AG630" s="210"/>
      <c r="AH630" s="210"/>
      <c r="AI630" s="210"/>
      <c r="AJ630" s="210"/>
      <c r="AK630" s="210"/>
      <c r="AL630" s="210"/>
    </row>
    <row r="631" spans="1:38" ht="16" x14ac:dyDescent="0.2">
      <c r="A631" s="210"/>
      <c r="B631" s="210"/>
      <c r="C631" s="210"/>
      <c r="D631" s="210"/>
      <c r="E631" s="210"/>
      <c r="F631" s="210"/>
      <c r="G631" s="210"/>
      <c r="H631" s="210"/>
      <c r="I631" s="210"/>
      <c r="J631" s="210"/>
      <c r="K631" s="210"/>
      <c r="L631" s="210"/>
      <c r="M631" s="210"/>
      <c r="N631" s="210"/>
      <c r="O631" s="210"/>
      <c r="P631" s="210"/>
      <c r="Q631" s="210"/>
      <c r="R631" s="210"/>
      <c r="S631" s="210"/>
      <c r="T631" s="210"/>
      <c r="U631" s="210"/>
      <c r="V631" s="210"/>
      <c r="W631" s="210"/>
      <c r="X631" s="210"/>
      <c r="Y631" s="210"/>
      <c r="Z631" s="210"/>
      <c r="AA631" s="210"/>
      <c r="AB631" s="210"/>
      <c r="AC631" s="210"/>
      <c r="AD631" s="210"/>
      <c r="AE631" s="210"/>
      <c r="AF631" s="210"/>
      <c r="AG631" s="210"/>
      <c r="AH631" s="210"/>
      <c r="AI631" s="210"/>
      <c r="AJ631" s="210"/>
      <c r="AK631" s="210"/>
      <c r="AL631" s="210"/>
    </row>
    <row r="632" spans="1:38" ht="16" x14ac:dyDescent="0.2">
      <c r="A632" s="210"/>
      <c r="B632" s="210"/>
      <c r="C632" s="210"/>
      <c r="D632" s="210"/>
      <c r="E632" s="210"/>
      <c r="F632" s="210"/>
      <c r="G632" s="210"/>
      <c r="H632" s="210"/>
      <c r="I632" s="210"/>
      <c r="J632" s="210"/>
      <c r="K632" s="210"/>
      <c r="L632" s="210"/>
      <c r="M632" s="210"/>
      <c r="N632" s="210"/>
      <c r="O632" s="210"/>
      <c r="P632" s="210"/>
      <c r="Q632" s="210"/>
      <c r="R632" s="210"/>
      <c r="S632" s="210"/>
      <c r="T632" s="210"/>
      <c r="U632" s="210"/>
      <c r="V632" s="210"/>
      <c r="W632" s="210"/>
      <c r="X632" s="210"/>
      <c r="Y632" s="210"/>
      <c r="Z632" s="210"/>
      <c r="AA632" s="210"/>
      <c r="AB632" s="210"/>
      <c r="AC632" s="210"/>
      <c r="AD632" s="210"/>
      <c r="AE632" s="210"/>
      <c r="AF632" s="210"/>
      <c r="AG632" s="210"/>
      <c r="AH632" s="210"/>
      <c r="AI632" s="210"/>
      <c r="AJ632" s="210"/>
      <c r="AK632" s="210"/>
      <c r="AL632" s="210"/>
    </row>
    <row r="633" spans="1:38" ht="16" x14ac:dyDescent="0.2">
      <c r="A633" s="210"/>
      <c r="B633" s="210"/>
      <c r="C633" s="210"/>
      <c r="D633" s="210"/>
      <c r="E633" s="210"/>
      <c r="F633" s="210"/>
      <c r="G633" s="210"/>
      <c r="H633" s="210"/>
      <c r="I633" s="210"/>
      <c r="J633" s="210"/>
      <c r="K633" s="210"/>
      <c r="L633" s="210"/>
      <c r="M633" s="210"/>
      <c r="N633" s="210"/>
      <c r="O633" s="210"/>
      <c r="P633" s="210"/>
      <c r="Q633" s="210"/>
      <c r="R633" s="210"/>
      <c r="S633" s="210"/>
      <c r="T633" s="210"/>
      <c r="U633" s="210"/>
      <c r="V633" s="210"/>
      <c r="W633" s="210"/>
      <c r="X633" s="210"/>
      <c r="Y633" s="210"/>
      <c r="Z633" s="210"/>
      <c r="AA633" s="210"/>
      <c r="AB633" s="210"/>
      <c r="AC633" s="210"/>
      <c r="AD633" s="210"/>
      <c r="AE633" s="210"/>
      <c r="AF633" s="210"/>
      <c r="AG633" s="210"/>
      <c r="AH633" s="210"/>
      <c r="AI633" s="210"/>
      <c r="AJ633" s="210"/>
      <c r="AK633" s="210"/>
      <c r="AL633" s="210"/>
    </row>
    <row r="634" spans="1:38" ht="16" x14ac:dyDescent="0.2">
      <c r="A634" s="210"/>
      <c r="B634" s="210"/>
      <c r="C634" s="210"/>
      <c r="D634" s="210"/>
      <c r="E634" s="210"/>
      <c r="F634" s="210"/>
      <c r="G634" s="210"/>
      <c r="H634" s="210"/>
      <c r="I634" s="210"/>
      <c r="J634" s="210"/>
      <c r="K634" s="210"/>
      <c r="L634" s="210"/>
      <c r="M634" s="210"/>
      <c r="N634" s="210"/>
      <c r="O634" s="210"/>
      <c r="P634" s="210"/>
      <c r="Q634" s="210"/>
      <c r="R634" s="210"/>
      <c r="S634" s="210"/>
      <c r="T634" s="210"/>
      <c r="U634" s="210"/>
      <c r="V634" s="210"/>
      <c r="W634" s="210"/>
      <c r="X634" s="210"/>
      <c r="Y634" s="210"/>
      <c r="Z634" s="210"/>
      <c r="AA634" s="210"/>
      <c r="AB634" s="210"/>
      <c r="AC634" s="210"/>
      <c r="AD634" s="210"/>
      <c r="AE634" s="210"/>
      <c r="AF634" s="210"/>
      <c r="AG634" s="210"/>
      <c r="AH634" s="210"/>
      <c r="AI634" s="210"/>
      <c r="AJ634" s="210"/>
      <c r="AK634" s="210"/>
      <c r="AL634" s="210"/>
    </row>
    <row r="635" spans="1:38" ht="16" x14ac:dyDescent="0.2">
      <c r="A635" s="210"/>
      <c r="B635" s="210"/>
      <c r="C635" s="210"/>
      <c r="D635" s="210"/>
      <c r="E635" s="210"/>
      <c r="F635" s="210"/>
      <c r="G635" s="210"/>
      <c r="H635" s="210"/>
      <c r="I635" s="210"/>
      <c r="J635" s="210"/>
      <c r="K635" s="210"/>
      <c r="L635" s="210"/>
      <c r="M635" s="210"/>
      <c r="N635" s="210"/>
      <c r="O635" s="210"/>
      <c r="P635" s="210"/>
      <c r="Q635" s="210"/>
      <c r="R635" s="210"/>
      <c r="S635" s="210"/>
      <c r="T635" s="210"/>
      <c r="U635" s="210"/>
      <c r="V635" s="210"/>
      <c r="W635" s="210"/>
      <c r="X635" s="210"/>
      <c r="Y635" s="210"/>
      <c r="Z635" s="210"/>
      <c r="AA635" s="210"/>
      <c r="AB635" s="210"/>
      <c r="AC635" s="210"/>
      <c r="AD635" s="210"/>
      <c r="AE635" s="210"/>
      <c r="AF635" s="210"/>
      <c r="AG635" s="210"/>
      <c r="AH635" s="210"/>
      <c r="AI635" s="210"/>
      <c r="AJ635" s="210"/>
      <c r="AK635" s="210"/>
      <c r="AL635" s="210"/>
    </row>
    <row r="636" spans="1:38" ht="16" x14ac:dyDescent="0.2">
      <c r="A636" s="210"/>
      <c r="B636" s="210"/>
      <c r="C636" s="210"/>
      <c r="D636" s="210"/>
      <c r="E636" s="210"/>
      <c r="F636" s="210"/>
      <c r="G636" s="210"/>
      <c r="H636" s="210"/>
      <c r="I636" s="210"/>
      <c r="J636" s="210"/>
      <c r="K636" s="210"/>
      <c r="L636" s="210"/>
      <c r="M636" s="210"/>
      <c r="N636" s="210"/>
      <c r="O636" s="210"/>
      <c r="P636" s="210"/>
      <c r="Q636" s="210"/>
      <c r="R636" s="210"/>
      <c r="S636" s="210"/>
      <c r="T636" s="210"/>
      <c r="U636" s="210"/>
      <c r="V636" s="210"/>
      <c r="W636" s="210"/>
      <c r="X636" s="210"/>
      <c r="Y636" s="210"/>
      <c r="Z636" s="210"/>
      <c r="AA636" s="210"/>
      <c r="AB636" s="210"/>
      <c r="AC636" s="210"/>
      <c r="AD636" s="210"/>
      <c r="AE636" s="210"/>
      <c r="AF636" s="210"/>
      <c r="AG636" s="210"/>
      <c r="AH636" s="210"/>
      <c r="AI636" s="210"/>
      <c r="AJ636" s="210"/>
      <c r="AK636" s="210"/>
      <c r="AL636" s="210"/>
    </row>
    <row r="637" spans="1:38" ht="16" x14ac:dyDescent="0.2">
      <c r="A637" s="210"/>
      <c r="B637" s="210"/>
      <c r="C637" s="210"/>
      <c r="D637" s="210"/>
      <c r="E637" s="210"/>
      <c r="F637" s="210"/>
      <c r="G637" s="210"/>
      <c r="H637" s="210"/>
      <c r="I637" s="210"/>
      <c r="J637" s="210"/>
      <c r="K637" s="210"/>
      <c r="L637" s="210"/>
      <c r="M637" s="210"/>
      <c r="N637" s="210"/>
      <c r="O637" s="210"/>
      <c r="P637" s="210"/>
      <c r="Q637" s="210"/>
      <c r="R637" s="210"/>
      <c r="S637" s="210"/>
      <c r="T637" s="210"/>
      <c r="U637" s="210"/>
      <c r="V637" s="210"/>
      <c r="W637" s="210"/>
      <c r="X637" s="210"/>
      <c r="Y637" s="210"/>
      <c r="Z637" s="210"/>
      <c r="AA637" s="210"/>
      <c r="AB637" s="210"/>
      <c r="AC637" s="210"/>
      <c r="AD637" s="210"/>
      <c r="AE637" s="210"/>
      <c r="AF637" s="210"/>
      <c r="AG637" s="210"/>
      <c r="AH637" s="210"/>
      <c r="AI637" s="210"/>
      <c r="AJ637" s="210"/>
      <c r="AK637" s="210"/>
      <c r="AL637" s="210"/>
    </row>
    <row r="638" spans="1:38" ht="16" x14ac:dyDescent="0.2">
      <c r="A638" s="210"/>
      <c r="B638" s="210"/>
      <c r="C638" s="210"/>
      <c r="D638" s="210"/>
      <c r="E638" s="210"/>
      <c r="F638" s="210"/>
      <c r="G638" s="210"/>
      <c r="H638" s="210"/>
      <c r="I638" s="210"/>
      <c r="J638" s="210"/>
      <c r="K638" s="210"/>
      <c r="L638" s="210"/>
      <c r="M638" s="210"/>
      <c r="N638" s="210"/>
      <c r="O638" s="210"/>
      <c r="P638" s="210"/>
      <c r="Q638" s="210"/>
      <c r="R638" s="210"/>
      <c r="S638" s="210"/>
      <c r="T638" s="210"/>
      <c r="U638" s="210"/>
      <c r="V638" s="210"/>
      <c r="W638" s="210"/>
      <c r="X638" s="210"/>
      <c r="Y638" s="210"/>
      <c r="Z638" s="210"/>
      <c r="AA638" s="210"/>
      <c r="AB638" s="210"/>
      <c r="AC638" s="210"/>
      <c r="AD638" s="210"/>
      <c r="AE638" s="210"/>
      <c r="AF638" s="210"/>
      <c r="AG638" s="210"/>
      <c r="AH638" s="210"/>
      <c r="AI638" s="210"/>
      <c r="AJ638" s="210"/>
      <c r="AK638" s="210"/>
      <c r="AL638" s="210"/>
    </row>
    <row r="639" spans="1:38" ht="16" x14ac:dyDescent="0.2">
      <c r="A639" s="210"/>
      <c r="B639" s="210"/>
      <c r="C639" s="210"/>
      <c r="D639" s="210"/>
      <c r="E639" s="210"/>
      <c r="F639" s="210"/>
      <c r="G639" s="210"/>
      <c r="H639" s="210"/>
      <c r="I639" s="210"/>
      <c r="J639" s="210"/>
      <c r="K639" s="210"/>
      <c r="L639" s="210"/>
      <c r="M639" s="210"/>
      <c r="N639" s="210"/>
      <c r="O639" s="210"/>
      <c r="P639" s="210"/>
      <c r="Q639" s="210"/>
      <c r="R639" s="210"/>
      <c r="S639" s="210"/>
      <c r="T639" s="210"/>
      <c r="U639" s="210"/>
      <c r="V639" s="210"/>
      <c r="W639" s="210"/>
      <c r="X639" s="210"/>
      <c r="Y639" s="210"/>
      <c r="Z639" s="210"/>
      <c r="AA639" s="210"/>
      <c r="AB639" s="210"/>
      <c r="AC639" s="210"/>
      <c r="AD639" s="210"/>
      <c r="AE639" s="210"/>
      <c r="AF639" s="210"/>
      <c r="AG639" s="210"/>
      <c r="AH639" s="210"/>
      <c r="AI639" s="210"/>
      <c r="AJ639" s="210"/>
      <c r="AK639" s="210"/>
      <c r="AL639" s="210"/>
    </row>
    <row r="640" spans="1:38" ht="16" x14ac:dyDescent="0.2">
      <c r="A640" s="210"/>
      <c r="B640" s="210"/>
      <c r="C640" s="210"/>
      <c r="D640" s="210"/>
      <c r="E640" s="210"/>
      <c r="F640" s="210"/>
      <c r="G640" s="210"/>
      <c r="H640" s="210"/>
      <c r="I640" s="210"/>
      <c r="J640" s="210"/>
      <c r="K640" s="210"/>
      <c r="L640" s="210"/>
      <c r="M640" s="210"/>
      <c r="N640" s="210"/>
      <c r="O640" s="210"/>
      <c r="P640" s="210"/>
      <c r="Q640" s="210"/>
      <c r="R640" s="210"/>
      <c r="S640" s="210"/>
      <c r="T640" s="210"/>
      <c r="U640" s="210"/>
      <c r="V640" s="210"/>
      <c r="W640" s="210"/>
      <c r="X640" s="210"/>
      <c r="Y640" s="210"/>
      <c r="Z640" s="210"/>
      <c r="AA640" s="210"/>
      <c r="AB640" s="210"/>
      <c r="AC640" s="210"/>
      <c r="AD640" s="210"/>
      <c r="AE640" s="210"/>
      <c r="AF640" s="210"/>
      <c r="AG640" s="210"/>
      <c r="AH640" s="210"/>
      <c r="AI640" s="210"/>
      <c r="AJ640" s="210"/>
      <c r="AK640" s="210"/>
      <c r="AL640" s="210"/>
    </row>
    <row r="641" spans="1:38" ht="16" x14ac:dyDescent="0.2">
      <c r="A641" s="210"/>
      <c r="B641" s="210"/>
      <c r="C641" s="210"/>
      <c r="D641" s="210"/>
      <c r="E641" s="210"/>
      <c r="F641" s="210"/>
      <c r="G641" s="210"/>
      <c r="H641" s="210"/>
      <c r="I641" s="210"/>
      <c r="J641" s="210"/>
      <c r="K641" s="210"/>
      <c r="L641" s="210"/>
      <c r="M641" s="210"/>
      <c r="N641" s="210"/>
      <c r="O641" s="210"/>
      <c r="P641" s="210"/>
      <c r="Q641" s="210"/>
      <c r="R641" s="210"/>
      <c r="S641" s="210"/>
      <c r="T641" s="210"/>
      <c r="U641" s="210"/>
      <c r="V641" s="210"/>
      <c r="W641" s="210"/>
      <c r="X641" s="210"/>
      <c r="Y641" s="210"/>
      <c r="Z641" s="210"/>
      <c r="AA641" s="210"/>
      <c r="AB641" s="210"/>
      <c r="AC641" s="210"/>
      <c r="AD641" s="210"/>
      <c r="AE641" s="210"/>
      <c r="AF641" s="210"/>
      <c r="AG641" s="210"/>
      <c r="AH641" s="210"/>
      <c r="AI641" s="210"/>
      <c r="AJ641" s="210"/>
      <c r="AK641" s="210"/>
      <c r="AL641" s="210"/>
    </row>
    <row r="642" spans="1:38" ht="16" x14ac:dyDescent="0.2">
      <c r="A642" s="210"/>
      <c r="B642" s="210"/>
      <c r="C642" s="210"/>
      <c r="D642" s="210"/>
      <c r="E642" s="210"/>
      <c r="F642" s="210"/>
      <c r="G642" s="210"/>
      <c r="H642" s="210"/>
      <c r="I642" s="210"/>
      <c r="J642" s="210"/>
      <c r="K642" s="210"/>
      <c r="L642" s="210"/>
      <c r="M642" s="210"/>
      <c r="N642" s="210"/>
      <c r="O642" s="210"/>
      <c r="P642" s="210"/>
      <c r="Q642" s="210"/>
      <c r="R642" s="210"/>
      <c r="S642" s="210"/>
      <c r="T642" s="210"/>
      <c r="U642" s="210"/>
      <c r="V642" s="210"/>
      <c r="W642" s="210"/>
      <c r="X642" s="210"/>
      <c r="Y642" s="210"/>
      <c r="Z642" s="210"/>
      <c r="AA642" s="210"/>
      <c r="AB642" s="210"/>
      <c r="AC642" s="210"/>
      <c r="AD642" s="210"/>
      <c r="AE642" s="210"/>
      <c r="AF642" s="210"/>
      <c r="AG642" s="210"/>
      <c r="AH642" s="210"/>
      <c r="AI642" s="210"/>
      <c r="AJ642" s="210"/>
      <c r="AK642" s="210"/>
      <c r="AL642" s="210"/>
    </row>
    <row r="643" spans="1:38" ht="16" x14ac:dyDescent="0.2">
      <c r="A643" s="210"/>
      <c r="B643" s="210"/>
      <c r="C643" s="210"/>
      <c r="D643" s="210"/>
      <c r="E643" s="210"/>
      <c r="F643" s="210"/>
      <c r="G643" s="210"/>
      <c r="H643" s="210"/>
      <c r="I643" s="210"/>
      <c r="J643" s="210"/>
      <c r="K643" s="210"/>
      <c r="L643" s="210"/>
      <c r="M643" s="210"/>
      <c r="N643" s="210"/>
      <c r="O643" s="210"/>
      <c r="P643" s="210"/>
      <c r="Q643" s="210"/>
      <c r="R643" s="210"/>
      <c r="S643" s="210"/>
      <c r="T643" s="210"/>
      <c r="U643" s="210"/>
      <c r="V643" s="210"/>
      <c r="W643" s="210"/>
      <c r="X643" s="210"/>
      <c r="Y643" s="210"/>
      <c r="Z643" s="210"/>
      <c r="AA643" s="210"/>
      <c r="AB643" s="210"/>
      <c r="AC643" s="210"/>
      <c r="AD643" s="210"/>
      <c r="AE643" s="210"/>
      <c r="AF643" s="210"/>
      <c r="AG643" s="210"/>
      <c r="AH643" s="210"/>
      <c r="AI643" s="210"/>
      <c r="AJ643" s="210"/>
      <c r="AK643" s="210"/>
      <c r="AL643" s="210"/>
    </row>
    <row r="644" spans="1:38" ht="16" x14ac:dyDescent="0.2">
      <c r="A644" s="210"/>
      <c r="B644" s="210"/>
      <c r="C644" s="210"/>
      <c r="D644" s="210"/>
      <c r="E644" s="210"/>
      <c r="F644" s="210"/>
      <c r="G644" s="210"/>
      <c r="H644" s="210"/>
      <c r="I644" s="210"/>
      <c r="J644" s="210"/>
      <c r="K644" s="210"/>
      <c r="L644" s="210"/>
      <c r="M644" s="210"/>
      <c r="N644" s="210"/>
      <c r="O644" s="210"/>
      <c r="P644" s="210"/>
      <c r="Q644" s="210"/>
      <c r="R644" s="210"/>
      <c r="S644" s="210"/>
      <c r="T644" s="210"/>
      <c r="U644" s="210"/>
      <c r="V644" s="210"/>
      <c r="W644" s="210"/>
      <c r="X644" s="210"/>
      <c r="Y644" s="210"/>
      <c r="Z644" s="210"/>
      <c r="AA644" s="210"/>
      <c r="AB644" s="210"/>
      <c r="AC644" s="210"/>
      <c r="AD644" s="210"/>
      <c r="AE644" s="210"/>
      <c r="AF644" s="210"/>
      <c r="AG644" s="210"/>
      <c r="AH644" s="210"/>
      <c r="AI644" s="210"/>
      <c r="AJ644" s="210"/>
      <c r="AK644" s="210"/>
      <c r="AL644" s="210"/>
    </row>
    <row r="645" spans="1:38" ht="16" x14ac:dyDescent="0.2">
      <c r="A645" s="210"/>
      <c r="B645" s="210"/>
      <c r="C645" s="210"/>
      <c r="D645" s="210"/>
      <c r="E645" s="210"/>
      <c r="F645" s="210"/>
      <c r="G645" s="210"/>
      <c r="H645" s="210"/>
      <c r="I645" s="210"/>
      <c r="J645" s="210"/>
      <c r="K645" s="210"/>
      <c r="L645" s="210"/>
      <c r="M645" s="210"/>
      <c r="N645" s="210"/>
      <c r="O645" s="210"/>
      <c r="P645" s="210"/>
      <c r="Q645" s="210"/>
      <c r="R645" s="210"/>
      <c r="S645" s="210"/>
      <c r="T645" s="210"/>
      <c r="U645" s="210"/>
      <c r="V645" s="210"/>
      <c r="W645" s="210"/>
      <c r="X645" s="210"/>
      <c r="Y645" s="210"/>
      <c r="Z645" s="210"/>
      <c r="AA645" s="210"/>
      <c r="AB645" s="210"/>
      <c r="AC645" s="210"/>
      <c r="AD645" s="210"/>
      <c r="AE645" s="210"/>
      <c r="AF645" s="210"/>
      <c r="AG645" s="210"/>
      <c r="AH645" s="210"/>
      <c r="AI645" s="210"/>
      <c r="AJ645" s="210"/>
      <c r="AK645" s="210"/>
      <c r="AL645" s="210"/>
    </row>
    <row r="646" spans="1:38" ht="16" x14ac:dyDescent="0.2">
      <c r="A646" s="210"/>
      <c r="B646" s="210"/>
      <c r="C646" s="210"/>
      <c r="D646" s="210"/>
      <c r="E646" s="210"/>
      <c r="F646" s="210"/>
      <c r="G646" s="210"/>
      <c r="H646" s="210"/>
      <c r="I646" s="210"/>
      <c r="J646" s="210"/>
      <c r="K646" s="210"/>
      <c r="L646" s="210"/>
      <c r="M646" s="210"/>
      <c r="N646" s="210"/>
      <c r="O646" s="210"/>
      <c r="P646" s="210"/>
      <c r="Q646" s="210"/>
      <c r="R646" s="210"/>
      <c r="S646" s="210"/>
      <c r="T646" s="210"/>
      <c r="U646" s="210"/>
      <c r="V646" s="210"/>
      <c r="W646" s="210"/>
      <c r="X646" s="210"/>
      <c r="Y646" s="210"/>
      <c r="Z646" s="210"/>
      <c r="AA646" s="210"/>
      <c r="AB646" s="210"/>
      <c r="AC646" s="210"/>
      <c r="AD646" s="210"/>
      <c r="AE646" s="210"/>
      <c r="AF646" s="210"/>
      <c r="AG646" s="210"/>
      <c r="AH646" s="210"/>
      <c r="AI646" s="210"/>
      <c r="AJ646" s="210"/>
      <c r="AK646" s="210"/>
      <c r="AL646" s="210"/>
    </row>
    <row r="647" spans="1:38" ht="16" x14ac:dyDescent="0.2">
      <c r="A647" s="210"/>
      <c r="B647" s="210"/>
      <c r="C647" s="210"/>
      <c r="D647" s="210"/>
      <c r="E647" s="210"/>
      <c r="F647" s="210"/>
      <c r="G647" s="210"/>
      <c r="H647" s="210"/>
      <c r="I647" s="210"/>
      <c r="J647" s="210"/>
      <c r="K647" s="210"/>
      <c r="L647" s="210"/>
      <c r="M647" s="210"/>
      <c r="N647" s="210"/>
      <c r="O647" s="210"/>
      <c r="P647" s="210"/>
      <c r="Q647" s="210"/>
      <c r="R647" s="210"/>
      <c r="S647" s="210"/>
      <c r="T647" s="210"/>
      <c r="U647" s="210"/>
      <c r="V647" s="210"/>
      <c r="W647" s="210"/>
      <c r="X647" s="210"/>
      <c r="Y647" s="210"/>
      <c r="Z647" s="210"/>
      <c r="AA647" s="210"/>
      <c r="AB647" s="210"/>
      <c r="AC647" s="210"/>
      <c r="AD647" s="210"/>
      <c r="AE647" s="210"/>
      <c r="AF647" s="210"/>
      <c r="AG647" s="210"/>
      <c r="AH647" s="210"/>
      <c r="AI647" s="210"/>
      <c r="AJ647" s="210"/>
      <c r="AK647" s="210"/>
      <c r="AL647" s="210"/>
    </row>
    <row r="648" spans="1:38" ht="16" x14ac:dyDescent="0.2">
      <c r="A648" s="210"/>
      <c r="B648" s="210"/>
      <c r="C648" s="210"/>
      <c r="D648" s="210"/>
      <c r="E648" s="210"/>
      <c r="F648" s="210"/>
      <c r="G648" s="210"/>
      <c r="H648" s="210"/>
      <c r="I648" s="210"/>
      <c r="J648" s="210"/>
      <c r="K648" s="210"/>
      <c r="L648" s="210"/>
      <c r="M648" s="210"/>
      <c r="N648" s="210"/>
      <c r="O648" s="210"/>
      <c r="P648" s="210"/>
      <c r="Q648" s="210"/>
      <c r="R648" s="210"/>
      <c r="S648" s="210"/>
      <c r="T648" s="210"/>
      <c r="U648" s="210"/>
      <c r="V648" s="210"/>
      <c r="W648" s="210"/>
      <c r="X648" s="210"/>
      <c r="Y648" s="210"/>
      <c r="Z648" s="210"/>
      <c r="AA648" s="210"/>
      <c r="AB648" s="210"/>
      <c r="AC648" s="210"/>
      <c r="AD648" s="210"/>
      <c r="AE648" s="210"/>
      <c r="AF648" s="210"/>
      <c r="AG648" s="210"/>
      <c r="AH648" s="210"/>
      <c r="AI648" s="210"/>
      <c r="AJ648" s="210"/>
      <c r="AK648" s="210"/>
      <c r="AL648" s="210"/>
    </row>
    <row r="649" spans="1:38" ht="16" x14ac:dyDescent="0.2">
      <c r="A649" s="210"/>
      <c r="B649" s="210"/>
      <c r="C649" s="210"/>
      <c r="D649" s="210"/>
      <c r="E649" s="210"/>
      <c r="F649" s="210"/>
      <c r="G649" s="210"/>
      <c r="H649" s="210"/>
      <c r="I649" s="210"/>
      <c r="J649" s="210"/>
      <c r="K649" s="210"/>
      <c r="L649" s="210"/>
      <c r="M649" s="210"/>
      <c r="N649" s="210"/>
      <c r="O649" s="210"/>
      <c r="P649" s="210"/>
      <c r="Q649" s="210"/>
      <c r="R649" s="210"/>
      <c r="S649" s="210"/>
      <c r="T649" s="210"/>
      <c r="U649" s="210"/>
      <c r="V649" s="210"/>
      <c r="W649" s="210"/>
      <c r="X649" s="210"/>
      <c r="Y649" s="210"/>
      <c r="Z649" s="210"/>
      <c r="AA649" s="210"/>
      <c r="AB649" s="210"/>
      <c r="AC649" s="210"/>
      <c r="AD649" s="210"/>
      <c r="AE649" s="210"/>
      <c r="AF649" s="210"/>
      <c r="AG649" s="210"/>
      <c r="AH649" s="210"/>
      <c r="AI649" s="210"/>
      <c r="AJ649" s="210"/>
      <c r="AK649" s="210"/>
      <c r="AL649" s="210"/>
    </row>
    <row r="650" spans="1:38" ht="16" x14ac:dyDescent="0.2">
      <c r="A650" s="210"/>
      <c r="B650" s="210"/>
      <c r="C650" s="210"/>
      <c r="D650" s="210"/>
      <c r="E650" s="210"/>
      <c r="F650" s="210"/>
      <c r="G650" s="210"/>
      <c r="H650" s="210"/>
      <c r="I650" s="210"/>
      <c r="J650" s="210"/>
      <c r="K650" s="210"/>
      <c r="L650" s="210"/>
      <c r="M650" s="210"/>
      <c r="N650" s="210"/>
      <c r="O650" s="210"/>
      <c r="P650" s="210"/>
      <c r="Q650" s="210"/>
      <c r="R650" s="210"/>
      <c r="S650" s="210"/>
      <c r="T650" s="210"/>
      <c r="U650" s="210"/>
      <c r="V650" s="210"/>
      <c r="W650" s="210"/>
      <c r="X650" s="210"/>
      <c r="Y650" s="210"/>
      <c r="Z650" s="210"/>
      <c r="AA650" s="210"/>
      <c r="AB650" s="210"/>
      <c r="AC650" s="210"/>
      <c r="AD650" s="210"/>
      <c r="AE650" s="210"/>
      <c r="AF650" s="210"/>
      <c r="AG650" s="210"/>
      <c r="AH650" s="210"/>
      <c r="AI650" s="210"/>
      <c r="AJ650" s="210"/>
      <c r="AK650" s="210"/>
      <c r="AL650" s="210"/>
    </row>
    <row r="651" spans="1:38" ht="16" x14ac:dyDescent="0.2">
      <c r="A651" s="210"/>
      <c r="B651" s="210"/>
      <c r="C651" s="210"/>
      <c r="D651" s="210"/>
      <c r="E651" s="210"/>
      <c r="F651" s="210"/>
      <c r="G651" s="210"/>
      <c r="H651" s="210"/>
      <c r="I651" s="210"/>
      <c r="J651" s="210"/>
      <c r="K651" s="210"/>
      <c r="L651" s="210"/>
      <c r="M651" s="210"/>
      <c r="N651" s="210"/>
      <c r="O651" s="210"/>
      <c r="P651" s="210"/>
      <c r="Q651" s="210"/>
      <c r="R651" s="210"/>
      <c r="S651" s="210"/>
      <c r="T651" s="210"/>
      <c r="U651" s="210"/>
      <c r="V651" s="210"/>
      <c r="W651" s="210"/>
      <c r="X651" s="210"/>
      <c r="Y651" s="210"/>
      <c r="Z651" s="210"/>
      <c r="AA651" s="210"/>
      <c r="AB651" s="210"/>
      <c r="AC651" s="210"/>
      <c r="AD651" s="210"/>
      <c r="AE651" s="210"/>
      <c r="AF651" s="210"/>
      <c r="AG651" s="210"/>
      <c r="AH651" s="210"/>
      <c r="AI651" s="210"/>
      <c r="AJ651" s="210"/>
      <c r="AK651" s="210"/>
      <c r="AL651" s="210"/>
    </row>
    <row r="652" spans="1:38" ht="16" x14ac:dyDescent="0.2">
      <c r="A652" s="210"/>
      <c r="B652" s="210"/>
      <c r="C652" s="210"/>
      <c r="D652" s="210"/>
      <c r="E652" s="210"/>
      <c r="F652" s="210"/>
      <c r="G652" s="210"/>
      <c r="H652" s="210"/>
      <c r="I652" s="210"/>
      <c r="J652" s="210"/>
      <c r="K652" s="210"/>
      <c r="L652" s="210"/>
      <c r="M652" s="210"/>
      <c r="N652" s="210"/>
      <c r="O652" s="210"/>
      <c r="P652" s="210"/>
      <c r="Q652" s="210"/>
      <c r="R652" s="210"/>
      <c r="S652" s="210"/>
      <c r="T652" s="210"/>
      <c r="U652" s="210"/>
      <c r="V652" s="210"/>
      <c r="W652" s="210"/>
      <c r="X652" s="210"/>
      <c r="Y652" s="210"/>
      <c r="Z652" s="210"/>
      <c r="AA652" s="210"/>
      <c r="AB652" s="210"/>
      <c r="AC652" s="210"/>
      <c r="AD652" s="210"/>
      <c r="AE652" s="210"/>
      <c r="AF652" s="210"/>
      <c r="AG652" s="210"/>
      <c r="AH652" s="210"/>
      <c r="AI652" s="210"/>
      <c r="AJ652" s="210"/>
      <c r="AK652" s="210"/>
      <c r="AL652" s="210"/>
    </row>
    <row r="653" spans="1:38" ht="16" x14ac:dyDescent="0.2">
      <c r="A653" s="210"/>
      <c r="B653" s="210"/>
      <c r="C653" s="210"/>
      <c r="D653" s="210"/>
      <c r="E653" s="210"/>
      <c r="F653" s="210"/>
      <c r="G653" s="210"/>
      <c r="H653" s="210"/>
      <c r="I653" s="210"/>
      <c r="J653" s="210"/>
      <c r="K653" s="210"/>
      <c r="L653" s="210"/>
      <c r="M653" s="210"/>
      <c r="N653" s="210"/>
      <c r="O653" s="210"/>
      <c r="P653" s="210"/>
      <c r="Q653" s="210"/>
      <c r="R653" s="210"/>
      <c r="S653" s="210"/>
      <c r="T653" s="210"/>
      <c r="U653" s="210"/>
      <c r="V653" s="210"/>
      <c r="W653" s="210"/>
      <c r="X653" s="210"/>
      <c r="Y653" s="210"/>
      <c r="Z653" s="210"/>
      <c r="AA653" s="210"/>
      <c r="AB653" s="210"/>
      <c r="AC653" s="210"/>
      <c r="AD653" s="210"/>
      <c r="AE653" s="210"/>
      <c r="AF653" s="210"/>
      <c r="AG653" s="210"/>
      <c r="AH653" s="210"/>
      <c r="AI653" s="210"/>
      <c r="AJ653" s="210"/>
      <c r="AK653" s="210"/>
      <c r="AL653" s="210"/>
    </row>
    <row r="654" spans="1:38" ht="16" x14ac:dyDescent="0.2">
      <c r="A654" s="210"/>
      <c r="B654" s="210"/>
      <c r="C654" s="210"/>
      <c r="D654" s="210"/>
      <c r="E654" s="210"/>
      <c r="F654" s="210"/>
      <c r="G654" s="210"/>
      <c r="H654" s="210"/>
      <c r="I654" s="210"/>
      <c r="J654" s="210"/>
      <c r="K654" s="210"/>
      <c r="L654" s="210"/>
      <c r="M654" s="210"/>
      <c r="N654" s="210"/>
      <c r="O654" s="210"/>
      <c r="P654" s="210"/>
      <c r="Q654" s="210"/>
      <c r="R654" s="210"/>
      <c r="S654" s="210"/>
      <c r="T654" s="210"/>
      <c r="U654" s="210"/>
      <c r="V654" s="210"/>
      <c r="W654" s="210"/>
      <c r="X654" s="210"/>
      <c r="Y654" s="210"/>
      <c r="Z654" s="210"/>
      <c r="AA654" s="210"/>
      <c r="AB654" s="210"/>
      <c r="AC654" s="210"/>
      <c r="AD654" s="210"/>
      <c r="AE654" s="210"/>
      <c r="AF654" s="210"/>
      <c r="AG654" s="210"/>
      <c r="AH654" s="210"/>
      <c r="AI654" s="210"/>
      <c r="AJ654" s="210"/>
      <c r="AK654" s="210"/>
      <c r="AL654" s="210"/>
    </row>
    <row r="655" spans="1:38" ht="16" x14ac:dyDescent="0.2">
      <c r="A655" s="210"/>
      <c r="B655" s="210"/>
      <c r="C655" s="210"/>
      <c r="D655" s="210"/>
      <c r="E655" s="210"/>
      <c r="F655" s="210"/>
      <c r="G655" s="210"/>
      <c r="H655" s="210"/>
      <c r="I655" s="210"/>
      <c r="J655" s="210"/>
      <c r="K655" s="210"/>
      <c r="L655" s="210"/>
      <c r="M655" s="210"/>
      <c r="N655" s="210"/>
      <c r="O655" s="210"/>
      <c r="P655" s="210"/>
      <c r="Q655" s="210"/>
      <c r="R655" s="210"/>
      <c r="S655" s="210"/>
      <c r="T655" s="210"/>
      <c r="U655" s="210"/>
      <c r="V655" s="210"/>
      <c r="W655" s="210"/>
      <c r="X655" s="210"/>
      <c r="Y655" s="210"/>
      <c r="Z655" s="210"/>
      <c r="AA655" s="210"/>
      <c r="AB655" s="210"/>
      <c r="AC655" s="210"/>
      <c r="AD655" s="210"/>
      <c r="AE655" s="210"/>
      <c r="AF655" s="210"/>
      <c r="AG655" s="210"/>
      <c r="AH655" s="210"/>
      <c r="AI655" s="210"/>
      <c r="AJ655" s="210"/>
      <c r="AK655" s="210"/>
      <c r="AL655" s="210"/>
    </row>
    <row r="656" spans="1:38" ht="16" x14ac:dyDescent="0.2">
      <c r="A656" s="210"/>
      <c r="B656" s="210"/>
      <c r="C656" s="210"/>
      <c r="D656" s="210"/>
      <c r="E656" s="210"/>
      <c r="F656" s="210"/>
      <c r="G656" s="210"/>
      <c r="H656" s="210"/>
      <c r="I656" s="210"/>
      <c r="J656" s="210"/>
      <c r="K656" s="210"/>
      <c r="L656" s="210"/>
      <c r="M656" s="210"/>
      <c r="N656" s="210"/>
      <c r="O656" s="210"/>
      <c r="P656" s="210"/>
      <c r="Q656" s="210"/>
      <c r="R656" s="210"/>
      <c r="S656" s="210"/>
      <c r="T656" s="210"/>
      <c r="U656" s="210"/>
      <c r="V656" s="210"/>
      <c r="W656" s="210"/>
      <c r="X656" s="210"/>
      <c r="Y656" s="210"/>
      <c r="Z656" s="210"/>
      <c r="AA656" s="210"/>
      <c r="AB656" s="210"/>
      <c r="AC656" s="210"/>
      <c r="AD656" s="210"/>
      <c r="AE656" s="210"/>
      <c r="AF656" s="210"/>
      <c r="AG656" s="210"/>
      <c r="AH656" s="210"/>
      <c r="AI656" s="210"/>
      <c r="AJ656" s="210"/>
      <c r="AK656" s="210"/>
      <c r="AL656" s="210"/>
    </row>
    <row r="657" spans="1:38" ht="16" x14ac:dyDescent="0.2">
      <c r="A657" s="210"/>
      <c r="B657" s="210"/>
      <c r="C657" s="210"/>
      <c r="D657" s="210"/>
      <c r="E657" s="210"/>
      <c r="F657" s="210"/>
      <c r="G657" s="210"/>
      <c r="H657" s="210"/>
      <c r="I657" s="210"/>
      <c r="J657" s="210"/>
      <c r="K657" s="210"/>
      <c r="L657" s="210"/>
      <c r="M657" s="210"/>
      <c r="N657" s="210"/>
      <c r="O657" s="210"/>
      <c r="P657" s="210"/>
      <c r="Q657" s="210"/>
      <c r="R657" s="210"/>
      <c r="S657" s="210"/>
      <c r="T657" s="210"/>
      <c r="U657" s="210"/>
      <c r="V657" s="210"/>
      <c r="W657" s="210"/>
      <c r="X657" s="210"/>
      <c r="Y657" s="210"/>
      <c r="Z657" s="210"/>
      <c r="AA657" s="210"/>
      <c r="AB657" s="210"/>
      <c r="AC657" s="210"/>
      <c r="AD657" s="210"/>
      <c r="AE657" s="210"/>
      <c r="AF657" s="210"/>
      <c r="AG657" s="210"/>
      <c r="AH657" s="210"/>
      <c r="AI657" s="210"/>
      <c r="AJ657" s="210"/>
      <c r="AK657" s="210"/>
      <c r="AL657" s="210"/>
    </row>
    <row r="658" spans="1:38" ht="16" x14ac:dyDescent="0.2">
      <c r="A658" s="210"/>
      <c r="B658" s="210"/>
      <c r="C658" s="210"/>
      <c r="D658" s="210"/>
      <c r="E658" s="210"/>
      <c r="F658" s="210"/>
      <c r="G658" s="210"/>
      <c r="H658" s="210"/>
      <c r="I658" s="210"/>
      <c r="J658" s="210"/>
      <c r="K658" s="210"/>
      <c r="L658" s="210"/>
      <c r="M658" s="210"/>
      <c r="N658" s="210"/>
      <c r="O658" s="210"/>
      <c r="P658" s="210"/>
      <c r="Q658" s="210"/>
      <c r="R658" s="210"/>
      <c r="S658" s="210"/>
      <c r="T658" s="210"/>
      <c r="U658" s="210"/>
      <c r="V658" s="210"/>
      <c r="W658" s="210"/>
      <c r="X658" s="210"/>
      <c r="Y658" s="210"/>
      <c r="Z658" s="210"/>
      <c r="AA658" s="210"/>
      <c r="AB658" s="210"/>
      <c r="AC658" s="210"/>
      <c r="AD658" s="210"/>
      <c r="AE658" s="210"/>
      <c r="AF658" s="210"/>
      <c r="AG658" s="210"/>
      <c r="AH658" s="210"/>
      <c r="AI658" s="210"/>
      <c r="AJ658" s="210"/>
      <c r="AK658" s="210"/>
      <c r="AL658" s="210"/>
    </row>
    <row r="659" spans="1:38" ht="16" x14ac:dyDescent="0.2">
      <c r="A659" s="210"/>
      <c r="B659" s="210"/>
      <c r="C659" s="210"/>
      <c r="D659" s="210"/>
      <c r="E659" s="210"/>
      <c r="F659" s="210"/>
      <c r="G659" s="210"/>
      <c r="H659" s="210"/>
      <c r="I659" s="210"/>
      <c r="J659" s="210"/>
      <c r="K659" s="210"/>
      <c r="L659" s="210"/>
      <c r="M659" s="210"/>
      <c r="N659" s="210"/>
      <c r="O659" s="210"/>
      <c r="P659" s="210"/>
      <c r="Q659" s="210"/>
      <c r="R659" s="210"/>
      <c r="S659" s="210"/>
      <c r="T659" s="210"/>
      <c r="U659" s="210"/>
      <c r="V659" s="210"/>
      <c r="W659" s="210"/>
      <c r="X659" s="210"/>
      <c r="Y659" s="210"/>
      <c r="Z659" s="210"/>
      <c r="AA659" s="210"/>
      <c r="AB659" s="210"/>
      <c r="AC659" s="210"/>
      <c r="AD659" s="210"/>
      <c r="AE659" s="210"/>
      <c r="AF659" s="210"/>
      <c r="AG659" s="210"/>
      <c r="AH659" s="210"/>
      <c r="AI659" s="210"/>
      <c r="AJ659" s="210"/>
      <c r="AK659" s="210"/>
      <c r="AL659" s="210"/>
    </row>
    <row r="660" spans="1:38" ht="16" x14ac:dyDescent="0.2">
      <c r="A660" s="210"/>
      <c r="B660" s="210"/>
      <c r="C660" s="210"/>
      <c r="D660" s="210"/>
      <c r="E660" s="210"/>
      <c r="F660" s="210"/>
      <c r="G660" s="210"/>
      <c r="H660" s="210"/>
      <c r="I660" s="210"/>
      <c r="J660" s="210"/>
      <c r="K660" s="210"/>
      <c r="L660" s="210"/>
      <c r="M660" s="210"/>
      <c r="N660" s="210"/>
      <c r="O660" s="210"/>
      <c r="P660" s="210"/>
      <c r="Q660" s="210"/>
      <c r="R660" s="210"/>
      <c r="S660" s="210"/>
      <c r="T660" s="210"/>
      <c r="U660" s="210"/>
      <c r="V660" s="210"/>
      <c r="W660" s="210"/>
      <c r="X660" s="210"/>
      <c r="Y660" s="210"/>
      <c r="Z660" s="210"/>
      <c r="AA660" s="210"/>
      <c r="AB660" s="210"/>
      <c r="AC660" s="210"/>
      <c r="AD660" s="210"/>
      <c r="AE660" s="210"/>
      <c r="AF660" s="210"/>
      <c r="AG660" s="210"/>
      <c r="AH660" s="210"/>
      <c r="AI660" s="210"/>
      <c r="AJ660" s="210"/>
      <c r="AK660" s="210"/>
      <c r="AL660" s="210"/>
    </row>
    <row r="661" spans="1:38" ht="16" x14ac:dyDescent="0.2">
      <c r="A661" s="210"/>
      <c r="B661" s="210"/>
      <c r="C661" s="210"/>
      <c r="D661" s="210"/>
      <c r="E661" s="210"/>
      <c r="F661" s="210"/>
      <c r="G661" s="210"/>
      <c r="H661" s="210"/>
      <c r="I661" s="210"/>
      <c r="J661" s="210"/>
      <c r="K661" s="210"/>
      <c r="L661" s="210"/>
      <c r="M661" s="210"/>
      <c r="N661" s="210"/>
      <c r="O661" s="210"/>
      <c r="P661" s="210"/>
      <c r="Q661" s="210"/>
      <c r="R661" s="210"/>
      <c r="S661" s="210"/>
      <c r="T661" s="210"/>
      <c r="U661" s="210"/>
      <c r="V661" s="210"/>
      <c r="W661" s="210"/>
      <c r="X661" s="210"/>
      <c r="Y661" s="210"/>
      <c r="Z661" s="210"/>
      <c r="AA661" s="210"/>
      <c r="AB661" s="210"/>
      <c r="AC661" s="210"/>
      <c r="AD661" s="210"/>
      <c r="AE661" s="210"/>
      <c r="AF661" s="210"/>
      <c r="AG661" s="210"/>
      <c r="AH661" s="210"/>
      <c r="AI661" s="210"/>
      <c r="AJ661" s="210"/>
      <c r="AK661" s="210"/>
      <c r="AL661" s="210"/>
    </row>
    <row r="662" spans="1:38" ht="16" x14ac:dyDescent="0.2">
      <c r="A662" s="210"/>
      <c r="B662" s="210"/>
      <c r="C662" s="210"/>
      <c r="D662" s="210"/>
      <c r="E662" s="210"/>
      <c r="F662" s="210"/>
      <c r="G662" s="210"/>
      <c r="H662" s="210"/>
      <c r="I662" s="210"/>
      <c r="J662" s="210"/>
      <c r="K662" s="210"/>
      <c r="L662" s="210"/>
      <c r="M662" s="210"/>
      <c r="N662" s="210"/>
      <c r="O662" s="210"/>
      <c r="P662" s="210"/>
      <c r="Q662" s="210"/>
      <c r="R662" s="210"/>
      <c r="S662" s="210"/>
      <c r="T662" s="210"/>
      <c r="U662" s="210"/>
      <c r="V662" s="210"/>
      <c r="W662" s="210"/>
      <c r="X662" s="210"/>
      <c r="Y662" s="210"/>
      <c r="Z662" s="210"/>
      <c r="AA662" s="210"/>
      <c r="AB662" s="210"/>
      <c r="AC662" s="210"/>
      <c r="AD662" s="210"/>
      <c r="AE662" s="210"/>
      <c r="AF662" s="210"/>
      <c r="AG662" s="210"/>
      <c r="AH662" s="210"/>
      <c r="AI662" s="210"/>
      <c r="AJ662" s="210"/>
      <c r="AK662" s="210"/>
      <c r="AL662" s="210"/>
    </row>
    <row r="663" spans="1:38" ht="16" x14ac:dyDescent="0.2">
      <c r="A663" s="210"/>
      <c r="B663" s="210"/>
      <c r="C663" s="210"/>
      <c r="D663" s="210"/>
      <c r="E663" s="210"/>
      <c r="F663" s="210"/>
      <c r="G663" s="210"/>
      <c r="H663" s="210"/>
      <c r="I663" s="210"/>
      <c r="J663" s="210"/>
      <c r="K663" s="210"/>
      <c r="L663" s="210"/>
      <c r="M663" s="210"/>
      <c r="N663" s="210"/>
      <c r="O663" s="210"/>
      <c r="P663" s="210"/>
      <c r="Q663" s="210"/>
      <c r="R663" s="210"/>
      <c r="S663" s="210"/>
      <c r="T663" s="210"/>
      <c r="U663" s="210"/>
      <c r="V663" s="210"/>
      <c r="W663" s="210"/>
      <c r="X663" s="210"/>
      <c r="Y663" s="210"/>
      <c r="Z663" s="210"/>
      <c r="AA663" s="210"/>
      <c r="AB663" s="210"/>
      <c r="AC663" s="210"/>
      <c r="AD663" s="210"/>
      <c r="AE663" s="210"/>
      <c r="AF663" s="210"/>
      <c r="AG663" s="210"/>
      <c r="AH663" s="210"/>
      <c r="AI663" s="210"/>
      <c r="AJ663" s="210"/>
      <c r="AK663" s="210"/>
      <c r="AL663" s="210"/>
    </row>
    <row r="664" spans="1:38" ht="16" x14ac:dyDescent="0.2">
      <c r="A664" s="210"/>
      <c r="B664" s="210"/>
      <c r="C664" s="210"/>
      <c r="D664" s="210"/>
      <c r="E664" s="210"/>
      <c r="F664" s="210"/>
      <c r="G664" s="210"/>
      <c r="H664" s="210"/>
      <c r="I664" s="210"/>
      <c r="J664" s="210"/>
      <c r="K664" s="210"/>
      <c r="L664" s="210"/>
      <c r="M664" s="210"/>
      <c r="N664" s="210"/>
      <c r="O664" s="210"/>
      <c r="P664" s="210"/>
      <c r="Q664" s="210"/>
      <c r="R664" s="210"/>
      <c r="S664" s="210"/>
      <c r="T664" s="210"/>
      <c r="U664" s="210"/>
      <c r="V664" s="210"/>
      <c r="W664" s="210"/>
      <c r="X664" s="210"/>
      <c r="Y664" s="210"/>
      <c r="Z664" s="210"/>
      <c r="AA664" s="210"/>
      <c r="AB664" s="210"/>
      <c r="AC664" s="210"/>
      <c r="AD664" s="210"/>
      <c r="AE664" s="210"/>
      <c r="AF664" s="210"/>
      <c r="AG664" s="210"/>
      <c r="AH664" s="210"/>
      <c r="AI664" s="210"/>
      <c r="AJ664" s="210"/>
      <c r="AK664" s="210"/>
      <c r="AL664" s="210"/>
    </row>
    <row r="665" spans="1:38" ht="16" x14ac:dyDescent="0.2">
      <c r="A665" s="210"/>
      <c r="B665" s="210"/>
      <c r="C665" s="210"/>
      <c r="D665" s="210"/>
      <c r="E665" s="210"/>
      <c r="F665" s="210"/>
      <c r="G665" s="210"/>
      <c r="H665" s="210"/>
      <c r="I665" s="210"/>
      <c r="J665" s="210"/>
      <c r="K665" s="210"/>
      <c r="L665" s="210"/>
      <c r="M665" s="210"/>
      <c r="N665" s="210"/>
      <c r="O665" s="210"/>
      <c r="P665" s="210"/>
      <c r="Q665" s="210"/>
      <c r="R665" s="210"/>
      <c r="S665" s="210"/>
      <c r="T665" s="210"/>
      <c r="U665" s="210"/>
      <c r="V665" s="210"/>
      <c r="W665" s="210"/>
      <c r="X665" s="210"/>
      <c r="Y665" s="210"/>
      <c r="Z665" s="210"/>
      <c r="AA665" s="210"/>
      <c r="AB665" s="210"/>
      <c r="AC665" s="210"/>
      <c r="AD665" s="210"/>
      <c r="AE665" s="210"/>
      <c r="AF665" s="210"/>
      <c r="AG665" s="210"/>
      <c r="AH665" s="210"/>
      <c r="AI665" s="210"/>
      <c r="AJ665" s="210"/>
      <c r="AK665" s="210"/>
      <c r="AL665" s="210"/>
    </row>
    <row r="666" spans="1:38" ht="16" x14ac:dyDescent="0.2">
      <c r="A666" s="210"/>
      <c r="B666" s="210"/>
      <c r="C666" s="210"/>
      <c r="D666" s="210"/>
      <c r="E666" s="210"/>
      <c r="F666" s="210"/>
      <c r="G666" s="210"/>
      <c r="H666" s="210"/>
      <c r="I666" s="210"/>
      <c r="J666" s="210"/>
      <c r="K666" s="210"/>
      <c r="L666" s="210"/>
      <c r="M666" s="210"/>
      <c r="N666" s="210"/>
      <c r="O666" s="210"/>
      <c r="P666" s="210"/>
      <c r="Q666" s="210"/>
      <c r="R666" s="210"/>
      <c r="S666" s="210"/>
      <c r="T666" s="210"/>
      <c r="U666" s="210"/>
      <c r="V666" s="210"/>
      <c r="W666" s="210"/>
      <c r="X666" s="210"/>
      <c r="Y666" s="210"/>
      <c r="Z666" s="210"/>
      <c r="AA666" s="210"/>
      <c r="AB666" s="210"/>
      <c r="AC666" s="210"/>
      <c r="AD666" s="210"/>
      <c r="AE666" s="210"/>
      <c r="AF666" s="210"/>
      <c r="AG666" s="210"/>
      <c r="AH666" s="210"/>
      <c r="AI666" s="210"/>
      <c r="AJ666" s="210"/>
      <c r="AK666" s="210"/>
      <c r="AL666" s="210"/>
    </row>
    <row r="667" spans="1:38" ht="16" x14ac:dyDescent="0.2">
      <c r="A667" s="210"/>
      <c r="B667" s="210"/>
      <c r="C667" s="210"/>
      <c r="D667" s="210"/>
      <c r="E667" s="210"/>
      <c r="F667" s="210"/>
      <c r="G667" s="210"/>
      <c r="H667" s="210"/>
      <c r="I667" s="210"/>
      <c r="J667" s="210"/>
      <c r="K667" s="210"/>
      <c r="L667" s="210"/>
      <c r="M667" s="210"/>
      <c r="N667" s="210"/>
      <c r="O667" s="210"/>
      <c r="P667" s="210"/>
      <c r="Q667" s="210"/>
      <c r="R667" s="210"/>
      <c r="S667" s="210"/>
      <c r="T667" s="210"/>
      <c r="U667" s="210"/>
      <c r="V667" s="210"/>
      <c r="W667" s="210"/>
      <c r="X667" s="210"/>
      <c r="Y667" s="210"/>
      <c r="Z667" s="210"/>
      <c r="AA667" s="210"/>
      <c r="AB667" s="210"/>
      <c r="AC667" s="210"/>
      <c r="AD667" s="210"/>
      <c r="AE667" s="210"/>
      <c r="AF667" s="210"/>
      <c r="AG667" s="210"/>
      <c r="AH667" s="210"/>
      <c r="AI667" s="210"/>
      <c r="AJ667" s="210"/>
      <c r="AK667" s="210"/>
      <c r="AL667" s="210"/>
    </row>
    <row r="668" spans="1:38" ht="16" x14ac:dyDescent="0.2">
      <c r="A668" s="210"/>
      <c r="B668" s="210"/>
      <c r="C668" s="210"/>
      <c r="D668" s="210"/>
      <c r="E668" s="210"/>
      <c r="F668" s="210"/>
      <c r="G668" s="210"/>
      <c r="H668" s="210"/>
      <c r="I668" s="210"/>
      <c r="J668" s="210"/>
      <c r="K668" s="210"/>
      <c r="L668" s="210"/>
      <c r="M668" s="210"/>
      <c r="N668" s="210"/>
      <c r="O668" s="210"/>
      <c r="P668" s="210"/>
      <c r="Q668" s="210"/>
      <c r="R668" s="210"/>
      <c r="S668" s="210"/>
      <c r="T668" s="210"/>
      <c r="U668" s="210"/>
      <c r="V668" s="210"/>
      <c r="W668" s="210"/>
      <c r="X668" s="210"/>
      <c r="Y668" s="210"/>
      <c r="Z668" s="210"/>
      <c r="AA668" s="210"/>
      <c r="AB668" s="210"/>
      <c r="AC668" s="210"/>
      <c r="AD668" s="210"/>
      <c r="AE668" s="210"/>
      <c r="AF668" s="210"/>
      <c r="AG668" s="210"/>
      <c r="AH668" s="210"/>
      <c r="AI668" s="210"/>
      <c r="AJ668" s="210"/>
      <c r="AK668" s="210"/>
      <c r="AL668" s="210"/>
    </row>
    <row r="669" spans="1:38" ht="16" x14ac:dyDescent="0.2">
      <c r="A669" s="210"/>
      <c r="B669" s="210"/>
      <c r="C669" s="210"/>
      <c r="D669" s="210"/>
      <c r="E669" s="210"/>
      <c r="F669" s="210"/>
      <c r="G669" s="210"/>
      <c r="H669" s="210"/>
      <c r="I669" s="210"/>
      <c r="J669" s="210"/>
      <c r="K669" s="210"/>
      <c r="L669" s="210"/>
      <c r="M669" s="210"/>
      <c r="N669" s="210"/>
      <c r="O669" s="210"/>
      <c r="P669" s="210"/>
      <c r="Q669" s="210"/>
      <c r="R669" s="210"/>
      <c r="S669" s="210"/>
      <c r="T669" s="210"/>
      <c r="U669" s="210"/>
      <c r="V669" s="210"/>
      <c r="W669" s="210"/>
      <c r="X669" s="210"/>
      <c r="Y669" s="210"/>
      <c r="Z669" s="210"/>
      <c r="AA669" s="210"/>
      <c r="AB669" s="210"/>
      <c r="AC669" s="210"/>
      <c r="AD669" s="210"/>
      <c r="AE669" s="210"/>
      <c r="AF669" s="210"/>
      <c r="AG669" s="210"/>
      <c r="AH669" s="210"/>
      <c r="AI669" s="210"/>
      <c r="AJ669" s="210"/>
      <c r="AK669" s="210"/>
      <c r="AL669" s="210"/>
    </row>
    <row r="670" spans="1:38" ht="16" x14ac:dyDescent="0.2">
      <c r="A670" s="210"/>
      <c r="B670" s="210"/>
      <c r="C670" s="210"/>
      <c r="D670" s="210"/>
      <c r="E670" s="210"/>
      <c r="F670" s="210"/>
      <c r="G670" s="210"/>
      <c r="H670" s="210"/>
      <c r="I670" s="210"/>
      <c r="J670" s="210"/>
      <c r="K670" s="210"/>
      <c r="L670" s="210"/>
      <c r="M670" s="210"/>
      <c r="N670" s="210"/>
      <c r="O670" s="210"/>
      <c r="P670" s="210"/>
      <c r="Q670" s="210"/>
      <c r="R670" s="210"/>
      <c r="S670" s="210"/>
      <c r="T670" s="210"/>
      <c r="U670" s="210"/>
      <c r="V670" s="210"/>
      <c r="W670" s="210"/>
      <c r="X670" s="210"/>
      <c r="Y670" s="210"/>
      <c r="Z670" s="210"/>
      <c r="AA670" s="210"/>
      <c r="AB670" s="210"/>
      <c r="AC670" s="210"/>
      <c r="AD670" s="210"/>
      <c r="AE670" s="210"/>
      <c r="AF670" s="210"/>
      <c r="AG670" s="210"/>
      <c r="AH670" s="210"/>
      <c r="AI670" s="210"/>
      <c r="AJ670" s="210"/>
      <c r="AK670" s="210"/>
      <c r="AL670" s="210"/>
    </row>
    <row r="671" spans="1:38" ht="16" x14ac:dyDescent="0.2">
      <c r="A671" s="210"/>
      <c r="B671" s="210"/>
      <c r="C671" s="210"/>
      <c r="D671" s="210"/>
      <c r="E671" s="210"/>
      <c r="F671" s="210"/>
      <c r="G671" s="210"/>
      <c r="H671" s="210"/>
      <c r="I671" s="210"/>
      <c r="J671" s="210"/>
      <c r="K671" s="210"/>
      <c r="L671" s="210"/>
      <c r="M671" s="210"/>
      <c r="N671" s="210"/>
      <c r="O671" s="210"/>
      <c r="P671" s="210"/>
      <c r="Q671" s="210"/>
      <c r="R671" s="210"/>
      <c r="S671" s="210"/>
      <c r="T671" s="210"/>
      <c r="U671" s="210"/>
      <c r="V671" s="210"/>
      <c r="W671" s="210"/>
      <c r="X671" s="210"/>
      <c r="Y671" s="210"/>
      <c r="Z671" s="210"/>
      <c r="AA671" s="210"/>
      <c r="AB671" s="210"/>
      <c r="AC671" s="210"/>
      <c r="AD671" s="210"/>
      <c r="AE671" s="210"/>
      <c r="AF671" s="210"/>
      <c r="AG671" s="210"/>
      <c r="AH671" s="210"/>
      <c r="AI671" s="210"/>
      <c r="AJ671" s="210"/>
      <c r="AK671" s="210"/>
      <c r="AL671" s="210"/>
    </row>
    <row r="672" spans="1:38" ht="16" x14ac:dyDescent="0.2">
      <c r="A672" s="210"/>
      <c r="B672" s="210"/>
      <c r="C672" s="210"/>
      <c r="D672" s="210"/>
      <c r="E672" s="210"/>
      <c r="F672" s="210"/>
      <c r="G672" s="210"/>
      <c r="H672" s="210"/>
      <c r="I672" s="210"/>
      <c r="J672" s="210"/>
      <c r="K672" s="210"/>
      <c r="L672" s="210"/>
      <c r="M672" s="210"/>
      <c r="N672" s="210"/>
      <c r="O672" s="210"/>
      <c r="P672" s="210"/>
      <c r="Q672" s="210"/>
      <c r="R672" s="210"/>
      <c r="S672" s="210"/>
      <c r="T672" s="210"/>
      <c r="U672" s="210"/>
      <c r="V672" s="210"/>
      <c r="W672" s="210"/>
      <c r="X672" s="210"/>
      <c r="Y672" s="210"/>
      <c r="Z672" s="210"/>
      <c r="AA672" s="210"/>
      <c r="AB672" s="210"/>
      <c r="AC672" s="210"/>
      <c r="AD672" s="210"/>
      <c r="AE672" s="210"/>
      <c r="AF672" s="210"/>
      <c r="AG672" s="210"/>
      <c r="AH672" s="210"/>
      <c r="AI672" s="210"/>
      <c r="AJ672" s="210"/>
      <c r="AK672" s="210"/>
      <c r="AL672" s="210"/>
    </row>
    <row r="673" spans="1:38" ht="16" x14ac:dyDescent="0.2">
      <c r="A673" s="210"/>
      <c r="B673" s="210"/>
      <c r="C673" s="210"/>
      <c r="D673" s="210"/>
      <c r="E673" s="210"/>
      <c r="F673" s="210"/>
      <c r="G673" s="210"/>
      <c r="H673" s="210"/>
      <c r="I673" s="210"/>
      <c r="J673" s="210"/>
      <c r="K673" s="210"/>
      <c r="L673" s="210"/>
      <c r="M673" s="210"/>
      <c r="N673" s="210"/>
      <c r="O673" s="210"/>
      <c r="P673" s="210"/>
      <c r="Q673" s="210"/>
      <c r="R673" s="210"/>
      <c r="S673" s="210"/>
      <c r="T673" s="210"/>
      <c r="U673" s="210"/>
      <c r="V673" s="210"/>
      <c r="W673" s="210"/>
      <c r="X673" s="210"/>
      <c r="Y673" s="210"/>
      <c r="Z673" s="210"/>
      <c r="AA673" s="210"/>
      <c r="AB673" s="210"/>
      <c r="AC673" s="210"/>
      <c r="AD673" s="210"/>
      <c r="AE673" s="210"/>
      <c r="AF673" s="210"/>
      <c r="AG673" s="210"/>
      <c r="AH673" s="210"/>
      <c r="AI673" s="210"/>
      <c r="AJ673" s="210"/>
      <c r="AK673" s="210"/>
      <c r="AL673" s="210"/>
    </row>
    <row r="674" spans="1:38" ht="16" x14ac:dyDescent="0.2">
      <c r="A674" s="210"/>
      <c r="B674" s="210"/>
      <c r="C674" s="210"/>
      <c r="D674" s="210"/>
      <c r="E674" s="210"/>
      <c r="F674" s="210"/>
      <c r="G674" s="210"/>
      <c r="H674" s="210"/>
      <c r="I674" s="210"/>
      <c r="J674" s="210"/>
      <c r="K674" s="210"/>
      <c r="L674" s="210"/>
      <c r="M674" s="210"/>
      <c r="N674" s="210"/>
      <c r="O674" s="210"/>
      <c r="P674" s="210"/>
      <c r="Q674" s="210"/>
      <c r="R674" s="210"/>
      <c r="S674" s="210"/>
      <c r="T674" s="210"/>
      <c r="U674" s="210"/>
      <c r="V674" s="210"/>
      <c r="W674" s="210"/>
      <c r="X674" s="210"/>
      <c r="Y674" s="210"/>
      <c r="Z674" s="210"/>
      <c r="AA674" s="210"/>
      <c r="AB674" s="210"/>
      <c r="AC674" s="210"/>
      <c r="AD674" s="210"/>
      <c r="AE674" s="210"/>
      <c r="AF674" s="210"/>
      <c r="AG674" s="210"/>
      <c r="AH674" s="210"/>
      <c r="AI674" s="210"/>
      <c r="AJ674" s="210"/>
      <c r="AK674" s="210"/>
      <c r="AL674" s="210"/>
    </row>
    <row r="675" spans="1:38" ht="16" x14ac:dyDescent="0.2">
      <c r="A675" s="210"/>
      <c r="B675" s="210"/>
      <c r="C675" s="210"/>
      <c r="D675" s="210"/>
      <c r="E675" s="210"/>
      <c r="F675" s="210"/>
      <c r="G675" s="210"/>
      <c r="H675" s="210"/>
      <c r="I675" s="210"/>
      <c r="J675" s="210"/>
      <c r="K675" s="210"/>
      <c r="L675" s="210"/>
      <c r="M675" s="210"/>
      <c r="N675" s="210"/>
      <c r="O675" s="210"/>
      <c r="P675" s="210"/>
      <c r="Q675" s="210"/>
      <c r="R675" s="210"/>
      <c r="S675" s="210"/>
      <c r="T675" s="210"/>
      <c r="U675" s="210"/>
      <c r="V675" s="210"/>
      <c r="W675" s="210"/>
      <c r="X675" s="210"/>
      <c r="Y675" s="210"/>
      <c r="Z675" s="210"/>
      <c r="AA675" s="210"/>
      <c r="AB675" s="210"/>
      <c r="AC675" s="210"/>
      <c r="AD675" s="210"/>
      <c r="AE675" s="210"/>
      <c r="AF675" s="210"/>
      <c r="AG675" s="210"/>
      <c r="AH675" s="210"/>
      <c r="AI675" s="210"/>
      <c r="AJ675" s="210"/>
      <c r="AK675" s="210"/>
      <c r="AL675" s="210"/>
    </row>
    <row r="676" spans="1:38" ht="16" x14ac:dyDescent="0.2">
      <c r="A676" s="210"/>
      <c r="B676" s="210"/>
      <c r="C676" s="210"/>
      <c r="D676" s="210"/>
      <c r="E676" s="210"/>
      <c r="F676" s="210"/>
      <c r="G676" s="210"/>
      <c r="H676" s="210"/>
      <c r="I676" s="210"/>
      <c r="J676" s="210"/>
      <c r="K676" s="210"/>
      <c r="L676" s="210"/>
      <c r="M676" s="210"/>
      <c r="N676" s="210"/>
      <c r="O676" s="210"/>
      <c r="P676" s="210"/>
      <c r="Q676" s="210"/>
      <c r="R676" s="210"/>
      <c r="S676" s="210"/>
      <c r="T676" s="210"/>
      <c r="U676" s="210"/>
      <c r="V676" s="210"/>
      <c r="W676" s="210"/>
      <c r="X676" s="210"/>
      <c r="Y676" s="210"/>
      <c r="Z676" s="210"/>
      <c r="AA676" s="210"/>
      <c r="AB676" s="210"/>
      <c r="AC676" s="210"/>
      <c r="AD676" s="210"/>
      <c r="AE676" s="210"/>
      <c r="AF676" s="210"/>
      <c r="AG676" s="210"/>
      <c r="AH676" s="210"/>
      <c r="AI676" s="210"/>
      <c r="AJ676" s="210"/>
      <c r="AK676" s="210"/>
      <c r="AL676" s="210"/>
    </row>
    <row r="677" spans="1:38" ht="16" x14ac:dyDescent="0.2">
      <c r="A677" s="210"/>
      <c r="B677" s="210"/>
      <c r="C677" s="210"/>
      <c r="D677" s="210"/>
      <c r="E677" s="210"/>
      <c r="F677" s="210"/>
      <c r="G677" s="210"/>
      <c r="H677" s="210"/>
      <c r="I677" s="210"/>
      <c r="J677" s="210"/>
      <c r="K677" s="210"/>
      <c r="L677" s="210"/>
      <c r="M677" s="210"/>
      <c r="N677" s="210"/>
      <c r="O677" s="210"/>
      <c r="P677" s="210"/>
      <c r="Q677" s="210"/>
      <c r="R677" s="210"/>
      <c r="S677" s="210"/>
      <c r="T677" s="210"/>
      <c r="U677" s="210"/>
      <c r="V677" s="210"/>
      <c r="W677" s="210"/>
      <c r="X677" s="210"/>
      <c r="Y677" s="210"/>
      <c r="Z677" s="210"/>
      <c r="AA677" s="210"/>
      <c r="AB677" s="210"/>
      <c r="AC677" s="210"/>
      <c r="AD677" s="210"/>
      <c r="AE677" s="210"/>
      <c r="AF677" s="210"/>
      <c r="AG677" s="210"/>
      <c r="AH677" s="210"/>
      <c r="AI677" s="210"/>
      <c r="AJ677" s="210"/>
      <c r="AK677" s="210"/>
      <c r="AL677" s="210"/>
    </row>
    <row r="678" spans="1:38" ht="16" x14ac:dyDescent="0.2">
      <c r="A678" s="210"/>
      <c r="B678" s="210"/>
      <c r="C678" s="210"/>
      <c r="D678" s="210"/>
      <c r="E678" s="210"/>
      <c r="F678" s="210"/>
      <c r="G678" s="210"/>
      <c r="H678" s="210"/>
      <c r="I678" s="210"/>
      <c r="J678" s="210"/>
      <c r="K678" s="210"/>
      <c r="L678" s="210"/>
      <c r="M678" s="210"/>
      <c r="N678" s="210"/>
      <c r="O678" s="210"/>
      <c r="P678" s="210"/>
      <c r="Q678" s="210"/>
      <c r="R678" s="210"/>
      <c r="S678" s="210"/>
      <c r="T678" s="210"/>
      <c r="U678" s="210"/>
      <c r="V678" s="210"/>
      <c r="W678" s="210"/>
      <c r="X678" s="210"/>
      <c r="Y678" s="210"/>
      <c r="Z678" s="210"/>
      <c r="AA678" s="210"/>
      <c r="AB678" s="210"/>
      <c r="AC678" s="210"/>
      <c r="AD678" s="210"/>
      <c r="AE678" s="210"/>
      <c r="AF678" s="210"/>
      <c r="AG678" s="210"/>
      <c r="AH678" s="210"/>
      <c r="AI678" s="210"/>
      <c r="AJ678" s="210"/>
      <c r="AK678" s="210"/>
      <c r="AL678" s="210"/>
    </row>
    <row r="679" spans="1:38" ht="16" x14ac:dyDescent="0.2">
      <c r="A679" s="210"/>
      <c r="B679" s="210"/>
      <c r="C679" s="210"/>
      <c r="D679" s="210"/>
      <c r="E679" s="210"/>
      <c r="F679" s="210"/>
      <c r="G679" s="210"/>
      <c r="H679" s="210"/>
      <c r="I679" s="210"/>
      <c r="J679" s="210"/>
      <c r="K679" s="210"/>
      <c r="L679" s="210"/>
      <c r="M679" s="210"/>
      <c r="N679" s="210"/>
      <c r="O679" s="210"/>
      <c r="P679" s="210"/>
      <c r="Q679" s="210"/>
      <c r="R679" s="210"/>
      <c r="S679" s="210"/>
      <c r="T679" s="210"/>
      <c r="U679" s="210"/>
      <c r="V679" s="210"/>
      <c r="W679" s="210"/>
      <c r="X679" s="210"/>
      <c r="Y679" s="210"/>
      <c r="Z679" s="210"/>
      <c r="AA679" s="210"/>
      <c r="AB679" s="210"/>
      <c r="AC679" s="210"/>
      <c r="AD679" s="210"/>
      <c r="AE679" s="210"/>
      <c r="AF679" s="210"/>
      <c r="AG679" s="210"/>
      <c r="AH679" s="210"/>
      <c r="AI679" s="210"/>
      <c r="AJ679" s="210"/>
      <c r="AK679" s="210"/>
      <c r="AL679" s="210"/>
    </row>
    <row r="680" spans="1:38" ht="16" x14ac:dyDescent="0.2">
      <c r="A680" s="210"/>
      <c r="B680" s="210"/>
      <c r="C680" s="210"/>
      <c r="D680" s="210"/>
      <c r="E680" s="210"/>
      <c r="F680" s="210"/>
      <c r="G680" s="210"/>
      <c r="H680" s="210"/>
      <c r="I680" s="210"/>
      <c r="J680" s="210"/>
      <c r="K680" s="210"/>
      <c r="L680" s="210"/>
      <c r="M680" s="210"/>
      <c r="N680" s="210"/>
      <c r="O680" s="210"/>
      <c r="P680" s="210"/>
      <c r="Q680" s="210"/>
      <c r="R680" s="210"/>
      <c r="S680" s="210"/>
      <c r="T680" s="210"/>
      <c r="U680" s="210"/>
      <c r="V680" s="210"/>
      <c r="W680" s="210"/>
      <c r="X680" s="210"/>
      <c r="Y680" s="210"/>
      <c r="Z680" s="210"/>
      <c r="AA680" s="210"/>
      <c r="AB680" s="210"/>
      <c r="AC680" s="210"/>
      <c r="AD680" s="210"/>
      <c r="AE680" s="210"/>
      <c r="AF680" s="210"/>
      <c r="AG680" s="210"/>
      <c r="AH680" s="210"/>
      <c r="AI680" s="210"/>
      <c r="AJ680" s="210"/>
      <c r="AK680" s="210"/>
      <c r="AL680" s="210"/>
    </row>
    <row r="681" spans="1:38" ht="16" x14ac:dyDescent="0.2">
      <c r="A681" s="210"/>
      <c r="B681" s="210"/>
      <c r="C681" s="210"/>
      <c r="D681" s="210"/>
      <c r="E681" s="210"/>
      <c r="F681" s="210"/>
      <c r="G681" s="210"/>
      <c r="H681" s="210"/>
      <c r="I681" s="210"/>
      <c r="J681" s="210"/>
      <c r="K681" s="210"/>
      <c r="L681" s="210"/>
      <c r="M681" s="210"/>
      <c r="N681" s="210"/>
      <c r="O681" s="210"/>
      <c r="P681" s="210"/>
      <c r="Q681" s="210"/>
      <c r="R681" s="210"/>
      <c r="S681" s="210"/>
      <c r="T681" s="210"/>
      <c r="U681" s="210"/>
      <c r="V681" s="210"/>
      <c r="W681" s="210"/>
      <c r="X681" s="210"/>
      <c r="Y681" s="210"/>
      <c r="Z681" s="210"/>
      <c r="AA681" s="210"/>
      <c r="AB681" s="210"/>
      <c r="AC681" s="210"/>
      <c r="AD681" s="210"/>
      <c r="AE681" s="210"/>
      <c r="AF681" s="210"/>
      <c r="AG681" s="210"/>
      <c r="AH681" s="210"/>
      <c r="AI681" s="210"/>
      <c r="AJ681" s="210"/>
      <c r="AK681" s="210"/>
      <c r="AL681" s="210"/>
    </row>
    <row r="682" spans="1:38" ht="16" x14ac:dyDescent="0.2">
      <c r="A682" s="210"/>
      <c r="B682" s="210"/>
      <c r="C682" s="210"/>
      <c r="D682" s="210"/>
      <c r="E682" s="210"/>
      <c r="F682" s="210"/>
      <c r="G682" s="210"/>
      <c r="H682" s="210"/>
      <c r="I682" s="210"/>
      <c r="J682" s="210"/>
      <c r="K682" s="210"/>
      <c r="L682" s="210"/>
      <c r="M682" s="210"/>
      <c r="N682" s="210"/>
      <c r="O682" s="210"/>
      <c r="P682" s="210"/>
      <c r="Q682" s="210"/>
      <c r="R682" s="210"/>
      <c r="S682" s="210"/>
      <c r="T682" s="210"/>
      <c r="U682" s="210"/>
      <c r="V682" s="210"/>
      <c r="W682" s="210"/>
      <c r="X682" s="210"/>
      <c r="Y682" s="210"/>
      <c r="Z682" s="210"/>
      <c r="AA682" s="210"/>
      <c r="AB682" s="210"/>
      <c r="AC682" s="210"/>
      <c r="AD682" s="210"/>
      <c r="AE682" s="210"/>
      <c r="AF682" s="210"/>
      <c r="AG682" s="210"/>
      <c r="AH682" s="210"/>
      <c r="AI682" s="210"/>
      <c r="AJ682" s="210"/>
      <c r="AK682" s="210"/>
      <c r="AL682" s="210"/>
    </row>
    <row r="683" spans="1:38" ht="16" x14ac:dyDescent="0.2">
      <c r="A683" s="210"/>
      <c r="B683" s="210"/>
      <c r="C683" s="210"/>
      <c r="D683" s="210"/>
      <c r="E683" s="210"/>
      <c r="F683" s="210"/>
      <c r="G683" s="210"/>
      <c r="H683" s="210"/>
      <c r="I683" s="210"/>
      <c r="J683" s="210"/>
      <c r="K683" s="210"/>
      <c r="L683" s="210"/>
      <c r="M683" s="210"/>
      <c r="N683" s="210"/>
      <c r="O683" s="210"/>
      <c r="P683" s="210"/>
      <c r="Q683" s="210"/>
      <c r="R683" s="210"/>
      <c r="S683" s="210"/>
      <c r="T683" s="210"/>
      <c r="U683" s="210"/>
      <c r="V683" s="210"/>
      <c r="W683" s="210"/>
      <c r="X683" s="210"/>
      <c r="Y683" s="210"/>
      <c r="Z683" s="210"/>
      <c r="AA683" s="210"/>
      <c r="AB683" s="210"/>
      <c r="AC683" s="210"/>
      <c r="AD683" s="210"/>
      <c r="AE683" s="210"/>
      <c r="AF683" s="210"/>
      <c r="AG683" s="210"/>
      <c r="AH683" s="210"/>
      <c r="AI683" s="210"/>
      <c r="AJ683" s="210"/>
      <c r="AK683" s="210"/>
      <c r="AL683" s="210"/>
    </row>
    <row r="684" spans="1:38" ht="16" x14ac:dyDescent="0.2">
      <c r="A684" s="210"/>
      <c r="B684" s="210"/>
      <c r="C684" s="210"/>
      <c r="D684" s="210"/>
      <c r="E684" s="210"/>
      <c r="F684" s="210"/>
      <c r="G684" s="210"/>
      <c r="H684" s="210"/>
      <c r="I684" s="210"/>
      <c r="J684" s="210"/>
      <c r="K684" s="210"/>
      <c r="L684" s="210"/>
      <c r="M684" s="210"/>
      <c r="N684" s="210"/>
      <c r="O684" s="210"/>
      <c r="P684" s="210"/>
      <c r="Q684" s="210"/>
      <c r="R684" s="210"/>
      <c r="S684" s="210"/>
      <c r="T684" s="210"/>
      <c r="U684" s="210"/>
      <c r="V684" s="210"/>
      <c r="W684" s="210"/>
      <c r="X684" s="210"/>
      <c r="Y684" s="210"/>
      <c r="Z684" s="210"/>
      <c r="AA684" s="210"/>
      <c r="AB684" s="210"/>
      <c r="AC684" s="210"/>
      <c r="AD684" s="210"/>
      <c r="AE684" s="210"/>
      <c r="AF684" s="210"/>
      <c r="AG684" s="210"/>
      <c r="AH684" s="210"/>
      <c r="AI684" s="210"/>
      <c r="AJ684" s="210"/>
      <c r="AK684" s="210"/>
      <c r="AL684" s="210"/>
    </row>
    <row r="685" spans="1:38" ht="16" x14ac:dyDescent="0.2">
      <c r="A685" s="210"/>
      <c r="B685" s="210"/>
      <c r="C685" s="210"/>
      <c r="D685" s="210"/>
      <c r="E685" s="210"/>
      <c r="F685" s="210"/>
      <c r="G685" s="210"/>
      <c r="H685" s="210"/>
      <c r="I685" s="210"/>
      <c r="J685" s="210"/>
      <c r="K685" s="210"/>
      <c r="L685" s="210"/>
      <c r="M685" s="210"/>
      <c r="N685" s="210"/>
      <c r="O685" s="210"/>
      <c r="P685" s="210"/>
      <c r="Q685" s="210"/>
      <c r="R685" s="210"/>
      <c r="S685" s="210"/>
      <c r="T685" s="210"/>
      <c r="U685" s="210"/>
      <c r="V685" s="210"/>
      <c r="W685" s="210"/>
      <c r="X685" s="210"/>
      <c r="Y685" s="210"/>
      <c r="Z685" s="210"/>
      <c r="AA685" s="210"/>
      <c r="AB685" s="210"/>
      <c r="AC685" s="210"/>
      <c r="AD685" s="210"/>
      <c r="AE685" s="210"/>
      <c r="AF685" s="210"/>
      <c r="AG685" s="210"/>
      <c r="AH685" s="210"/>
      <c r="AI685" s="210"/>
      <c r="AJ685" s="210"/>
      <c r="AK685" s="210"/>
      <c r="AL685" s="210"/>
    </row>
    <row r="686" spans="1:38" ht="16" x14ac:dyDescent="0.2">
      <c r="A686" s="210"/>
      <c r="B686" s="210"/>
      <c r="C686" s="210"/>
      <c r="D686" s="210"/>
      <c r="E686" s="210"/>
      <c r="F686" s="210"/>
      <c r="G686" s="210"/>
      <c r="H686" s="210"/>
      <c r="I686" s="210"/>
      <c r="J686" s="210"/>
      <c r="K686" s="210"/>
      <c r="L686" s="210"/>
      <c r="M686" s="210"/>
      <c r="N686" s="210"/>
      <c r="O686" s="210"/>
      <c r="P686" s="210"/>
      <c r="Q686" s="210"/>
      <c r="R686" s="210"/>
      <c r="S686" s="210"/>
      <c r="T686" s="210"/>
      <c r="U686" s="210"/>
      <c r="V686" s="210"/>
      <c r="W686" s="210"/>
      <c r="X686" s="210"/>
      <c r="Y686" s="210"/>
      <c r="Z686" s="210"/>
      <c r="AA686" s="210"/>
      <c r="AB686" s="210"/>
      <c r="AC686" s="210"/>
      <c r="AD686" s="210"/>
      <c r="AE686" s="210"/>
      <c r="AF686" s="210"/>
      <c r="AG686" s="210"/>
      <c r="AH686" s="210"/>
      <c r="AI686" s="210"/>
      <c r="AJ686" s="210"/>
      <c r="AK686" s="210"/>
      <c r="AL686" s="210"/>
    </row>
    <row r="687" spans="1:38" ht="16" x14ac:dyDescent="0.2">
      <c r="A687" s="210"/>
      <c r="B687" s="210"/>
      <c r="C687" s="210"/>
      <c r="D687" s="210"/>
      <c r="E687" s="210"/>
      <c r="F687" s="210"/>
      <c r="G687" s="210"/>
      <c r="H687" s="210"/>
      <c r="I687" s="210"/>
      <c r="J687" s="210"/>
      <c r="K687" s="210"/>
      <c r="L687" s="210"/>
      <c r="M687" s="210"/>
      <c r="N687" s="210"/>
      <c r="O687" s="210"/>
      <c r="P687" s="210"/>
      <c r="Q687" s="210"/>
      <c r="R687" s="210"/>
      <c r="S687" s="210"/>
      <c r="T687" s="210"/>
      <c r="U687" s="210"/>
      <c r="V687" s="210"/>
      <c r="W687" s="210"/>
      <c r="X687" s="210"/>
      <c r="Y687" s="210"/>
      <c r="Z687" s="210"/>
      <c r="AA687" s="210"/>
      <c r="AB687" s="210"/>
      <c r="AC687" s="210"/>
      <c r="AD687" s="210"/>
      <c r="AE687" s="210"/>
      <c r="AF687" s="210"/>
      <c r="AG687" s="210"/>
      <c r="AH687" s="210"/>
      <c r="AI687" s="210"/>
      <c r="AJ687" s="210"/>
      <c r="AK687" s="210"/>
      <c r="AL687" s="210"/>
    </row>
    <row r="688" spans="1:38" ht="16" x14ac:dyDescent="0.2">
      <c r="A688" s="210"/>
      <c r="B688" s="210"/>
      <c r="C688" s="210"/>
      <c r="D688" s="210"/>
      <c r="E688" s="210"/>
      <c r="F688" s="210"/>
      <c r="G688" s="210"/>
      <c r="H688" s="210"/>
      <c r="I688" s="210"/>
      <c r="J688" s="210"/>
      <c r="K688" s="210"/>
      <c r="L688" s="210"/>
      <c r="M688" s="210"/>
      <c r="N688" s="210"/>
      <c r="O688" s="210"/>
      <c r="P688" s="210"/>
      <c r="Q688" s="210"/>
      <c r="R688" s="210"/>
      <c r="S688" s="210"/>
      <c r="T688" s="210"/>
      <c r="U688" s="210"/>
      <c r="V688" s="210"/>
      <c r="W688" s="210"/>
      <c r="X688" s="210"/>
      <c r="Y688" s="210"/>
      <c r="Z688" s="210"/>
      <c r="AA688" s="210"/>
      <c r="AB688" s="210"/>
      <c r="AC688" s="210"/>
      <c r="AD688" s="210"/>
      <c r="AE688" s="210"/>
      <c r="AF688" s="210"/>
      <c r="AG688" s="210"/>
      <c r="AH688" s="210"/>
      <c r="AI688" s="210"/>
      <c r="AJ688" s="210"/>
      <c r="AK688" s="210"/>
      <c r="AL688" s="210"/>
    </row>
    <row r="689" spans="1:38" ht="16" x14ac:dyDescent="0.2">
      <c r="A689" s="210"/>
      <c r="B689" s="210"/>
      <c r="C689" s="210"/>
      <c r="D689" s="210"/>
      <c r="E689" s="210"/>
      <c r="F689" s="210"/>
      <c r="G689" s="210"/>
      <c r="H689" s="210"/>
      <c r="I689" s="210"/>
      <c r="J689" s="210"/>
      <c r="K689" s="210"/>
      <c r="L689" s="210"/>
      <c r="M689" s="210"/>
      <c r="N689" s="210"/>
      <c r="O689" s="210"/>
      <c r="P689" s="210"/>
      <c r="Q689" s="210"/>
      <c r="R689" s="210"/>
      <c r="S689" s="210"/>
      <c r="T689" s="210"/>
      <c r="U689" s="210"/>
      <c r="V689" s="210"/>
      <c r="W689" s="210"/>
      <c r="X689" s="210"/>
      <c r="Y689" s="210"/>
      <c r="Z689" s="210"/>
      <c r="AA689" s="210"/>
      <c r="AB689" s="210"/>
      <c r="AC689" s="210"/>
      <c r="AD689" s="210"/>
      <c r="AE689" s="210"/>
      <c r="AF689" s="210"/>
      <c r="AG689" s="210"/>
      <c r="AH689" s="210"/>
      <c r="AI689" s="210"/>
      <c r="AJ689" s="210"/>
      <c r="AK689" s="210"/>
      <c r="AL689" s="210"/>
    </row>
    <row r="690" spans="1:38" ht="16" x14ac:dyDescent="0.2">
      <c r="A690" s="210"/>
      <c r="B690" s="210"/>
      <c r="C690" s="210"/>
      <c r="D690" s="210"/>
      <c r="E690" s="210"/>
      <c r="F690" s="210"/>
      <c r="G690" s="210"/>
      <c r="H690" s="210"/>
      <c r="I690" s="210"/>
      <c r="J690" s="210"/>
      <c r="K690" s="210"/>
      <c r="L690" s="210"/>
      <c r="M690" s="210"/>
      <c r="N690" s="210"/>
      <c r="O690" s="210"/>
      <c r="P690" s="210"/>
      <c r="Q690" s="210"/>
      <c r="R690" s="210"/>
      <c r="S690" s="210"/>
      <c r="T690" s="210"/>
      <c r="U690" s="210"/>
      <c r="V690" s="210"/>
      <c r="W690" s="210"/>
      <c r="X690" s="210"/>
      <c r="Y690" s="210"/>
      <c r="Z690" s="210"/>
      <c r="AA690" s="210"/>
      <c r="AB690" s="210"/>
      <c r="AC690" s="210"/>
      <c r="AD690" s="210"/>
      <c r="AE690" s="210"/>
      <c r="AF690" s="210"/>
      <c r="AG690" s="210"/>
      <c r="AH690" s="210"/>
      <c r="AI690" s="210"/>
      <c r="AJ690" s="210"/>
      <c r="AK690" s="210"/>
      <c r="AL690" s="210"/>
    </row>
    <row r="691" spans="1:38" ht="16" x14ac:dyDescent="0.2">
      <c r="A691" s="210"/>
      <c r="B691" s="210"/>
      <c r="C691" s="210"/>
      <c r="D691" s="210"/>
      <c r="E691" s="210"/>
      <c r="F691" s="210"/>
      <c r="G691" s="210"/>
      <c r="H691" s="210"/>
      <c r="I691" s="210"/>
      <c r="J691" s="210"/>
      <c r="K691" s="210"/>
      <c r="L691" s="210"/>
      <c r="M691" s="210"/>
      <c r="N691" s="210"/>
      <c r="O691" s="210"/>
      <c r="P691" s="210"/>
      <c r="Q691" s="210"/>
      <c r="R691" s="210"/>
      <c r="S691" s="210"/>
      <c r="T691" s="210"/>
      <c r="U691" s="210"/>
      <c r="V691" s="210"/>
      <c r="W691" s="210"/>
      <c r="X691" s="210"/>
      <c r="Y691" s="210"/>
      <c r="Z691" s="210"/>
      <c r="AA691" s="210"/>
      <c r="AB691" s="210"/>
      <c r="AC691" s="210"/>
      <c r="AD691" s="210"/>
      <c r="AE691" s="210"/>
      <c r="AF691" s="210"/>
      <c r="AG691" s="210"/>
      <c r="AH691" s="210"/>
      <c r="AI691" s="210"/>
      <c r="AJ691" s="210"/>
      <c r="AK691" s="210"/>
      <c r="AL691" s="210"/>
    </row>
    <row r="692" spans="1:38" ht="16" x14ac:dyDescent="0.2">
      <c r="A692" s="210"/>
      <c r="B692" s="210"/>
      <c r="C692" s="210"/>
      <c r="D692" s="210"/>
      <c r="E692" s="210"/>
      <c r="F692" s="210"/>
      <c r="G692" s="210"/>
      <c r="H692" s="210"/>
      <c r="I692" s="210"/>
      <c r="J692" s="210"/>
      <c r="K692" s="210"/>
      <c r="L692" s="210"/>
      <c r="M692" s="210"/>
      <c r="N692" s="210"/>
      <c r="O692" s="210"/>
      <c r="P692" s="210"/>
      <c r="Q692" s="210"/>
      <c r="R692" s="210"/>
      <c r="S692" s="210"/>
      <c r="T692" s="210"/>
      <c r="U692" s="210"/>
      <c r="V692" s="210"/>
      <c r="W692" s="210"/>
      <c r="X692" s="210"/>
      <c r="Y692" s="210"/>
      <c r="Z692" s="210"/>
      <c r="AA692" s="210"/>
      <c r="AB692" s="210"/>
      <c r="AC692" s="210"/>
      <c r="AD692" s="210"/>
      <c r="AE692" s="210"/>
      <c r="AF692" s="210"/>
      <c r="AG692" s="210"/>
      <c r="AH692" s="210"/>
      <c r="AI692" s="210"/>
      <c r="AJ692" s="210"/>
      <c r="AK692" s="210"/>
      <c r="AL692" s="210"/>
    </row>
    <row r="693" spans="1:38" ht="16" x14ac:dyDescent="0.2">
      <c r="A693" s="210"/>
      <c r="B693" s="210"/>
      <c r="C693" s="210"/>
      <c r="D693" s="210"/>
      <c r="E693" s="210"/>
      <c r="F693" s="210"/>
      <c r="G693" s="210"/>
      <c r="H693" s="210"/>
      <c r="I693" s="210"/>
      <c r="J693" s="210"/>
      <c r="K693" s="210"/>
      <c r="L693" s="210"/>
      <c r="M693" s="210"/>
      <c r="N693" s="210"/>
      <c r="O693" s="210"/>
      <c r="P693" s="210"/>
      <c r="Q693" s="210"/>
      <c r="R693" s="210"/>
      <c r="S693" s="210"/>
      <c r="T693" s="210"/>
      <c r="U693" s="210"/>
      <c r="V693" s="210"/>
      <c r="W693" s="210"/>
      <c r="X693" s="210"/>
      <c r="Y693" s="210"/>
      <c r="Z693" s="210"/>
      <c r="AA693" s="210"/>
      <c r="AB693" s="210"/>
      <c r="AC693" s="210"/>
      <c r="AD693" s="210"/>
      <c r="AE693" s="210"/>
      <c r="AF693" s="210"/>
      <c r="AG693" s="210"/>
      <c r="AH693" s="210"/>
      <c r="AI693" s="210"/>
      <c r="AJ693" s="210"/>
      <c r="AK693" s="210"/>
      <c r="AL693" s="210"/>
    </row>
    <row r="694" spans="1:38" ht="16" x14ac:dyDescent="0.2">
      <c r="A694" s="210"/>
      <c r="B694" s="210"/>
      <c r="C694" s="210"/>
      <c r="D694" s="210"/>
      <c r="E694" s="210"/>
      <c r="F694" s="210"/>
      <c r="G694" s="210"/>
      <c r="H694" s="210"/>
      <c r="I694" s="210"/>
      <c r="J694" s="210"/>
      <c r="K694" s="210"/>
      <c r="L694" s="210"/>
      <c r="M694" s="210"/>
      <c r="N694" s="210"/>
      <c r="O694" s="210"/>
      <c r="P694" s="210"/>
      <c r="Q694" s="210"/>
      <c r="R694" s="210"/>
      <c r="S694" s="210"/>
      <c r="T694" s="210"/>
      <c r="U694" s="210"/>
      <c r="V694" s="210"/>
      <c r="W694" s="210"/>
      <c r="X694" s="210"/>
      <c r="Y694" s="210"/>
      <c r="Z694" s="210"/>
      <c r="AA694" s="210"/>
      <c r="AB694" s="210"/>
      <c r="AC694" s="210"/>
      <c r="AD694" s="210"/>
      <c r="AE694" s="210"/>
      <c r="AF694" s="210"/>
      <c r="AG694" s="210"/>
      <c r="AH694" s="210"/>
      <c r="AI694" s="210"/>
      <c r="AJ694" s="210"/>
      <c r="AK694" s="210"/>
      <c r="AL694" s="210"/>
    </row>
    <row r="695" spans="1:38" ht="16" x14ac:dyDescent="0.2">
      <c r="A695" s="210"/>
      <c r="B695" s="210"/>
      <c r="C695" s="210"/>
      <c r="D695" s="210"/>
      <c r="E695" s="210"/>
      <c r="F695" s="210"/>
      <c r="G695" s="210"/>
      <c r="H695" s="210"/>
      <c r="I695" s="210"/>
      <c r="J695" s="210"/>
      <c r="K695" s="210"/>
      <c r="L695" s="210"/>
      <c r="M695" s="210"/>
      <c r="N695" s="210"/>
      <c r="O695" s="210"/>
      <c r="P695" s="210"/>
      <c r="Q695" s="210"/>
      <c r="R695" s="210"/>
      <c r="S695" s="210"/>
      <c r="T695" s="210"/>
      <c r="U695" s="210"/>
      <c r="V695" s="210"/>
      <c r="W695" s="210"/>
      <c r="X695" s="210"/>
      <c r="Y695" s="210"/>
      <c r="Z695" s="210"/>
      <c r="AA695" s="210"/>
      <c r="AB695" s="210"/>
      <c r="AC695" s="210"/>
      <c r="AD695" s="210"/>
      <c r="AE695" s="210"/>
      <c r="AF695" s="210"/>
      <c r="AG695" s="210"/>
      <c r="AH695" s="210"/>
      <c r="AI695" s="210"/>
      <c r="AJ695" s="210"/>
      <c r="AK695" s="210"/>
      <c r="AL695" s="210"/>
    </row>
    <row r="696" spans="1:38" ht="16" x14ac:dyDescent="0.2">
      <c r="A696" s="210"/>
      <c r="B696" s="210"/>
      <c r="C696" s="210"/>
      <c r="D696" s="210"/>
      <c r="E696" s="210"/>
      <c r="F696" s="210"/>
      <c r="G696" s="210"/>
      <c r="H696" s="210"/>
      <c r="I696" s="210"/>
      <c r="J696" s="210"/>
      <c r="K696" s="210"/>
      <c r="L696" s="210"/>
      <c r="M696" s="210"/>
      <c r="N696" s="210"/>
      <c r="O696" s="210"/>
      <c r="P696" s="210"/>
      <c r="Q696" s="210"/>
      <c r="R696" s="210"/>
      <c r="S696" s="210"/>
      <c r="T696" s="210"/>
      <c r="U696" s="210"/>
      <c r="V696" s="210"/>
      <c r="W696" s="210"/>
      <c r="X696" s="210"/>
      <c r="Y696" s="210"/>
      <c r="Z696" s="210"/>
      <c r="AA696" s="210"/>
      <c r="AB696" s="210"/>
      <c r="AC696" s="210"/>
      <c r="AD696" s="210"/>
      <c r="AE696" s="210"/>
      <c r="AF696" s="210"/>
      <c r="AG696" s="210"/>
      <c r="AH696" s="210"/>
      <c r="AI696" s="210"/>
      <c r="AJ696" s="210"/>
      <c r="AK696" s="210"/>
      <c r="AL696" s="210"/>
    </row>
    <row r="697" spans="1:38" ht="16" x14ac:dyDescent="0.2">
      <c r="A697" s="210"/>
      <c r="B697" s="210"/>
      <c r="C697" s="210"/>
      <c r="D697" s="210"/>
      <c r="E697" s="210"/>
      <c r="F697" s="210"/>
      <c r="G697" s="210"/>
      <c r="H697" s="210"/>
      <c r="I697" s="210"/>
      <c r="J697" s="210"/>
      <c r="K697" s="210"/>
      <c r="L697" s="210"/>
      <c r="M697" s="210"/>
      <c r="N697" s="210"/>
      <c r="O697" s="210"/>
      <c r="P697" s="210"/>
      <c r="Q697" s="210"/>
      <c r="R697" s="210"/>
      <c r="S697" s="210"/>
      <c r="T697" s="210"/>
      <c r="U697" s="210"/>
      <c r="V697" s="210"/>
      <c r="W697" s="210"/>
      <c r="X697" s="210"/>
      <c r="Y697" s="210"/>
      <c r="Z697" s="210"/>
      <c r="AA697" s="210"/>
      <c r="AB697" s="210"/>
      <c r="AC697" s="210"/>
      <c r="AD697" s="210"/>
      <c r="AE697" s="210"/>
      <c r="AF697" s="210"/>
      <c r="AG697" s="210"/>
      <c r="AH697" s="210"/>
      <c r="AI697" s="210"/>
      <c r="AJ697" s="210"/>
      <c r="AK697" s="210"/>
      <c r="AL697" s="210"/>
    </row>
    <row r="698" spans="1:38" ht="16" x14ac:dyDescent="0.2">
      <c r="A698" s="210"/>
      <c r="B698" s="210"/>
      <c r="C698" s="210"/>
      <c r="D698" s="210"/>
      <c r="E698" s="210"/>
      <c r="F698" s="210"/>
      <c r="G698" s="210"/>
      <c r="H698" s="210"/>
      <c r="I698" s="210"/>
      <c r="J698" s="210"/>
      <c r="K698" s="210"/>
      <c r="L698" s="210"/>
      <c r="M698" s="210"/>
      <c r="N698" s="210"/>
      <c r="O698" s="210"/>
      <c r="P698" s="210"/>
      <c r="Q698" s="210"/>
      <c r="R698" s="210"/>
      <c r="S698" s="210"/>
      <c r="T698" s="210"/>
      <c r="U698" s="210"/>
      <c r="V698" s="210"/>
      <c r="W698" s="210"/>
      <c r="X698" s="210"/>
      <c r="Y698" s="210"/>
      <c r="Z698" s="210"/>
      <c r="AA698" s="210"/>
      <c r="AB698" s="210"/>
      <c r="AC698" s="210"/>
      <c r="AD698" s="210"/>
      <c r="AE698" s="210"/>
      <c r="AF698" s="210"/>
      <c r="AG698" s="210"/>
      <c r="AH698" s="210"/>
      <c r="AI698" s="210"/>
      <c r="AJ698" s="210"/>
      <c r="AK698" s="210"/>
      <c r="AL698" s="210"/>
    </row>
    <row r="699" spans="1:38" ht="16" x14ac:dyDescent="0.2">
      <c r="A699" s="210"/>
      <c r="B699" s="210"/>
      <c r="C699" s="210"/>
      <c r="D699" s="210"/>
      <c r="E699" s="210"/>
      <c r="F699" s="210"/>
      <c r="G699" s="210"/>
      <c r="H699" s="210"/>
      <c r="I699" s="210"/>
      <c r="J699" s="210"/>
      <c r="K699" s="210"/>
      <c r="L699" s="210"/>
      <c r="M699" s="210"/>
      <c r="N699" s="210"/>
      <c r="O699" s="210"/>
      <c r="P699" s="210"/>
      <c r="Q699" s="210"/>
      <c r="R699" s="210"/>
      <c r="S699" s="210"/>
      <c r="T699" s="210"/>
      <c r="U699" s="210"/>
      <c r="V699" s="210"/>
      <c r="W699" s="210"/>
      <c r="X699" s="210"/>
      <c r="Y699" s="210"/>
      <c r="Z699" s="210"/>
      <c r="AA699" s="210"/>
      <c r="AB699" s="210"/>
      <c r="AC699" s="210"/>
      <c r="AD699" s="210"/>
      <c r="AE699" s="210"/>
      <c r="AF699" s="210"/>
      <c r="AG699" s="210"/>
      <c r="AH699" s="210"/>
      <c r="AI699" s="210"/>
      <c r="AJ699" s="210"/>
      <c r="AK699" s="210"/>
      <c r="AL699" s="210"/>
    </row>
    <row r="700" spans="1:38" ht="16" x14ac:dyDescent="0.2">
      <c r="A700" s="210"/>
      <c r="B700" s="210"/>
      <c r="C700" s="210"/>
      <c r="D700" s="210"/>
      <c r="E700" s="210"/>
      <c r="F700" s="210"/>
      <c r="G700" s="210"/>
      <c r="H700" s="210"/>
      <c r="I700" s="210"/>
      <c r="J700" s="210"/>
      <c r="K700" s="210"/>
      <c r="L700" s="210"/>
      <c r="M700" s="210"/>
      <c r="N700" s="210"/>
      <c r="O700" s="210"/>
      <c r="P700" s="210"/>
      <c r="Q700" s="210"/>
      <c r="R700" s="210"/>
      <c r="S700" s="210"/>
      <c r="T700" s="210"/>
      <c r="U700" s="210"/>
      <c r="V700" s="210"/>
      <c r="W700" s="210"/>
      <c r="X700" s="210"/>
      <c r="Y700" s="210"/>
      <c r="Z700" s="210"/>
      <c r="AA700" s="210"/>
      <c r="AB700" s="210"/>
      <c r="AC700" s="210"/>
      <c r="AD700" s="210"/>
      <c r="AE700" s="210"/>
      <c r="AF700" s="210"/>
      <c r="AG700" s="210"/>
      <c r="AH700" s="210"/>
      <c r="AI700" s="210"/>
      <c r="AJ700" s="210"/>
      <c r="AK700" s="210"/>
      <c r="AL700" s="210"/>
    </row>
    <row r="701" spans="1:38" ht="16" x14ac:dyDescent="0.2">
      <c r="A701" s="210"/>
      <c r="B701" s="210"/>
      <c r="C701" s="210"/>
      <c r="D701" s="210"/>
      <c r="E701" s="210"/>
      <c r="F701" s="210"/>
      <c r="G701" s="210"/>
      <c r="H701" s="210"/>
      <c r="I701" s="210"/>
      <c r="J701" s="210"/>
      <c r="K701" s="210"/>
      <c r="L701" s="210"/>
      <c r="M701" s="210"/>
      <c r="N701" s="210"/>
      <c r="O701" s="210"/>
      <c r="P701" s="210"/>
      <c r="Q701" s="210"/>
      <c r="R701" s="210"/>
      <c r="S701" s="210"/>
      <c r="T701" s="210"/>
      <c r="U701" s="210"/>
      <c r="V701" s="210"/>
      <c r="W701" s="210"/>
      <c r="X701" s="210"/>
      <c r="Y701" s="210"/>
      <c r="Z701" s="210"/>
      <c r="AA701" s="210"/>
      <c r="AB701" s="210"/>
      <c r="AC701" s="210"/>
      <c r="AD701" s="210"/>
      <c r="AE701" s="210"/>
      <c r="AF701" s="210"/>
      <c r="AG701" s="210"/>
      <c r="AH701" s="210"/>
      <c r="AI701" s="210"/>
      <c r="AJ701" s="210"/>
      <c r="AK701" s="210"/>
      <c r="AL701" s="210"/>
    </row>
    <row r="702" spans="1:38" ht="16" x14ac:dyDescent="0.2">
      <c r="A702" s="210"/>
      <c r="B702" s="210"/>
      <c r="C702" s="210"/>
      <c r="D702" s="210"/>
      <c r="E702" s="210"/>
      <c r="F702" s="210"/>
      <c r="G702" s="210"/>
      <c r="H702" s="210"/>
      <c r="I702" s="210"/>
      <c r="J702" s="210"/>
      <c r="K702" s="210"/>
      <c r="L702" s="210"/>
      <c r="M702" s="210"/>
      <c r="N702" s="210"/>
      <c r="O702" s="210"/>
      <c r="P702" s="210"/>
      <c r="Q702" s="210"/>
      <c r="R702" s="210"/>
      <c r="S702" s="210"/>
      <c r="T702" s="210"/>
      <c r="U702" s="210"/>
      <c r="V702" s="210"/>
      <c r="W702" s="210"/>
      <c r="X702" s="210"/>
      <c r="Y702" s="210"/>
      <c r="Z702" s="210"/>
      <c r="AA702" s="210"/>
      <c r="AB702" s="210"/>
      <c r="AC702" s="210"/>
      <c r="AD702" s="210"/>
      <c r="AE702" s="210"/>
      <c r="AF702" s="210"/>
      <c r="AG702" s="210"/>
      <c r="AH702" s="210"/>
      <c r="AI702" s="210"/>
      <c r="AJ702" s="210"/>
      <c r="AK702" s="210"/>
      <c r="AL702" s="210"/>
    </row>
    <row r="703" spans="1:38" ht="16" x14ac:dyDescent="0.2">
      <c r="A703" s="210"/>
      <c r="B703" s="210"/>
      <c r="C703" s="210"/>
      <c r="D703" s="210"/>
      <c r="E703" s="210"/>
      <c r="F703" s="210"/>
      <c r="G703" s="210"/>
      <c r="H703" s="210"/>
      <c r="I703" s="210"/>
      <c r="J703" s="210"/>
      <c r="K703" s="210"/>
      <c r="L703" s="210"/>
      <c r="M703" s="210"/>
      <c r="N703" s="210"/>
      <c r="O703" s="210"/>
      <c r="P703" s="210"/>
      <c r="Q703" s="210"/>
      <c r="R703" s="210"/>
      <c r="S703" s="210"/>
      <c r="T703" s="210"/>
      <c r="U703" s="210"/>
      <c r="V703" s="210"/>
      <c r="W703" s="210"/>
      <c r="X703" s="210"/>
      <c r="Y703" s="210"/>
      <c r="Z703" s="210"/>
      <c r="AA703" s="210"/>
      <c r="AB703" s="210"/>
      <c r="AC703" s="210"/>
      <c r="AD703" s="210"/>
      <c r="AE703" s="210"/>
      <c r="AF703" s="210"/>
      <c r="AG703" s="210"/>
      <c r="AH703" s="210"/>
      <c r="AI703" s="210"/>
      <c r="AJ703" s="210"/>
      <c r="AK703" s="210"/>
      <c r="AL703" s="210"/>
    </row>
    <row r="704" spans="1:38" ht="16" x14ac:dyDescent="0.2">
      <c r="A704" s="210"/>
      <c r="B704" s="210"/>
      <c r="C704" s="210"/>
      <c r="D704" s="210"/>
      <c r="E704" s="210"/>
      <c r="F704" s="210"/>
      <c r="G704" s="210"/>
      <c r="H704" s="210"/>
      <c r="I704" s="210"/>
      <c r="J704" s="210"/>
      <c r="K704" s="210"/>
      <c r="L704" s="210"/>
      <c r="M704" s="210"/>
      <c r="N704" s="210"/>
      <c r="O704" s="210"/>
      <c r="P704" s="210"/>
      <c r="Q704" s="210"/>
      <c r="R704" s="210"/>
      <c r="S704" s="210"/>
      <c r="T704" s="210"/>
      <c r="U704" s="210"/>
      <c r="V704" s="210"/>
      <c r="W704" s="210"/>
      <c r="X704" s="210"/>
      <c r="Y704" s="210"/>
      <c r="Z704" s="210"/>
      <c r="AA704" s="210"/>
      <c r="AB704" s="210"/>
      <c r="AC704" s="210"/>
      <c r="AD704" s="210"/>
      <c r="AE704" s="210"/>
      <c r="AF704" s="210"/>
      <c r="AG704" s="210"/>
      <c r="AH704" s="210"/>
      <c r="AI704" s="210"/>
      <c r="AJ704" s="210"/>
      <c r="AK704" s="210"/>
      <c r="AL704" s="210"/>
    </row>
    <row r="705" spans="1:38" ht="16" x14ac:dyDescent="0.2">
      <c r="A705" s="210"/>
      <c r="B705" s="210"/>
      <c r="C705" s="210"/>
      <c r="D705" s="210"/>
      <c r="E705" s="210"/>
      <c r="F705" s="210"/>
      <c r="G705" s="210"/>
      <c r="H705" s="210"/>
      <c r="I705" s="210"/>
      <c r="J705" s="210"/>
      <c r="K705" s="210"/>
      <c r="L705" s="210"/>
      <c r="M705" s="210"/>
      <c r="N705" s="210"/>
      <c r="O705" s="210"/>
      <c r="P705" s="210"/>
      <c r="Q705" s="210"/>
      <c r="R705" s="210"/>
      <c r="S705" s="210"/>
      <c r="T705" s="210"/>
      <c r="U705" s="210"/>
      <c r="V705" s="210"/>
      <c r="W705" s="210"/>
      <c r="X705" s="210"/>
      <c r="Y705" s="210"/>
      <c r="Z705" s="210"/>
      <c r="AA705" s="210"/>
      <c r="AB705" s="210"/>
      <c r="AC705" s="210"/>
      <c r="AD705" s="210"/>
      <c r="AE705" s="210"/>
      <c r="AF705" s="210"/>
      <c r="AG705" s="210"/>
      <c r="AH705" s="210"/>
      <c r="AI705" s="210"/>
      <c r="AJ705" s="210"/>
      <c r="AK705" s="210"/>
      <c r="AL705" s="210"/>
    </row>
    <row r="706" spans="1:38" ht="16" x14ac:dyDescent="0.2">
      <c r="A706" s="210"/>
      <c r="B706" s="210"/>
      <c r="C706" s="210"/>
      <c r="D706" s="210"/>
      <c r="E706" s="210"/>
      <c r="F706" s="210"/>
      <c r="G706" s="210"/>
      <c r="H706" s="210"/>
      <c r="I706" s="210"/>
      <c r="J706" s="210"/>
      <c r="K706" s="210"/>
      <c r="L706" s="210"/>
      <c r="M706" s="210"/>
      <c r="N706" s="210"/>
      <c r="O706" s="210"/>
      <c r="P706" s="210"/>
      <c r="Q706" s="210"/>
      <c r="R706" s="210"/>
      <c r="S706" s="210"/>
      <c r="T706" s="210"/>
      <c r="U706" s="210"/>
      <c r="V706" s="210"/>
      <c r="W706" s="210"/>
      <c r="X706" s="210"/>
      <c r="Y706" s="210"/>
      <c r="Z706" s="210"/>
      <c r="AA706" s="210"/>
      <c r="AB706" s="210"/>
      <c r="AC706" s="210"/>
      <c r="AD706" s="210"/>
      <c r="AE706" s="210"/>
      <c r="AF706" s="210"/>
      <c r="AG706" s="210"/>
      <c r="AH706" s="210"/>
      <c r="AI706" s="210"/>
      <c r="AJ706" s="210"/>
      <c r="AK706" s="210"/>
      <c r="AL706" s="210"/>
    </row>
    <row r="707" spans="1:38" ht="16" x14ac:dyDescent="0.2">
      <c r="A707" s="210"/>
      <c r="B707" s="210"/>
      <c r="C707" s="210"/>
      <c r="D707" s="210"/>
      <c r="E707" s="210"/>
      <c r="F707" s="210"/>
      <c r="G707" s="210"/>
      <c r="H707" s="210"/>
      <c r="I707" s="210"/>
      <c r="J707" s="210"/>
      <c r="K707" s="210"/>
      <c r="L707" s="210"/>
      <c r="M707" s="210"/>
      <c r="N707" s="210"/>
      <c r="O707" s="210"/>
      <c r="P707" s="210"/>
      <c r="Q707" s="210"/>
      <c r="R707" s="210"/>
      <c r="S707" s="210"/>
      <c r="T707" s="210"/>
      <c r="U707" s="210"/>
      <c r="V707" s="210"/>
      <c r="W707" s="210"/>
      <c r="X707" s="210"/>
      <c r="Y707" s="210"/>
      <c r="Z707" s="210"/>
      <c r="AA707" s="210"/>
      <c r="AB707" s="210"/>
      <c r="AC707" s="210"/>
      <c r="AD707" s="210"/>
      <c r="AE707" s="210"/>
      <c r="AF707" s="210"/>
      <c r="AG707" s="210"/>
      <c r="AH707" s="210"/>
      <c r="AI707" s="210"/>
      <c r="AJ707" s="210"/>
      <c r="AK707" s="210"/>
      <c r="AL707" s="210"/>
    </row>
    <row r="708" spans="1:38" ht="16" x14ac:dyDescent="0.2">
      <c r="A708" s="210"/>
      <c r="B708" s="210"/>
      <c r="C708" s="210"/>
      <c r="D708" s="210"/>
      <c r="E708" s="210"/>
      <c r="F708" s="210"/>
      <c r="G708" s="210"/>
      <c r="H708" s="210"/>
      <c r="I708" s="210"/>
      <c r="J708" s="210"/>
      <c r="K708" s="210"/>
      <c r="L708" s="210"/>
      <c r="M708" s="210"/>
      <c r="N708" s="210"/>
      <c r="O708" s="210"/>
      <c r="P708" s="210"/>
      <c r="Q708" s="210"/>
      <c r="R708" s="210"/>
      <c r="S708" s="210"/>
      <c r="T708" s="210"/>
      <c r="U708" s="210"/>
      <c r="V708" s="210"/>
      <c r="W708" s="210"/>
      <c r="X708" s="210"/>
      <c r="Y708" s="210"/>
      <c r="Z708" s="210"/>
      <c r="AA708" s="210"/>
      <c r="AB708" s="210"/>
      <c r="AC708" s="210"/>
      <c r="AD708" s="210"/>
      <c r="AE708" s="210"/>
      <c r="AF708" s="210"/>
      <c r="AG708" s="210"/>
      <c r="AH708" s="210"/>
      <c r="AI708" s="210"/>
      <c r="AJ708" s="210"/>
      <c r="AK708" s="210"/>
      <c r="AL708" s="210"/>
    </row>
    <row r="709" spans="1:38" ht="16" x14ac:dyDescent="0.2">
      <c r="A709" s="210"/>
      <c r="B709" s="210"/>
      <c r="C709" s="210"/>
      <c r="D709" s="210"/>
      <c r="E709" s="210"/>
      <c r="F709" s="210"/>
      <c r="G709" s="210"/>
      <c r="H709" s="210"/>
      <c r="I709" s="210"/>
      <c r="J709" s="210"/>
      <c r="K709" s="210"/>
      <c r="L709" s="210"/>
      <c r="M709" s="210"/>
      <c r="N709" s="210"/>
      <c r="O709" s="210"/>
      <c r="P709" s="210"/>
      <c r="Q709" s="210"/>
      <c r="R709" s="210"/>
      <c r="S709" s="210"/>
      <c r="T709" s="210"/>
      <c r="U709" s="210"/>
      <c r="V709" s="210"/>
      <c r="W709" s="210"/>
      <c r="X709" s="210"/>
      <c r="Y709" s="210"/>
      <c r="Z709" s="210"/>
      <c r="AA709" s="210"/>
      <c r="AB709" s="210"/>
      <c r="AC709" s="210"/>
      <c r="AD709" s="210"/>
      <c r="AE709" s="210"/>
      <c r="AF709" s="210"/>
      <c r="AG709" s="210"/>
      <c r="AH709" s="210"/>
      <c r="AI709" s="210"/>
      <c r="AJ709" s="210"/>
      <c r="AK709" s="210"/>
      <c r="AL709" s="210"/>
    </row>
    <row r="710" spans="1:38" ht="16" x14ac:dyDescent="0.2">
      <c r="A710" s="210"/>
      <c r="B710" s="210"/>
      <c r="C710" s="210"/>
      <c r="D710" s="210"/>
      <c r="E710" s="210"/>
      <c r="F710" s="210"/>
      <c r="G710" s="210"/>
      <c r="H710" s="210"/>
      <c r="I710" s="210"/>
      <c r="J710" s="210"/>
      <c r="K710" s="210"/>
      <c r="L710" s="210"/>
      <c r="M710" s="210"/>
      <c r="N710" s="210"/>
      <c r="O710" s="210"/>
      <c r="P710" s="210"/>
      <c r="Q710" s="210"/>
      <c r="R710" s="210"/>
      <c r="S710" s="210"/>
      <c r="T710" s="210"/>
      <c r="U710" s="210"/>
      <c r="V710" s="210"/>
      <c r="W710" s="210"/>
      <c r="X710" s="210"/>
      <c r="Y710" s="210"/>
      <c r="Z710" s="210"/>
      <c r="AA710" s="210"/>
      <c r="AB710" s="210"/>
      <c r="AC710" s="210"/>
      <c r="AD710" s="210"/>
      <c r="AE710" s="210"/>
      <c r="AF710" s="210"/>
      <c r="AG710" s="210"/>
      <c r="AH710" s="210"/>
      <c r="AI710" s="210"/>
      <c r="AJ710" s="210"/>
      <c r="AK710" s="210"/>
      <c r="AL710" s="210"/>
    </row>
    <row r="711" spans="1:38" ht="16" x14ac:dyDescent="0.2">
      <c r="A711" s="210"/>
      <c r="B711" s="210"/>
      <c r="C711" s="210"/>
      <c r="D711" s="210"/>
      <c r="E711" s="210"/>
      <c r="F711" s="210"/>
      <c r="G711" s="210"/>
      <c r="H711" s="210"/>
      <c r="I711" s="210"/>
      <c r="J711" s="210"/>
      <c r="K711" s="210"/>
      <c r="L711" s="210"/>
      <c r="M711" s="210"/>
      <c r="N711" s="210"/>
      <c r="O711" s="210"/>
      <c r="P711" s="210"/>
      <c r="Q711" s="210"/>
      <c r="R711" s="210"/>
      <c r="S711" s="210"/>
      <c r="T711" s="210"/>
      <c r="U711" s="210"/>
      <c r="V711" s="210"/>
      <c r="W711" s="210"/>
      <c r="X711" s="210"/>
      <c r="Y711" s="210"/>
      <c r="Z711" s="210"/>
      <c r="AA711" s="210"/>
      <c r="AB711" s="210"/>
      <c r="AC711" s="210"/>
      <c r="AD711" s="210"/>
      <c r="AE711" s="210"/>
      <c r="AF711" s="210"/>
      <c r="AG711" s="210"/>
      <c r="AH711" s="210"/>
      <c r="AI711" s="210"/>
      <c r="AJ711" s="210"/>
      <c r="AK711" s="210"/>
      <c r="AL711" s="210"/>
    </row>
    <row r="712" spans="1:38" ht="16" x14ac:dyDescent="0.2">
      <c r="A712" s="210"/>
      <c r="B712" s="210"/>
      <c r="C712" s="210"/>
      <c r="D712" s="210"/>
      <c r="E712" s="210"/>
      <c r="F712" s="210"/>
      <c r="G712" s="210"/>
      <c r="H712" s="210"/>
      <c r="I712" s="210"/>
      <c r="J712" s="210"/>
      <c r="K712" s="210"/>
      <c r="L712" s="210"/>
      <c r="M712" s="210"/>
      <c r="N712" s="210"/>
      <c r="O712" s="210"/>
      <c r="P712" s="210"/>
      <c r="Q712" s="210"/>
      <c r="R712" s="210"/>
      <c r="S712" s="210"/>
      <c r="T712" s="210"/>
      <c r="U712" s="210"/>
      <c r="V712" s="210"/>
      <c r="W712" s="210"/>
      <c r="X712" s="210"/>
      <c r="Y712" s="210"/>
      <c r="Z712" s="210"/>
      <c r="AA712" s="210"/>
      <c r="AB712" s="210"/>
      <c r="AC712" s="210"/>
      <c r="AD712" s="210"/>
      <c r="AE712" s="210"/>
      <c r="AF712" s="210"/>
      <c r="AG712" s="210"/>
      <c r="AH712" s="210"/>
      <c r="AI712" s="210"/>
      <c r="AJ712" s="210"/>
      <c r="AK712" s="210"/>
      <c r="AL712" s="210"/>
    </row>
    <row r="713" spans="1:38" ht="16" x14ac:dyDescent="0.2">
      <c r="A713" s="210"/>
      <c r="B713" s="210"/>
      <c r="C713" s="210"/>
      <c r="D713" s="210"/>
      <c r="E713" s="210"/>
      <c r="F713" s="210"/>
      <c r="G713" s="210"/>
      <c r="H713" s="210"/>
      <c r="I713" s="210"/>
      <c r="J713" s="210"/>
      <c r="K713" s="210"/>
      <c r="L713" s="210"/>
      <c r="M713" s="210"/>
      <c r="N713" s="210"/>
      <c r="O713" s="210"/>
      <c r="P713" s="210"/>
      <c r="Q713" s="210"/>
      <c r="R713" s="210"/>
      <c r="S713" s="210"/>
      <c r="T713" s="210"/>
      <c r="U713" s="210"/>
      <c r="V713" s="210"/>
      <c r="W713" s="210"/>
      <c r="X713" s="210"/>
      <c r="Y713" s="210"/>
      <c r="Z713" s="210"/>
      <c r="AA713" s="210"/>
      <c r="AB713" s="210"/>
      <c r="AC713" s="210"/>
      <c r="AD713" s="210"/>
      <c r="AE713" s="210"/>
      <c r="AF713" s="210"/>
      <c r="AG713" s="210"/>
      <c r="AH713" s="210"/>
      <c r="AI713" s="210"/>
      <c r="AJ713" s="210"/>
      <c r="AK713" s="210"/>
      <c r="AL713" s="210"/>
    </row>
    <row r="714" spans="1:38" ht="16" x14ac:dyDescent="0.2">
      <c r="A714" s="210"/>
      <c r="B714" s="210"/>
      <c r="C714" s="210"/>
      <c r="D714" s="210"/>
      <c r="E714" s="210"/>
      <c r="F714" s="210"/>
      <c r="G714" s="210"/>
      <c r="H714" s="210"/>
      <c r="I714" s="210"/>
      <c r="J714" s="210"/>
      <c r="K714" s="210"/>
      <c r="L714" s="210"/>
      <c r="M714" s="210"/>
      <c r="N714" s="210"/>
      <c r="O714" s="210"/>
      <c r="P714" s="210"/>
      <c r="Q714" s="210"/>
      <c r="R714" s="210"/>
      <c r="S714" s="210"/>
      <c r="T714" s="210"/>
      <c r="U714" s="210"/>
      <c r="V714" s="210"/>
      <c r="W714" s="210"/>
      <c r="X714" s="210"/>
      <c r="Y714" s="210"/>
      <c r="Z714" s="210"/>
      <c r="AA714" s="210"/>
      <c r="AB714" s="210"/>
      <c r="AC714" s="210"/>
      <c r="AD714" s="210"/>
      <c r="AE714" s="210"/>
      <c r="AF714" s="210"/>
      <c r="AG714" s="210"/>
      <c r="AH714" s="210"/>
      <c r="AI714" s="210"/>
      <c r="AJ714" s="210"/>
      <c r="AK714" s="210"/>
      <c r="AL714" s="210"/>
    </row>
    <row r="715" spans="1:38" ht="16" x14ac:dyDescent="0.2">
      <c r="A715" s="210"/>
      <c r="B715" s="210"/>
      <c r="C715" s="210"/>
      <c r="D715" s="210"/>
      <c r="E715" s="210"/>
      <c r="F715" s="210"/>
      <c r="G715" s="210"/>
      <c r="H715" s="210"/>
      <c r="I715" s="210"/>
      <c r="J715" s="210"/>
      <c r="K715" s="210"/>
      <c r="L715" s="210"/>
      <c r="M715" s="210"/>
      <c r="N715" s="210"/>
      <c r="O715" s="210"/>
      <c r="P715" s="210"/>
      <c r="Q715" s="210"/>
      <c r="R715" s="210"/>
      <c r="S715" s="210"/>
      <c r="T715" s="210"/>
      <c r="U715" s="210"/>
      <c r="V715" s="210"/>
      <c r="W715" s="210"/>
      <c r="X715" s="210"/>
      <c r="Y715" s="210"/>
      <c r="Z715" s="210"/>
      <c r="AA715" s="210"/>
      <c r="AB715" s="210"/>
      <c r="AC715" s="210"/>
      <c r="AD715" s="210"/>
      <c r="AE715" s="210"/>
      <c r="AF715" s="210"/>
      <c r="AG715" s="210"/>
      <c r="AH715" s="210"/>
      <c r="AI715" s="210"/>
      <c r="AJ715" s="210"/>
      <c r="AK715" s="210"/>
      <c r="AL715" s="210"/>
    </row>
    <row r="716" spans="1:38" ht="16" x14ac:dyDescent="0.2">
      <c r="A716" s="210"/>
      <c r="B716" s="210"/>
      <c r="C716" s="210"/>
      <c r="D716" s="210"/>
      <c r="E716" s="210"/>
      <c r="F716" s="210"/>
      <c r="G716" s="210"/>
      <c r="H716" s="210"/>
      <c r="I716" s="210"/>
      <c r="J716" s="210"/>
      <c r="K716" s="210"/>
      <c r="L716" s="210"/>
      <c r="M716" s="210"/>
      <c r="N716" s="210"/>
      <c r="O716" s="210"/>
      <c r="P716" s="210"/>
      <c r="Q716" s="210"/>
      <c r="R716" s="210"/>
      <c r="S716" s="210"/>
      <c r="T716" s="210"/>
      <c r="U716" s="210"/>
      <c r="V716" s="210"/>
      <c r="W716" s="210"/>
      <c r="X716" s="210"/>
      <c r="Y716" s="210"/>
      <c r="Z716" s="210"/>
      <c r="AA716" s="210"/>
      <c r="AB716" s="210"/>
      <c r="AC716" s="210"/>
      <c r="AD716" s="210"/>
      <c r="AE716" s="210"/>
      <c r="AF716" s="210"/>
      <c r="AG716" s="210"/>
      <c r="AH716" s="210"/>
      <c r="AI716" s="210"/>
      <c r="AJ716" s="210"/>
      <c r="AK716" s="210"/>
      <c r="AL716" s="210"/>
    </row>
    <row r="717" spans="1:38" ht="16" x14ac:dyDescent="0.2">
      <c r="A717" s="210"/>
      <c r="B717" s="210"/>
      <c r="C717" s="210"/>
      <c r="D717" s="210"/>
      <c r="E717" s="210"/>
      <c r="F717" s="210"/>
      <c r="G717" s="210"/>
      <c r="H717" s="210"/>
      <c r="I717" s="210"/>
      <c r="J717" s="210"/>
      <c r="K717" s="210"/>
      <c r="L717" s="210"/>
      <c r="M717" s="210"/>
      <c r="N717" s="210"/>
      <c r="O717" s="210"/>
      <c r="P717" s="210"/>
      <c r="Q717" s="210"/>
      <c r="R717" s="210"/>
      <c r="S717" s="210"/>
      <c r="T717" s="210"/>
      <c r="U717" s="210"/>
      <c r="V717" s="210"/>
      <c r="W717" s="210"/>
      <c r="X717" s="210"/>
      <c r="Y717" s="210"/>
      <c r="Z717" s="210"/>
      <c r="AA717" s="210"/>
      <c r="AB717" s="210"/>
      <c r="AC717" s="210"/>
      <c r="AD717" s="210"/>
      <c r="AE717" s="210"/>
      <c r="AF717" s="210"/>
      <c r="AG717" s="210"/>
      <c r="AH717" s="210"/>
      <c r="AI717" s="210"/>
      <c r="AJ717" s="210"/>
      <c r="AK717" s="210"/>
      <c r="AL717" s="210"/>
    </row>
    <row r="718" spans="1:38" ht="16" x14ac:dyDescent="0.2">
      <c r="A718" s="210"/>
      <c r="B718" s="210"/>
      <c r="C718" s="210"/>
      <c r="D718" s="210"/>
      <c r="E718" s="210"/>
      <c r="F718" s="210"/>
      <c r="G718" s="210"/>
      <c r="H718" s="210"/>
      <c r="I718" s="210"/>
      <c r="J718" s="210"/>
      <c r="K718" s="210"/>
      <c r="L718" s="210"/>
      <c r="M718" s="210"/>
      <c r="N718" s="210"/>
      <c r="O718" s="210"/>
      <c r="P718" s="210"/>
      <c r="Q718" s="210"/>
      <c r="R718" s="210"/>
      <c r="S718" s="210"/>
      <c r="T718" s="210"/>
      <c r="U718" s="210"/>
      <c r="V718" s="210"/>
      <c r="W718" s="210"/>
      <c r="X718" s="210"/>
      <c r="Y718" s="210"/>
      <c r="Z718" s="210"/>
      <c r="AA718" s="210"/>
      <c r="AB718" s="210"/>
      <c r="AC718" s="210"/>
      <c r="AD718" s="210"/>
      <c r="AE718" s="210"/>
      <c r="AF718" s="210"/>
      <c r="AG718" s="210"/>
      <c r="AH718" s="210"/>
      <c r="AI718" s="210"/>
      <c r="AJ718" s="210"/>
      <c r="AK718" s="210"/>
      <c r="AL718" s="210"/>
    </row>
    <row r="719" spans="1:38" ht="16" x14ac:dyDescent="0.2">
      <c r="A719" s="210"/>
      <c r="B719" s="210"/>
      <c r="C719" s="210"/>
      <c r="D719" s="210"/>
      <c r="E719" s="210"/>
      <c r="F719" s="210"/>
      <c r="G719" s="210"/>
      <c r="H719" s="210"/>
      <c r="I719" s="210"/>
      <c r="J719" s="210"/>
      <c r="K719" s="210"/>
      <c r="L719" s="210"/>
      <c r="M719" s="210"/>
      <c r="N719" s="210"/>
      <c r="O719" s="210"/>
      <c r="P719" s="210"/>
      <c r="Q719" s="210"/>
      <c r="R719" s="210"/>
      <c r="S719" s="210"/>
      <c r="T719" s="210"/>
      <c r="U719" s="210"/>
      <c r="V719" s="210"/>
      <c r="W719" s="210"/>
      <c r="X719" s="210"/>
      <c r="Y719" s="210"/>
      <c r="Z719" s="210"/>
      <c r="AA719" s="210"/>
      <c r="AB719" s="210"/>
      <c r="AC719" s="210"/>
      <c r="AD719" s="210"/>
      <c r="AE719" s="210"/>
      <c r="AF719" s="210"/>
      <c r="AG719" s="210"/>
      <c r="AH719" s="210"/>
      <c r="AI719" s="210"/>
      <c r="AJ719" s="210"/>
      <c r="AK719" s="210"/>
      <c r="AL719" s="210"/>
    </row>
    <row r="720" spans="1:38" ht="16" x14ac:dyDescent="0.2">
      <c r="A720" s="210"/>
      <c r="B720" s="210"/>
      <c r="C720" s="210"/>
      <c r="D720" s="210"/>
      <c r="E720" s="210"/>
      <c r="F720" s="210"/>
      <c r="G720" s="210"/>
      <c r="H720" s="210"/>
      <c r="I720" s="210"/>
      <c r="J720" s="210"/>
      <c r="K720" s="210"/>
      <c r="L720" s="210"/>
      <c r="M720" s="210"/>
      <c r="N720" s="210"/>
      <c r="O720" s="210"/>
      <c r="P720" s="210"/>
      <c r="Q720" s="210"/>
      <c r="R720" s="210"/>
      <c r="S720" s="210"/>
      <c r="T720" s="210"/>
      <c r="U720" s="210"/>
      <c r="V720" s="210"/>
      <c r="W720" s="210"/>
      <c r="X720" s="210"/>
      <c r="Y720" s="210"/>
      <c r="Z720" s="210"/>
      <c r="AA720" s="210"/>
      <c r="AB720" s="210"/>
      <c r="AC720" s="210"/>
      <c r="AD720" s="210"/>
      <c r="AE720" s="210"/>
      <c r="AF720" s="210"/>
      <c r="AG720" s="210"/>
      <c r="AH720" s="210"/>
      <c r="AI720" s="210"/>
      <c r="AJ720" s="210"/>
      <c r="AK720" s="210"/>
      <c r="AL720" s="210"/>
    </row>
    <row r="721" spans="1:38" ht="16" x14ac:dyDescent="0.2">
      <c r="A721" s="210"/>
      <c r="B721" s="210"/>
      <c r="C721" s="210"/>
      <c r="D721" s="210"/>
      <c r="E721" s="210"/>
      <c r="F721" s="210"/>
      <c r="G721" s="210"/>
      <c r="H721" s="210"/>
      <c r="I721" s="210"/>
      <c r="J721" s="210"/>
      <c r="K721" s="210"/>
      <c r="L721" s="210"/>
      <c r="M721" s="210"/>
      <c r="N721" s="210"/>
      <c r="O721" s="210"/>
      <c r="P721" s="210"/>
      <c r="Q721" s="210"/>
      <c r="R721" s="210"/>
      <c r="S721" s="210"/>
      <c r="T721" s="210"/>
      <c r="U721" s="210"/>
      <c r="V721" s="210"/>
      <c r="W721" s="210"/>
      <c r="X721" s="210"/>
      <c r="Y721" s="210"/>
      <c r="Z721" s="210"/>
      <c r="AA721" s="210"/>
      <c r="AB721" s="210"/>
      <c r="AC721" s="210"/>
      <c r="AD721" s="210"/>
      <c r="AE721" s="210"/>
      <c r="AF721" s="210"/>
      <c r="AG721" s="210"/>
      <c r="AH721" s="210"/>
      <c r="AI721" s="210"/>
      <c r="AJ721" s="210"/>
      <c r="AK721" s="210"/>
      <c r="AL721" s="210"/>
    </row>
    <row r="722" spans="1:38" ht="16" x14ac:dyDescent="0.2">
      <c r="A722" s="210"/>
      <c r="B722" s="210"/>
      <c r="C722" s="210"/>
      <c r="D722" s="210"/>
      <c r="E722" s="210"/>
      <c r="F722" s="210"/>
      <c r="G722" s="210"/>
      <c r="H722" s="210"/>
      <c r="I722" s="210"/>
      <c r="J722" s="210"/>
      <c r="K722" s="210"/>
      <c r="L722" s="210"/>
      <c r="M722" s="210"/>
      <c r="N722" s="210"/>
      <c r="O722" s="210"/>
      <c r="P722" s="210"/>
      <c r="Q722" s="210"/>
      <c r="R722" s="210"/>
      <c r="S722" s="210"/>
      <c r="T722" s="210"/>
      <c r="U722" s="210"/>
      <c r="V722" s="210"/>
      <c r="W722" s="210"/>
      <c r="X722" s="210"/>
      <c r="Y722" s="210"/>
      <c r="Z722" s="210"/>
      <c r="AA722" s="210"/>
      <c r="AB722" s="210"/>
      <c r="AC722" s="210"/>
      <c r="AD722" s="210"/>
      <c r="AE722" s="210"/>
      <c r="AF722" s="210"/>
      <c r="AG722" s="210"/>
      <c r="AH722" s="210"/>
      <c r="AI722" s="210"/>
      <c r="AJ722" s="210"/>
      <c r="AK722" s="210"/>
      <c r="AL722" s="210"/>
    </row>
    <row r="723" spans="1:38" ht="16" x14ac:dyDescent="0.2">
      <c r="A723" s="210"/>
      <c r="B723" s="210"/>
      <c r="C723" s="210"/>
      <c r="D723" s="210"/>
      <c r="E723" s="210"/>
      <c r="F723" s="210"/>
      <c r="G723" s="210"/>
      <c r="H723" s="210"/>
      <c r="I723" s="210"/>
      <c r="J723" s="210"/>
      <c r="K723" s="210"/>
      <c r="L723" s="210"/>
      <c r="M723" s="210"/>
      <c r="N723" s="210"/>
      <c r="O723" s="210"/>
      <c r="P723" s="210"/>
      <c r="Q723" s="210"/>
      <c r="R723" s="210"/>
      <c r="S723" s="210"/>
      <c r="T723" s="210"/>
      <c r="U723" s="210"/>
      <c r="V723" s="210"/>
      <c r="W723" s="210"/>
      <c r="X723" s="210"/>
      <c r="Y723" s="210"/>
      <c r="Z723" s="210"/>
      <c r="AA723" s="210"/>
      <c r="AB723" s="210"/>
      <c r="AC723" s="210"/>
      <c r="AD723" s="210"/>
      <c r="AE723" s="210"/>
      <c r="AF723" s="210"/>
      <c r="AG723" s="210"/>
      <c r="AH723" s="210"/>
      <c r="AI723" s="210"/>
      <c r="AJ723" s="210"/>
      <c r="AK723" s="210"/>
      <c r="AL723" s="210"/>
    </row>
    <row r="724" spans="1:38" ht="16" x14ac:dyDescent="0.2">
      <c r="A724" s="210"/>
      <c r="B724" s="210"/>
      <c r="C724" s="210"/>
      <c r="D724" s="210"/>
      <c r="E724" s="210"/>
      <c r="F724" s="210"/>
      <c r="G724" s="210"/>
      <c r="H724" s="210"/>
      <c r="I724" s="210"/>
      <c r="J724" s="210"/>
      <c r="K724" s="210"/>
      <c r="L724" s="210"/>
      <c r="M724" s="210"/>
      <c r="N724" s="210"/>
      <c r="O724" s="210"/>
      <c r="P724" s="210"/>
      <c r="Q724" s="210"/>
      <c r="R724" s="210"/>
      <c r="S724" s="210"/>
      <c r="T724" s="210"/>
      <c r="U724" s="210"/>
      <c r="V724" s="210"/>
      <c r="W724" s="210"/>
      <c r="X724" s="210"/>
      <c r="Y724" s="210"/>
      <c r="Z724" s="210"/>
      <c r="AA724" s="210"/>
      <c r="AB724" s="210"/>
      <c r="AC724" s="210"/>
      <c r="AD724" s="210"/>
      <c r="AE724" s="210"/>
      <c r="AF724" s="210"/>
      <c r="AG724" s="210"/>
      <c r="AH724" s="210"/>
      <c r="AI724" s="210"/>
      <c r="AJ724" s="210"/>
      <c r="AK724" s="210"/>
      <c r="AL724" s="210"/>
    </row>
    <row r="725" spans="1:38" ht="16" x14ac:dyDescent="0.2">
      <c r="A725" s="210"/>
      <c r="B725" s="210"/>
      <c r="C725" s="210"/>
      <c r="D725" s="210"/>
      <c r="E725" s="210"/>
      <c r="F725" s="210"/>
      <c r="G725" s="210"/>
      <c r="H725" s="210"/>
      <c r="I725" s="210"/>
      <c r="J725" s="210"/>
      <c r="K725" s="210"/>
      <c r="L725" s="210"/>
      <c r="M725" s="210"/>
      <c r="N725" s="210"/>
      <c r="O725" s="210"/>
      <c r="P725" s="210"/>
      <c r="Q725" s="210"/>
      <c r="R725" s="210"/>
      <c r="S725" s="210"/>
      <c r="T725" s="210"/>
      <c r="U725" s="210"/>
      <c r="V725" s="210"/>
      <c r="W725" s="210"/>
      <c r="X725" s="210"/>
      <c r="Y725" s="210"/>
      <c r="Z725" s="210"/>
      <c r="AA725" s="210"/>
      <c r="AB725" s="210"/>
      <c r="AC725" s="210"/>
      <c r="AD725" s="210"/>
      <c r="AE725" s="210"/>
      <c r="AF725" s="210"/>
      <c r="AG725" s="210"/>
      <c r="AH725" s="210"/>
      <c r="AI725" s="210"/>
      <c r="AJ725" s="210"/>
      <c r="AK725" s="210"/>
      <c r="AL725" s="210"/>
    </row>
    <row r="726" spans="1:38" ht="16" x14ac:dyDescent="0.2">
      <c r="A726" s="210"/>
      <c r="B726" s="210"/>
      <c r="C726" s="210"/>
      <c r="D726" s="210"/>
      <c r="E726" s="210"/>
      <c r="F726" s="210"/>
      <c r="G726" s="210"/>
      <c r="H726" s="210"/>
      <c r="I726" s="210"/>
      <c r="J726" s="210"/>
      <c r="K726" s="210"/>
      <c r="L726" s="210"/>
      <c r="M726" s="210"/>
      <c r="N726" s="210"/>
      <c r="O726" s="210"/>
      <c r="P726" s="210"/>
      <c r="Q726" s="210"/>
      <c r="R726" s="210"/>
      <c r="S726" s="210"/>
      <c r="T726" s="210"/>
      <c r="U726" s="210"/>
      <c r="V726" s="210"/>
      <c r="W726" s="210"/>
      <c r="X726" s="210"/>
      <c r="Y726" s="210"/>
      <c r="Z726" s="210"/>
      <c r="AA726" s="210"/>
      <c r="AB726" s="210"/>
      <c r="AC726" s="210"/>
      <c r="AD726" s="210"/>
      <c r="AE726" s="210"/>
      <c r="AF726" s="210"/>
      <c r="AG726" s="210"/>
      <c r="AH726" s="210"/>
      <c r="AI726" s="210"/>
      <c r="AJ726" s="210"/>
      <c r="AK726" s="210"/>
      <c r="AL726" s="210"/>
    </row>
    <row r="727" spans="1:38" ht="16" x14ac:dyDescent="0.2">
      <c r="A727" s="210"/>
      <c r="B727" s="210"/>
      <c r="C727" s="210"/>
      <c r="D727" s="210"/>
      <c r="E727" s="210"/>
      <c r="F727" s="210"/>
      <c r="G727" s="210"/>
      <c r="H727" s="210"/>
      <c r="I727" s="210"/>
      <c r="J727" s="210"/>
      <c r="K727" s="210"/>
      <c r="L727" s="210"/>
      <c r="M727" s="210"/>
      <c r="N727" s="210"/>
      <c r="O727" s="210"/>
      <c r="P727" s="210"/>
      <c r="Q727" s="210"/>
      <c r="R727" s="210"/>
      <c r="S727" s="210"/>
      <c r="T727" s="210"/>
      <c r="U727" s="210"/>
      <c r="V727" s="210"/>
      <c r="W727" s="210"/>
      <c r="X727" s="210"/>
      <c r="Y727" s="210"/>
      <c r="Z727" s="210"/>
      <c r="AA727" s="210"/>
      <c r="AB727" s="210"/>
      <c r="AC727" s="210"/>
      <c r="AD727" s="210"/>
      <c r="AE727" s="210"/>
      <c r="AF727" s="210"/>
      <c r="AG727" s="210"/>
      <c r="AH727" s="210"/>
      <c r="AI727" s="210"/>
      <c r="AJ727" s="210"/>
      <c r="AK727" s="210"/>
      <c r="AL727" s="210"/>
    </row>
    <row r="728" spans="1:38" ht="16" x14ac:dyDescent="0.2">
      <c r="A728" s="210"/>
      <c r="B728" s="210"/>
      <c r="C728" s="210"/>
      <c r="D728" s="210"/>
      <c r="E728" s="210"/>
      <c r="F728" s="210"/>
      <c r="G728" s="210"/>
      <c r="H728" s="210"/>
      <c r="I728" s="210"/>
      <c r="J728" s="210"/>
      <c r="K728" s="210"/>
      <c r="L728" s="210"/>
      <c r="M728" s="210"/>
      <c r="N728" s="210"/>
      <c r="O728" s="210"/>
      <c r="P728" s="210"/>
      <c r="Q728" s="210"/>
      <c r="R728" s="210"/>
      <c r="S728" s="210"/>
      <c r="T728" s="210"/>
      <c r="U728" s="210"/>
      <c r="V728" s="210"/>
      <c r="W728" s="210"/>
      <c r="X728" s="210"/>
      <c r="Y728" s="210"/>
      <c r="Z728" s="210"/>
      <c r="AA728" s="210"/>
      <c r="AB728" s="210"/>
      <c r="AC728" s="210"/>
      <c r="AD728" s="210"/>
      <c r="AE728" s="210"/>
      <c r="AF728" s="210"/>
      <c r="AG728" s="210"/>
      <c r="AH728" s="210"/>
      <c r="AI728" s="210"/>
      <c r="AJ728" s="210"/>
      <c r="AK728" s="210"/>
      <c r="AL728" s="210"/>
    </row>
    <row r="729" spans="1:38" ht="16" x14ac:dyDescent="0.2">
      <c r="A729" s="210"/>
      <c r="B729" s="210"/>
      <c r="C729" s="210"/>
      <c r="D729" s="210"/>
      <c r="E729" s="210"/>
      <c r="F729" s="210"/>
      <c r="G729" s="210"/>
      <c r="H729" s="210"/>
      <c r="I729" s="210"/>
      <c r="J729" s="210"/>
      <c r="K729" s="210"/>
      <c r="L729" s="210"/>
      <c r="M729" s="210"/>
      <c r="N729" s="210"/>
      <c r="O729" s="210"/>
      <c r="P729" s="210"/>
      <c r="Q729" s="210"/>
      <c r="R729" s="210"/>
      <c r="S729" s="210"/>
      <c r="T729" s="210"/>
      <c r="U729" s="210"/>
      <c r="V729" s="210"/>
      <c r="W729" s="210"/>
      <c r="X729" s="210"/>
      <c r="Y729" s="210"/>
      <c r="Z729" s="210"/>
      <c r="AA729" s="210"/>
      <c r="AB729" s="210"/>
      <c r="AC729" s="210"/>
      <c r="AD729" s="210"/>
      <c r="AE729" s="210"/>
      <c r="AF729" s="210"/>
      <c r="AG729" s="210"/>
      <c r="AH729" s="210"/>
      <c r="AI729" s="210"/>
      <c r="AJ729" s="210"/>
      <c r="AK729" s="210"/>
      <c r="AL729" s="210"/>
    </row>
    <row r="730" spans="1:38" ht="16" x14ac:dyDescent="0.2">
      <c r="A730" s="210"/>
      <c r="B730" s="210"/>
      <c r="C730" s="210"/>
      <c r="D730" s="210"/>
      <c r="E730" s="210"/>
      <c r="F730" s="210"/>
      <c r="G730" s="210"/>
      <c r="H730" s="210"/>
      <c r="I730" s="210"/>
      <c r="J730" s="210"/>
      <c r="K730" s="210"/>
      <c r="L730" s="210"/>
      <c r="M730" s="210"/>
      <c r="N730" s="210"/>
      <c r="O730" s="210"/>
      <c r="P730" s="210"/>
      <c r="Q730" s="210"/>
      <c r="R730" s="210"/>
      <c r="S730" s="210"/>
      <c r="T730" s="210"/>
      <c r="U730" s="210"/>
      <c r="V730" s="210"/>
      <c r="W730" s="210"/>
      <c r="X730" s="210"/>
      <c r="Y730" s="210"/>
      <c r="Z730" s="210"/>
      <c r="AA730" s="210"/>
      <c r="AB730" s="210"/>
      <c r="AC730" s="210"/>
      <c r="AD730" s="210"/>
      <c r="AE730" s="210"/>
      <c r="AF730" s="210"/>
      <c r="AG730" s="210"/>
      <c r="AH730" s="210"/>
      <c r="AI730" s="210"/>
      <c r="AJ730" s="210"/>
      <c r="AK730" s="210"/>
      <c r="AL730" s="210"/>
    </row>
    <row r="731" spans="1:38" ht="16" x14ac:dyDescent="0.2">
      <c r="A731" s="210"/>
      <c r="B731" s="210"/>
      <c r="C731" s="210"/>
      <c r="D731" s="210"/>
      <c r="E731" s="210"/>
      <c r="F731" s="210"/>
      <c r="G731" s="210"/>
      <c r="H731" s="210"/>
      <c r="I731" s="210"/>
      <c r="J731" s="210"/>
      <c r="K731" s="210"/>
      <c r="L731" s="210"/>
      <c r="M731" s="210"/>
      <c r="N731" s="210"/>
      <c r="O731" s="210"/>
      <c r="P731" s="210"/>
      <c r="Q731" s="210"/>
      <c r="R731" s="210"/>
      <c r="S731" s="210"/>
      <c r="T731" s="210"/>
      <c r="U731" s="210"/>
      <c r="V731" s="210"/>
      <c r="W731" s="210"/>
      <c r="X731" s="210"/>
      <c r="Y731" s="210"/>
      <c r="Z731" s="210"/>
      <c r="AA731" s="210"/>
      <c r="AB731" s="210"/>
      <c r="AC731" s="210"/>
      <c r="AD731" s="210"/>
      <c r="AE731" s="210"/>
      <c r="AF731" s="210"/>
      <c r="AG731" s="210"/>
      <c r="AH731" s="210"/>
      <c r="AI731" s="210"/>
      <c r="AJ731" s="210"/>
      <c r="AK731" s="210"/>
      <c r="AL731" s="210"/>
    </row>
    <row r="732" spans="1:38" ht="16" x14ac:dyDescent="0.2">
      <c r="A732" s="210"/>
      <c r="B732" s="210"/>
      <c r="C732" s="210"/>
      <c r="D732" s="210"/>
      <c r="E732" s="210"/>
      <c r="F732" s="210"/>
      <c r="G732" s="210"/>
      <c r="H732" s="210"/>
      <c r="I732" s="210"/>
      <c r="J732" s="210"/>
      <c r="K732" s="210"/>
      <c r="L732" s="210"/>
      <c r="M732" s="210"/>
      <c r="N732" s="210"/>
      <c r="O732" s="210"/>
      <c r="P732" s="210"/>
      <c r="Q732" s="210"/>
      <c r="R732" s="210"/>
      <c r="S732" s="210"/>
      <c r="T732" s="210"/>
      <c r="U732" s="210"/>
      <c r="V732" s="210"/>
      <c r="W732" s="210"/>
      <c r="X732" s="210"/>
      <c r="Y732" s="210"/>
      <c r="Z732" s="210"/>
      <c r="AA732" s="210"/>
      <c r="AB732" s="210"/>
      <c r="AC732" s="210"/>
      <c r="AD732" s="210"/>
      <c r="AE732" s="210"/>
      <c r="AF732" s="210"/>
      <c r="AG732" s="210"/>
      <c r="AH732" s="210"/>
      <c r="AI732" s="210"/>
      <c r="AJ732" s="210"/>
      <c r="AK732" s="210"/>
      <c r="AL732" s="210"/>
    </row>
    <row r="733" spans="1:38" ht="16" x14ac:dyDescent="0.2">
      <c r="A733" s="210"/>
      <c r="B733" s="210"/>
      <c r="C733" s="210"/>
      <c r="D733" s="210"/>
      <c r="E733" s="210"/>
      <c r="F733" s="210"/>
      <c r="G733" s="210"/>
      <c r="H733" s="210"/>
      <c r="I733" s="210"/>
      <c r="J733" s="210"/>
      <c r="K733" s="210"/>
      <c r="L733" s="210"/>
      <c r="M733" s="210"/>
      <c r="N733" s="210"/>
      <c r="O733" s="210"/>
      <c r="P733" s="210"/>
      <c r="Q733" s="210"/>
      <c r="R733" s="210"/>
      <c r="S733" s="210"/>
      <c r="T733" s="210"/>
      <c r="U733" s="210"/>
      <c r="V733" s="210"/>
      <c r="W733" s="210"/>
      <c r="X733" s="210"/>
      <c r="Y733" s="210"/>
      <c r="Z733" s="210"/>
      <c r="AA733" s="210"/>
      <c r="AB733" s="210"/>
      <c r="AC733" s="210"/>
      <c r="AD733" s="210"/>
      <c r="AE733" s="210"/>
      <c r="AF733" s="210"/>
      <c r="AG733" s="210"/>
      <c r="AH733" s="210"/>
      <c r="AI733" s="210"/>
      <c r="AJ733" s="210"/>
      <c r="AK733" s="210"/>
      <c r="AL733" s="210"/>
    </row>
    <row r="734" spans="1:38" ht="16" x14ac:dyDescent="0.2">
      <c r="A734" s="210"/>
      <c r="B734" s="210"/>
      <c r="C734" s="210"/>
      <c r="D734" s="210"/>
      <c r="E734" s="210"/>
      <c r="F734" s="210"/>
      <c r="G734" s="210"/>
      <c r="H734" s="210"/>
      <c r="I734" s="210"/>
      <c r="J734" s="210"/>
      <c r="K734" s="210"/>
      <c r="L734" s="210"/>
      <c r="M734" s="210"/>
      <c r="N734" s="210"/>
      <c r="O734" s="210"/>
      <c r="P734" s="210"/>
      <c r="Q734" s="210"/>
      <c r="R734" s="210"/>
      <c r="S734" s="210"/>
      <c r="T734" s="210"/>
      <c r="U734" s="210"/>
      <c r="V734" s="210"/>
      <c r="W734" s="210"/>
      <c r="X734" s="210"/>
      <c r="Y734" s="210"/>
      <c r="Z734" s="210"/>
      <c r="AA734" s="210"/>
      <c r="AB734" s="210"/>
      <c r="AC734" s="210"/>
      <c r="AD734" s="210"/>
      <c r="AE734" s="210"/>
      <c r="AF734" s="210"/>
      <c r="AG734" s="210"/>
      <c r="AH734" s="210"/>
      <c r="AI734" s="210"/>
      <c r="AJ734" s="210"/>
      <c r="AK734" s="210"/>
      <c r="AL734" s="210"/>
    </row>
    <row r="735" spans="1:38" ht="16" x14ac:dyDescent="0.2">
      <c r="A735" s="210"/>
      <c r="B735" s="210"/>
      <c r="C735" s="210"/>
      <c r="D735" s="210"/>
      <c r="E735" s="210"/>
      <c r="F735" s="210"/>
      <c r="G735" s="210"/>
      <c r="H735" s="210"/>
      <c r="I735" s="210"/>
      <c r="J735" s="210"/>
      <c r="K735" s="210"/>
      <c r="L735" s="210"/>
      <c r="M735" s="210"/>
      <c r="N735" s="210"/>
      <c r="O735" s="210"/>
      <c r="P735" s="210"/>
      <c r="Q735" s="210"/>
      <c r="R735" s="210"/>
      <c r="S735" s="210"/>
      <c r="T735" s="210"/>
      <c r="U735" s="210"/>
      <c r="V735" s="210"/>
      <c r="W735" s="210"/>
      <c r="X735" s="210"/>
      <c r="Y735" s="210"/>
      <c r="Z735" s="210"/>
      <c r="AA735" s="210"/>
      <c r="AB735" s="210"/>
      <c r="AC735" s="210"/>
      <c r="AD735" s="210"/>
      <c r="AE735" s="210"/>
      <c r="AF735" s="210"/>
      <c r="AG735" s="210"/>
      <c r="AH735" s="210"/>
      <c r="AI735" s="210"/>
      <c r="AJ735" s="210"/>
      <c r="AK735" s="210"/>
      <c r="AL735" s="210"/>
    </row>
    <row r="736" spans="1:38" ht="16" x14ac:dyDescent="0.2">
      <c r="A736" s="210"/>
      <c r="B736" s="210"/>
      <c r="C736" s="210"/>
      <c r="D736" s="210"/>
      <c r="E736" s="210"/>
      <c r="F736" s="210"/>
      <c r="G736" s="210"/>
      <c r="H736" s="210"/>
      <c r="I736" s="210"/>
      <c r="J736" s="210"/>
      <c r="K736" s="210"/>
      <c r="L736" s="210"/>
      <c r="M736" s="210"/>
      <c r="N736" s="210"/>
      <c r="O736" s="210"/>
      <c r="P736" s="210"/>
      <c r="Q736" s="210"/>
      <c r="R736" s="210"/>
      <c r="S736" s="210"/>
      <c r="T736" s="210"/>
      <c r="U736" s="210"/>
      <c r="V736" s="210"/>
      <c r="W736" s="210"/>
      <c r="X736" s="210"/>
      <c r="Y736" s="210"/>
      <c r="Z736" s="210"/>
      <c r="AA736" s="210"/>
      <c r="AB736" s="210"/>
      <c r="AC736" s="210"/>
      <c r="AD736" s="210"/>
      <c r="AE736" s="210"/>
      <c r="AF736" s="210"/>
      <c r="AG736" s="210"/>
      <c r="AH736" s="210"/>
      <c r="AI736" s="210"/>
      <c r="AJ736" s="210"/>
      <c r="AK736" s="210"/>
      <c r="AL736" s="210"/>
    </row>
    <row r="737" spans="1:38" ht="16" x14ac:dyDescent="0.2">
      <c r="A737" s="210"/>
      <c r="B737" s="210"/>
      <c r="C737" s="210"/>
      <c r="D737" s="210"/>
      <c r="E737" s="210"/>
      <c r="F737" s="210"/>
      <c r="G737" s="210"/>
      <c r="H737" s="210"/>
      <c r="I737" s="210"/>
      <c r="J737" s="210"/>
      <c r="K737" s="210"/>
      <c r="L737" s="210"/>
      <c r="M737" s="210"/>
      <c r="N737" s="210"/>
      <c r="O737" s="210"/>
      <c r="P737" s="210"/>
      <c r="Q737" s="210"/>
      <c r="R737" s="210"/>
      <c r="S737" s="210"/>
      <c r="T737" s="210"/>
      <c r="U737" s="210"/>
      <c r="V737" s="210"/>
      <c r="W737" s="210"/>
      <c r="X737" s="210"/>
      <c r="Y737" s="210"/>
      <c r="Z737" s="210"/>
      <c r="AA737" s="210"/>
      <c r="AB737" s="210"/>
      <c r="AC737" s="210"/>
      <c r="AD737" s="210"/>
      <c r="AE737" s="210"/>
      <c r="AF737" s="210"/>
      <c r="AG737" s="210"/>
      <c r="AH737" s="210"/>
      <c r="AI737" s="210"/>
      <c r="AJ737" s="210"/>
      <c r="AK737" s="210"/>
      <c r="AL737" s="210"/>
    </row>
    <row r="738" spans="1:38" ht="16" x14ac:dyDescent="0.2">
      <c r="A738" s="210"/>
      <c r="B738" s="210"/>
      <c r="C738" s="210"/>
      <c r="D738" s="210"/>
      <c r="E738" s="210"/>
      <c r="F738" s="210"/>
      <c r="G738" s="210"/>
      <c r="H738" s="210"/>
      <c r="I738" s="210"/>
      <c r="J738" s="210"/>
      <c r="K738" s="210"/>
      <c r="L738" s="210"/>
      <c r="M738" s="210"/>
      <c r="N738" s="210"/>
      <c r="O738" s="210"/>
      <c r="P738" s="210"/>
      <c r="Q738" s="210"/>
      <c r="R738" s="210"/>
      <c r="S738" s="210"/>
      <c r="T738" s="210"/>
      <c r="U738" s="210"/>
      <c r="V738" s="210"/>
      <c r="W738" s="210"/>
      <c r="X738" s="210"/>
      <c r="Y738" s="210"/>
      <c r="Z738" s="210"/>
      <c r="AA738" s="210"/>
      <c r="AB738" s="210"/>
      <c r="AC738" s="210"/>
      <c r="AD738" s="210"/>
      <c r="AE738" s="210"/>
      <c r="AF738" s="210"/>
      <c r="AG738" s="210"/>
      <c r="AH738" s="210"/>
      <c r="AI738" s="210"/>
      <c r="AJ738" s="210"/>
      <c r="AK738" s="210"/>
      <c r="AL738" s="210"/>
    </row>
    <row r="739" spans="1:38" ht="16" x14ac:dyDescent="0.2">
      <c r="A739" s="210"/>
      <c r="B739" s="210"/>
      <c r="C739" s="210"/>
      <c r="D739" s="210"/>
      <c r="E739" s="210"/>
      <c r="F739" s="210"/>
      <c r="G739" s="210"/>
      <c r="H739" s="210"/>
      <c r="I739" s="210"/>
      <c r="J739" s="210"/>
      <c r="K739" s="210"/>
      <c r="L739" s="210"/>
      <c r="M739" s="210"/>
      <c r="N739" s="210"/>
      <c r="O739" s="210"/>
      <c r="P739" s="210"/>
      <c r="Q739" s="210"/>
      <c r="R739" s="210"/>
      <c r="S739" s="210"/>
      <c r="T739" s="210"/>
      <c r="U739" s="210"/>
      <c r="V739" s="210"/>
      <c r="W739" s="210"/>
      <c r="X739" s="210"/>
      <c r="Y739" s="210"/>
      <c r="Z739" s="210"/>
      <c r="AA739" s="210"/>
      <c r="AB739" s="210"/>
      <c r="AC739" s="210"/>
      <c r="AD739" s="210"/>
      <c r="AE739" s="210"/>
      <c r="AF739" s="210"/>
      <c r="AG739" s="210"/>
      <c r="AH739" s="210"/>
      <c r="AI739" s="210"/>
      <c r="AJ739" s="210"/>
      <c r="AK739" s="210"/>
      <c r="AL739" s="210"/>
    </row>
    <row r="740" spans="1:38" ht="16" x14ac:dyDescent="0.2">
      <c r="A740" s="210"/>
      <c r="B740" s="210"/>
      <c r="C740" s="210"/>
      <c r="D740" s="210"/>
      <c r="E740" s="210"/>
      <c r="F740" s="210"/>
      <c r="G740" s="210"/>
      <c r="H740" s="210"/>
      <c r="I740" s="210"/>
      <c r="J740" s="210"/>
      <c r="K740" s="210"/>
      <c r="L740" s="210"/>
      <c r="M740" s="210"/>
      <c r="N740" s="210"/>
      <c r="O740" s="210"/>
      <c r="P740" s="210"/>
      <c r="Q740" s="210"/>
      <c r="R740" s="210"/>
      <c r="S740" s="210"/>
      <c r="T740" s="210"/>
      <c r="U740" s="210"/>
      <c r="V740" s="210"/>
      <c r="W740" s="210"/>
      <c r="X740" s="210"/>
      <c r="Y740" s="210"/>
      <c r="Z740" s="210"/>
      <c r="AA740" s="210"/>
      <c r="AB740" s="210"/>
      <c r="AC740" s="210"/>
      <c r="AD740" s="210"/>
      <c r="AE740" s="210"/>
      <c r="AF740" s="210"/>
      <c r="AG740" s="210"/>
      <c r="AH740" s="210"/>
      <c r="AI740" s="210"/>
      <c r="AJ740" s="210"/>
      <c r="AK740" s="210"/>
      <c r="AL740" s="210"/>
    </row>
    <row r="741" spans="1:38" ht="16" x14ac:dyDescent="0.2">
      <c r="A741" s="210"/>
      <c r="B741" s="210"/>
      <c r="C741" s="210"/>
      <c r="D741" s="210"/>
      <c r="E741" s="210"/>
      <c r="F741" s="210"/>
      <c r="G741" s="210"/>
      <c r="H741" s="210"/>
      <c r="I741" s="210"/>
      <c r="J741" s="210"/>
      <c r="K741" s="210"/>
      <c r="L741" s="210"/>
      <c r="M741" s="210"/>
      <c r="N741" s="210"/>
      <c r="O741" s="210"/>
      <c r="P741" s="210"/>
      <c r="Q741" s="210"/>
      <c r="R741" s="210"/>
      <c r="S741" s="210"/>
      <c r="T741" s="210"/>
      <c r="U741" s="210"/>
      <c r="V741" s="210"/>
      <c r="W741" s="210"/>
      <c r="X741" s="210"/>
      <c r="Y741" s="210"/>
      <c r="Z741" s="210"/>
      <c r="AA741" s="210"/>
      <c r="AB741" s="210"/>
      <c r="AC741" s="210"/>
      <c r="AD741" s="210"/>
      <c r="AE741" s="210"/>
      <c r="AF741" s="210"/>
      <c r="AG741" s="210"/>
      <c r="AH741" s="210"/>
      <c r="AI741" s="210"/>
      <c r="AJ741" s="210"/>
      <c r="AK741" s="210"/>
      <c r="AL741" s="210"/>
    </row>
    <row r="742" spans="1:38" ht="16" x14ac:dyDescent="0.2">
      <c r="A742" s="210"/>
      <c r="B742" s="210"/>
      <c r="C742" s="210"/>
      <c r="D742" s="210"/>
      <c r="E742" s="210"/>
      <c r="F742" s="210"/>
      <c r="G742" s="210"/>
      <c r="H742" s="210"/>
      <c r="I742" s="210"/>
      <c r="J742" s="210"/>
      <c r="K742" s="210"/>
      <c r="L742" s="210"/>
      <c r="M742" s="210"/>
      <c r="N742" s="210"/>
      <c r="O742" s="210"/>
      <c r="P742" s="210"/>
      <c r="Q742" s="210"/>
      <c r="R742" s="210"/>
      <c r="S742" s="210"/>
      <c r="T742" s="210"/>
      <c r="U742" s="210"/>
      <c r="V742" s="210"/>
      <c r="W742" s="210"/>
      <c r="X742" s="210"/>
      <c r="Y742" s="210"/>
      <c r="Z742" s="210"/>
      <c r="AA742" s="210"/>
      <c r="AB742" s="210"/>
      <c r="AC742" s="210"/>
      <c r="AD742" s="210"/>
      <c r="AE742" s="210"/>
      <c r="AF742" s="210"/>
      <c r="AG742" s="210"/>
      <c r="AH742" s="210"/>
      <c r="AI742" s="210"/>
      <c r="AJ742" s="210"/>
      <c r="AK742" s="210"/>
      <c r="AL742" s="210"/>
    </row>
    <row r="743" spans="1:38" ht="16" x14ac:dyDescent="0.2">
      <c r="A743" s="210"/>
      <c r="B743" s="210"/>
      <c r="C743" s="210"/>
      <c r="D743" s="210"/>
      <c r="E743" s="210"/>
      <c r="F743" s="210"/>
      <c r="G743" s="210"/>
      <c r="H743" s="210"/>
      <c r="I743" s="210"/>
      <c r="J743" s="210"/>
      <c r="K743" s="210"/>
      <c r="L743" s="210"/>
      <c r="M743" s="210"/>
      <c r="N743" s="210"/>
      <c r="O743" s="210"/>
      <c r="P743" s="210"/>
      <c r="Q743" s="210"/>
      <c r="R743" s="210"/>
      <c r="S743" s="210"/>
      <c r="T743" s="210"/>
      <c r="U743" s="210"/>
      <c r="V743" s="210"/>
      <c r="W743" s="210"/>
      <c r="X743" s="210"/>
      <c r="Y743" s="210"/>
      <c r="Z743" s="210"/>
      <c r="AA743" s="210"/>
      <c r="AB743" s="210"/>
      <c r="AC743" s="210"/>
      <c r="AD743" s="210"/>
      <c r="AE743" s="210"/>
      <c r="AF743" s="210"/>
      <c r="AG743" s="210"/>
      <c r="AH743" s="210"/>
      <c r="AI743" s="210"/>
      <c r="AJ743" s="210"/>
      <c r="AK743" s="210"/>
      <c r="AL743" s="210"/>
    </row>
    <row r="744" spans="1:38" ht="16" x14ac:dyDescent="0.2">
      <c r="A744" s="210"/>
      <c r="B744" s="210"/>
      <c r="C744" s="210"/>
      <c r="D744" s="210"/>
      <c r="E744" s="210"/>
      <c r="F744" s="210"/>
      <c r="G744" s="210"/>
      <c r="H744" s="210"/>
      <c r="I744" s="210"/>
      <c r="J744" s="210"/>
      <c r="K744" s="210"/>
      <c r="L744" s="210"/>
      <c r="M744" s="210"/>
      <c r="N744" s="210"/>
      <c r="O744" s="210"/>
      <c r="P744" s="210"/>
      <c r="Q744" s="210"/>
      <c r="R744" s="210"/>
      <c r="S744" s="210"/>
      <c r="T744" s="210"/>
      <c r="U744" s="210"/>
      <c r="V744" s="210"/>
      <c r="W744" s="210"/>
      <c r="X744" s="210"/>
      <c r="Y744" s="210"/>
      <c r="Z744" s="210"/>
      <c r="AA744" s="210"/>
      <c r="AB744" s="210"/>
      <c r="AC744" s="210"/>
      <c r="AD744" s="210"/>
      <c r="AE744" s="210"/>
      <c r="AF744" s="210"/>
      <c r="AG744" s="210"/>
      <c r="AH744" s="210"/>
      <c r="AI744" s="210"/>
      <c r="AJ744" s="210"/>
      <c r="AK744" s="210"/>
      <c r="AL744" s="210"/>
    </row>
    <row r="745" spans="1:38" ht="16" x14ac:dyDescent="0.2">
      <c r="A745" s="210"/>
      <c r="B745" s="210"/>
      <c r="C745" s="210"/>
      <c r="D745" s="210"/>
      <c r="E745" s="210"/>
      <c r="F745" s="210"/>
      <c r="G745" s="210"/>
      <c r="H745" s="210"/>
      <c r="I745" s="210"/>
      <c r="J745" s="210"/>
      <c r="K745" s="210"/>
      <c r="L745" s="210"/>
      <c r="M745" s="210"/>
      <c r="N745" s="210"/>
      <c r="O745" s="210"/>
      <c r="P745" s="210"/>
      <c r="Q745" s="210"/>
      <c r="R745" s="210"/>
      <c r="S745" s="210"/>
      <c r="T745" s="210"/>
      <c r="U745" s="210"/>
      <c r="V745" s="210"/>
      <c r="W745" s="210"/>
      <c r="X745" s="210"/>
      <c r="Y745" s="210"/>
      <c r="Z745" s="210"/>
      <c r="AA745" s="210"/>
      <c r="AB745" s="210"/>
      <c r="AC745" s="210"/>
      <c r="AD745" s="210"/>
      <c r="AE745" s="210"/>
      <c r="AF745" s="210"/>
      <c r="AG745" s="210"/>
      <c r="AH745" s="210"/>
      <c r="AI745" s="210"/>
      <c r="AJ745" s="210"/>
      <c r="AK745" s="210"/>
      <c r="AL745" s="210"/>
    </row>
    <row r="746" spans="1:38" ht="16" x14ac:dyDescent="0.2">
      <c r="A746" s="210"/>
      <c r="B746" s="210"/>
      <c r="C746" s="210"/>
      <c r="D746" s="210"/>
      <c r="E746" s="210"/>
      <c r="F746" s="210"/>
      <c r="G746" s="210"/>
      <c r="H746" s="210"/>
      <c r="I746" s="210"/>
      <c r="J746" s="210"/>
      <c r="K746" s="210"/>
      <c r="L746" s="210"/>
      <c r="M746" s="210"/>
      <c r="N746" s="210"/>
      <c r="O746" s="210"/>
      <c r="P746" s="210"/>
      <c r="Q746" s="210"/>
      <c r="R746" s="210"/>
      <c r="S746" s="210"/>
      <c r="T746" s="210"/>
      <c r="U746" s="210"/>
      <c r="V746" s="210"/>
      <c r="W746" s="210"/>
      <c r="X746" s="210"/>
      <c r="Y746" s="210"/>
      <c r="Z746" s="210"/>
      <c r="AA746" s="210"/>
      <c r="AB746" s="210"/>
      <c r="AC746" s="210"/>
      <c r="AD746" s="210"/>
      <c r="AE746" s="210"/>
      <c r="AF746" s="210"/>
      <c r="AG746" s="210"/>
      <c r="AH746" s="210"/>
      <c r="AI746" s="210"/>
      <c r="AJ746" s="210"/>
      <c r="AK746" s="210"/>
      <c r="AL746" s="210"/>
    </row>
    <row r="747" spans="1:38" ht="16" x14ac:dyDescent="0.2">
      <c r="A747" s="210"/>
      <c r="B747" s="210"/>
      <c r="C747" s="210"/>
      <c r="D747" s="210"/>
      <c r="E747" s="210"/>
      <c r="F747" s="210"/>
      <c r="G747" s="210"/>
      <c r="H747" s="210"/>
      <c r="I747" s="210"/>
      <c r="J747" s="210"/>
      <c r="K747" s="210"/>
      <c r="L747" s="210"/>
      <c r="M747" s="210"/>
      <c r="N747" s="210"/>
      <c r="O747" s="210"/>
      <c r="P747" s="210"/>
      <c r="Q747" s="210"/>
      <c r="R747" s="210"/>
      <c r="S747" s="210"/>
      <c r="T747" s="210"/>
      <c r="U747" s="210"/>
      <c r="V747" s="210"/>
      <c r="W747" s="210"/>
      <c r="X747" s="210"/>
      <c r="Y747" s="210"/>
      <c r="Z747" s="210"/>
      <c r="AA747" s="210"/>
      <c r="AB747" s="210"/>
      <c r="AC747" s="210"/>
      <c r="AD747" s="210"/>
      <c r="AE747" s="210"/>
      <c r="AF747" s="210"/>
      <c r="AG747" s="210"/>
      <c r="AH747" s="210"/>
      <c r="AI747" s="210"/>
      <c r="AJ747" s="210"/>
      <c r="AK747" s="210"/>
      <c r="AL747" s="210"/>
    </row>
    <row r="748" spans="1:38" ht="16" x14ac:dyDescent="0.2">
      <c r="A748" s="210"/>
      <c r="B748" s="210"/>
      <c r="C748" s="210"/>
      <c r="D748" s="210"/>
      <c r="E748" s="210"/>
      <c r="F748" s="210"/>
      <c r="G748" s="210"/>
      <c r="H748" s="210"/>
      <c r="I748" s="210"/>
      <c r="J748" s="210"/>
      <c r="K748" s="210"/>
      <c r="L748" s="210"/>
      <c r="M748" s="210"/>
      <c r="N748" s="210"/>
      <c r="O748" s="210"/>
      <c r="P748" s="210"/>
      <c r="Q748" s="210"/>
      <c r="R748" s="210"/>
      <c r="S748" s="210"/>
      <c r="T748" s="210"/>
      <c r="U748" s="210"/>
      <c r="V748" s="210"/>
      <c r="W748" s="210"/>
      <c r="X748" s="210"/>
      <c r="Y748" s="210"/>
      <c r="Z748" s="210"/>
      <c r="AA748" s="210"/>
      <c r="AB748" s="210"/>
      <c r="AC748" s="210"/>
      <c r="AD748" s="210"/>
      <c r="AE748" s="210"/>
      <c r="AF748" s="210"/>
      <c r="AG748" s="210"/>
      <c r="AH748" s="210"/>
      <c r="AI748" s="210"/>
      <c r="AJ748" s="210"/>
      <c r="AK748" s="210"/>
      <c r="AL748" s="210"/>
    </row>
    <row r="749" spans="1:38" ht="16" x14ac:dyDescent="0.2">
      <c r="A749" s="210"/>
      <c r="B749" s="210"/>
      <c r="C749" s="210"/>
      <c r="D749" s="210"/>
      <c r="E749" s="210"/>
      <c r="F749" s="210"/>
      <c r="G749" s="210"/>
      <c r="H749" s="210"/>
      <c r="I749" s="210"/>
      <c r="J749" s="210"/>
      <c r="K749" s="210"/>
      <c r="L749" s="210"/>
      <c r="M749" s="210"/>
      <c r="N749" s="210"/>
      <c r="O749" s="210"/>
      <c r="P749" s="210"/>
      <c r="Q749" s="210"/>
      <c r="R749" s="210"/>
      <c r="S749" s="210"/>
      <c r="T749" s="210"/>
      <c r="U749" s="210"/>
      <c r="V749" s="210"/>
      <c r="W749" s="210"/>
      <c r="X749" s="210"/>
      <c r="Y749" s="210"/>
      <c r="Z749" s="210"/>
      <c r="AA749" s="210"/>
      <c r="AB749" s="210"/>
      <c r="AC749" s="210"/>
      <c r="AD749" s="210"/>
      <c r="AE749" s="210"/>
      <c r="AF749" s="210"/>
      <c r="AG749" s="210"/>
      <c r="AH749" s="210"/>
      <c r="AI749" s="210"/>
      <c r="AJ749" s="210"/>
      <c r="AK749" s="210"/>
      <c r="AL749" s="210"/>
    </row>
    <row r="750" spans="1:38" ht="16" x14ac:dyDescent="0.2">
      <c r="A750" s="210"/>
      <c r="B750" s="210"/>
      <c r="C750" s="210"/>
      <c r="D750" s="210"/>
      <c r="E750" s="210"/>
      <c r="F750" s="210"/>
      <c r="G750" s="210"/>
      <c r="H750" s="210"/>
      <c r="I750" s="210"/>
      <c r="J750" s="210"/>
      <c r="K750" s="210"/>
      <c r="L750" s="210"/>
      <c r="M750" s="210"/>
      <c r="N750" s="210"/>
      <c r="O750" s="210"/>
      <c r="P750" s="210"/>
      <c r="Q750" s="210"/>
      <c r="R750" s="210"/>
      <c r="S750" s="210"/>
      <c r="T750" s="210"/>
      <c r="U750" s="210"/>
      <c r="V750" s="210"/>
      <c r="W750" s="210"/>
      <c r="X750" s="210"/>
      <c r="Y750" s="210"/>
      <c r="Z750" s="210"/>
      <c r="AA750" s="210"/>
      <c r="AB750" s="210"/>
      <c r="AC750" s="210"/>
      <c r="AD750" s="210"/>
      <c r="AE750" s="210"/>
      <c r="AF750" s="210"/>
      <c r="AG750" s="210"/>
      <c r="AH750" s="210"/>
      <c r="AI750" s="210"/>
      <c r="AJ750" s="210"/>
      <c r="AK750" s="210"/>
      <c r="AL750" s="210"/>
    </row>
    <row r="751" spans="1:38" ht="16" x14ac:dyDescent="0.2">
      <c r="A751" s="210"/>
      <c r="B751" s="210"/>
      <c r="C751" s="210"/>
      <c r="D751" s="210"/>
      <c r="E751" s="210"/>
      <c r="F751" s="210"/>
      <c r="G751" s="210"/>
      <c r="H751" s="210"/>
      <c r="I751" s="210"/>
      <c r="J751" s="210"/>
      <c r="K751" s="210"/>
      <c r="L751" s="210"/>
      <c r="M751" s="210"/>
      <c r="N751" s="210"/>
      <c r="O751" s="210"/>
      <c r="P751" s="210"/>
      <c r="Q751" s="210"/>
      <c r="R751" s="210"/>
      <c r="S751" s="210"/>
      <c r="T751" s="210"/>
      <c r="U751" s="210"/>
      <c r="V751" s="210"/>
      <c r="W751" s="210"/>
      <c r="X751" s="210"/>
      <c r="Y751" s="210"/>
      <c r="Z751" s="210"/>
      <c r="AA751" s="210"/>
      <c r="AB751" s="210"/>
      <c r="AC751" s="210"/>
      <c r="AD751" s="210"/>
      <c r="AE751" s="210"/>
      <c r="AF751" s="210"/>
      <c r="AG751" s="210"/>
      <c r="AH751" s="210"/>
      <c r="AI751" s="210"/>
      <c r="AJ751" s="210"/>
      <c r="AK751" s="210"/>
      <c r="AL751" s="210"/>
    </row>
    <row r="752" spans="1:38" ht="16" x14ac:dyDescent="0.2">
      <c r="A752" s="210"/>
      <c r="B752" s="210"/>
      <c r="C752" s="210"/>
      <c r="D752" s="210"/>
      <c r="E752" s="210"/>
      <c r="F752" s="210"/>
      <c r="G752" s="210"/>
      <c r="H752" s="210"/>
      <c r="I752" s="210"/>
      <c r="J752" s="210"/>
      <c r="K752" s="210"/>
      <c r="L752" s="210"/>
      <c r="M752" s="210"/>
      <c r="N752" s="210"/>
      <c r="O752" s="210"/>
      <c r="P752" s="210"/>
      <c r="Q752" s="210"/>
      <c r="R752" s="210"/>
      <c r="S752" s="210"/>
      <c r="T752" s="210"/>
      <c r="U752" s="210"/>
      <c r="V752" s="210"/>
      <c r="W752" s="210"/>
      <c r="X752" s="210"/>
      <c r="Y752" s="210"/>
      <c r="Z752" s="210"/>
      <c r="AA752" s="210"/>
      <c r="AB752" s="210"/>
      <c r="AC752" s="210"/>
      <c r="AD752" s="210"/>
      <c r="AE752" s="210"/>
      <c r="AF752" s="210"/>
      <c r="AG752" s="210"/>
      <c r="AH752" s="210"/>
      <c r="AI752" s="210"/>
      <c r="AJ752" s="210"/>
      <c r="AK752" s="210"/>
      <c r="AL752" s="210"/>
    </row>
    <row r="753" spans="1:38" ht="16" x14ac:dyDescent="0.2">
      <c r="A753" s="210"/>
      <c r="B753" s="210"/>
      <c r="C753" s="210"/>
      <c r="D753" s="210"/>
      <c r="E753" s="210"/>
      <c r="F753" s="210"/>
      <c r="G753" s="210"/>
      <c r="H753" s="210"/>
      <c r="I753" s="210"/>
      <c r="J753" s="210"/>
      <c r="K753" s="210"/>
      <c r="L753" s="210"/>
      <c r="M753" s="210"/>
      <c r="N753" s="210"/>
      <c r="O753" s="210"/>
      <c r="P753" s="210"/>
      <c r="Q753" s="210"/>
      <c r="R753" s="210"/>
      <c r="S753" s="210"/>
      <c r="T753" s="210"/>
      <c r="U753" s="210"/>
      <c r="V753" s="210"/>
      <c r="W753" s="210"/>
      <c r="X753" s="210"/>
      <c r="Y753" s="210"/>
      <c r="Z753" s="210"/>
      <c r="AA753" s="210"/>
      <c r="AB753" s="210"/>
      <c r="AC753" s="210"/>
      <c r="AD753" s="210"/>
      <c r="AE753" s="210"/>
      <c r="AF753" s="210"/>
      <c r="AG753" s="210"/>
      <c r="AH753" s="210"/>
      <c r="AI753" s="210"/>
      <c r="AJ753" s="210"/>
      <c r="AK753" s="210"/>
      <c r="AL753" s="210"/>
    </row>
    <row r="754" spans="1:38" ht="16" x14ac:dyDescent="0.2">
      <c r="A754" s="210"/>
      <c r="B754" s="210"/>
      <c r="C754" s="210"/>
      <c r="D754" s="210"/>
      <c r="E754" s="210"/>
      <c r="F754" s="210"/>
      <c r="G754" s="210"/>
      <c r="H754" s="210"/>
      <c r="I754" s="210"/>
      <c r="J754" s="210"/>
      <c r="K754" s="210"/>
      <c r="L754" s="210"/>
      <c r="M754" s="210"/>
      <c r="N754" s="210"/>
      <c r="O754" s="210"/>
      <c r="P754" s="210"/>
      <c r="Q754" s="210"/>
      <c r="R754" s="210"/>
      <c r="S754" s="210"/>
      <c r="T754" s="210"/>
      <c r="U754" s="210"/>
      <c r="V754" s="210"/>
      <c r="W754" s="210"/>
      <c r="X754" s="210"/>
      <c r="Y754" s="210"/>
      <c r="Z754" s="210"/>
      <c r="AA754" s="210"/>
      <c r="AB754" s="210"/>
      <c r="AC754" s="210"/>
      <c r="AD754" s="210"/>
      <c r="AE754" s="210"/>
      <c r="AF754" s="210"/>
      <c r="AG754" s="210"/>
      <c r="AH754" s="210"/>
      <c r="AI754" s="210"/>
      <c r="AJ754" s="210"/>
      <c r="AK754" s="210"/>
      <c r="AL754" s="210"/>
    </row>
    <row r="755" spans="1:38" ht="16" x14ac:dyDescent="0.2">
      <c r="A755" s="210"/>
      <c r="B755" s="210"/>
      <c r="C755" s="210"/>
      <c r="D755" s="210"/>
      <c r="E755" s="210"/>
      <c r="F755" s="210"/>
      <c r="G755" s="210"/>
      <c r="H755" s="210"/>
      <c r="I755" s="210"/>
      <c r="J755" s="210"/>
      <c r="K755" s="210"/>
      <c r="L755" s="210"/>
      <c r="M755" s="210"/>
      <c r="N755" s="210"/>
      <c r="O755" s="210"/>
      <c r="P755" s="210"/>
      <c r="Q755" s="210"/>
      <c r="R755" s="210"/>
      <c r="S755" s="210"/>
      <c r="T755" s="210"/>
      <c r="U755" s="210"/>
      <c r="V755" s="210"/>
      <c r="W755" s="210"/>
      <c r="X755" s="210"/>
      <c r="Y755" s="210"/>
      <c r="Z755" s="210"/>
      <c r="AA755" s="210"/>
      <c r="AB755" s="210"/>
      <c r="AC755" s="210"/>
      <c r="AD755" s="210"/>
      <c r="AE755" s="210"/>
      <c r="AF755" s="210"/>
      <c r="AG755" s="210"/>
      <c r="AH755" s="210"/>
      <c r="AI755" s="210"/>
      <c r="AJ755" s="210"/>
      <c r="AK755" s="210"/>
      <c r="AL755" s="210"/>
    </row>
    <row r="756" spans="1:38" ht="16" x14ac:dyDescent="0.2">
      <c r="A756" s="210"/>
      <c r="B756" s="210"/>
      <c r="C756" s="210"/>
      <c r="D756" s="210"/>
      <c r="E756" s="210"/>
      <c r="F756" s="210"/>
      <c r="G756" s="210"/>
      <c r="H756" s="210"/>
      <c r="I756" s="210"/>
      <c r="J756" s="210"/>
      <c r="K756" s="210"/>
      <c r="L756" s="210"/>
      <c r="M756" s="210"/>
      <c r="N756" s="210"/>
      <c r="O756" s="210"/>
      <c r="P756" s="210"/>
      <c r="Q756" s="210"/>
      <c r="R756" s="210"/>
      <c r="S756" s="210"/>
      <c r="T756" s="210"/>
      <c r="U756" s="210"/>
      <c r="V756" s="210"/>
      <c r="W756" s="210"/>
      <c r="X756" s="210"/>
      <c r="Y756" s="210"/>
      <c r="Z756" s="210"/>
      <c r="AA756" s="210"/>
      <c r="AB756" s="210"/>
      <c r="AC756" s="210"/>
      <c r="AD756" s="210"/>
      <c r="AE756" s="210"/>
      <c r="AF756" s="210"/>
      <c r="AG756" s="210"/>
      <c r="AH756" s="210"/>
      <c r="AI756" s="210"/>
      <c r="AJ756" s="210"/>
      <c r="AK756" s="210"/>
      <c r="AL756" s="210"/>
    </row>
    <row r="757" spans="1:38" ht="16" x14ac:dyDescent="0.2">
      <c r="A757" s="210"/>
      <c r="B757" s="210"/>
      <c r="C757" s="210"/>
      <c r="D757" s="210"/>
      <c r="E757" s="210"/>
      <c r="F757" s="210"/>
      <c r="G757" s="210"/>
      <c r="H757" s="210"/>
      <c r="I757" s="210"/>
      <c r="J757" s="210"/>
      <c r="K757" s="210"/>
      <c r="L757" s="210"/>
      <c r="M757" s="210"/>
      <c r="N757" s="210"/>
      <c r="O757" s="210"/>
      <c r="P757" s="210"/>
      <c r="Q757" s="210"/>
      <c r="R757" s="210"/>
      <c r="S757" s="210"/>
      <c r="T757" s="210"/>
      <c r="U757" s="210"/>
      <c r="V757" s="210"/>
      <c r="W757" s="210"/>
      <c r="X757" s="210"/>
      <c r="Y757" s="210"/>
      <c r="Z757" s="210"/>
      <c r="AA757" s="210"/>
      <c r="AB757" s="210"/>
      <c r="AC757" s="210"/>
      <c r="AD757" s="210"/>
      <c r="AE757" s="210"/>
      <c r="AF757" s="210"/>
      <c r="AG757" s="210"/>
      <c r="AH757" s="210"/>
      <c r="AI757" s="210"/>
      <c r="AJ757" s="210"/>
      <c r="AK757" s="210"/>
      <c r="AL757" s="210"/>
    </row>
    <row r="758" spans="1:38" ht="16" x14ac:dyDescent="0.2">
      <c r="A758" s="210"/>
      <c r="B758" s="210"/>
      <c r="C758" s="210"/>
      <c r="D758" s="210"/>
      <c r="E758" s="210"/>
      <c r="F758" s="210"/>
      <c r="G758" s="210"/>
      <c r="H758" s="210"/>
      <c r="I758" s="210"/>
      <c r="J758" s="210"/>
      <c r="K758" s="210"/>
      <c r="L758" s="210"/>
      <c r="M758" s="210"/>
      <c r="N758" s="210"/>
      <c r="O758" s="210"/>
      <c r="P758" s="210"/>
      <c r="Q758" s="210"/>
      <c r="R758" s="210"/>
      <c r="S758" s="210"/>
      <c r="T758" s="210"/>
      <c r="U758" s="210"/>
      <c r="V758" s="210"/>
      <c r="W758" s="210"/>
      <c r="X758" s="210"/>
      <c r="Y758" s="210"/>
      <c r="Z758" s="210"/>
      <c r="AA758" s="210"/>
      <c r="AB758" s="210"/>
      <c r="AC758" s="210"/>
      <c r="AD758" s="210"/>
      <c r="AE758" s="210"/>
      <c r="AF758" s="210"/>
      <c r="AG758" s="210"/>
      <c r="AH758" s="210"/>
      <c r="AI758" s="210"/>
      <c r="AJ758" s="210"/>
      <c r="AK758" s="210"/>
      <c r="AL758" s="210"/>
    </row>
    <row r="759" spans="1:38" ht="16" x14ac:dyDescent="0.2">
      <c r="A759" s="210"/>
      <c r="B759" s="210"/>
      <c r="C759" s="210"/>
      <c r="D759" s="210"/>
      <c r="E759" s="210"/>
      <c r="F759" s="210"/>
      <c r="G759" s="210"/>
      <c r="H759" s="210"/>
      <c r="I759" s="210"/>
      <c r="J759" s="210"/>
      <c r="K759" s="210"/>
      <c r="L759" s="210"/>
      <c r="M759" s="210"/>
      <c r="N759" s="210"/>
      <c r="O759" s="210"/>
      <c r="P759" s="210"/>
      <c r="Q759" s="210"/>
      <c r="R759" s="210"/>
      <c r="S759" s="210"/>
      <c r="T759" s="210"/>
      <c r="U759" s="210"/>
      <c r="V759" s="210"/>
      <c r="W759" s="210"/>
      <c r="X759" s="210"/>
      <c r="Y759" s="210"/>
      <c r="Z759" s="210"/>
      <c r="AA759" s="210"/>
      <c r="AB759" s="210"/>
      <c r="AC759" s="210"/>
      <c r="AD759" s="210"/>
      <c r="AE759" s="210"/>
      <c r="AF759" s="210"/>
      <c r="AG759" s="210"/>
      <c r="AH759" s="210"/>
      <c r="AI759" s="210"/>
      <c r="AJ759" s="210"/>
      <c r="AK759" s="210"/>
      <c r="AL759" s="210"/>
    </row>
    <row r="760" spans="1:38" ht="16" x14ac:dyDescent="0.2">
      <c r="A760" s="210"/>
      <c r="B760" s="210"/>
      <c r="C760" s="210"/>
      <c r="D760" s="210"/>
      <c r="E760" s="210"/>
      <c r="F760" s="210"/>
      <c r="G760" s="210"/>
      <c r="H760" s="210"/>
      <c r="I760" s="210"/>
      <c r="J760" s="210"/>
      <c r="K760" s="210"/>
      <c r="L760" s="210"/>
      <c r="M760" s="210"/>
      <c r="N760" s="210"/>
      <c r="O760" s="210"/>
      <c r="P760" s="210"/>
      <c r="Q760" s="210"/>
      <c r="R760" s="210"/>
      <c r="S760" s="210"/>
      <c r="T760" s="210"/>
      <c r="U760" s="210"/>
      <c r="V760" s="210"/>
      <c r="W760" s="210"/>
      <c r="X760" s="210"/>
      <c r="Y760" s="210"/>
      <c r="Z760" s="210"/>
      <c r="AA760" s="210"/>
      <c r="AB760" s="210"/>
      <c r="AC760" s="210"/>
      <c r="AD760" s="210"/>
      <c r="AE760" s="210"/>
      <c r="AF760" s="210"/>
      <c r="AG760" s="210"/>
      <c r="AH760" s="210"/>
      <c r="AI760" s="210"/>
      <c r="AJ760" s="210"/>
      <c r="AK760" s="210"/>
      <c r="AL760" s="210"/>
    </row>
    <row r="761" spans="1:38" ht="16" x14ac:dyDescent="0.2">
      <c r="A761" s="210"/>
      <c r="B761" s="210"/>
      <c r="C761" s="210"/>
      <c r="D761" s="210"/>
      <c r="E761" s="210"/>
      <c r="F761" s="210"/>
      <c r="G761" s="210"/>
      <c r="H761" s="210"/>
      <c r="I761" s="210"/>
      <c r="J761" s="210"/>
      <c r="K761" s="210"/>
      <c r="L761" s="210"/>
      <c r="M761" s="210"/>
      <c r="N761" s="210"/>
      <c r="O761" s="210"/>
      <c r="P761" s="210"/>
      <c r="Q761" s="210"/>
      <c r="R761" s="210"/>
      <c r="S761" s="210"/>
      <c r="T761" s="210"/>
      <c r="U761" s="210"/>
      <c r="V761" s="210"/>
      <c r="W761" s="210"/>
      <c r="X761" s="210"/>
      <c r="Y761" s="210"/>
      <c r="Z761" s="210"/>
      <c r="AA761" s="210"/>
      <c r="AB761" s="210"/>
      <c r="AC761" s="210"/>
      <c r="AD761" s="210"/>
      <c r="AE761" s="210"/>
      <c r="AF761" s="210"/>
      <c r="AG761" s="210"/>
      <c r="AH761" s="210"/>
      <c r="AI761" s="210"/>
      <c r="AJ761" s="210"/>
      <c r="AK761" s="210"/>
      <c r="AL761" s="210"/>
    </row>
    <row r="762" spans="1:38" ht="16" x14ac:dyDescent="0.2">
      <c r="A762" s="210"/>
      <c r="B762" s="210"/>
      <c r="C762" s="210"/>
      <c r="D762" s="210"/>
      <c r="E762" s="210"/>
      <c r="F762" s="210"/>
      <c r="G762" s="210"/>
      <c r="H762" s="210"/>
      <c r="I762" s="210"/>
      <c r="J762" s="210"/>
      <c r="K762" s="210"/>
      <c r="L762" s="210"/>
      <c r="M762" s="210"/>
      <c r="N762" s="210"/>
      <c r="O762" s="210"/>
      <c r="P762" s="210"/>
      <c r="Q762" s="210"/>
      <c r="R762" s="210"/>
      <c r="S762" s="210"/>
      <c r="T762" s="210"/>
      <c r="U762" s="210"/>
      <c r="V762" s="210"/>
      <c r="W762" s="210"/>
      <c r="X762" s="210"/>
      <c r="Y762" s="210"/>
      <c r="Z762" s="210"/>
      <c r="AA762" s="210"/>
      <c r="AB762" s="210"/>
      <c r="AC762" s="210"/>
      <c r="AD762" s="210"/>
      <c r="AE762" s="210"/>
      <c r="AF762" s="210"/>
      <c r="AG762" s="210"/>
      <c r="AH762" s="210"/>
      <c r="AI762" s="210"/>
      <c r="AJ762" s="210"/>
      <c r="AK762" s="210"/>
      <c r="AL762" s="210"/>
    </row>
    <row r="763" spans="1:38" ht="16" x14ac:dyDescent="0.2">
      <c r="A763" s="210"/>
      <c r="B763" s="210"/>
      <c r="C763" s="210"/>
      <c r="D763" s="210"/>
      <c r="E763" s="210"/>
      <c r="F763" s="210"/>
      <c r="G763" s="210"/>
      <c r="H763" s="210"/>
      <c r="I763" s="210"/>
      <c r="J763" s="210"/>
      <c r="K763" s="210"/>
      <c r="L763" s="210"/>
      <c r="M763" s="210"/>
      <c r="N763" s="210"/>
      <c r="O763" s="210"/>
      <c r="P763" s="210"/>
      <c r="Q763" s="210"/>
      <c r="R763" s="210"/>
      <c r="S763" s="210"/>
      <c r="T763" s="210"/>
      <c r="U763" s="210"/>
      <c r="V763" s="210"/>
      <c r="W763" s="210"/>
      <c r="X763" s="210"/>
      <c r="Y763" s="210"/>
      <c r="Z763" s="210"/>
      <c r="AA763" s="210"/>
      <c r="AB763" s="210"/>
      <c r="AC763" s="210"/>
      <c r="AD763" s="210"/>
      <c r="AE763" s="210"/>
      <c r="AF763" s="210"/>
      <c r="AG763" s="210"/>
      <c r="AH763" s="210"/>
      <c r="AI763" s="210"/>
      <c r="AJ763" s="210"/>
      <c r="AK763" s="210"/>
      <c r="AL763" s="210"/>
    </row>
    <row r="764" spans="1:38" ht="16" x14ac:dyDescent="0.2">
      <c r="A764" s="210"/>
      <c r="B764" s="210"/>
      <c r="C764" s="210"/>
      <c r="D764" s="210"/>
      <c r="E764" s="210"/>
      <c r="F764" s="210"/>
      <c r="G764" s="210"/>
      <c r="H764" s="210"/>
      <c r="I764" s="210"/>
      <c r="J764" s="210"/>
      <c r="K764" s="210"/>
      <c r="L764" s="210"/>
      <c r="M764" s="210"/>
      <c r="N764" s="210"/>
      <c r="O764" s="210"/>
      <c r="P764" s="210"/>
      <c r="Q764" s="210"/>
      <c r="R764" s="210"/>
      <c r="S764" s="210"/>
      <c r="T764" s="210"/>
      <c r="U764" s="210"/>
      <c r="V764" s="210"/>
      <c r="W764" s="210"/>
      <c r="X764" s="210"/>
      <c r="Y764" s="210"/>
      <c r="Z764" s="210"/>
      <c r="AA764" s="210"/>
      <c r="AB764" s="210"/>
      <c r="AC764" s="210"/>
      <c r="AD764" s="210"/>
      <c r="AE764" s="210"/>
      <c r="AF764" s="210"/>
      <c r="AG764" s="210"/>
      <c r="AH764" s="210"/>
      <c r="AI764" s="210"/>
      <c r="AJ764" s="210"/>
      <c r="AK764" s="210"/>
      <c r="AL764" s="210"/>
    </row>
    <row r="765" spans="1:38" ht="16" x14ac:dyDescent="0.2">
      <c r="A765" s="210"/>
      <c r="B765" s="210"/>
      <c r="C765" s="210"/>
      <c r="D765" s="210"/>
      <c r="E765" s="210"/>
      <c r="F765" s="210"/>
      <c r="G765" s="210"/>
      <c r="H765" s="210"/>
      <c r="I765" s="210"/>
      <c r="J765" s="210"/>
      <c r="K765" s="210"/>
      <c r="L765" s="210"/>
      <c r="M765" s="210"/>
      <c r="N765" s="210"/>
      <c r="O765" s="210"/>
      <c r="P765" s="210"/>
      <c r="Q765" s="210"/>
      <c r="R765" s="210"/>
      <c r="S765" s="210"/>
      <c r="T765" s="210"/>
      <c r="U765" s="210"/>
      <c r="V765" s="210"/>
      <c r="W765" s="210"/>
      <c r="X765" s="210"/>
      <c r="Y765" s="210"/>
      <c r="Z765" s="210"/>
      <c r="AA765" s="210"/>
      <c r="AB765" s="210"/>
      <c r="AC765" s="210"/>
      <c r="AD765" s="210"/>
      <c r="AE765" s="210"/>
      <c r="AF765" s="210"/>
      <c r="AG765" s="210"/>
      <c r="AH765" s="210"/>
      <c r="AI765" s="210"/>
      <c r="AJ765" s="210"/>
      <c r="AK765" s="210"/>
      <c r="AL765" s="210"/>
    </row>
    <row r="766" spans="1:38" ht="16" x14ac:dyDescent="0.2">
      <c r="A766" s="210"/>
      <c r="B766" s="210"/>
      <c r="C766" s="210"/>
      <c r="D766" s="210"/>
      <c r="E766" s="210"/>
      <c r="F766" s="210"/>
      <c r="G766" s="210"/>
      <c r="H766" s="210"/>
      <c r="I766" s="210"/>
      <c r="J766" s="210"/>
      <c r="K766" s="210"/>
      <c r="L766" s="210"/>
      <c r="M766" s="210"/>
      <c r="N766" s="210"/>
      <c r="O766" s="210"/>
      <c r="P766" s="210"/>
      <c r="Q766" s="210"/>
      <c r="R766" s="210"/>
      <c r="S766" s="210"/>
      <c r="T766" s="210"/>
      <c r="U766" s="210"/>
      <c r="V766" s="210"/>
      <c r="W766" s="210"/>
      <c r="X766" s="210"/>
      <c r="Y766" s="210"/>
      <c r="Z766" s="210"/>
      <c r="AA766" s="210"/>
      <c r="AB766" s="210"/>
      <c r="AC766" s="210"/>
      <c r="AD766" s="210"/>
      <c r="AE766" s="210"/>
      <c r="AF766" s="210"/>
      <c r="AG766" s="210"/>
      <c r="AH766" s="210"/>
      <c r="AI766" s="210"/>
      <c r="AJ766" s="210"/>
      <c r="AK766" s="210"/>
      <c r="AL766" s="210"/>
    </row>
    <row r="767" spans="1:38" ht="16" x14ac:dyDescent="0.2">
      <c r="A767" s="210"/>
      <c r="B767" s="210"/>
      <c r="C767" s="210"/>
      <c r="D767" s="210"/>
      <c r="E767" s="210"/>
      <c r="F767" s="210"/>
      <c r="G767" s="210"/>
      <c r="H767" s="210"/>
      <c r="I767" s="210"/>
      <c r="J767" s="210"/>
      <c r="K767" s="210"/>
      <c r="L767" s="210"/>
      <c r="M767" s="210"/>
      <c r="N767" s="210"/>
      <c r="O767" s="210"/>
      <c r="P767" s="210"/>
      <c r="Q767" s="210"/>
      <c r="R767" s="210"/>
      <c r="S767" s="210"/>
      <c r="T767" s="210"/>
      <c r="U767" s="210"/>
      <c r="V767" s="210"/>
      <c r="W767" s="210"/>
      <c r="X767" s="210"/>
      <c r="Y767" s="210"/>
      <c r="Z767" s="210"/>
      <c r="AA767" s="210"/>
      <c r="AB767" s="210"/>
      <c r="AC767" s="210"/>
      <c r="AD767" s="210"/>
      <c r="AE767" s="210"/>
      <c r="AF767" s="210"/>
      <c r="AG767" s="210"/>
      <c r="AH767" s="210"/>
      <c r="AI767" s="210"/>
      <c r="AJ767" s="210"/>
      <c r="AK767" s="210"/>
      <c r="AL767" s="210"/>
    </row>
    <row r="768" spans="1:38" ht="16" x14ac:dyDescent="0.2">
      <c r="A768" s="210"/>
      <c r="B768" s="210"/>
      <c r="C768" s="210"/>
      <c r="D768" s="210"/>
      <c r="E768" s="210"/>
      <c r="F768" s="210"/>
      <c r="G768" s="210"/>
      <c r="H768" s="210"/>
      <c r="I768" s="210"/>
      <c r="J768" s="210"/>
      <c r="K768" s="210"/>
      <c r="L768" s="210"/>
      <c r="M768" s="210"/>
      <c r="N768" s="210"/>
      <c r="O768" s="210"/>
      <c r="P768" s="210"/>
      <c r="Q768" s="210"/>
      <c r="R768" s="210"/>
      <c r="S768" s="210"/>
      <c r="T768" s="210"/>
      <c r="U768" s="210"/>
      <c r="V768" s="210"/>
      <c r="W768" s="210"/>
      <c r="X768" s="210"/>
      <c r="Y768" s="210"/>
      <c r="Z768" s="210"/>
      <c r="AA768" s="210"/>
      <c r="AB768" s="210"/>
      <c r="AC768" s="210"/>
      <c r="AD768" s="210"/>
      <c r="AE768" s="210"/>
      <c r="AF768" s="210"/>
      <c r="AG768" s="210"/>
      <c r="AH768" s="210"/>
      <c r="AI768" s="210"/>
      <c r="AJ768" s="210"/>
      <c r="AK768" s="210"/>
      <c r="AL768" s="210"/>
    </row>
    <row r="769" spans="1:38" ht="16" x14ac:dyDescent="0.2">
      <c r="A769" s="210"/>
      <c r="B769" s="210"/>
      <c r="C769" s="210"/>
      <c r="D769" s="210"/>
      <c r="E769" s="210"/>
      <c r="F769" s="210"/>
      <c r="G769" s="210"/>
      <c r="H769" s="210"/>
      <c r="I769" s="210"/>
      <c r="J769" s="210"/>
      <c r="K769" s="210"/>
      <c r="L769" s="210"/>
      <c r="M769" s="210"/>
      <c r="N769" s="210"/>
      <c r="O769" s="210"/>
      <c r="P769" s="210"/>
      <c r="Q769" s="210"/>
      <c r="R769" s="210"/>
      <c r="S769" s="210"/>
      <c r="T769" s="210"/>
      <c r="U769" s="210"/>
      <c r="V769" s="210"/>
      <c r="W769" s="210"/>
      <c r="X769" s="210"/>
      <c r="Y769" s="210"/>
      <c r="Z769" s="210"/>
      <c r="AA769" s="210"/>
      <c r="AB769" s="210"/>
      <c r="AC769" s="210"/>
      <c r="AD769" s="210"/>
      <c r="AE769" s="210"/>
      <c r="AF769" s="210"/>
      <c r="AG769" s="210"/>
      <c r="AH769" s="210"/>
      <c r="AI769" s="210"/>
      <c r="AJ769" s="210"/>
      <c r="AK769" s="210"/>
      <c r="AL769" s="210"/>
    </row>
    <row r="770" spans="1:38" ht="16" x14ac:dyDescent="0.2">
      <c r="A770" s="210"/>
      <c r="B770" s="210"/>
      <c r="C770" s="210"/>
      <c r="D770" s="210"/>
      <c r="E770" s="210"/>
      <c r="F770" s="210"/>
      <c r="G770" s="210"/>
      <c r="H770" s="210"/>
      <c r="I770" s="210"/>
      <c r="J770" s="210"/>
      <c r="K770" s="210"/>
      <c r="L770" s="210"/>
      <c r="M770" s="210"/>
      <c r="N770" s="210"/>
      <c r="O770" s="210"/>
      <c r="P770" s="210"/>
      <c r="Q770" s="210"/>
      <c r="R770" s="210"/>
      <c r="S770" s="210"/>
      <c r="T770" s="210"/>
      <c r="U770" s="210"/>
      <c r="V770" s="210"/>
      <c r="W770" s="210"/>
      <c r="X770" s="210"/>
      <c r="Y770" s="210"/>
      <c r="Z770" s="210"/>
      <c r="AA770" s="210"/>
      <c r="AB770" s="210"/>
      <c r="AC770" s="210"/>
      <c r="AD770" s="210"/>
      <c r="AE770" s="210"/>
      <c r="AF770" s="210"/>
      <c r="AG770" s="210"/>
      <c r="AH770" s="210"/>
      <c r="AI770" s="210"/>
      <c r="AJ770" s="210"/>
      <c r="AK770" s="210"/>
      <c r="AL770" s="210"/>
    </row>
    <row r="771" spans="1:38" ht="16" x14ac:dyDescent="0.2">
      <c r="A771" s="210"/>
      <c r="B771" s="210"/>
      <c r="C771" s="210"/>
      <c r="D771" s="210"/>
      <c r="E771" s="210"/>
      <c r="F771" s="210"/>
      <c r="G771" s="210"/>
      <c r="H771" s="210"/>
      <c r="I771" s="210"/>
      <c r="J771" s="210"/>
      <c r="K771" s="210"/>
      <c r="L771" s="210"/>
      <c r="M771" s="210"/>
      <c r="N771" s="210"/>
      <c r="O771" s="210"/>
      <c r="P771" s="210"/>
      <c r="Q771" s="210"/>
      <c r="R771" s="210"/>
      <c r="S771" s="210"/>
      <c r="T771" s="210"/>
      <c r="U771" s="210"/>
      <c r="V771" s="210"/>
      <c r="W771" s="210"/>
      <c r="X771" s="210"/>
      <c r="Y771" s="210"/>
      <c r="Z771" s="210"/>
      <c r="AA771" s="210"/>
      <c r="AB771" s="210"/>
      <c r="AC771" s="210"/>
      <c r="AD771" s="210"/>
      <c r="AE771" s="210"/>
      <c r="AF771" s="210"/>
      <c r="AG771" s="210"/>
      <c r="AH771" s="210"/>
      <c r="AI771" s="210"/>
      <c r="AJ771" s="210"/>
      <c r="AK771" s="210"/>
      <c r="AL771" s="210"/>
    </row>
    <row r="772" spans="1:38" ht="16" x14ac:dyDescent="0.2">
      <c r="A772" s="210"/>
      <c r="B772" s="210"/>
      <c r="C772" s="210"/>
      <c r="D772" s="210"/>
      <c r="E772" s="210"/>
      <c r="F772" s="210"/>
      <c r="G772" s="210"/>
      <c r="H772" s="210"/>
      <c r="I772" s="210"/>
      <c r="J772" s="210"/>
      <c r="K772" s="210"/>
      <c r="L772" s="210"/>
      <c r="M772" s="210"/>
      <c r="N772" s="210"/>
      <c r="O772" s="210"/>
      <c r="P772" s="210"/>
      <c r="Q772" s="210"/>
      <c r="R772" s="210"/>
      <c r="S772" s="210"/>
      <c r="T772" s="210"/>
      <c r="U772" s="210"/>
      <c r="V772" s="210"/>
      <c r="W772" s="210"/>
      <c r="X772" s="210"/>
      <c r="Y772" s="210"/>
      <c r="Z772" s="210"/>
      <c r="AA772" s="210"/>
      <c r="AB772" s="210"/>
      <c r="AC772" s="210"/>
      <c r="AD772" s="210"/>
      <c r="AE772" s="210"/>
      <c r="AF772" s="210"/>
      <c r="AG772" s="210"/>
      <c r="AH772" s="210"/>
      <c r="AI772" s="210"/>
      <c r="AJ772" s="210"/>
      <c r="AK772" s="210"/>
      <c r="AL772" s="210"/>
    </row>
    <row r="773" spans="1:38" ht="16" x14ac:dyDescent="0.2">
      <c r="A773" s="210"/>
      <c r="B773" s="210"/>
      <c r="C773" s="210"/>
      <c r="D773" s="210"/>
      <c r="E773" s="210"/>
      <c r="F773" s="210"/>
      <c r="G773" s="210"/>
      <c r="H773" s="210"/>
      <c r="I773" s="210"/>
      <c r="J773" s="210"/>
      <c r="K773" s="210"/>
      <c r="L773" s="210"/>
      <c r="M773" s="210"/>
      <c r="N773" s="210"/>
      <c r="O773" s="210"/>
      <c r="P773" s="210"/>
      <c r="Q773" s="210"/>
      <c r="R773" s="210"/>
      <c r="S773" s="210"/>
      <c r="T773" s="210"/>
      <c r="U773" s="210"/>
      <c r="V773" s="210"/>
      <c r="W773" s="210"/>
      <c r="X773" s="210"/>
      <c r="Y773" s="210"/>
      <c r="Z773" s="210"/>
      <c r="AA773" s="210"/>
      <c r="AB773" s="210"/>
      <c r="AC773" s="210"/>
      <c r="AD773" s="210"/>
      <c r="AE773" s="210"/>
      <c r="AF773" s="210"/>
      <c r="AG773" s="210"/>
      <c r="AH773" s="210"/>
      <c r="AI773" s="210"/>
      <c r="AJ773" s="210"/>
      <c r="AK773" s="210"/>
      <c r="AL773" s="210"/>
    </row>
    <row r="774" spans="1:38" ht="16" x14ac:dyDescent="0.2">
      <c r="A774" s="210"/>
      <c r="B774" s="210"/>
      <c r="C774" s="210"/>
      <c r="D774" s="210"/>
      <c r="E774" s="210"/>
      <c r="F774" s="210"/>
      <c r="G774" s="210"/>
      <c r="H774" s="210"/>
      <c r="I774" s="210"/>
      <c r="J774" s="210"/>
      <c r="K774" s="210"/>
      <c r="L774" s="210"/>
      <c r="M774" s="210"/>
      <c r="N774" s="210"/>
      <c r="O774" s="210"/>
      <c r="P774" s="210"/>
      <c r="Q774" s="210"/>
      <c r="R774" s="210"/>
      <c r="S774" s="210"/>
      <c r="T774" s="210"/>
      <c r="U774" s="210"/>
      <c r="V774" s="210"/>
      <c r="W774" s="210"/>
      <c r="X774" s="210"/>
      <c r="Y774" s="210"/>
      <c r="Z774" s="210"/>
      <c r="AA774" s="210"/>
      <c r="AB774" s="210"/>
      <c r="AC774" s="210"/>
      <c r="AD774" s="210"/>
      <c r="AE774" s="210"/>
      <c r="AF774" s="210"/>
      <c r="AG774" s="210"/>
      <c r="AH774" s="210"/>
      <c r="AI774" s="210"/>
      <c r="AJ774" s="210"/>
      <c r="AK774" s="210"/>
      <c r="AL774" s="210"/>
    </row>
    <row r="775" spans="1:38" ht="16" x14ac:dyDescent="0.2">
      <c r="A775" s="210"/>
      <c r="B775" s="210"/>
      <c r="C775" s="210"/>
      <c r="D775" s="210"/>
      <c r="E775" s="210"/>
      <c r="F775" s="210"/>
      <c r="G775" s="210"/>
      <c r="H775" s="210"/>
      <c r="I775" s="210"/>
      <c r="J775" s="210"/>
      <c r="K775" s="210"/>
      <c r="L775" s="210"/>
      <c r="M775" s="210"/>
      <c r="N775" s="210"/>
      <c r="O775" s="210"/>
      <c r="P775" s="210"/>
      <c r="Q775" s="210"/>
      <c r="R775" s="210"/>
      <c r="S775" s="210"/>
      <c r="T775" s="210"/>
      <c r="U775" s="210"/>
      <c r="V775" s="210"/>
      <c r="W775" s="210"/>
      <c r="X775" s="210"/>
      <c r="Y775" s="210"/>
      <c r="Z775" s="210"/>
      <c r="AA775" s="210"/>
      <c r="AB775" s="210"/>
      <c r="AC775" s="210"/>
      <c r="AD775" s="210"/>
      <c r="AE775" s="210"/>
      <c r="AF775" s="210"/>
      <c r="AG775" s="210"/>
      <c r="AH775" s="210"/>
      <c r="AI775" s="210"/>
      <c r="AJ775" s="210"/>
      <c r="AK775" s="210"/>
      <c r="AL775" s="210"/>
    </row>
    <row r="776" spans="1:38" ht="16" x14ac:dyDescent="0.2">
      <c r="A776" s="210"/>
      <c r="B776" s="210"/>
      <c r="C776" s="210"/>
      <c r="D776" s="210"/>
      <c r="E776" s="210"/>
      <c r="F776" s="210"/>
      <c r="G776" s="210"/>
      <c r="H776" s="210"/>
      <c r="I776" s="210"/>
      <c r="J776" s="210"/>
      <c r="K776" s="210"/>
      <c r="L776" s="210"/>
      <c r="M776" s="210"/>
      <c r="N776" s="210"/>
      <c r="O776" s="210"/>
      <c r="P776" s="210"/>
      <c r="Q776" s="210"/>
      <c r="R776" s="210"/>
      <c r="S776" s="210"/>
      <c r="T776" s="210"/>
      <c r="U776" s="210"/>
      <c r="V776" s="210"/>
      <c r="W776" s="210"/>
      <c r="X776" s="210"/>
      <c r="Y776" s="210"/>
      <c r="Z776" s="210"/>
      <c r="AA776" s="210"/>
      <c r="AB776" s="210"/>
      <c r="AC776" s="210"/>
      <c r="AD776" s="210"/>
      <c r="AE776" s="210"/>
      <c r="AF776" s="210"/>
      <c r="AG776" s="210"/>
      <c r="AH776" s="210"/>
      <c r="AI776" s="210"/>
      <c r="AJ776" s="210"/>
      <c r="AK776" s="210"/>
      <c r="AL776" s="210"/>
    </row>
    <row r="777" spans="1:38" ht="16" x14ac:dyDescent="0.2">
      <c r="A777" s="210"/>
      <c r="B777" s="210"/>
      <c r="C777" s="210"/>
      <c r="D777" s="210"/>
      <c r="E777" s="210"/>
      <c r="F777" s="210"/>
      <c r="G777" s="210"/>
      <c r="H777" s="210"/>
      <c r="I777" s="210"/>
      <c r="J777" s="210"/>
      <c r="K777" s="210"/>
      <c r="L777" s="210"/>
      <c r="M777" s="210"/>
      <c r="N777" s="210"/>
      <c r="O777" s="210"/>
      <c r="P777" s="210"/>
      <c r="Q777" s="210"/>
      <c r="R777" s="210"/>
      <c r="S777" s="210"/>
      <c r="T777" s="210"/>
      <c r="U777" s="210"/>
      <c r="V777" s="210"/>
      <c r="W777" s="210"/>
      <c r="X777" s="210"/>
      <c r="Y777" s="210"/>
      <c r="Z777" s="210"/>
      <c r="AA777" s="210"/>
      <c r="AB777" s="210"/>
      <c r="AC777" s="210"/>
      <c r="AD777" s="210"/>
      <c r="AE777" s="210"/>
      <c r="AF777" s="210"/>
      <c r="AG777" s="210"/>
      <c r="AH777" s="210"/>
      <c r="AI777" s="210"/>
      <c r="AJ777" s="210"/>
      <c r="AK777" s="210"/>
      <c r="AL777" s="210"/>
    </row>
    <row r="778" spans="1:38" ht="16" x14ac:dyDescent="0.2">
      <c r="A778" s="210"/>
      <c r="B778" s="210"/>
      <c r="C778" s="210"/>
      <c r="D778" s="210"/>
      <c r="E778" s="210"/>
      <c r="F778" s="210"/>
      <c r="G778" s="210"/>
      <c r="H778" s="210"/>
      <c r="I778" s="210"/>
      <c r="J778" s="210"/>
      <c r="K778" s="210"/>
      <c r="L778" s="210"/>
      <c r="M778" s="210"/>
      <c r="N778" s="210"/>
      <c r="O778" s="210"/>
      <c r="P778" s="210"/>
      <c r="Q778" s="210"/>
      <c r="R778" s="210"/>
      <c r="S778" s="210"/>
      <c r="T778" s="210"/>
      <c r="U778" s="210"/>
      <c r="V778" s="210"/>
      <c r="W778" s="210"/>
      <c r="X778" s="210"/>
      <c r="Y778" s="210"/>
      <c r="Z778" s="210"/>
      <c r="AA778" s="210"/>
      <c r="AB778" s="210"/>
      <c r="AC778" s="210"/>
      <c r="AD778" s="210"/>
      <c r="AE778" s="210"/>
      <c r="AF778" s="210"/>
      <c r="AG778" s="210"/>
      <c r="AH778" s="210"/>
      <c r="AI778" s="210"/>
      <c r="AJ778" s="210"/>
      <c r="AK778" s="210"/>
      <c r="AL778" s="210"/>
    </row>
    <row r="779" spans="1:38" ht="16" x14ac:dyDescent="0.2">
      <c r="A779" s="210"/>
      <c r="B779" s="210"/>
      <c r="C779" s="210"/>
      <c r="D779" s="210"/>
      <c r="E779" s="210"/>
      <c r="F779" s="210"/>
      <c r="G779" s="210"/>
      <c r="H779" s="210"/>
      <c r="I779" s="210"/>
      <c r="J779" s="210"/>
      <c r="K779" s="210"/>
      <c r="L779" s="210"/>
      <c r="M779" s="210"/>
      <c r="N779" s="210"/>
      <c r="O779" s="210"/>
      <c r="P779" s="210"/>
      <c r="Q779" s="210"/>
      <c r="R779" s="210"/>
      <c r="S779" s="210"/>
      <c r="T779" s="210"/>
      <c r="U779" s="210"/>
      <c r="V779" s="210"/>
      <c r="W779" s="210"/>
      <c r="X779" s="210"/>
      <c r="Y779" s="210"/>
      <c r="Z779" s="210"/>
      <c r="AA779" s="210"/>
      <c r="AB779" s="210"/>
      <c r="AC779" s="210"/>
      <c r="AD779" s="210"/>
      <c r="AE779" s="210"/>
      <c r="AF779" s="210"/>
      <c r="AG779" s="210"/>
      <c r="AH779" s="210"/>
      <c r="AI779" s="210"/>
      <c r="AJ779" s="210"/>
      <c r="AK779" s="210"/>
      <c r="AL779" s="210"/>
    </row>
    <row r="780" spans="1:38" ht="16" x14ac:dyDescent="0.2">
      <c r="A780" s="210"/>
      <c r="B780" s="210"/>
      <c r="C780" s="210"/>
      <c r="D780" s="210"/>
      <c r="E780" s="210"/>
      <c r="F780" s="210"/>
      <c r="G780" s="210"/>
      <c r="H780" s="210"/>
      <c r="I780" s="210"/>
      <c r="J780" s="210"/>
      <c r="K780" s="210"/>
      <c r="L780" s="210"/>
      <c r="M780" s="210"/>
      <c r="N780" s="210"/>
      <c r="O780" s="210"/>
      <c r="P780" s="210"/>
      <c r="Q780" s="210"/>
      <c r="R780" s="210"/>
      <c r="S780" s="210"/>
      <c r="T780" s="210"/>
      <c r="U780" s="210"/>
      <c r="V780" s="210"/>
      <c r="W780" s="210"/>
      <c r="X780" s="210"/>
      <c r="Y780" s="210"/>
      <c r="Z780" s="210"/>
      <c r="AA780" s="210"/>
      <c r="AB780" s="210"/>
      <c r="AC780" s="210"/>
      <c r="AD780" s="210"/>
      <c r="AE780" s="210"/>
      <c r="AF780" s="210"/>
      <c r="AG780" s="210"/>
      <c r="AH780" s="210"/>
      <c r="AI780" s="210"/>
      <c r="AJ780" s="210"/>
      <c r="AK780" s="210"/>
      <c r="AL780" s="210"/>
    </row>
    <row r="781" spans="1:38" ht="16" x14ac:dyDescent="0.2">
      <c r="A781" s="210"/>
      <c r="B781" s="210"/>
      <c r="C781" s="210"/>
      <c r="D781" s="210"/>
      <c r="E781" s="210"/>
      <c r="F781" s="210"/>
      <c r="G781" s="210"/>
      <c r="H781" s="210"/>
      <c r="I781" s="210"/>
      <c r="J781" s="210"/>
      <c r="K781" s="210"/>
      <c r="L781" s="210"/>
      <c r="M781" s="210"/>
      <c r="N781" s="210"/>
      <c r="O781" s="210"/>
      <c r="P781" s="210"/>
      <c r="Q781" s="210"/>
      <c r="R781" s="210"/>
      <c r="S781" s="210"/>
      <c r="T781" s="210"/>
      <c r="U781" s="210"/>
      <c r="V781" s="210"/>
      <c r="W781" s="210"/>
      <c r="X781" s="210"/>
      <c r="Y781" s="210"/>
      <c r="Z781" s="210"/>
      <c r="AA781" s="210"/>
      <c r="AB781" s="210"/>
      <c r="AC781" s="210"/>
      <c r="AD781" s="210"/>
      <c r="AE781" s="210"/>
      <c r="AF781" s="210"/>
      <c r="AG781" s="210"/>
      <c r="AH781" s="210"/>
      <c r="AI781" s="210"/>
      <c r="AJ781" s="210"/>
      <c r="AK781" s="210"/>
      <c r="AL781" s="210"/>
    </row>
    <row r="782" spans="1:38" ht="16" x14ac:dyDescent="0.2">
      <c r="A782" s="210"/>
      <c r="B782" s="210"/>
      <c r="C782" s="210"/>
      <c r="D782" s="210"/>
      <c r="E782" s="210"/>
      <c r="F782" s="210"/>
      <c r="G782" s="210"/>
      <c r="H782" s="210"/>
      <c r="I782" s="210"/>
      <c r="J782" s="210"/>
      <c r="K782" s="210"/>
      <c r="L782" s="210"/>
      <c r="M782" s="210"/>
      <c r="N782" s="210"/>
      <c r="O782" s="210"/>
      <c r="P782" s="210"/>
      <c r="Q782" s="210"/>
      <c r="R782" s="210"/>
      <c r="S782" s="210"/>
      <c r="T782" s="210"/>
      <c r="U782" s="210"/>
      <c r="V782" s="210"/>
      <c r="W782" s="210"/>
      <c r="X782" s="210"/>
      <c r="Y782" s="210"/>
      <c r="Z782" s="210"/>
      <c r="AA782" s="210"/>
      <c r="AB782" s="210"/>
      <c r="AC782" s="210"/>
      <c r="AD782" s="210"/>
      <c r="AE782" s="210"/>
      <c r="AF782" s="210"/>
      <c r="AG782" s="210"/>
      <c r="AH782" s="210"/>
      <c r="AI782" s="210"/>
      <c r="AJ782" s="210"/>
      <c r="AK782" s="210"/>
      <c r="AL782" s="210"/>
    </row>
    <row r="783" spans="1:38" ht="16" x14ac:dyDescent="0.2">
      <c r="A783" s="210"/>
      <c r="B783" s="210"/>
      <c r="C783" s="210"/>
      <c r="D783" s="210"/>
      <c r="E783" s="210"/>
      <c r="F783" s="210"/>
      <c r="G783" s="210"/>
      <c r="H783" s="210"/>
      <c r="I783" s="210"/>
      <c r="J783" s="210"/>
      <c r="K783" s="210"/>
      <c r="L783" s="210"/>
      <c r="M783" s="210"/>
      <c r="N783" s="210"/>
      <c r="O783" s="210"/>
      <c r="P783" s="210"/>
      <c r="Q783" s="210"/>
      <c r="R783" s="210"/>
      <c r="S783" s="210"/>
      <c r="T783" s="210"/>
      <c r="U783" s="210"/>
      <c r="V783" s="210"/>
      <c r="W783" s="210"/>
      <c r="X783" s="210"/>
      <c r="Y783" s="210"/>
      <c r="Z783" s="210"/>
      <c r="AA783" s="210"/>
      <c r="AB783" s="210"/>
      <c r="AC783" s="210"/>
      <c r="AD783" s="210"/>
      <c r="AE783" s="210"/>
      <c r="AF783" s="210"/>
      <c r="AG783" s="210"/>
      <c r="AH783" s="210"/>
      <c r="AI783" s="210"/>
      <c r="AJ783" s="210"/>
      <c r="AK783" s="210"/>
      <c r="AL783" s="210"/>
    </row>
    <row r="784" spans="1:38" ht="16" x14ac:dyDescent="0.2">
      <c r="A784" s="210"/>
      <c r="B784" s="210"/>
      <c r="C784" s="210"/>
      <c r="D784" s="210"/>
      <c r="E784" s="210"/>
      <c r="F784" s="210"/>
      <c r="G784" s="210"/>
      <c r="H784" s="210"/>
      <c r="I784" s="210"/>
      <c r="J784" s="210"/>
      <c r="K784" s="210"/>
      <c r="L784" s="210"/>
      <c r="M784" s="210"/>
      <c r="N784" s="210"/>
      <c r="O784" s="210"/>
      <c r="P784" s="210"/>
      <c r="Q784" s="210"/>
      <c r="R784" s="210"/>
      <c r="S784" s="210"/>
      <c r="T784" s="210"/>
      <c r="U784" s="210"/>
      <c r="V784" s="210"/>
      <c r="W784" s="210"/>
      <c r="X784" s="210"/>
      <c r="Y784" s="210"/>
      <c r="Z784" s="210"/>
      <c r="AA784" s="210"/>
      <c r="AB784" s="210"/>
      <c r="AC784" s="210"/>
      <c r="AD784" s="210"/>
      <c r="AE784" s="210"/>
      <c r="AF784" s="210"/>
      <c r="AG784" s="210"/>
      <c r="AH784" s="210"/>
      <c r="AI784" s="210"/>
      <c r="AJ784" s="210"/>
      <c r="AK784" s="210"/>
      <c r="AL784" s="210"/>
    </row>
    <row r="785" spans="1:38" ht="16" x14ac:dyDescent="0.2">
      <c r="A785" s="210"/>
      <c r="B785" s="210"/>
      <c r="C785" s="210"/>
      <c r="D785" s="210"/>
      <c r="E785" s="210"/>
      <c r="F785" s="210"/>
      <c r="G785" s="210"/>
      <c r="H785" s="210"/>
      <c r="I785" s="210"/>
      <c r="J785" s="210"/>
      <c r="K785" s="210"/>
      <c r="L785" s="210"/>
      <c r="M785" s="210"/>
      <c r="N785" s="210"/>
      <c r="O785" s="210"/>
      <c r="P785" s="210"/>
      <c r="Q785" s="210"/>
      <c r="R785" s="210"/>
      <c r="S785" s="210"/>
      <c r="T785" s="210"/>
      <c r="U785" s="210"/>
      <c r="V785" s="210"/>
      <c r="W785" s="210"/>
      <c r="X785" s="210"/>
      <c r="Y785" s="210"/>
      <c r="Z785" s="210"/>
      <c r="AA785" s="210"/>
      <c r="AB785" s="210"/>
      <c r="AC785" s="210"/>
      <c r="AD785" s="210"/>
      <c r="AE785" s="210"/>
      <c r="AF785" s="210"/>
      <c r="AG785" s="210"/>
      <c r="AH785" s="210"/>
      <c r="AI785" s="210"/>
      <c r="AJ785" s="210"/>
      <c r="AK785" s="210"/>
      <c r="AL785" s="210"/>
    </row>
    <row r="786" spans="1:38" ht="16" x14ac:dyDescent="0.2">
      <c r="A786" s="210"/>
      <c r="B786" s="210"/>
      <c r="C786" s="210"/>
      <c r="D786" s="210"/>
      <c r="E786" s="210"/>
      <c r="F786" s="210"/>
      <c r="G786" s="210"/>
      <c r="H786" s="210"/>
      <c r="I786" s="210"/>
      <c r="J786" s="210"/>
      <c r="K786" s="210"/>
      <c r="L786" s="210"/>
      <c r="M786" s="210"/>
      <c r="N786" s="210"/>
      <c r="O786" s="210"/>
      <c r="P786" s="210"/>
      <c r="Q786" s="210"/>
      <c r="R786" s="210"/>
      <c r="S786" s="210"/>
      <c r="T786" s="210"/>
      <c r="U786" s="210"/>
      <c r="V786" s="210"/>
      <c r="W786" s="210"/>
      <c r="X786" s="210"/>
      <c r="Y786" s="210"/>
      <c r="Z786" s="210"/>
      <c r="AA786" s="210"/>
      <c r="AB786" s="210"/>
      <c r="AC786" s="210"/>
      <c r="AD786" s="210"/>
      <c r="AE786" s="210"/>
      <c r="AF786" s="210"/>
      <c r="AG786" s="210"/>
      <c r="AH786" s="210"/>
      <c r="AI786" s="210"/>
      <c r="AJ786" s="210"/>
      <c r="AK786" s="210"/>
      <c r="AL786" s="210"/>
    </row>
    <row r="787" spans="1:38" ht="16" x14ac:dyDescent="0.2">
      <c r="A787" s="210"/>
      <c r="B787" s="210"/>
      <c r="C787" s="210"/>
      <c r="D787" s="210"/>
      <c r="E787" s="210"/>
      <c r="F787" s="210"/>
      <c r="G787" s="210"/>
      <c r="H787" s="210"/>
      <c r="I787" s="210"/>
      <c r="J787" s="210"/>
      <c r="K787" s="210"/>
      <c r="L787" s="210"/>
      <c r="M787" s="210"/>
      <c r="N787" s="210"/>
      <c r="O787" s="210"/>
      <c r="P787" s="210"/>
      <c r="Q787" s="210"/>
      <c r="R787" s="210"/>
      <c r="S787" s="210"/>
      <c r="T787" s="210"/>
      <c r="U787" s="210"/>
      <c r="V787" s="210"/>
      <c r="W787" s="210"/>
      <c r="X787" s="210"/>
      <c r="Y787" s="210"/>
      <c r="Z787" s="210"/>
      <c r="AA787" s="210"/>
      <c r="AB787" s="210"/>
      <c r="AC787" s="210"/>
      <c r="AD787" s="210"/>
      <c r="AE787" s="210"/>
      <c r="AF787" s="210"/>
      <c r="AG787" s="210"/>
      <c r="AH787" s="210"/>
      <c r="AI787" s="210"/>
      <c r="AJ787" s="210"/>
      <c r="AK787" s="210"/>
      <c r="AL787" s="210"/>
    </row>
    <row r="788" spans="1:38" ht="16" x14ac:dyDescent="0.2">
      <c r="A788" s="210"/>
      <c r="B788" s="210"/>
      <c r="C788" s="210"/>
      <c r="D788" s="210"/>
      <c r="E788" s="210"/>
      <c r="F788" s="210"/>
      <c r="G788" s="210"/>
      <c r="H788" s="210"/>
      <c r="I788" s="210"/>
      <c r="J788" s="210"/>
      <c r="K788" s="210"/>
      <c r="L788" s="210"/>
      <c r="M788" s="210"/>
      <c r="N788" s="210"/>
      <c r="O788" s="210"/>
      <c r="P788" s="210"/>
      <c r="Q788" s="210"/>
      <c r="R788" s="210"/>
      <c r="S788" s="210"/>
      <c r="T788" s="210"/>
      <c r="U788" s="210"/>
      <c r="V788" s="210"/>
      <c r="W788" s="210"/>
      <c r="X788" s="210"/>
      <c r="Y788" s="210"/>
      <c r="Z788" s="210"/>
      <c r="AA788" s="210"/>
      <c r="AB788" s="210"/>
      <c r="AC788" s="210"/>
      <c r="AD788" s="210"/>
      <c r="AE788" s="210"/>
      <c r="AF788" s="210"/>
      <c r="AG788" s="210"/>
      <c r="AH788" s="210"/>
      <c r="AI788" s="210"/>
      <c r="AJ788" s="210"/>
      <c r="AK788" s="210"/>
      <c r="AL788" s="210"/>
    </row>
    <row r="789" spans="1:38" ht="16" x14ac:dyDescent="0.2">
      <c r="A789" s="210"/>
      <c r="B789" s="210"/>
      <c r="C789" s="210"/>
      <c r="D789" s="210"/>
      <c r="E789" s="210"/>
      <c r="F789" s="210"/>
      <c r="G789" s="210"/>
      <c r="H789" s="210"/>
      <c r="I789" s="210"/>
      <c r="J789" s="210"/>
      <c r="K789" s="210"/>
      <c r="L789" s="210"/>
      <c r="M789" s="210"/>
      <c r="N789" s="210"/>
      <c r="O789" s="210"/>
      <c r="P789" s="210"/>
      <c r="Q789" s="210"/>
      <c r="R789" s="210"/>
      <c r="S789" s="210"/>
      <c r="T789" s="210"/>
      <c r="U789" s="210"/>
      <c r="V789" s="210"/>
      <c r="W789" s="210"/>
      <c r="X789" s="210"/>
      <c r="Y789" s="210"/>
      <c r="Z789" s="210"/>
      <c r="AA789" s="210"/>
      <c r="AB789" s="210"/>
      <c r="AC789" s="210"/>
      <c r="AD789" s="210"/>
      <c r="AE789" s="210"/>
      <c r="AF789" s="210"/>
      <c r="AG789" s="210"/>
      <c r="AH789" s="210"/>
      <c r="AI789" s="210"/>
      <c r="AJ789" s="210"/>
      <c r="AK789" s="210"/>
      <c r="AL789" s="210"/>
    </row>
    <row r="790" spans="1:38" ht="16" x14ac:dyDescent="0.2">
      <c r="A790" s="210"/>
      <c r="B790" s="210"/>
      <c r="C790" s="210"/>
      <c r="D790" s="210"/>
      <c r="E790" s="210"/>
      <c r="F790" s="210"/>
      <c r="G790" s="210"/>
      <c r="H790" s="210"/>
      <c r="I790" s="210"/>
      <c r="J790" s="210"/>
      <c r="K790" s="210"/>
      <c r="L790" s="210"/>
      <c r="M790" s="210"/>
      <c r="N790" s="210"/>
      <c r="O790" s="210"/>
      <c r="P790" s="210"/>
      <c r="Q790" s="210"/>
      <c r="R790" s="210"/>
      <c r="S790" s="210"/>
      <c r="T790" s="210"/>
      <c r="U790" s="210"/>
      <c r="V790" s="210"/>
      <c r="W790" s="210"/>
      <c r="X790" s="210"/>
      <c r="Y790" s="210"/>
      <c r="Z790" s="210"/>
      <c r="AA790" s="210"/>
      <c r="AB790" s="210"/>
      <c r="AC790" s="210"/>
      <c r="AD790" s="210"/>
      <c r="AE790" s="210"/>
      <c r="AF790" s="210"/>
      <c r="AG790" s="210"/>
      <c r="AH790" s="210"/>
      <c r="AI790" s="210"/>
      <c r="AJ790" s="210"/>
      <c r="AK790" s="210"/>
      <c r="AL790" s="210"/>
    </row>
    <row r="791" spans="1:38" ht="16" x14ac:dyDescent="0.2">
      <c r="A791" s="210"/>
      <c r="B791" s="210"/>
      <c r="C791" s="210"/>
      <c r="D791" s="210"/>
      <c r="E791" s="210"/>
      <c r="F791" s="210"/>
      <c r="G791" s="210"/>
      <c r="H791" s="210"/>
      <c r="I791" s="210"/>
      <c r="J791" s="210"/>
      <c r="K791" s="210"/>
      <c r="L791" s="210"/>
      <c r="M791" s="210"/>
      <c r="N791" s="210"/>
      <c r="O791" s="210"/>
      <c r="P791" s="210"/>
      <c r="Q791" s="210"/>
      <c r="R791" s="210"/>
      <c r="S791" s="210"/>
      <c r="T791" s="210"/>
      <c r="U791" s="210"/>
      <c r="V791" s="210"/>
      <c r="W791" s="210"/>
      <c r="X791" s="210"/>
      <c r="Y791" s="210"/>
      <c r="Z791" s="210"/>
      <c r="AA791" s="210"/>
      <c r="AB791" s="210"/>
      <c r="AC791" s="210"/>
      <c r="AD791" s="210"/>
      <c r="AE791" s="210"/>
      <c r="AF791" s="210"/>
      <c r="AG791" s="210"/>
      <c r="AH791" s="210"/>
      <c r="AI791" s="210"/>
      <c r="AJ791" s="210"/>
      <c r="AK791" s="210"/>
      <c r="AL791" s="210"/>
    </row>
    <row r="792" spans="1:38" ht="16" x14ac:dyDescent="0.2">
      <c r="A792" s="210"/>
      <c r="B792" s="210"/>
      <c r="C792" s="210"/>
      <c r="D792" s="210"/>
      <c r="E792" s="210"/>
      <c r="F792" s="210"/>
      <c r="G792" s="210"/>
      <c r="H792" s="210"/>
      <c r="I792" s="210"/>
      <c r="J792" s="210"/>
      <c r="K792" s="210"/>
      <c r="L792" s="210"/>
      <c r="M792" s="210"/>
      <c r="N792" s="210"/>
      <c r="O792" s="210"/>
      <c r="P792" s="210"/>
      <c r="Q792" s="210"/>
      <c r="R792" s="210"/>
      <c r="S792" s="210"/>
      <c r="T792" s="210"/>
      <c r="U792" s="210"/>
      <c r="V792" s="210"/>
      <c r="W792" s="210"/>
      <c r="X792" s="210"/>
      <c r="Y792" s="210"/>
      <c r="Z792" s="210"/>
      <c r="AA792" s="210"/>
      <c r="AB792" s="210"/>
      <c r="AC792" s="210"/>
      <c r="AD792" s="210"/>
      <c r="AE792" s="210"/>
      <c r="AF792" s="210"/>
      <c r="AG792" s="210"/>
      <c r="AH792" s="210"/>
      <c r="AI792" s="210"/>
      <c r="AJ792" s="210"/>
      <c r="AK792" s="210"/>
      <c r="AL792" s="210"/>
    </row>
    <row r="793" spans="1:38" ht="16" x14ac:dyDescent="0.2">
      <c r="A793" s="210"/>
      <c r="B793" s="210"/>
      <c r="C793" s="210"/>
      <c r="D793" s="210"/>
      <c r="E793" s="210"/>
      <c r="F793" s="210"/>
      <c r="G793" s="210"/>
      <c r="H793" s="210"/>
      <c r="I793" s="210"/>
      <c r="J793" s="210"/>
      <c r="K793" s="210"/>
      <c r="L793" s="210"/>
      <c r="M793" s="210"/>
      <c r="N793" s="210"/>
      <c r="O793" s="210"/>
      <c r="P793" s="210"/>
      <c r="Q793" s="210"/>
      <c r="R793" s="210"/>
      <c r="S793" s="210"/>
      <c r="T793" s="210"/>
      <c r="U793" s="210"/>
      <c r="V793" s="210"/>
      <c r="W793" s="210"/>
      <c r="X793" s="210"/>
      <c r="Y793" s="210"/>
      <c r="Z793" s="210"/>
      <c r="AA793" s="210"/>
      <c r="AB793" s="210"/>
      <c r="AC793" s="210"/>
      <c r="AD793" s="210"/>
      <c r="AE793" s="210"/>
      <c r="AF793" s="210"/>
      <c r="AG793" s="210"/>
      <c r="AH793" s="210"/>
      <c r="AI793" s="210"/>
      <c r="AJ793" s="210"/>
      <c r="AK793" s="210"/>
      <c r="AL793" s="210"/>
    </row>
    <row r="794" spans="1:38" ht="16" x14ac:dyDescent="0.2">
      <c r="A794" s="210"/>
      <c r="B794" s="210"/>
      <c r="C794" s="210"/>
      <c r="D794" s="210"/>
      <c r="E794" s="210"/>
      <c r="F794" s="210"/>
      <c r="G794" s="210"/>
      <c r="H794" s="210"/>
      <c r="I794" s="210"/>
      <c r="J794" s="210"/>
      <c r="K794" s="210"/>
      <c r="L794" s="210"/>
      <c r="M794" s="210"/>
      <c r="N794" s="210"/>
      <c r="O794" s="210"/>
      <c r="P794" s="210"/>
      <c r="Q794" s="210"/>
      <c r="R794" s="210"/>
      <c r="S794" s="210"/>
      <c r="T794" s="210"/>
      <c r="U794" s="210"/>
      <c r="V794" s="210"/>
      <c r="W794" s="210"/>
      <c r="X794" s="210"/>
      <c r="Y794" s="210"/>
      <c r="Z794" s="210"/>
      <c r="AA794" s="210"/>
      <c r="AB794" s="210"/>
      <c r="AC794" s="210"/>
      <c r="AD794" s="210"/>
      <c r="AE794" s="210"/>
      <c r="AF794" s="210"/>
      <c r="AG794" s="210"/>
      <c r="AH794" s="210"/>
      <c r="AI794" s="210"/>
      <c r="AJ794" s="210"/>
      <c r="AK794" s="210"/>
      <c r="AL794" s="210"/>
    </row>
    <row r="795" spans="1:38" ht="16" x14ac:dyDescent="0.2">
      <c r="A795" s="210"/>
      <c r="B795" s="210"/>
      <c r="C795" s="210"/>
      <c r="D795" s="210"/>
      <c r="E795" s="210"/>
      <c r="F795" s="210"/>
      <c r="G795" s="210"/>
      <c r="H795" s="210"/>
      <c r="I795" s="210"/>
      <c r="J795" s="210"/>
      <c r="K795" s="210"/>
      <c r="L795" s="210"/>
      <c r="M795" s="210"/>
      <c r="N795" s="210"/>
      <c r="O795" s="210"/>
      <c r="P795" s="210"/>
      <c r="Q795" s="210"/>
      <c r="R795" s="210"/>
      <c r="S795" s="210"/>
      <c r="T795" s="210"/>
      <c r="U795" s="210"/>
      <c r="V795" s="210"/>
      <c r="W795" s="210"/>
      <c r="X795" s="210"/>
      <c r="Y795" s="210"/>
      <c r="Z795" s="210"/>
      <c r="AA795" s="210"/>
      <c r="AB795" s="210"/>
      <c r="AC795" s="210"/>
      <c r="AD795" s="210"/>
      <c r="AE795" s="210"/>
      <c r="AF795" s="210"/>
      <c r="AG795" s="210"/>
      <c r="AH795" s="210"/>
      <c r="AI795" s="210"/>
      <c r="AJ795" s="210"/>
      <c r="AK795" s="210"/>
      <c r="AL795" s="210"/>
    </row>
    <row r="796" spans="1:38" ht="16" x14ac:dyDescent="0.2">
      <c r="A796" s="210"/>
      <c r="B796" s="210"/>
      <c r="C796" s="210"/>
      <c r="D796" s="210"/>
      <c r="E796" s="210"/>
      <c r="F796" s="210"/>
      <c r="G796" s="210"/>
      <c r="H796" s="210"/>
      <c r="I796" s="210"/>
      <c r="J796" s="210"/>
      <c r="K796" s="210"/>
      <c r="L796" s="210"/>
      <c r="M796" s="210"/>
      <c r="N796" s="210"/>
      <c r="O796" s="210"/>
      <c r="P796" s="210"/>
      <c r="Q796" s="210"/>
      <c r="R796" s="210"/>
      <c r="S796" s="210"/>
      <c r="T796" s="210"/>
      <c r="U796" s="210"/>
      <c r="V796" s="210"/>
      <c r="W796" s="210"/>
      <c r="X796" s="210"/>
      <c r="Y796" s="210"/>
      <c r="Z796" s="210"/>
      <c r="AA796" s="210"/>
      <c r="AB796" s="210"/>
      <c r="AC796" s="210"/>
      <c r="AD796" s="210"/>
      <c r="AE796" s="210"/>
      <c r="AF796" s="210"/>
      <c r="AG796" s="210"/>
      <c r="AH796" s="210"/>
      <c r="AI796" s="210"/>
      <c r="AJ796" s="210"/>
      <c r="AK796" s="210"/>
      <c r="AL796" s="210"/>
    </row>
    <row r="797" spans="1:38" ht="16" x14ac:dyDescent="0.2">
      <c r="A797" s="210"/>
      <c r="B797" s="210"/>
      <c r="C797" s="210"/>
      <c r="D797" s="210"/>
      <c r="E797" s="210"/>
      <c r="F797" s="210"/>
      <c r="G797" s="210"/>
      <c r="H797" s="210"/>
      <c r="I797" s="210"/>
      <c r="J797" s="210"/>
      <c r="K797" s="210"/>
      <c r="L797" s="210"/>
      <c r="M797" s="210"/>
      <c r="N797" s="210"/>
      <c r="O797" s="210"/>
      <c r="P797" s="210"/>
      <c r="Q797" s="210"/>
      <c r="R797" s="210"/>
      <c r="S797" s="210"/>
      <c r="T797" s="210"/>
      <c r="U797" s="210"/>
      <c r="V797" s="210"/>
      <c r="W797" s="210"/>
      <c r="X797" s="210"/>
      <c r="Y797" s="210"/>
      <c r="Z797" s="210"/>
      <c r="AA797" s="210"/>
      <c r="AB797" s="210"/>
      <c r="AC797" s="210"/>
      <c r="AD797" s="210"/>
      <c r="AE797" s="210"/>
      <c r="AF797" s="210"/>
      <c r="AG797" s="210"/>
      <c r="AH797" s="210"/>
      <c r="AI797" s="210"/>
      <c r="AJ797" s="210"/>
      <c r="AK797" s="210"/>
      <c r="AL797" s="210"/>
    </row>
    <row r="798" spans="1:38" ht="16" x14ac:dyDescent="0.2">
      <c r="A798" s="210"/>
      <c r="B798" s="210"/>
      <c r="C798" s="210"/>
      <c r="D798" s="210"/>
      <c r="E798" s="210"/>
      <c r="F798" s="210"/>
      <c r="G798" s="210"/>
      <c r="H798" s="210"/>
      <c r="I798" s="210"/>
      <c r="J798" s="210"/>
      <c r="K798" s="210"/>
      <c r="L798" s="210"/>
      <c r="M798" s="210"/>
      <c r="N798" s="210"/>
      <c r="O798" s="210"/>
      <c r="P798" s="210"/>
      <c r="Q798" s="210"/>
      <c r="R798" s="210"/>
      <c r="S798" s="210"/>
      <c r="T798" s="210"/>
      <c r="U798" s="210"/>
      <c r="V798" s="210"/>
      <c r="W798" s="210"/>
      <c r="X798" s="210"/>
      <c r="Y798" s="210"/>
      <c r="Z798" s="210"/>
      <c r="AA798" s="210"/>
      <c r="AB798" s="210"/>
      <c r="AC798" s="210"/>
      <c r="AD798" s="210"/>
      <c r="AE798" s="210"/>
      <c r="AF798" s="210"/>
      <c r="AG798" s="210"/>
      <c r="AH798" s="210"/>
      <c r="AI798" s="210"/>
      <c r="AJ798" s="210"/>
      <c r="AK798" s="210"/>
      <c r="AL798" s="210"/>
    </row>
    <row r="799" spans="1:38" ht="16" x14ac:dyDescent="0.2">
      <c r="A799" s="210"/>
      <c r="B799" s="210"/>
      <c r="C799" s="210"/>
      <c r="D799" s="210"/>
      <c r="E799" s="210"/>
      <c r="F799" s="210"/>
      <c r="G799" s="210"/>
      <c r="H799" s="210"/>
      <c r="I799" s="210"/>
      <c r="J799" s="210"/>
      <c r="K799" s="210"/>
      <c r="L799" s="210"/>
      <c r="M799" s="210"/>
      <c r="N799" s="210"/>
      <c r="O799" s="210"/>
      <c r="P799" s="210"/>
      <c r="Q799" s="210"/>
      <c r="R799" s="210"/>
      <c r="S799" s="210"/>
      <c r="T799" s="210"/>
      <c r="U799" s="210"/>
      <c r="V799" s="210"/>
      <c r="W799" s="210"/>
      <c r="X799" s="210"/>
      <c r="Y799" s="210"/>
      <c r="Z799" s="210"/>
      <c r="AA799" s="210"/>
      <c r="AB799" s="210"/>
      <c r="AC799" s="210"/>
      <c r="AD799" s="210"/>
      <c r="AE799" s="210"/>
      <c r="AF799" s="210"/>
      <c r="AG799" s="210"/>
      <c r="AH799" s="210"/>
      <c r="AI799" s="210"/>
      <c r="AJ799" s="210"/>
      <c r="AK799" s="210"/>
      <c r="AL799" s="210"/>
    </row>
    <row r="800" spans="1:38" ht="16" x14ac:dyDescent="0.2">
      <c r="A800" s="210"/>
      <c r="B800" s="210"/>
      <c r="C800" s="210"/>
      <c r="D800" s="210"/>
      <c r="E800" s="210"/>
      <c r="F800" s="210"/>
      <c r="G800" s="210"/>
      <c r="H800" s="210"/>
      <c r="I800" s="210"/>
      <c r="J800" s="210"/>
      <c r="K800" s="210"/>
      <c r="L800" s="210"/>
      <c r="M800" s="210"/>
      <c r="N800" s="210"/>
      <c r="O800" s="210"/>
      <c r="P800" s="210"/>
      <c r="Q800" s="210"/>
      <c r="R800" s="210"/>
      <c r="S800" s="210"/>
      <c r="T800" s="210"/>
      <c r="U800" s="210"/>
      <c r="V800" s="210"/>
      <c r="W800" s="210"/>
      <c r="X800" s="210"/>
      <c r="Y800" s="210"/>
      <c r="Z800" s="210"/>
      <c r="AA800" s="210"/>
      <c r="AB800" s="210"/>
      <c r="AC800" s="210"/>
      <c r="AD800" s="210"/>
      <c r="AE800" s="210"/>
      <c r="AF800" s="210"/>
      <c r="AG800" s="210"/>
      <c r="AH800" s="210"/>
      <c r="AI800" s="210"/>
      <c r="AJ800" s="210"/>
      <c r="AK800" s="210"/>
      <c r="AL800" s="210"/>
    </row>
    <row r="801" spans="1:38" ht="16" x14ac:dyDescent="0.2">
      <c r="A801" s="210"/>
      <c r="B801" s="210"/>
      <c r="C801" s="210"/>
      <c r="D801" s="210"/>
      <c r="E801" s="210"/>
      <c r="F801" s="210"/>
      <c r="G801" s="210"/>
      <c r="H801" s="210"/>
      <c r="I801" s="210"/>
      <c r="J801" s="210"/>
      <c r="K801" s="210"/>
      <c r="L801" s="210"/>
      <c r="M801" s="210"/>
      <c r="N801" s="210"/>
      <c r="O801" s="210"/>
      <c r="P801" s="210"/>
      <c r="Q801" s="210"/>
      <c r="R801" s="210"/>
      <c r="S801" s="210"/>
      <c r="T801" s="210"/>
      <c r="U801" s="210"/>
      <c r="V801" s="210"/>
      <c r="W801" s="210"/>
      <c r="X801" s="210"/>
      <c r="Y801" s="210"/>
      <c r="Z801" s="210"/>
      <c r="AA801" s="210"/>
      <c r="AB801" s="210"/>
      <c r="AC801" s="210"/>
      <c r="AD801" s="210"/>
      <c r="AE801" s="210"/>
      <c r="AF801" s="210"/>
      <c r="AG801" s="210"/>
      <c r="AH801" s="210"/>
      <c r="AI801" s="210"/>
      <c r="AJ801" s="210"/>
      <c r="AK801" s="210"/>
      <c r="AL801" s="210"/>
    </row>
    <row r="802" spans="1:38" ht="16" x14ac:dyDescent="0.2">
      <c r="A802" s="210"/>
      <c r="B802" s="210"/>
      <c r="C802" s="210"/>
      <c r="D802" s="210"/>
      <c r="E802" s="210"/>
      <c r="F802" s="210"/>
      <c r="G802" s="210"/>
      <c r="H802" s="210"/>
      <c r="I802" s="210"/>
      <c r="J802" s="210"/>
      <c r="K802" s="210"/>
      <c r="L802" s="210"/>
      <c r="M802" s="210"/>
      <c r="N802" s="210"/>
      <c r="O802" s="210"/>
      <c r="P802" s="210"/>
      <c r="Q802" s="210"/>
      <c r="R802" s="210"/>
      <c r="S802" s="210"/>
      <c r="T802" s="210"/>
      <c r="U802" s="210"/>
      <c r="V802" s="210"/>
      <c r="W802" s="210"/>
      <c r="X802" s="210"/>
      <c r="Y802" s="210"/>
      <c r="Z802" s="210"/>
      <c r="AA802" s="210"/>
      <c r="AB802" s="210"/>
      <c r="AC802" s="210"/>
      <c r="AD802" s="210"/>
      <c r="AE802" s="210"/>
      <c r="AF802" s="210"/>
      <c r="AG802" s="210"/>
      <c r="AH802" s="210"/>
      <c r="AI802" s="210"/>
      <c r="AJ802" s="210"/>
      <c r="AK802" s="210"/>
      <c r="AL802" s="210"/>
    </row>
    <row r="803" spans="1:38" ht="16" x14ac:dyDescent="0.2">
      <c r="A803" s="210"/>
      <c r="B803" s="210"/>
      <c r="C803" s="210"/>
      <c r="D803" s="210"/>
      <c r="E803" s="210"/>
      <c r="F803" s="210"/>
      <c r="G803" s="210"/>
      <c r="H803" s="210"/>
      <c r="I803" s="210"/>
      <c r="J803" s="210"/>
      <c r="K803" s="210"/>
      <c r="L803" s="210"/>
      <c r="M803" s="210"/>
      <c r="N803" s="210"/>
      <c r="O803" s="210"/>
      <c r="P803" s="210"/>
      <c r="Q803" s="210"/>
      <c r="R803" s="210"/>
      <c r="S803" s="210"/>
      <c r="T803" s="210"/>
      <c r="U803" s="210"/>
      <c r="V803" s="210"/>
      <c r="W803" s="210"/>
      <c r="X803" s="210"/>
      <c r="Y803" s="210"/>
      <c r="Z803" s="210"/>
      <c r="AA803" s="210"/>
      <c r="AB803" s="210"/>
      <c r="AC803" s="210"/>
      <c r="AD803" s="210"/>
      <c r="AE803" s="210"/>
      <c r="AF803" s="210"/>
      <c r="AG803" s="210"/>
      <c r="AH803" s="210"/>
      <c r="AI803" s="210"/>
      <c r="AJ803" s="210"/>
      <c r="AK803" s="210"/>
      <c r="AL803" s="210"/>
    </row>
    <row r="804" spans="1:38" ht="16" x14ac:dyDescent="0.2">
      <c r="A804" s="210"/>
      <c r="B804" s="210"/>
      <c r="C804" s="210"/>
      <c r="D804" s="210"/>
      <c r="E804" s="210"/>
      <c r="F804" s="210"/>
      <c r="G804" s="210"/>
      <c r="H804" s="210"/>
      <c r="I804" s="210"/>
      <c r="J804" s="210"/>
      <c r="K804" s="210"/>
      <c r="L804" s="210"/>
      <c r="M804" s="210"/>
      <c r="N804" s="210"/>
      <c r="O804" s="210"/>
      <c r="P804" s="210"/>
      <c r="Q804" s="210"/>
      <c r="R804" s="210"/>
      <c r="S804" s="210"/>
      <c r="T804" s="210"/>
      <c r="U804" s="210"/>
      <c r="V804" s="210"/>
      <c r="W804" s="210"/>
      <c r="X804" s="210"/>
      <c r="Y804" s="210"/>
      <c r="Z804" s="210"/>
      <c r="AA804" s="210"/>
      <c r="AB804" s="210"/>
      <c r="AC804" s="210"/>
      <c r="AD804" s="210"/>
      <c r="AE804" s="210"/>
      <c r="AF804" s="210"/>
      <c r="AG804" s="210"/>
      <c r="AH804" s="210"/>
      <c r="AI804" s="210"/>
      <c r="AJ804" s="210"/>
      <c r="AK804" s="210"/>
      <c r="AL804" s="210"/>
    </row>
    <row r="805" spans="1:38" ht="16" x14ac:dyDescent="0.2">
      <c r="A805" s="210"/>
      <c r="B805" s="210"/>
      <c r="C805" s="210"/>
      <c r="D805" s="210"/>
      <c r="E805" s="210"/>
      <c r="F805" s="210"/>
      <c r="G805" s="210"/>
      <c r="H805" s="210"/>
      <c r="I805" s="210"/>
      <c r="J805" s="210"/>
      <c r="K805" s="210"/>
      <c r="L805" s="210"/>
      <c r="M805" s="210"/>
      <c r="N805" s="210"/>
      <c r="O805" s="210"/>
      <c r="P805" s="210"/>
      <c r="Q805" s="210"/>
      <c r="R805" s="210"/>
      <c r="S805" s="210"/>
      <c r="T805" s="210"/>
      <c r="U805" s="210"/>
      <c r="V805" s="210"/>
      <c r="W805" s="210"/>
      <c r="X805" s="210"/>
      <c r="Y805" s="210"/>
      <c r="Z805" s="210"/>
      <c r="AA805" s="210"/>
      <c r="AB805" s="210"/>
      <c r="AC805" s="210"/>
      <c r="AD805" s="210"/>
      <c r="AE805" s="210"/>
      <c r="AF805" s="210"/>
      <c r="AG805" s="210"/>
      <c r="AH805" s="210"/>
      <c r="AI805" s="210"/>
      <c r="AJ805" s="210"/>
      <c r="AK805" s="210"/>
      <c r="AL805" s="210"/>
    </row>
    <row r="806" spans="1:38" ht="16" x14ac:dyDescent="0.2">
      <c r="A806" s="210"/>
      <c r="B806" s="210"/>
      <c r="C806" s="210"/>
      <c r="D806" s="210"/>
      <c r="E806" s="210"/>
      <c r="F806" s="210"/>
      <c r="G806" s="210"/>
      <c r="H806" s="210"/>
      <c r="I806" s="210"/>
      <c r="J806" s="210"/>
      <c r="K806" s="210"/>
      <c r="L806" s="210"/>
      <c r="M806" s="210"/>
      <c r="N806" s="210"/>
      <c r="O806" s="210"/>
      <c r="P806" s="210"/>
      <c r="Q806" s="210"/>
      <c r="R806" s="210"/>
      <c r="S806" s="210"/>
      <c r="T806" s="210"/>
      <c r="U806" s="210"/>
      <c r="V806" s="210"/>
      <c r="W806" s="210"/>
      <c r="X806" s="210"/>
      <c r="Y806" s="210"/>
      <c r="Z806" s="210"/>
      <c r="AA806" s="210"/>
      <c r="AB806" s="210"/>
      <c r="AC806" s="210"/>
      <c r="AD806" s="210"/>
      <c r="AE806" s="210"/>
      <c r="AF806" s="210"/>
      <c r="AG806" s="210"/>
      <c r="AH806" s="210"/>
      <c r="AI806" s="210"/>
      <c r="AJ806" s="210"/>
      <c r="AK806" s="210"/>
      <c r="AL806" s="210"/>
    </row>
    <row r="807" spans="1:38" ht="16" x14ac:dyDescent="0.2">
      <c r="A807" s="210"/>
      <c r="B807" s="210"/>
      <c r="C807" s="210"/>
      <c r="D807" s="210"/>
      <c r="E807" s="210"/>
      <c r="F807" s="210"/>
      <c r="G807" s="210"/>
      <c r="H807" s="210"/>
      <c r="I807" s="210"/>
      <c r="J807" s="210"/>
      <c r="K807" s="210"/>
      <c r="L807" s="210"/>
      <c r="M807" s="210"/>
      <c r="N807" s="210"/>
      <c r="O807" s="210"/>
      <c r="P807" s="210"/>
      <c r="Q807" s="210"/>
      <c r="R807" s="210"/>
      <c r="S807" s="210"/>
      <c r="T807" s="210"/>
      <c r="U807" s="210"/>
      <c r="V807" s="210"/>
      <c r="W807" s="210"/>
      <c r="X807" s="210"/>
      <c r="Y807" s="210"/>
      <c r="Z807" s="210"/>
      <c r="AA807" s="210"/>
      <c r="AB807" s="210"/>
      <c r="AC807" s="210"/>
      <c r="AD807" s="210"/>
      <c r="AE807" s="210"/>
      <c r="AF807" s="210"/>
      <c r="AG807" s="210"/>
      <c r="AH807" s="210"/>
      <c r="AI807" s="210"/>
      <c r="AJ807" s="210"/>
      <c r="AK807" s="210"/>
      <c r="AL807" s="210"/>
    </row>
    <row r="808" spans="1:38" ht="16" x14ac:dyDescent="0.2">
      <c r="A808" s="210"/>
      <c r="B808" s="210"/>
      <c r="C808" s="210"/>
      <c r="D808" s="210"/>
      <c r="E808" s="210"/>
      <c r="F808" s="210"/>
      <c r="G808" s="210"/>
      <c r="H808" s="210"/>
      <c r="I808" s="210"/>
      <c r="J808" s="210"/>
      <c r="K808" s="210"/>
      <c r="L808" s="210"/>
      <c r="M808" s="210"/>
      <c r="N808" s="210"/>
      <c r="O808" s="210"/>
      <c r="P808" s="210"/>
      <c r="Q808" s="210"/>
      <c r="R808" s="210"/>
      <c r="S808" s="210"/>
      <c r="T808" s="210"/>
      <c r="U808" s="210"/>
      <c r="V808" s="210"/>
      <c r="W808" s="210"/>
      <c r="X808" s="210"/>
      <c r="Y808" s="210"/>
      <c r="Z808" s="210"/>
      <c r="AA808" s="210"/>
      <c r="AB808" s="210"/>
      <c r="AC808" s="210"/>
      <c r="AD808" s="210"/>
      <c r="AE808" s="210"/>
      <c r="AF808" s="210"/>
      <c r="AG808" s="210"/>
      <c r="AH808" s="210"/>
      <c r="AI808" s="210"/>
      <c r="AJ808" s="210"/>
      <c r="AK808" s="210"/>
      <c r="AL808" s="210"/>
    </row>
    <row r="809" spans="1:38" ht="16" x14ac:dyDescent="0.2">
      <c r="A809" s="210"/>
      <c r="B809" s="210"/>
      <c r="C809" s="210"/>
      <c r="D809" s="210"/>
      <c r="E809" s="210"/>
      <c r="F809" s="210"/>
      <c r="G809" s="210"/>
      <c r="H809" s="210"/>
      <c r="I809" s="210"/>
      <c r="J809" s="210"/>
      <c r="K809" s="210"/>
      <c r="L809" s="210"/>
      <c r="M809" s="210"/>
      <c r="N809" s="210"/>
      <c r="O809" s="210"/>
      <c r="P809" s="210"/>
      <c r="Q809" s="210"/>
      <c r="R809" s="210"/>
      <c r="S809" s="210"/>
      <c r="T809" s="210"/>
      <c r="U809" s="210"/>
      <c r="V809" s="210"/>
      <c r="W809" s="210"/>
      <c r="X809" s="210"/>
      <c r="Y809" s="210"/>
      <c r="Z809" s="210"/>
      <c r="AA809" s="210"/>
      <c r="AB809" s="210"/>
      <c r="AC809" s="210"/>
      <c r="AD809" s="210"/>
      <c r="AE809" s="210"/>
      <c r="AF809" s="210"/>
      <c r="AG809" s="210"/>
      <c r="AH809" s="210"/>
      <c r="AI809" s="210"/>
      <c r="AJ809" s="210"/>
      <c r="AK809" s="210"/>
      <c r="AL809" s="210"/>
    </row>
    <row r="810" spans="1:38" ht="16" x14ac:dyDescent="0.2">
      <c r="A810" s="210"/>
      <c r="B810" s="210"/>
      <c r="C810" s="210"/>
      <c r="D810" s="210"/>
      <c r="E810" s="210"/>
      <c r="F810" s="210"/>
      <c r="G810" s="210"/>
      <c r="H810" s="210"/>
      <c r="I810" s="210"/>
      <c r="J810" s="210"/>
      <c r="K810" s="210"/>
      <c r="L810" s="210"/>
      <c r="M810" s="210"/>
      <c r="N810" s="210"/>
      <c r="O810" s="210"/>
      <c r="P810" s="210"/>
      <c r="Q810" s="210"/>
      <c r="R810" s="210"/>
      <c r="S810" s="210"/>
      <c r="T810" s="210"/>
      <c r="U810" s="210"/>
      <c r="V810" s="210"/>
      <c r="W810" s="210"/>
      <c r="X810" s="210"/>
      <c r="Y810" s="210"/>
      <c r="Z810" s="210"/>
      <c r="AA810" s="210"/>
      <c r="AB810" s="210"/>
      <c r="AC810" s="210"/>
      <c r="AD810" s="210"/>
      <c r="AE810" s="210"/>
      <c r="AF810" s="210"/>
      <c r="AG810" s="210"/>
      <c r="AH810" s="210"/>
      <c r="AI810" s="210"/>
      <c r="AJ810" s="210"/>
      <c r="AK810" s="210"/>
      <c r="AL810" s="210"/>
    </row>
    <row r="811" spans="1:38" ht="16" x14ac:dyDescent="0.2">
      <c r="A811" s="210"/>
      <c r="B811" s="210"/>
      <c r="C811" s="210"/>
      <c r="D811" s="210"/>
      <c r="E811" s="210"/>
      <c r="F811" s="210"/>
      <c r="G811" s="210"/>
      <c r="H811" s="210"/>
      <c r="I811" s="210"/>
      <c r="J811" s="210"/>
      <c r="K811" s="210"/>
      <c r="L811" s="210"/>
      <c r="M811" s="210"/>
      <c r="N811" s="210"/>
      <c r="O811" s="210"/>
      <c r="P811" s="210"/>
      <c r="Q811" s="210"/>
      <c r="R811" s="210"/>
      <c r="S811" s="210"/>
      <c r="T811" s="210"/>
      <c r="U811" s="210"/>
      <c r="V811" s="210"/>
      <c r="W811" s="210"/>
      <c r="X811" s="210"/>
      <c r="Y811" s="210"/>
      <c r="Z811" s="210"/>
      <c r="AA811" s="210"/>
      <c r="AB811" s="210"/>
      <c r="AC811" s="210"/>
      <c r="AD811" s="210"/>
      <c r="AE811" s="210"/>
      <c r="AF811" s="210"/>
      <c r="AG811" s="210"/>
      <c r="AH811" s="210"/>
      <c r="AI811" s="210"/>
      <c r="AJ811" s="210"/>
      <c r="AK811" s="210"/>
      <c r="AL811" s="210"/>
    </row>
    <row r="812" spans="1:38" ht="16" x14ac:dyDescent="0.2">
      <c r="A812" s="210"/>
      <c r="B812" s="210"/>
      <c r="C812" s="210"/>
      <c r="D812" s="210"/>
      <c r="E812" s="210"/>
      <c r="F812" s="210"/>
      <c r="G812" s="210"/>
      <c r="H812" s="210"/>
      <c r="I812" s="210"/>
      <c r="J812" s="210"/>
      <c r="K812" s="210"/>
      <c r="L812" s="210"/>
      <c r="M812" s="210"/>
      <c r="N812" s="210"/>
      <c r="O812" s="210"/>
      <c r="P812" s="210"/>
      <c r="Q812" s="210"/>
      <c r="R812" s="210"/>
      <c r="S812" s="210"/>
      <c r="T812" s="210"/>
      <c r="U812" s="210"/>
      <c r="V812" s="210"/>
      <c r="W812" s="210"/>
      <c r="X812" s="210"/>
      <c r="Y812" s="210"/>
      <c r="Z812" s="210"/>
      <c r="AA812" s="210"/>
      <c r="AB812" s="210"/>
      <c r="AC812" s="210"/>
      <c r="AD812" s="210"/>
      <c r="AE812" s="210"/>
      <c r="AF812" s="210"/>
      <c r="AG812" s="210"/>
      <c r="AH812" s="210"/>
      <c r="AI812" s="210"/>
      <c r="AJ812" s="210"/>
      <c r="AK812" s="210"/>
      <c r="AL812" s="210"/>
    </row>
    <row r="813" spans="1:38" ht="16" x14ac:dyDescent="0.2">
      <c r="A813" s="210"/>
      <c r="B813" s="210"/>
      <c r="C813" s="210"/>
      <c r="D813" s="210"/>
      <c r="E813" s="210"/>
      <c r="F813" s="210"/>
      <c r="G813" s="210"/>
      <c r="H813" s="210"/>
      <c r="I813" s="210"/>
      <c r="J813" s="210"/>
      <c r="K813" s="210"/>
      <c r="L813" s="210"/>
      <c r="M813" s="210"/>
      <c r="N813" s="210"/>
      <c r="O813" s="210"/>
      <c r="P813" s="210"/>
      <c r="Q813" s="210"/>
      <c r="R813" s="210"/>
      <c r="S813" s="210"/>
      <c r="T813" s="210"/>
      <c r="U813" s="210"/>
      <c r="V813" s="210"/>
      <c r="W813" s="210"/>
      <c r="X813" s="210"/>
      <c r="Y813" s="210"/>
      <c r="Z813" s="210"/>
      <c r="AA813" s="210"/>
      <c r="AB813" s="210"/>
      <c r="AC813" s="210"/>
      <c r="AD813" s="210"/>
      <c r="AE813" s="210"/>
      <c r="AF813" s="210"/>
      <c r="AG813" s="210"/>
      <c r="AH813" s="210"/>
      <c r="AI813" s="210"/>
      <c r="AJ813" s="210"/>
      <c r="AK813" s="210"/>
      <c r="AL813" s="210"/>
    </row>
    <row r="814" spans="1:38" ht="16" x14ac:dyDescent="0.2">
      <c r="A814" s="210"/>
      <c r="B814" s="210"/>
      <c r="C814" s="210"/>
      <c r="D814" s="210"/>
      <c r="E814" s="210"/>
      <c r="F814" s="210"/>
      <c r="G814" s="210"/>
      <c r="H814" s="210"/>
      <c r="I814" s="210"/>
      <c r="J814" s="210"/>
      <c r="K814" s="210"/>
      <c r="L814" s="210"/>
      <c r="M814" s="210"/>
      <c r="N814" s="210"/>
      <c r="O814" s="210"/>
      <c r="P814" s="210"/>
      <c r="Q814" s="210"/>
      <c r="R814" s="210"/>
      <c r="S814" s="210"/>
      <c r="T814" s="210"/>
      <c r="U814" s="210"/>
      <c r="V814" s="210"/>
      <c r="W814" s="210"/>
      <c r="X814" s="210"/>
      <c r="Y814" s="210"/>
      <c r="Z814" s="210"/>
      <c r="AA814" s="210"/>
      <c r="AB814" s="210"/>
      <c r="AC814" s="210"/>
      <c r="AD814" s="210"/>
      <c r="AE814" s="210"/>
      <c r="AF814" s="210"/>
      <c r="AG814" s="210"/>
      <c r="AH814" s="210"/>
      <c r="AI814" s="210"/>
      <c r="AJ814" s="210"/>
      <c r="AK814" s="210"/>
      <c r="AL814" s="210"/>
    </row>
    <row r="815" spans="1:38" ht="16" x14ac:dyDescent="0.2">
      <c r="A815" s="210"/>
      <c r="B815" s="210"/>
      <c r="C815" s="210"/>
      <c r="D815" s="210"/>
      <c r="E815" s="210"/>
      <c r="F815" s="210"/>
      <c r="G815" s="210"/>
      <c r="H815" s="210"/>
      <c r="I815" s="210"/>
      <c r="J815" s="210"/>
      <c r="K815" s="210"/>
      <c r="L815" s="210"/>
      <c r="M815" s="210"/>
      <c r="N815" s="210"/>
      <c r="O815" s="210"/>
      <c r="P815" s="210"/>
      <c r="Q815" s="210"/>
      <c r="R815" s="210"/>
      <c r="S815" s="210"/>
      <c r="T815" s="210"/>
      <c r="U815" s="210"/>
      <c r="V815" s="210"/>
      <c r="W815" s="210"/>
      <c r="X815" s="210"/>
      <c r="Y815" s="210"/>
      <c r="Z815" s="210"/>
      <c r="AA815" s="210"/>
      <c r="AB815" s="210"/>
      <c r="AC815" s="210"/>
      <c r="AD815" s="210"/>
      <c r="AE815" s="210"/>
      <c r="AF815" s="210"/>
      <c r="AG815" s="210"/>
      <c r="AH815" s="210"/>
      <c r="AI815" s="210"/>
      <c r="AJ815" s="210"/>
      <c r="AK815" s="210"/>
      <c r="AL815" s="210"/>
    </row>
    <row r="816" spans="1:38" ht="16" x14ac:dyDescent="0.2">
      <c r="A816" s="210"/>
      <c r="B816" s="210"/>
      <c r="C816" s="210"/>
      <c r="D816" s="210"/>
      <c r="E816" s="210"/>
      <c r="F816" s="210"/>
      <c r="G816" s="210"/>
      <c r="H816" s="210"/>
      <c r="I816" s="210"/>
      <c r="J816" s="210"/>
      <c r="K816" s="210"/>
      <c r="L816" s="210"/>
      <c r="M816" s="210"/>
      <c r="N816" s="210"/>
      <c r="O816" s="210"/>
      <c r="P816" s="210"/>
      <c r="Q816" s="210"/>
      <c r="R816" s="210"/>
      <c r="S816" s="210"/>
      <c r="T816" s="210"/>
      <c r="U816" s="210"/>
      <c r="V816" s="210"/>
      <c r="W816" s="210"/>
      <c r="X816" s="210"/>
      <c r="Y816" s="210"/>
      <c r="Z816" s="210"/>
      <c r="AA816" s="210"/>
      <c r="AB816" s="210"/>
      <c r="AC816" s="210"/>
      <c r="AD816" s="210"/>
      <c r="AE816" s="210"/>
      <c r="AF816" s="210"/>
      <c r="AG816" s="210"/>
      <c r="AH816" s="210"/>
      <c r="AI816" s="210"/>
      <c r="AJ816" s="210"/>
      <c r="AK816" s="210"/>
      <c r="AL816" s="210"/>
    </row>
    <row r="817" spans="1:38" ht="16" x14ac:dyDescent="0.2">
      <c r="A817" s="210"/>
      <c r="B817" s="210"/>
      <c r="C817" s="210"/>
      <c r="D817" s="210"/>
      <c r="E817" s="210"/>
      <c r="F817" s="210"/>
      <c r="G817" s="210"/>
      <c r="H817" s="210"/>
      <c r="I817" s="210"/>
      <c r="J817" s="210"/>
      <c r="K817" s="210"/>
      <c r="L817" s="210"/>
      <c r="M817" s="210"/>
      <c r="N817" s="210"/>
      <c r="O817" s="210"/>
      <c r="P817" s="210"/>
      <c r="Q817" s="210"/>
      <c r="R817" s="210"/>
      <c r="S817" s="210"/>
      <c r="T817" s="210"/>
      <c r="U817" s="210"/>
      <c r="V817" s="210"/>
      <c r="W817" s="210"/>
      <c r="X817" s="210"/>
      <c r="Y817" s="210"/>
      <c r="Z817" s="210"/>
      <c r="AA817" s="210"/>
      <c r="AB817" s="210"/>
      <c r="AC817" s="210"/>
      <c r="AD817" s="210"/>
      <c r="AE817" s="210"/>
      <c r="AF817" s="210"/>
      <c r="AG817" s="210"/>
      <c r="AH817" s="210"/>
      <c r="AI817" s="210"/>
      <c r="AJ817" s="210"/>
      <c r="AK817" s="210"/>
      <c r="AL817" s="210"/>
    </row>
    <row r="818" spans="1:38" ht="16" x14ac:dyDescent="0.2">
      <c r="A818" s="210"/>
      <c r="B818" s="210"/>
      <c r="C818" s="210"/>
      <c r="D818" s="210"/>
      <c r="E818" s="210"/>
      <c r="F818" s="210"/>
      <c r="G818" s="210"/>
      <c r="H818" s="210"/>
      <c r="I818" s="210"/>
      <c r="J818" s="210"/>
      <c r="K818" s="210"/>
      <c r="L818" s="210"/>
      <c r="M818" s="210"/>
      <c r="N818" s="210"/>
      <c r="O818" s="210"/>
      <c r="P818" s="210"/>
      <c r="Q818" s="210"/>
      <c r="R818" s="210"/>
      <c r="S818" s="210"/>
      <c r="T818" s="210"/>
      <c r="U818" s="210"/>
      <c r="V818" s="210"/>
      <c r="W818" s="210"/>
      <c r="X818" s="210"/>
      <c r="Y818" s="210"/>
      <c r="Z818" s="210"/>
      <c r="AA818" s="210"/>
      <c r="AB818" s="210"/>
      <c r="AC818" s="210"/>
      <c r="AD818" s="210"/>
      <c r="AE818" s="210"/>
      <c r="AF818" s="210"/>
      <c r="AG818" s="210"/>
      <c r="AH818" s="210"/>
      <c r="AI818" s="210"/>
      <c r="AJ818" s="210"/>
      <c r="AK818" s="210"/>
      <c r="AL818" s="210"/>
    </row>
    <row r="819" spans="1:38" ht="16" x14ac:dyDescent="0.2">
      <c r="A819" s="210"/>
      <c r="B819" s="210"/>
      <c r="C819" s="210"/>
      <c r="D819" s="210"/>
      <c r="E819" s="210"/>
      <c r="F819" s="210"/>
      <c r="G819" s="210"/>
      <c r="H819" s="210"/>
      <c r="I819" s="210"/>
      <c r="J819" s="210"/>
      <c r="K819" s="210"/>
      <c r="L819" s="210"/>
      <c r="M819" s="210"/>
      <c r="N819" s="210"/>
      <c r="O819" s="210"/>
      <c r="P819" s="210"/>
      <c r="Q819" s="210"/>
      <c r="R819" s="210"/>
      <c r="S819" s="210"/>
      <c r="T819" s="210"/>
      <c r="U819" s="210"/>
      <c r="V819" s="210"/>
      <c r="W819" s="210"/>
      <c r="X819" s="210"/>
      <c r="Y819" s="210"/>
      <c r="Z819" s="210"/>
      <c r="AA819" s="210"/>
      <c r="AB819" s="210"/>
      <c r="AC819" s="210"/>
      <c r="AD819" s="210"/>
      <c r="AE819" s="210"/>
      <c r="AF819" s="210"/>
      <c r="AG819" s="210"/>
      <c r="AH819" s="210"/>
      <c r="AI819" s="210"/>
      <c r="AJ819" s="210"/>
      <c r="AK819" s="210"/>
      <c r="AL819" s="210"/>
    </row>
    <row r="820" spans="1:38" ht="16" x14ac:dyDescent="0.2">
      <c r="A820" s="210"/>
      <c r="B820" s="210"/>
      <c r="C820" s="210"/>
      <c r="D820" s="210"/>
      <c r="E820" s="210"/>
      <c r="F820" s="210"/>
      <c r="G820" s="210"/>
      <c r="H820" s="210"/>
      <c r="I820" s="210"/>
      <c r="J820" s="210"/>
      <c r="K820" s="210"/>
      <c r="L820" s="210"/>
      <c r="M820" s="210"/>
      <c r="N820" s="210"/>
      <c r="O820" s="210"/>
      <c r="P820" s="210"/>
      <c r="Q820" s="210"/>
      <c r="R820" s="210"/>
      <c r="S820" s="210"/>
      <c r="T820" s="210"/>
      <c r="U820" s="210"/>
      <c r="V820" s="210"/>
      <c r="W820" s="210"/>
      <c r="X820" s="210"/>
      <c r="Y820" s="210"/>
      <c r="Z820" s="210"/>
      <c r="AA820" s="210"/>
      <c r="AB820" s="210"/>
      <c r="AC820" s="210"/>
      <c r="AD820" s="210"/>
      <c r="AE820" s="210"/>
      <c r="AF820" s="210"/>
      <c r="AG820" s="210"/>
      <c r="AH820" s="210"/>
      <c r="AI820" s="210"/>
      <c r="AJ820" s="210"/>
      <c r="AK820" s="210"/>
      <c r="AL820" s="210"/>
    </row>
    <row r="821" spans="1:38" ht="16" x14ac:dyDescent="0.2">
      <c r="A821" s="210"/>
      <c r="B821" s="210"/>
      <c r="C821" s="210"/>
      <c r="D821" s="210"/>
      <c r="E821" s="210"/>
      <c r="F821" s="210"/>
      <c r="G821" s="210"/>
      <c r="H821" s="210"/>
      <c r="I821" s="210"/>
      <c r="J821" s="210"/>
      <c r="K821" s="210"/>
      <c r="L821" s="210"/>
      <c r="M821" s="210"/>
      <c r="N821" s="210"/>
      <c r="O821" s="210"/>
      <c r="P821" s="210"/>
      <c r="Q821" s="210"/>
      <c r="R821" s="210"/>
      <c r="S821" s="210"/>
      <c r="T821" s="210"/>
      <c r="U821" s="210"/>
      <c r="V821" s="210"/>
      <c r="W821" s="210"/>
      <c r="X821" s="210"/>
      <c r="Y821" s="210"/>
      <c r="Z821" s="210"/>
      <c r="AA821" s="210"/>
      <c r="AB821" s="210"/>
      <c r="AC821" s="210"/>
      <c r="AD821" s="210"/>
      <c r="AE821" s="210"/>
      <c r="AF821" s="210"/>
      <c r="AG821" s="210"/>
      <c r="AH821" s="210"/>
      <c r="AI821" s="210"/>
      <c r="AJ821" s="210"/>
      <c r="AK821" s="210"/>
      <c r="AL821" s="210"/>
    </row>
    <row r="822" spans="1:38" ht="16" x14ac:dyDescent="0.2">
      <c r="A822" s="210"/>
      <c r="B822" s="210"/>
      <c r="C822" s="210"/>
      <c r="D822" s="210"/>
      <c r="E822" s="210"/>
      <c r="F822" s="210"/>
      <c r="G822" s="210"/>
      <c r="H822" s="210"/>
      <c r="I822" s="210"/>
      <c r="J822" s="210"/>
      <c r="K822" s="210"/>
      <c r="L822" s="210"/>
      <c r="M822" s="210"/>
      <c r="N822" s="210"/>
      <c r="O822" s="210"/>
      <c r="P822" s="210"/>
      <c r="Q822" s="210"/>
      <c r="R822" s="210"/>
      <c r="S822" s="210"/>
      <c r="T822" s="210"/>
      <c r="U822" s="210"/>
      <c r="V822" s="210"/>
      <c r="W822" s="210"/>
      <c r="X822" s="210"/>
      <c r="Y822" s="210"/>
      <c r="Z822" s="210"/>
      <c r="AA822" s="210"/>
      <c r="AB822" s="210"/>
      <c r="AC822" s="210"/>
      <c r="AD822" s="210"/>
      <c r="AE822" s="210"/>
      <c r="AF822" s="210"/>
      <c r="AG822" s="210"/>
      <c r="AH822" s="210"/>
      <c r="AI822" s="210"/>
      <c r="AJ822" s="210"/>
      <c r="AK822" s="210"/>
      <c r="AL822" s="210"/>
    </row>
    <row r="823" spans="1:38" ht="16" x14ac:dyDescent="0.2">
      <c r="A823" s="210"/>
      <c r="B823" s="210"/>
      <c r="C823" s="210"/>
      <c r="D823" s="210"/>
      <c r="E823" s="210"/>
      <c r="F823" s="210"/>
      <c r="G823" s="210"/>
      <c r="H823" s="210"/>
      <c r="I823" s="210"/>
      <c r="J823" s="210"/>
      <c r="K823" s="210"/>
      <c r="L823" s="210"/>
      <c r="M823" s="210"/>
      <c r="N823" s="210"/>
      <c r="O823" s="210"/>
      <c r="P823" s="210"/>
      <c r="Q823" s="210"/>
      <c r="R823" s="210"/>
      <c r="S823" s="210"/>
      <c r="T823" s="210"/>
      <c r="U823" s="210"/>
      <c r="V823" s="210"/>
      <c r="W823" s="210"/>
      <c r="X823" s="210"/>
      <c r="Y823" s="210"/>
      <c r="Z823" s="210"/>
      <c r="AA823" s="210"/>
      <c r="AB823" s="210"/>
      <c r="AC823" s="210"/>
      <c r="AD823" s="210"/>
      <c r="AE823" s="210"/>
      <c r="AF823" s="210"/>
      <c r="AG823" s="210"/>
      <c r="AH823" s="210"/>
      <c r="AI823" s="210"/>
      <c r="AJ823" s="210"/>
      <c r="AK823" s="210"/>
      <c r="AL823" s="210"/>
    </row>
    <row r="824" spans="1:38" ht="16" x14ac:dyDescent="0.2">
      <c r="A824" s="210"/>
      <c r="B824" s="210"/>
      <c r="C824" s="210"/>
      <c r="D824" s="210"/>
      <c r="E824" s="210"/>
      <c r="F824" s="210"/>
      <c r="G824" s="210"/>
      <c r="H824" s="210"/>
      <c r="I824" s="210"/>
      <c r="J824" s="210"/>
      <c r="K824" s="210"/>
      <c r="L824" s="210"/>
      <c r="M824" s="210"/>
      <c r="N824" s="210"/>
      <c r="O824" s="210"/>
      <c r="P824" s="210"/>
      <c r="Q824" s="210"/>
      <c r="R824" s="210"/>
      <c r="S824" s="210"/>
      <c r="T824" s="210"/>
      <c r="U824" s="210"/>
      <c r="V824" s="210"/>
      <c r="W824" s="210"/>
      <c r="X824" s="210"/>
      <c r="Y824" s="210"/>
      <c r="Z824" s="210"/>
      <c r="AA824" s="210"/>
      <c r="AB824" s="210"/>
      <c r="AC824" s="210"/>
      <c r="AD824" s="210"/>
      <c r="AE824" s="210"/>
      <c r="AF824" s="210"/>
      <c r="AG824" s="210"/>
      <c r="AH824" s="210"/>
      <c r="AI824" s="210"/>
      <c r="AJ824" s="210"/>
      <c r="AK824" s="210"/>
      <c r="AL824" s="210"/>
    </row>
    <row r="825" spans="1:38" ht="16" x14ac:dyDescent="0.2">
      <c r="A825" s="210"/>
      <c r="B825" s="210"/>
      <c r="C825" s="210"/>
      <c r="D825" s="210"/>
      <c r="E825" s="210"/>
      <c r="F825" s="210"/>
      <c r="G825" s="210"/>
      <c r="H825" s="210"/>
      <c r="I825" s="210"/>
      <c r="J825" s="210"/>
      <c r="K825" s="210"/>
      <c r="L825" s="210"/>
      <c r="M825" s="210"/>
      <c r="N825" s="210"/>
      <c r="O825" s="210"/>
      <c r="P825" s="210"/>
      <c r="Q825" s="210"/>
      <c r="R825" s="210"/>
      <c r="S825" s="210"/>
      <c r="T825" s="210"/>
      <c r="U825" s="210"/>
      <c r="V825" s="210"/>
      <c r="W825" s="210"/>
      <c r="X825" s="210"/>
      <c r="Y825" s="210"/>
      <c r="Z825" s="210"/>
      <c r="AA825" s="210"/>
      <c r="AB825" s="210"/>
      <c r="AC825" s="210"/>
      <c r="AD825" s="210"/>
      <c r="AE825" s="210"/>
      <c r="AF825" s="210"/>
      <c r="AG825" s="210"/>
      <c r="AH825" s="210"/>
      <c r="AI825" s="210"/>
      <c r="AJ825" s="210"/>
      <c r="AK825" s="210"/>
      <c r="AL825" s="210"/>
    </row>
    <row r="826" spans="1:38" ht="16" x14ac:dyDescent="0.2">
      <c r="A826" s="210"/>
      <c r="B826" s="210"/>
      <c r="C826" s="210"/>
      <c r="D826" s="210"/>
      <c r="E826" s="210"/>
      <c r="F826" s="210"/>
      <c r="G826" s="210"/>
      <c r="H826" s="210"/>
      <c r="I826" s="210"/>
      <c r="J826" s="210"/>
      <c r="K826" s="210"/>
      <c r="L826" s="210"/>
      <c r="M826" s="210"/>
      <c r="N826" s="210"/>
      <c r="O826" s="210"/>
      <c r="P826" s="210"/>
      <c r="Q826" s="210"/>
      <c r="R826" s="210"/>
      <c r="S826" s="210"/>
      <c r="T826" s="210"/>
      <c r="U826" s="210"/>
      <c r="V826" s="210"/>
      <c r="W826" s="210"/>
      <c r="X826" s="210"/>
      <c r="Y826" s="210"/>
      <c r="Z826" s="210"/>
      <c r="AA826" s="210"/>
      <c r="AB826" s="210"/>
      <c r="AC826" s="210"/>
      <c r="AD826" s="210"/>
      <c r="AE826" s="210"/>
      <c r="AF826" s="210"/>
      <c r="AG826" s="210"/>
      <c r="AH826" s="210"/>
      <c r="AI826" s="210"/>
      <c r="AJ826" s="210"/>
      <c r="AK826" s="210"/>
      <c r="AL826" s="210"/>
    </row>
    <row r="827" spans="1:38" ht="16" x14ac:dyDescent="0.2">
      <c r="A827" s="210"/>
      <c r="B827" s="210"/>
      <c r="C827" s="210"/>
      <c r="D827" s="210"/>
      <c r="E827" s="210"/>
      <c r="F827" s="210"/>
      <c r="G827" s="210"/>
      <c r="H827" s="210"/>
      <c r="I827" s="210"/>
      <c r="J827" s="210"/>
      <c r="K827" s="210"/>
      <c r="L827" s="210"/>
      <c r="M827" s="210"/>
      <c r="N827" s="210"/>
      <c r="O827" s="210"/>
      <c r="P827" s="210"/>
      <c r="Q827" s="210"/>
      <c r="R827" s="210"/>
      <c r="S827" s="210"/>
      <c r="T827" s="210"/>
      <c r="U827" s="210"/>
      <c r="V827" s="210"/>
      <c r="W827" s="210"/>
      <c r="X827" s="210"/>
      <c r="Y827" s="210"/>
      <c r="Z827" s="210"/>
      <c r="AA827" s="210"/>
      <c r="AB827" s="210"/>
      <c r="AC827" s="210"/>
      <c r="AD827" s="210"/>
      <c r="AE827" s="210"/>
      <c r="AF827" s="210"/>
      <c r="AG827" s="210"/>
      <c r="AH827" s="210"/>
      <c r="AI827" s="210"/>
      <c r="AJ827" s="210"/>
      <c r="AK827" s="210"/>
      <c r="AL827" s="210"/>
    </row>
    <row r="828" spans="1:38" ht="16" x14ac:dyDescent="0.2">
      <c r="A828" s="210"/>
      <c r="B828" s="210"/>
      <c r="C828" s="210"/>
      <c r="D828" s="210"/>
      <c r="E828" s="210"/>
      <c r="F828" s="210"/>
      <c r="G828" s="210"/>
      <c r="H828" s="210"/>
      <c r="I828" s="210"/>
      <c r="J828" s="210"/>
      <c r="K828" s="210"/>
      <c r="L828" s="210"/>
      <c r="M828" s="210"/>
      <c r="N828" s="210"/>
      <c r="O828" s="210"/>
      <c r="P828" s="210"/>
      <c r="Q828" s="210"/>
      <c r="R828" s="210"/>
      <c r="S828" s="210"/>
      <c r="T828" s="210"/>
      <c r="U828" s="210"/>
      <c r="V828" s="210"/>
      <c r="W828" s="210"/>
      <c r="X828" s="210"/>
      <c r="Y828" s="210"/>
      <c r="Z828" s="210"/>
      <c r="AA828" s="210"/>
      <c r="AB828" s="210"/>
      <c r="AC828" s="210"/>
      <c r="AD828" s="210"/>
      <c r="AE828" s="210"/>
      <c r="AF828" s="210"/>
      <c r="AG828" s="210"/>
      <c r="AH828" s="210"/>
      <c r="AI828" s="210"/>
      <c r="AJ828" s="210"/>
      <c r="AK828" s="210"/>
      <c r="AL828" s="210"/>
    </row>
    <row r="829" spans="1:38" ht="16" x14ac:dyDescent="0.2">
      <c r="A829" s="210"/>
      <c r="B829" s="210"/>
      <c r="C829" s="210"/>
      <c r="D829" s="210"/>
      <c r="E829" s="210"/>
      <c r="F829" s="210"/>
      <c r="G829" s="210"/>
      <c r="H829" s="210"/>
      <c r="I829" s="210"/>
      <c r="J829" s="210"/>
      <c r="K829" s="210"/>
      <c r="L829" s="210"/>
      <c r="M829" s="210"/>
      <c r="N829" s="210"/>
      <c r="O829" s="210"/>
      <c r="P829" s="210"/>
      <c r="Q829" s="210"/>
      <c r="R829" s="210"/>
      <c r="S829" s="210"/>
      <c r="T829" s="210"/>
      <c r="U829" s="210"/>
      <c r="V829" s="210"/>
      <c r="W829" s="210"/>
      <c r="X829" s="210"/>
      <c r="Y829" s="210"/>
      <c r="Z829" s="210"/>
      <c r="AA829" s="210"/>
      <c r="AB829" s="210"/>
      <c r="AC829" s="210"/>
      <c r="AD829" s="210"/>
      <c r="AE829" s="210"/>
      <c r="AF829" s="210"/>
      <c r="AG829" s="210"/>
      <c r="AH829" s="210"/>
      <c r="AI829" s="210"/>
      <c r="AJ829" s="210"/>
      <c r="AK829" s="210"/>
      <c r="AL829" s="210"/>
    </row>
    <row r="830" spans="1:38" ht="16" x14ac:dyDescent="0.2">
      <c r="A830" s="210"/>
      <c r="B830" s="210"/>
      <c r="C830" s="210"/>
      <c r="D830" s="210"/>
      <c r="E830" s="210"/>
      <c r="F830" s="210"/>
      <c r="G830" s="210"/>
      <c r="H830" s="210"/>
      <c r="I830" s="210"/>
      <c r="J830" s="210"/>
      <c r="K830" s="210"/>
      <c r="L830" s="210"/>
      <c r="M830" s="210"/>
      <c r="N830" s="210"/>
      <c r="O830" s="210"/>
      <c r="P830" s="210"/>
      <c r="Q830" s="210"/>
      <c r="R830" s="210"/>
      <c r="S830" s="210"/>
      <c r="T830" s="210"/>
      <c r="U830" s="210"/>
      <c r="V830" s="210"/>
      <c r="W830" s="210"/>
      <c r="X830" s="210"/>
      <c r="Y830" s="210"/>
      <c r="Z830" s="210"/>
      <c r="AA830" s="210"/>
      <c r="AB830" s="210"/>
      <c r="AC830" s="210"/>
      <c r="AD830" s="210"/>
      <c r="AE830" s="210"/>
      <c r="AF830" s="210"/>
      <c r="AG830" s="210"/>
      <c r="AH830" s="210"/>
      <c r="AI830" s="210"/>
      <c r="AJ830" s="210"/>
      <c r="AK830" s="210"/>
      <c r="AL830" s="210"/>
    </row>
    <row r="831" spans="1:38" ht="16" x14ac:dyDescent="0.2">
      <c r="A831" s="210"/>
      <c r="B831" s="210"/>
      <c r="C831" s="210"/>
      <c r="D831" s="210"/>
      <c r="E831" s="210"/>
      <c r="F831" s="210"/>
      <c r="G831" s="210"/>
      <c r="H831" s="210"/>
      <c r="I831" s="210"/>
      <c r="J831" s="210"/>
      <c r="K831" s="210"/>
      <c r="L831" s="210"/>
      <c r="M831" s="210"/>
      <c r="N831" s="210"/>
      <c r="O831" s="210"/>
      <c r="P831" s="210"/>
      <c r="Q831" s="210"/>
      <c r="R831" s="210"/>
      <c r="S831" s="210"/>
      <c r="T831" s="210"/>
      <c r="U831" s="210"/>
      <c r="V831" s="210"/>
      <c r="W831" s="210"/>
      <c r="X831" s="210"/>
      <c r="Y831" s="210"/>
      <c r="Z831" s="210"/>
      <c r="AA831" s="210"/>
      <c r="AB831" s="210"/>
      <c r="AC831" s="210"/>
      <c r="AD831" s="210"/>
      <c r="AE831" s="210"/>
      <c r="AF831" s="210"/>
      <c r="AG831" s="210"/>
      <c r="AH831" s="210"/>
      <c r="AI831" s="210"/>
      <c r="AJ831" s="210"/>
      <c r="AK831" s="210"/>
      <c r="AL831" s="210"/>
    </row>
    <row r="832" spans="1:38" ht="16" x14ac:dyDescent="0.2">
      <c r="A832" s="210"/>
      <c r="B832" s="210"/>
      <c r="C832" s="210"/>
      <c r="D832" s="210"/>
      <c r="E832" s="210"/>
      <c r="F832" s="210"/>
      <c r="G832" s="210"/>
      <c r="H832" s="210"/>
      <c r="I832" s="210"/>
      <c r="J832" s="210"/>
      <c r="K832" s="210"/>
      <c r="L832" s="210"/>
      <c r="M832" s="210"/>
      <c r="N832" s="210"/>
      <c r="O832" s="210"/>
      <c r="P832" s="210"/>
      <c r="Q832" s="210"/>
      <c r="R832" s="210"/>
      <c r="S832" s="210"/>
      <c r="T832" s="210"/>
      <c r="U832" s="210"/>
      <c r="V832" s="210"/>
      <c r="W832" s="210"/>
      <c r="X832" s="210"/>
      <c r="Y832" s="210"/>
      <c r="Z832" s="210"/>
      <c r="AA832" s="210"/>
      <c r="AB832" s="210"/>
      <c r="AC832" s="210"/>
      <c r="AD832" s="210"/>
      <c r="AE832" s="210"/>
      <c r="AF832" s="210"/>
      <c r="AG832" s="210"/>
      <c r="AH832" s="210"/>
      <c r="AI832" s="210"/>
      <c r="AJ832" s="210"/>
      <c r="AK832" s="210"/>
      <c r="AL832" s="210"/>
    </row>
    <row r="833" spans="1:38" ht="16" x14ac:dyDescent="0.2">
      <c r="A833" s="210"/>
      <c r="B833" s="210"/>
      <c r="C833" s="210"/>
      <c r="D833" s="210"/>
      <c r="E833" s="210"/>
      <c r="F833" s="210"/>
      <c r="G833" s="210"/>
      <c r="H833" s="210"/>
      <c r="I833" s="210"/>
      <c r="J833" s="210"/>
      <c r="K833" s="210"/>
      <c r="L833" s="210"/>
      <c r="M833" s="210"/>
      <c r="N833" s="210"/>
      <c r="O833" s="210"/>
      <c r="P833" s="210"/>
      <c r="Q833" s="210"/>
      <c r="R833" s="210"/>
      <c r="S833" s="210"/>
      <c r="T833" s="210"/>
      <c r="U833" s="210"/>
      <c r="V833" s="210"/>
      <c r="W833" s="210"/>
      <c r="X833" s="210"/>
      <c r="Y833" s="210"/>
      <c r="Z833" s="210"/>
      <c r="AA833" s="210"/>
      <c r="AB833" s="210"/>
      <c r="AC833" s="210"/>
      <c r="AD833" s="210"/>
      <c r="AE833" s="210"/>
      <c r="AF833" s="210"/>
      <c r="AG833" s="210"/>
      <c r="AH833" s="210"/>
      <c r="AI833" s="210"/>
      <c r="AJ833" s="210"/>
      <c r="AK833" s="210"/>
      <c r="AL833" s="210"/>
    </row>
    <row r="834" spans="1:38" ht="16" x14ac:dyDescent="0.2">
      <c r="A834" s="210"/>
      <c r="B834" s="210"/>
      <c r="C834" s="210"/>
      <c r="D834" s="210"/>
      <c r="E834" s="210"/>
      <c r="F834" s="210"/>
      <c r="G834" s="210"/>
      <c r="H834" s="210"/>
      <c r="I834" s="210"/>
      <c r="J834" s="210"/>
      <c r="K834" s="210"/>
      <c r="L834" s="210"/>
      <c r="M834" s="210"/>
      <c r="N834" s="210"/>
      <c r="O834" s="210"/>
      <c r="P834" s="210"/>
      <c r="Q834" s="210"/>
      <c r="R834" s="210"/>
      <c r="S834" s="210"/>
      <c r="T834" s="210"/>
      <c r="U834" s="210"/>
      <c r="V834" s="210"/>
      <c r="W834" s="210"/>
      <c r="X834" s="210"/>
      <c r="Y834" s="210"/>
      <c r="Z834" s="210"/>
      <c r="AA834" s="210"/>
      <c r="AB834" s="210"/>
      <c r="AC834" s="210"/>
      <c r="AD834" s="210"/>
      <c r="AE834" s="210"/>
      <c r="AF834" s="210"/>
      <c r="AG834" s="210"/>
      <c r="AH834" s="210"/>
      <c r="AI834" s="210"/>
      <c r="AJ834" s="210"/>
      <c r="AK834" s="210"/>
      <c r="AL834" s="210"/>
    </row>
    <row r="835" spans="1:38" ht="16" x14ac:dyDescent="0.2">
      <c r="A835" s="210"/>
      <c r="B835" s="210"/>
      <c r="C835" s="210"/>
      <c r="D835" s="210"/>
      <c r="E835" s="210"/>
      <c r="F835" s="210"/>
      <c r="G835" s="210"/>
      <c r="H835" s="210"/>
      <c r="I835" s="210"/>
      <c r="J835" s="210"/>
      <c r="K835" s="210"/>
      <c r="L835" s="210"/>
      <c r="M835" s="210"/>
      <c r="N835" s="210"/>
      <c r="O835" s="210"/>
      <c r="P835" s="210"/>
      <c r="Q835" s="210"/>
      <c r="R835" s="210"/>
      <c r="S835" s="210"/>
      <c r="T835" s="210"/>
      <c r="U835" s="210"/>
      <c r="V835" s="210"/>
      <c r="W835" s="210"/>
      <c r="X835" s="210"/>
      <c r="Y835" s="210"/>
      <c r="Z835" s="210"/>
      <c r="AA835" s="210"/>
      <c r="AB835" s="210"/>
      <c r="AC835" s="210"/>
      <c r="AD835" s="210"/>
      <c r="AE835" s="210"/>
      <c r="AF835" s="210"/>
      <c r="AG835" s="210"/>
      <c r="AH835" s="210"/>
      <c r="AI835" s="210"/>
      <c r="AJ835" s="210"/>
      <c r="AK835" s="210"/>
      <c r="AL835" s="210"/>
    </row>
    <row r="836" spans="1:38" ht="16" x14ac:dyDescent="0.2">
      <c r="A836" s="210"/>
      <c r="B836" s="210"/>
      <c r="C836" s="210"/>
      <c r="D836" s="210"/>
      <c r="E836" s="210"/>
      <c r="F836" s="210"/>
      <c r="G836" s="210"/>
      <c r="H836" s="210"/>
      <c r="I836" s="210"/>
      <c r="J836" s="210"/>
      <c r="K836" s="210"/>
      <c r="L836" s="210"/>
      <c r="M836" s="210"/>
      <c r="N836" s="210"/>
      <c r="O836" s="210"/>
      <c r="P836" s="210"/>
      <c r="Q836" s="210"/>
      <c r="R836" s="210"/>
      <c r="S836" s="210"/>
      <c r="T836" s="210"/>
      <c r="U836" s="210"/>
      <c r="V836" s="210"/>
      <c r="W836" s="210"/>
      <c r="X836" s="210"/>
      <c r="Y836" s="210"/>
      <c r="Z836" s="210"/>
      <c r="AA836" s="210"/>
      <c r="AB836" s="210"/>
      <c r="AC836" s="210"/>
      <c r="AD836" s="210"/>
      <c r="AE836" s="210"/>
      <c r="AF836" s="210"/>
      <c r="AG836" s="210"/>
      <c r="AH836" s="210"/>
      <c r="AI836" s="210"/>
      <c r="AJ836" s="210"/>
      <c r="AK836" s="210"/>
      <c r="AL836" s="210"/>
    </row>
    <row r="837" spans="1:38" ht="16" x14ac:dyDescent="0.2">
      <c r="A837" s="210"/>
      <c r="B837" s="210"/>
      <c r="C837" s="210"/>
      <c r="D837" s="210"/>
      <c r="E837" s="210"/>
      <c r="F837" s="210"/>
      <c r="G837" s="210"/>
      <c r="H837" s="210"/>
      <c r="I837" s="210"/>
      <c r="J837" s="210"/>
      <c r="K837" s="210"/>
      <c r="L837" s="210"/>
      <c r="M837" s="210"/>
      <c r="N837" s="210"/>
      <c r="O837" s="210"/>
      <c r="P837" s="210"/>
      <c r="Q837" s="210"/>
      <c r="R837" s="210"/>
      <c r="S837" s="210"/>
      <c r="T837" s="210"/>
      <c r="U837" s="210"/>
      <c r="V837" s="210"/>
      <c r="W837" s="210"/>
      <c r="X837" s="210"/>
      <c r="Y837" s="210"/>
      <c r="Z837" s="210"/>
      <c r="AA837" s="210"/>
      <c r="AB837" s="210"/>
      <c r="AC837" s="210"/>
      <c r="AD837" s="210"/>
      <c r="AE837" s="210"/>
      <c r="AF837" s="210"/>
      <c r="AG837" s="210"/>
      <c r="AH837" s="210"/>
      <c r="AI837" s="210"/>
      <c r="AJ837" s="210"/>
      <c r="AK837" s="210"/>
      <c r="AL837" s="210"/>
    </row>
    <row r="838" spans="1:38" ht="16" x14ac:dyDescent="0.2">
      <c r="A838" s="210"/>
      <c r="B838" s="210"/>
      <c r="C838" s="210"/>
      <c r="D838" s="210"/>
      <c r="E838" s="210"/>
      <c r="F838" s="210"/>
      <c r="G838" s="210"/>
      <c r="H838" s="210"/>
      <c r="I838" s="210"/>
      <c r="J838" s="210"/>
      <c r="K838" s="210"/>
      <c r="L838" s="210"/>
      <c r="M838" s="210"/>
      <c r="N838" s="210"/>
      <c r="O838" s="210"/>
      <c r="P838" s="210"/>
      <c r="Q838" s="210"/>
      <c r="R838" s="210"/>
      <c r="S838" s="210"/>
      <c r="T838" s="210"/>
      <c r="U838" s="210"/>
      <c r="V838" s="210"/>
      <c r="W838" s="210"/>
      <c r="X838" s="210"/>
      <c r="Y838" s="210"/>
      <c r="Z838" s="210"/>
      <c r="AA838" s="210"/>
      <c r="AB838" s="210"/>
      <c r="AC838" s="210"/>
      <c r="AD838" s="210"/>
      <c r="AE838" s="210"/>
      <c r="AF838" s="210"/>
      <c r="AG838" s="210"/>
      <c r="AH838" s="210"/>
      <c r="AI838" s="210"/>
      <c r="AJ838" s="210"/>
      <c r="AK838" s="210"/>
      <c r="AL838" s="210"/>
    </row>
    <row r="839" spans="1:38" ht="16" x14ac:dyDescent="0.2">
      <c r="A839" s="210"/>
      <c r="B839" s="210"/>
      <c r="C839" s="210"/>
      <c r="D839" s="210"/>
      <c r="E839" s="210"/>
      <c r="F839" s="210"/>
      <c r="G839" s="210"/>
      <c r="H839" s="210"/>
      <c r="I839" s="210"/>
      <c r="J839" s="210"/>
      <c r="K839" s="210"/>
      <c r="L839" s="210"/>
      <c r="M839" s="210"/>
      <c r="N839" s="210"/>
      <c r="O839" s="210"/>
      <c r="P839" s="210"/>
      <c r="Q839" s="210"/>
      <c r="R839" s="210"/>
      <c r="S839" s="210"/>
      <c r="T839" s="210"/>
      <c r="U839" s="210"/>
      <c r="V839" s="210"/>
      <c r="W839" s="210"/>
      <c r="X839" s="210"/>
      <c r="Y839" s="210"/>
      <c r="Z839" s="210"/>
      <c r="AA839" s="210"/>
      <c r="AB839" s="210"/>
      <c r="AC839" s="210"/>
      <c r="AD839" s="210"/>
      <c r="AE839" s="210"/>
      <c r="AF839" s="210"/>
      <c r="AG839" s="210"/>
      <c r="AH839" s="210"/>
      <c r="AI839" s="210"/>
      <c r="AJ839" s="210"/>
      <c r="AK839" s="210"/>
      <c r="AL839" s="210"/>
    </row>
    <row r="840" spans="1:38" ht="16" x14ac:dyDescent="0.2">
      <c r="A840" s="210"/>
      <c r="B840" s="210"/>
      <c r="C840" s="210"/>
      <c r="D840" s="210"/>
      <c r="E840" s="210"/>
      <c r="F840" s="210"/>
      <c r="G840" s="210"/>
      <c r="H840" s="210"/>
      <c r="I840" s="210"/>
      <c r="J840" s="210"/>
      <c r="K840" s="210"/>
      <c r="L840" s="210"/>
      <c r="M840" s="210"/>
      <c r="N840" s="210"/>
      <c r="O840" s="210"/>
      <c r="P840" s="210"/>
      <c r="Q840" s="210"/>
      <c r="R840" s="210"/>
      <c r="S840" s="210"/>
      <c r="T840" s="210"/>
      <c r="U840" s="210"/>
      <c r="V840" s="210"/>
      <c r="W840" s="210"/>
      <c r="X840" s="210"/>
      <c r="Y840" s="210"/>
      <c r="Z840" s="210"/>
      <c r="AA840" s="210"/>
      <c r="AB840" s="210"/>
      <c r="AC840" s="210"/>
      <c r="AD840" s="210"/>
      <c r="AE840" s="210"/>
      <c r="AF840" s="210"/>
      <c r="AG840" s="210"/>
      <c r="AH840" s="210"/>
      <c r="AI840" s="210"/>
      <c r="AJ840" s="210"/>
      <c r="AK840" s="210"/>
      <c r="AL840" s="210"/>
    </row>
    <row r="841" spans="1:38" ht="16" x14ac:dyDescent="0.2">
      <c r="A841" s="210"/>
      <c r="B841" s="210"/>
      <c r="C841" s="210"/>
      <c r="D841" s="210"/>
      <c r="E841" s="210"/>
      <c r="F841" s="210"/>
      <c r="G841" s="210"/>
      <c r="H841" s="210"/>
      <c r="I841" s="210"/>
      <c r="J841" s="210"/>
      <c r="K841" s="210"/>
      <c r="L841" s="210"/>
      <c r="M841" s="210"/>
      <c r="N841" s="210"/>
      <c r="O841" s="210"/>
      <c r="P841" s="210"/>
      <c r="Q841" s="210"/>
      <c r="R841" s="210"/>
      <c r="S841" s="210"/>
      <c r="T841" s="210"/>
      <c r="U841" s="210"/>
      <c r="V841" s="210"/>
      <c r="W841" s="210"/>
      <c r="X841" s="210"/>
      <c r="Y841" s="210"/>
      <c r="Z841" s="210"/>
      <c r="AA841" s="210"/>
      <c r="AB841" s="210"/>
      <c r="AC841" s="210"/>
      <c r="AD841" s="210"/>
      <c r="AE841" s="210"/>
      <c r="AF841" s="210"/>
      <c r="AG841" s="210"/>
      <c r="AH841" s="210"/>
      <c r="AI841" s="210"/>
      <c r="AJ841" s="210"/>
      <c r="AK841" s="210"/>
      <c r="AL841" s="210"/>
    </row>
    <row r="842" spans="1:38" ht="16" x14ac:dyDescent="0.2">
      <c r="A842" s="210"/>
      <c r="B842" s="210"/>
      <c r="C842" s="210"/>
      <c r="D842" s="210"/>
      <c r="E842" s="210"/>
      <c r="F842" s="210"/>
      <c r="G842" s="210"/>
      <c r="H842" s="210"/>
      <c r="I842" s="210"/>
      <c r="J842" s="210"/>
      <c r="K842" s="210"/>
      <c r="L842" s="210"/>
      <c r="M842" s="210"/>
      <c r="N842" s="210"/>
      <c r="O842" s="210"/>
      <c r="P842" s="210"/>
      <c r="Q842" s="210"/>
      <c r="R842" s="210"/>
      <c r="S842" s="210"/>
      <c r="T842" s="210"/>
      <c r="U842" s="210"/>
      <c r="V842" s="210"/>
      <c r="W842" s="210"/>
      <c r="X842" s="210"/>
      <c r="Y842" s="210"/>
      <c r="Z842" s="210"/>
      <c r="AA842" s="210"/>
      <c r="AB842" s="210"/>
      <c r="AC842" s="210"/>
      <c r="AD842" s="210"/>
      <c r="AE842" s="210"/>
      <c r="AF842" s="210"/>
      <c r="AG842" s="210"/>
      <c r="AH842" s="210"/>
      <c r="AI842" s="210"/>
      <c r="AJ842" s="210"/>
      <c r="AK842" s="210"/>
      <c r="AL842" s="210"/>
    </row>
    <row r="843" spans="1:38" ht="16" x14ac:dyDescent="0.2">
      <c r="A843" s="210"/>
      <c r="B843" s="210"/>
      <c r="C843" s="210"/>
      <c r="D843" s="210"/>
      <c r="E843" s="210"/>
      <c r="F843" s="210"/>
      <c r="G843" s="210"/>
      <c r="H843" s="210"/>
      <c r="I843" s="210"/>
      <c r="J843" s="210"/>
      <c r="K843" s="210"/>
      <c r="L843" s="210"/>
      <c r="M843" s="210"/>
      <c r="N843" s="210"/>
      <c r="O843" s="210"/>
      <c r="P843" s="210"/>
      <c r="Q843" s="210"/>
      <c r="R843" s="210"/>
      <c r="S843" s="210"/>
      <c r="T843" s="210"/>
      <c r="U843" s="210"/>
      <c r="V843" s="210"/>
      <c r="W843" s="210"/>
      <c r="X843" s="210"/>
      <c r="Y843" s="210"/>
      <c r="Z843" s="210"/>
      <c r="AA843" s="210"/>
      <c r="AB843" s="210"/>
      <c r="AC843" s="210"/>
      <c r="AD843" s="210"/>
      <c r="AE843" s="210"/>
      <c r="AF843" s="210"/>
      <c r="AG843" s="210"/>
      <c r="AH843" s="210"/>
      <c r="AI843" s="210"/>
      <c r="AJ843" s="210"/>
      <c r="AK843" s="210"/>
      <c r="AL843" s="210"/>
    </row>
    <row r="844" spans="1:38" ht="16" x14ac:dyDescent="0.2">
      <c r="A844" s="210"/>
      <c r="B844" s="210"/>
      <c r="C844" s="210"/>
      <c r="D844" s="210"/>
      <c r="E844" s="210"/>
      <c r="F844" s="210"/>
      <c r="G844" s="210"/>
      <c r="H844" s="210"/>
      <c r="I844" s="210"/>
      <c r="J844" s="210"/>
      <c r="K844" s="210"/>
      <c r="L844" s="210"/>
      <c r="M844" s="210"/>
      <c r="N844" s="210"/>
      <c r="O844" s="210"/>
      <c r="P844" s="210"/>
      <c r="Q844" s="210"/>
      <c r="R844" s="210"/>
      <c r="S844" s="210"/>
      <c r="T844" s="210"/>
      <c r="U844" s="210"/>
      <c r="V844" s="210"/>
      <c r="W844" s="210"/>
      <c r="X844" s="210"/>
      <c r="Y844" s="210"/>
      <c r="Z844" s="210"/>
      <c r="AA844" s="210"/>
      <c r="AB844" s="210"/>
      <c r="AC844" s="210"/>
      <c r="AD844" s="210"/>
      <c r="AE844" s="210"/>
      <c r="AF844" s="210"/>
      <c r="AG844" s="210"/>
      <c r="AH844" s="210"/>
      <c r="AI844" s="210"/>
      <c r="AJ844" s="210"/>
      <c r="AK844" s="210"/>
      <c r="AL844" s="210"/>
    </row>
    <row r="845" spans="1:38" ht="16" x14ac:dyDescent="0.2">
      <c r="A845" s="210"/>
      <c r="B845" s="210"/>
      <c r="C845" s="210"/>
      <c r="D845" s="210"/>
      <c r="E845" s="210"/>
      <c r="F845" s="210"/>
      <c r="G845" s="210"/>
      <c r="H845" s="210"/>
      <c r="I845" s="210"/>
      <c r="J845" s="210"/>
      <c r="K845" s="210"/>
      <c r="L845" s="210"/>
      <c r="M845" s="210"/>
      <c r="N845" s="210"/>
      <c r="O845" s="210"/>
      <c r="P845" s="210"/>
      <c r="Q845" s="210"/>
      <c r="R845" s="210"/>
      <c r="S845" s="210"/>
      <c r="T845" s="210"/>
      <c r="U845" s="210"/>
      <c r="V845" s="210"/>
      <c r="W845" s="210"/>
      <c r="X845" s="210"/>
      <c r="Y845" s="210"/>
      <c r="Z845" s="210"/>
      <c r="AA845" s="210"/>
      <c r="AB845" s="210"/>
      <c r="AC845" s="210"/>
      <c r="AD845" s="210"/>
      <c r="AE845" s="210"/>
      <c r="AF845" s="210"/>
      <c r="AG845" s="210"/>
      <c r="AH845" s="210"/>
      <c r="AI845" s="210"/>
      <c r="AJ845" s="210"/>
      <c r="AK845" s="210"/>
      <c r="AL845" s="210"/>
    </row>
    <row r="846" spans="1:38" ht="16" x14ac:dyDescent="0.2">
      <c r="A846" s="210"/>
      <c r="B846" s="210"/>
      <c r="C846" s="210"/>
      <c r="D846" s="210"/>
      <c r="E846" s="210"/>
      <c r="F846" s="210"/>
      <c r="G846" s="210"/>
      <c r="H846" s="210"/>
      <c r="I846" s="210"/>
      <c r="J846" s="210"/>
      <c r="K846" s="210"/>
      <c r="L846" s="210"/>
      <c r="M846" s="210"/>
      <c r="N846" s="210"/>
      <c r="O846" s="210"/>
      <c r="P846" s="210"/>
      <c r="Q846" s="210"/>
      <c r="R846" s="210"/>
      <c r="S846" s="210"/>
      <c r="T846" s="210"/>
      <c r="U846" s="210"/>
      <c r="V846" s="210"/>
      <c r="W846" s="210"/>
      <c r="X846" s="210"/>
      <c r="Y846" s="210"/>
      <c r="Z846" s="210"/>
      <c r="AA846" s="210"/>
      <c r="AB846" s="210"/>
      <c r="AC846" s="210"/>
      <c r="AD846" s="210"/>
      <c r="AE846" s="210"/>
      <c r="AF846" s="210"/>
      <c r="AG846" s="210"/>
      <c r="AH846" s="210"/>
      <c r="AI846" s="210"/>
      <c r="AJ846" s="210"/>
      <c r="AK846" s="210"/>
      <c r="AL846" s="210"/>
    </row>
    <row r="847" spans="1:38" ht="16" x14ac:dyDescent="0.2">
      <c r="A847" s="210"/>
      <c r="B847" s="210"/>
      <c r="C847" s="210"/>
      <c r="D847" s="210"/>
      <c r="E847" s="210"/>
      <c r="F847" s="210"/>
      <c r="G847" s="210"/>
      <c r="H847" s="210"/>
      <c r="I847" s="210"/>
      <c r="J847" s="210"/>
      <c r="K847" s="210"/>
      <c r="L847" s="210"/>
      <c r="M847" s="210"/>
      <c r="N847" s="210"/>
      <c r="O847" s="210"/>
      <c r="P847" s="210"/>
      <c r="Q847" s="210"/>
      <c r="R847" s="210"/>
      <c r="S847" s="210"/>
      <c r="T847" s="210"/>
      <c r="U847" s="210"/>
      <c r="V847" s="210"/>
      <c r="W847" s="210"/>
      <c r="X847" s="210"/>
      <c r="Y847" s="210"/>
      <c r="Z847" s="210"/>
      <c r="AA847" s="210"/>
      <c r="AB847" s="210"/>
      <c r="AC847" s="210"/>
      <c r="AD847" s="210"/>
      <c r="AE847" s="210"/>
      <c r="AF847" s="210"/>
      <c r="AG847" s="210"/>
      <c r="AH847" s="210"/>
      <c r="AI847" s="210"/>
      <c r="AJ847" s="210"/>
      <c r="AK847" s="210"/>
      <c r="AL847" s="210"/>
    </row>
    <row r="848" spans="1:38" ht="16" x14ac:dyDescent="0.2">
      <c r="A848" s="210"/>
      <c r="B848" s="210"/>
      <c r="C848" s="210"/>
      <c r="D848" s="210"/>
      <c r="E848" s="210"/>
      <c r="F848" s="210"/>
      <c r="G848" s="210"/>
      <c r="H848" s="210"/>
      <c r="I848" s="210"/>
      <c r="J848" s="210"/>
      <c r="K848" s="210"/>
      <c r="L848" s="210"/>
      <c r="M848" s="210"/>
      <c r="N848" s="210"/>
      <c r="O848" s="210"/>
      <c r="P848" s="210"/>
      <c r="Q848" s="210"/>
      <c r="R848" s="210"/>
      <c r="S848" s="210"/>
      <c r="T848" s="210"/>
      <c r="U848" s="210"/>
      <c r="V848" s="210"/>
      <c r="W848" s="210"/>
      <c r="X848" s="210"/>
      <c r="Y848" s="210"/>
      <c r="Z848" s="210"/>
      <c r="AA848" s="210"/>
      <c r="AB848" s="210"/>
      <c r="AC848" s="210"/>
      <c r="AD848" s="210"/>
      <c r="AE848" s="210"/>
      <c r="AF848" s="210"/>
      <c r="AG848" s="210"/>
      <c r="AH848" s="210"/>
      <c r="AI848" s="210"/>
      <c r="AJ848" s="210"/>
      <c r="AK848" s="210"/>
      <c r="AL848" s="210"/>
    </row>
    <row r="849" spans="1:38" ht="16" x14ac:dyDescent="0.2">
      <c r="A849" s="210"/>
      <c r="B849" s="210"/>
      <c r="C849" s="210"/>
      <c r="D849" s="210"/>
      <c r="E849" s="210"/>
      <c r="F849" s="210"/>
      <c r="G849" s="210"/>
      <c r="H849" s="210"/>
      <c r="I849" s="210"/>
      <c r="J849" s="210"/>
      <c r="K849" s="210"/>
      <c r="L849" s="210"/>
      <c r="M849" s="210"/>
      <c r="N849" s="210"/>
      <c r="O849" s="210"/>
      <c r="P849" s="210"/>
      <c r="Q849" s="210"/>
      <c r="R849" s="210"/>
      <c r="S849" s="210"/>
      <c r="T849" s="210"/>
      <c r="U849" s="210"/>
      <c r="V849" s="210"/>
      <c r="W849" s="210"/>
      <c r="X849" s="210"/>
      <c r="Y849" s="210"/>
      <c r="Z849" s="210"/>
      <c r="AA849" s="210"/>
      <c r="AB849" s="210"/>
      <c r="AC849" s="210"/>
      <c r="AD849" s="210"/>
      <c r="AE849" s="210"/>
      <c r="AF849" s="210"/>
      <c r="AG849" s="210"/>
      <c r="AH849" s="210"/>
      <c r="AI849" s="210"/>
      <c r="AJ849" s="210"/>
      <c r="AK849" s="210"/>
      <c r="AL849" s="210"/>
    </row>
    <row r="850" spans="1:38" ht="16" x14ac:dyDescent="0.2">
      <c r="A850" s="210"/>
      <c r="B850" s="210"/>
      <c r="C850" s="210"/>
      <c r="D850" s="210"/>
      <c r="E850" s="210"/>
      <c r="F850" s="210"/>
      <c r="G850" s="210"/>
      <c r="H850" s="210"/>
      <c r="I850" s="210"/>
      <c r="J850" s="210"/>
      <c r="K850" s="210"/>
      <c r="L850" s="210"/>
      <c r="M850" s="210"/>
      <c r="N850" s="210"/>
      <c r="O850" s="210"/>
      <c r="P850" s="210"/>
      <c r="Q850" s="210"/>
      <c r="R850" s="210"/>
      <c r="S850" s="210"/>
      <c r="T850" s="210"/>
      <c r="U850" s="210"/>
      <c r="V850" s="210"/>
      <c r="W850" s="210"/>
      <c r="X850" s="210"/>
      <c r="Y850" s="210"/>
      <c r="Z850" s="210"/>
      <c r="AA850" s="210"/>
      <c r="AB850" s="210"/>
      <c r="AC850" s="210"/>
      <c r="AD850" s="210"/>
      <c r="AE850" s="210"/>
      <c r="AF850" s="210"/>
      <c r="AG850" s="210"/>
      <c r="AH850" s="210"/>
      <c r="AI850" s="210"/>
      <c r="AJ850" s="210"/>
      <c r="AK850" s="210"/>
      <c r="AL850" s="210"/>
    </row>
    <row r="851" spans="1:38" ht="16" x14ac:dyDescent="0.2">
      <c r="A851" s="210"/>
      <c r="B851" s="210"/>
      <c r="C851" s="210"/>
      <c r="D851" s="210"/>
      <c r="E851" s="210"/>
      <c r="F851" s="210"/>
      <c r="G851" s="210"/>
      <c r="H851" s="210"/>
      <c r="I851" s="210"/>
      <c r="J851" s="210"/>
      <c r="K851" s="210"/>
      <c r="L851" s="210"/>
      <c r="M851" s="210"/>
      <c r="N851" s="210"/>
      <c r="O851" s="210"/>
      <c r="P851" s="210"/>
      <c r="Q851" s="210"/>
      <c r="R851" s="210"/>
      <c r="S851" s="210"/>
      <c r="T851" s="210"/>
      <c r="U851" s="210"/>
      <c r="V851" s="210"/>
      <c r="W851" s="210"/>
      <c r="X851" s="210"/>
      <c r="Y851" s="210"/>
      <c r="Z851" s="210"/>
      <c r="AA851" s="210"/>
      <c r="AB851" s="210"/>
      <c r="AC851" s="210"/>
      <c r="AD851" s="210"/>
      <c r="AE851" s="210"/>
      <c r="AF851" s="210"/>
      <c r="AG851" s="210"/>
      <c r="AH851" s="210"/>
      <c r="AI851" s="210"/>
      <c r="AJ851" s="210"/>
      <c r="AK851" s="210"/>
      <c r="AL851" s="210"/>
    </row>
    <row r="852" spans="1:38" ht="16" x14ac:dyDescent="0.2">
      <c r="A852" s="210"/>
      <c r="B852" s="210"/>
      <c r="C852" s="210"/>
      <c r="D852" s="210"/>
      <c r="E852" s="210"/>
      <c r="F852" s="210"/>
      <c r="G852" s="210"/>
      <c r="H852" s="210"/>
      <c r="I852" s="210"/>
      <c r="J852" s="210"/>
      <c r="K852" s="210"/>
      <c r="L852" s="210"/>
      <c r="M852" s="210"/>
      <c r="N852" s="210"/>
      <c r="O852" s="210"/>
      <c r="P852" s="210"/>
      <c r="Q852" s="210"/>
      <c r="R852" s="210"/>
      <c r="S852" s="210"/>
      <c r="T852" s="210"/>
      <c r="U852" s="210"/>
      <c r="V852" s="210"/>
      <c r="W852" s="210"/>
      <c r="X852" s="210"/>
      <c r="Y852" s="210"/>
      <c r="Z852" s="210"/>
      <c r="AA852" s="210"/>
      <c r="AB852" s="210"/>
      <c r="AC852" s="210"/>
      <c r="AD852" s="210"/>
      <c r="AE852" s="210"/>
      <c r="AF852" s="210"/>
      <c r="AG852" s="210"/>
      <c r="AH852" s="210"/>
      <c r="AI852" s="210"/>
      <c r="AJ852" s="210"/>
      <c r="AK852" s="210"/>
      <c r="AL852" s="210"/>
    </row>
    <row r="853" spans="1:38" ht="16" x14ac:dyDescent="0.2">
      <c r="A853" s="210"/>
      <c r="B853" s="210"/>
      <c r="C853" s="210"/>
      <c r="D853" s="210"/>
      <c r="E853" s="210"/>
      <c r="F853" s="210"/>
      <c r="G853" s="210"/>
      <c r="H853" s="210"/>
      <c r="I853" s="210"/>
      <c r="J853" s="210"/>
      <c r="K853" s="210"/>
      <c r="L853" s="210"/>
      <c r="M853" s="210"/>
      <c r="N853" s="210"/>
      <c r="O853" s="210"/>
      <c r="P853" s="210"/>
      <c r="Q853" s="210"/>
      <c r="R853" s="210"/>
      <c r="S853" s="210"/>
      <c r="T853" s="210"/>
      <c r="U853" s="210"/>
      <c r="V853" s="210"/>
      <c r="W853" s="210"/>
      <c r="X853" s="210"/>
      <c r="Y853" s="210"/>
      <c r="Z853" s="210"/>
      <c r="AA853" s="210"/>
      <c r="AB853" s="210"/>
      <c r="AC853" s="210"/>
      <c r="AD853" s="210"/>
      <c r="AE853" s="210"/>
      <c r="AF853" s="210"/>
      <c r="AG853" s="210"/>
      <c r="AH853" s="210"/>
      <c r="AI853" s="210"/>
      <c r="AJ853" s="210"/>
      <c r="AK853" s="210"/>
      <c r="AL853" s="210"/>
    </row>
    <row r="854" spans="1:38" ht="16" x14ac:dyDescent="0.2">
      <c r="A854" s="210"/>
      <c r="B854" s="210"/>
      <c r="C854" s="210"/>
      <c r="D854" s="210"/>
      <c r="E854" s="210"/>
      <c r="F854" s="210"/>
      <c r="G854" s="210"/>
      <c r="H854" s="210"/>
      <c r="I854" s="210"/>
      <c r="J854" s="210"/>
      <c r="K854" s="210"/>
      <c r="L854" s="210"/>
      <c r="M854" s="210"/>
      <c r="N854" s="210"/>
      <c r="O854" s="210"/>
      <c r="P854" s="210"/>
      <c r="Q854" s="210"/>
      <c r="R854" s="210"/>
      <c r="S854" s="210"/>
      <c r="T854" s="210"/>
      <c r="U854" s="210"/>
      <c r="V854" s="210"/>
      <c r="W854" s="210"/>
      <c r="X854" s="210"/>
      <c r="Y854" s="210"/>
      <c r="Z854" s="210"/>
      <c r="AA854" s="210"/>
      <c r="AB854" s="210"/>
      <c r="AC854" s="210"/>
      <c r="AD854" s="210"/>
      <c r="AE854" s="210"/>
      <c r="AF854" s="210"/>
      <c r="AG854" s="210"/>
      <c r="AH854" s="210"/>
      <c r="AI854" s="210"/>
      <c r="AJ854" s="210"/>
      <c r="AK854" s="210"/>
      <c r="AL854" s="210"/>
    </row>
    <row r="855" spans="1:38" ht="16" x14ac:dyDescent="0.2">
      <c r="A855" s="210"/>
      <c r="B855" s="210"/>
      <c r="C855" s="210"/>
      <c r="D855" s="210"/>
      <c r="E855" s="210"/>
      <c r="F855" s="210"/>
      <c r="G855" s="210"/>
      <c r="H855" s="210"/>
      <c r="I855" s="210"/>
      <c r="J855" s="210"/>
      <c r="K855" s="210"/>
      <c r="L855" s="210"/>
      <c r="M855" s="210"/>
      <c r="N855" s="210"/>
      <c r="O855" s="210"/>
      <c r="P855" s="210"/>
      <c r="Q855" s="210"/>
      <c r="R855" s="210"/>
      <c r="S855" s="210"/>
      <c r="T855" s="210"/>
      <c r="U855" s="210"/>
      <c r="V855" s="210"/>
      <c r="W855" s="210"/>
      <c r="X855" s="210"/>
      <c r="Y855" s="210"/>
      <c r="Z855" s="210"/>
      <c r="AA855" s="210"/>
      <c r="AB855" s="210"/>
      <c r="AC855" s="210"/>
      <c r="AD855" s="210"/>
      <c r="AE855" s="210"/>
      <c r="AF855" s="210"/>
      <c r="AG855" s="210"/>
      <c r="AH855" s="210"/>
      <c r="AI855" s="210"/>
      <c r="AJ855" s="210"/>
      <c r="AK855" s="210"/>
      <c r="AL855" s="210"/>
    </row>
    <row r="856" spans="1:38" ht="16" x14ac:dyDescent="0.2">
      <c r="A856" s="210"/>
      <c r="B856" s="210"/>
      <c r="C856" s="210"/>
      <c r="D856" s="210"/>
      <c r="E856" s="210"/>
      <c r="F856" s="210"/>
      <c r="G856" s="210"/>
      <c r="H856" s="210"/>
      <c r="I856" s="210"/>
      <c r="J856" s="210"/>
      <c r="K856" s="210"/>
      <c r="L856" s="210"/>
      <c r="M856" s="210"/>
      <c r="N856" s="210"/>
      <c r="O856" s="210"/>
      <c r="P856" s="210"/>
      <c r="Q856" s="210"/>
      <c r="R856" s="210"/>
      <c r="S856" s="210"/>
      <c r="T856" s="210"/>
      <c r="U856" s="210"/>
      <c r="V856" s="210"/>
      <c r="W856" s="210"/>
      <c r="X856" s="210"/>
      <c r="Y856" s="210"/>
      <c r="Z856" s="210"/>
      <c r="AA856" s="210"/>
      <c r="AB856" s="210"/>
      <c r="AC856" s="210"/>
      <c r="AD856" s="210"/>
      <c r="AE856" s="210"/>
      <c r="AF856" s="210"/>
      <c r="AG856" s="210"/>
      <c r="AH856" s="210"/>
      <c r="AI856" s="210"/>
      <c r="AJ856" s="210"/>
      <c r="AK856" s="210"/>
      <c r="AL856" s="210"/>
    </row>
    <row r="857" spans="1:38" ht="16" x14ac:dyDescent="0.2">
      <c r="A857" s="210"/>
      <c r="B857" s="210"/>
      <c r="C857" s="210"/>
      <c r="D857" s="210"/>
      <c r="E857" s="210"/>
      <c r="F857" s="210"/>
      <c r="G857" s="210"/>
      <c r="H857" s="210"/>
      <c r="I857" s="210"/>
      <c r="J857" s="210"/>
      <c r="K857" s="210"/>
      <c r="L857" s="210"/>
      <c r="M857" s="210"/>
      <c r="N857" s="210"/>
      <c r="O857" s="210"/>
      <c r="P857" s="210"/>
      <c r="Q857" s="210"/>
      <c r="R857" s="210"/>
      <c r="S857" s="210"/>
      <c r="T857" s="210"/>
      <c r="U857" s="210"/>
      <c r="V857" s="210"/>
      <c r="W857" s="210"/>
      <c r="X857" s="210"/>
      <c r="Y857" s="210"/>
      <c r="Z857" s="210"/>
      <c r="AA857" s="210"/>
      <c r="AB857" s="210"/>
      <c r="AC857" s="210"/>
      <c r="AD857" s="210"/>
      <c r="AE857" s="210"/>
      <c r="AF857" s="210"/>
      <c r="AG857" s="210"/>
      <c r="AH857" s="210"/>
      <c r="AI857" s="210"/>
      <c r="AJ857" s="210"/>
      <c r="AK857" s="210"/>
      <c r="AL857" s="210"/>
    </row>
    <row r="858" spans="1:38" ht="16" x14ac:dyDescent="0.2">
      <c r="A858" s="210"/>
      <c r="B858" s="210"/>
      <c r="C858" s="210"/>
      <c r="D858" s="210"/>
      <c r="E858" s="210"/>
      <c r="F858" s="210"/>
      <c r="G858" s="210"/>
      <c r="H858" s="210"/>
      <c r="I858" s="210"/>
      <c r="J858" s="210"/>
      <c r="K858" s="210"/>
      <c r="L858" s="210"/>
      <c r="M858" s="210"/>
      <c r="N858" s="210"/>
      <c r="O858" s="210"/>
      <c r="P858" s="210"/>
      <c r="Q858" s="210"/>
      <c r="R858" s="210"/>
      <c r="S858" s="210"/>
      <c r="T858" s="210"/>
      <c r="U858" s="210"/>
      <c r="V858" s="210"/>
      <c r="W858" s="210"/>
      <c r="X858" s="210"/>
      <c r="Y858" s="210"/>
      <c r="Z858" s="210"/>
      <c r="AA858" s="210"/>
      <c r="AB858" s="210"/>
      <c r="AC858" s="210"/>
      <c r="AD858" s="210"/>
      <c r="AE858" s="210"/>
      <c r="AF858" s="210"/>
      <c r="AG858" s="210"/>
      <c r="AH858" s="210"/>
      <c r="AI858" s="210"/>
      <c r="AJ858" s="210"/>
      <c r="AK858" s="210"/>
      <c r="AL858" s="210"/>
    </row>
    <row r="859" spans="1:38" ht="16" x14ac:dyDescent="0.2">
      <c r="A859" s="210"/>
      <c r="B859" s="210"/>
      <c r="C859" s="210"/>
      <c r="D859" s="210"/>
      <c r="E859" s="210"/>
      <c r="F859" s="210"/>
      <c r="G859" s="210"/>
      <c r="H859" s="210"/>
      <c r="I859" s="210"/>
      <c r="J859" s="210"/>
      <c r="K859" s="210"/>
      <c r="L859" s="210"/>
      <c r="M859" s="210"/>
      <c r="N859" s="210"/>
      <c r="O859" s="210"/>
      <c r="P859" s="210"/>
      <c r="Q859" s="210"/>
      <c r="R859" s="210"/>
      <c r="S859" s="210"/>
      <c r="T859" s="210"/>
      <c r="U859" s="210"/>
      <c r="V859" s="210"/>
      <c r="W859" s="210"/>
      <c r="X859" s="210"/>
      <c r="Y859" s="210"/>
      <c r="Z859" s="210"/>
      <c r="AA859" s="210"/>
      <c r="AB859" s="210"/>
      <c r="AC859" s="210"/>
      <c r="AD859" s="210"/>
      <c r="AE859" s="210"/>
      <c r="AF859" s="210"/>
      <c r="AG859" s="210"/>
      <c r="AH859" s="210"/>
      <c r="AI859" s="210"/>
      <c r="AJ859" s="210"/>
      <c r="AK859" s="210"/>
      <c r="AL859" s="210"/>
    </row>
    <row r="860" spans="1:38" ht="16" x14ac:dyDescent="0.2">
      <c r="A860" s="210"/>
      <c r="B860" s="210"/>
      <c r="C860" s="210"/>
      <c r="D860" s="210"/>
      <c r="E860" s="210"/>
      <c r="F860" s="210"/>
      <c r="G860" s="210"/>
      <c r="H860" s="210"/>
      <c r="I860" s="210"/>
      <c r="J860" s="210"/>
      <c r="K860" s="210"/>
      <c r="L860" s="210"/>
      <c r="M860" s="210"/>
      <c r="N860" s="210"/>
      <c r="O860" s="210"/>
      <c r="P860" s="210"/>
      <c r="Q860" s="210"/>
      <c r="R860" s="210"/>
      <c r="S860" s="210"/>
      <c r="T860" s="210"/>
      <c r="U860" s="210"/>
      <c r="V860" s="210"/>
      <c r="W860" s="210"/>
      <c r="X860" s="210"/>
      <c r="Y860" s="210"/>
      <c r="Z860" s="210"/>
      <c r="AA860" s="210"/>
      <c r="AB860" s="210"/>
      <c r="AC860" s="210"/>
      <c r="AD860" s="210"/>
      <c r="AE860" s="210"/>
      <c r="AF860" s="210"/>
      <c r="AG860" s="210"/>
      <c r="AH860" s="210"/>
      <c r="AI860" s="210"/>
      <c r="AJ860" s="210"/>
      <c r="AK860" s="210"/>
      <c r="AL860" s="210"/>
    </row>
    <row r="861" spans="1:38" ht="16" x14ac:dyDescent="0.2">
      <c r="A861" s="210"/>
      <c r="B861" s="210"/>
      <c r="C861" s="210"/>
      <c r="D861" s="210"/>
      <c r="E861" s="210"/>
      <c r="F861" s="210"/>
      <c r="G861" s="210"/>
      <c r="H861" s="210"/>
      <c r="I861" s="210"/>
      <c r="J861" s="210"/>
      <c r="K861" s="210"/>
      <c r="L861" s="210"/>
      <c r="M861" s="210"/>
      <c r="N861" s="210"/>
      <c r="O861" s="210"/>
      <c r="P861" s="210"/>
      <c r="Q861" s="210"/>
      <c r="R861" s="210"/>
      <c r="S861" s="210"/>
      <c r="T861" s="210"/>
      <c r="U861" s="210"/>
      <c r="V861" s="210"/>
      <c r="W861" s="210"/>
      <c r="X861" s="210"/>
      <c r="Y861" s="210"/>
      <c r="Z861" s="210"/>
      <c r="AA861" s="210"/>
      <c r="AB861" s="210"/>
      <c r="AC861" s="210"/>
      <c r="AD861" s="210"/>
      <c r="AE861" s="210"/>
      <c r="AF861" s="210"/>
      <c r="AG861" s="210"/>
      <c r="AH861" s="210"/>
      <c r="AI861" s="210"/>
      <c r="AJ861" s="210"/>
      <c r="AK861" s="210"/>
      <c r="AL861" s="210"/>
    </row>
    <row r="862" spans="1:38" ht="16" x14ac:dyDescent="0.2">
      <c r="A862" s="210"/>
      <c r="B862" s="210"/>
      <c r="C862" s="210"/>
      <c r="D862" s="210"/>
      <c r="E862" s="210"/>
      <c r="F862" s="210"/>
      <c r="G862" s="210"/>
      <c r="H862" s="210"/>
      <c r="I862" s="210"/>
      <c r="J862" s="210"/>
      <c r="K862" s="210"/>
      <c r="L862" s="210"/>
      <c r="M862" s="210"/>
      <c r="N862" s="210"/>
      <c r="O862" s="210"/>
      <c r="P862" s="210"/>
      <c r="Q862" s="210"/>
      <c r="R862" s="210"/>
      <c r="S862" s="210"/>
      <c r="T862" s="210"/>
      <c r="U862" s="210"/>
      <c r="V862" s="210"/>
      <c r="W862" s="210"/>
      <c r="X862" s="210"/>
      <c r="Y862" s="210"/>
      <c r="Z862" s="210"/>
      <c r="AA862" s="210"/>
      <c r="AB862" s="210"/>
      <c r="AC862" s="210"/>
      <c r="AD862" s="210"/>
      <c r="AE862" s="210"/>
      <c r="AF862" s="210"/>
      <c r="AG862" s="210"/>
      <c r="AH862" s="210"/>
      <c r="AI862" s="210"/>
      <c r="AJ862" s="210"/>
      <c r="AK862" s="210"/>
      <c r="AL862" s="210"/>
    </row>
    <row r="863" spans="1:38" ht="16" x14ac:dyDescent="0.2">
      <c r="A863" s="210"/>
      <c r="B863" s="210"/>
      <c r="C863" s="210"/>
      <c r="D863" s="210"/>
      <c r="E863" s="210"/>
      <c r="F863" s="210"/>
      <c r="G863" s="210"/>
      <c r="H863" s="210"/>
      <c r="I863" s="210"/>
      <c r="J863" s="210"/>
      <c r="K863" s="210"/>
      <c r="L863" s="210"/>
      <c r="M863" s="210"/>
      <c r="N863" s="210"/>
      <c r="O863" s="210"/>
      <c r="P863" s="210"/>
      <c r="Q863" s="210"/>
      <c r="R863" s="210"/>
      <c r="S863" s="210"/>
      <c r="T863" s="210"/>
      <c r="U863" s="210"/>
      <c r="V863" s="210"/>
      <c r="W863" s="210"/>
      <c r="X863" s="210"/>
      <c r="Y863" s="210"/>
      <c r="Z863" s="210"/>
      <c r="AA863" s="210"/>
      <c r="AB863" s="210"/>
      <c r="AC863" s="210"/>
      <c r="AD863" s="210"/>
      <c r="AE863" s="210"/>
      <c r="AF863" s="210"/>
      <c r="AG863" s="210"/>
      <c r="AH863" s="210"/>
      <c r="AI863" s="210"/>
      <c r="AJ863" s="210"/>
      <c r="AK863" s="210"/>
      <c r="AL863" s="210"/>
    </row>
    <row r="864" spans="1:38" ht="16" x14ac:dyDescent="0.2">
      <c r="A864" s="210"/>
      <c r="B864" s="210"/>
      <c r="C864" s="210"/>
      <c r="D864" s="210"/>
      <c r="E864" s="210"/>
      <c r="F864" s="210"/>
      <c r="G864" s="210"/>
      <c r="H864" s="210"/>
      <c r="I864" s="210"/>
      <c r="J864" s="210"/>
      <c r="K864" s="210"/>
      <c r="L864" s="210"/>
      <c r="M864" s="210"/>
      <c r="N864" s="210"/>
      <c r="O864" s="210"/>
      <c r="P864" s="210"/>
      <c r="Q864" s="210"/>
      <c r="R864" s="210"/>
      <c r="S864" s="210"/>
      <c r="T864" s="210"/>
      <c r="U864" s="210"/>
      <c r="V864" s="210"/>
      <c r="W864" s="210"/>
      <c r="X864" s="210"/>
      <c r="Y864" s="210"/>
      <c r="Z864" s="210"/>
      <c r="AA864" s="210"/>
      <c r="AB864" s="210"/>
      <c r="AC864" s="210"/>
      <c r="AD864" s="210"/>
      <c r="AE864" s="210"/>
      <c r="AF864" s="210"/>
      <c r="AG864" s="210"/>
      <c r="AH864" s="210"/>
      <c r="AI864" s="210"/>
      <c r="AJ864" s="210"/>
      <c r="AK864" s="210"/>
      <c r="AL864" s="210"/>
    </row>
    <row r="865" spans="1:38" ht="16" x14ac:dyDescent="0.2">
      <c r="A865" s="210"/>
      <c r="B865" s="210"/>
      <c r="C865" s="210"/>
      <c r="D865" s="210"/>
      <c r="E865" s="210"/>
      <c r="F865" s="210"/>
      <c r="G865" s="210"/>
      <c r="H865" s="210"/>
      <c r="I865" s="210"/>
      <c r="J865" s="210"/>
      <c r="K865" s="210"/>
      <c r="L865" s="210"/>
      <c r="M865" s="210"/>
      <c r="N865" s="210"/>
      <c r="O865" s="210"/>
      <c r="P865" s="210"/>
      <c r="Q865" s="210"/>
      <c r="R865" s="210"/>
      <c r="S865" s="210"/>
      <c r="T865" s="210"/>
      <c r="U865" s="210"/>
      <c r="V865" s="210"/>
      <c r="W865" s="210"/>
      <c r="X865" s="210"/>
      <c r="Y865" s="210"/>
      <c r="Z865" s="210"/>
      <c r="AA865" s="210"/>
      <c r="AB865" s="210"/>
      <c r="AC865" s="210"/>
      <c r="AD865" s="210"/>
      <c r="AE865" s="210"/>
      <c r="AF865" s="210"/>
      <c r="AG865" s="210"/>
      <c r="AH865" s="210"/>
      <c r="AI865" s="210"/>
      <c r="AJ865" s="210"/>
      <c r="AK865" s="210"/>
      <c r="AL865" s="210"/>
    </row>
    <row r="866" spans="1:38" ht="16" x14ac:dyDescent="0.2">
      <c r="A866" s="210"/>
      <c r="B866" s="210"/>
      <c r="C866" s="210"/>
      <c r="D866" s="210"/>
      <c r="E866" s="210"/>
      <c r="F866" s="210"/>
      <c r="G866" s="210"/>
      <c r="H866" s="210"/>
      <c r="I866" s="210"/>
      <c r="J866" s="210"/>
      <c r="K866" s="210"/>
      <c r="L866" s="210"/>
      <c r="M866" s="210"/>
      <c r="N866" s="210"/>
      <c r="O866" s="210"/>
      <c r="P866" s="210"/>
      <c r="Q866" s="210"/>
      <c r="R866" s="210"/>
      <c r="S866" s="210"/>
      <c r="T866" s="210"/>
      <c r="U866" s="210"/>
      <c r="V866" s="210"/>
      <c r="W866" s="210"/>
      <c r="X866" s="210"/>
      <c r="Y866" s="210"/>
      <c r="Z866" s="210"/>
      <c r="AA866" s="210"/>
      <c r="AB866" s="210"/>
      <c r="AC866" s="210"/>
      <c r="AD866" s="210"/>
      <c r="AE866" s="210"/>
      <c r="AF866" s="210"/>
      <c r="AG866" s="210"/>
      <c r="AH866" s="210"/>
      <c r="AI866" s="210"/>
      <c r="AJ866" s="210"/>
      <c r="AK866" s="210"/>
      <c r="AL866" s="210"/>
    </row>
    <row r="867" spans="1:38" ht="16" x14ac:dyDescent="0.2">
      <c r="A867" s="210"/>
      <c r="B867" s="210"/>
      <c r="C867" s="210"/>
      <c r="D867" s="210"/>
      <c r="E867" s="210"/>
      <c r="F867" s="210"/>
      <c r="G867" s="210"/>
      <c r="H867" s="210"/>
      <c r="I867" s="210"/>
      <c r="J867" s="210"/>
      <c r="K867" s="210"/>
      <c r="L867" s="210"/>
      <c r="M867" s="210"/>
      <c r="N867" s="210"/>
      <c r="O867" s="210"/>
      <c r="P867" s="210"/>
      <c r="Q867" s="210"/>
      <c r="R867" s="210"/>
      <c r="S867" s="210"/>
      <c r="T867" s="210"/>
      <c r="U867" s="210"/>
      <c r="V867" s="210"/>
      <c r="W867" s="210"/>
      <c r="X867" s="210"/>
      <c r="Y867" s="210"/>
      <c r="Z867" s="210"/>
      <c r="AA867" s="210"/>
      <c r="AB867" s="210"/>
      <c r="AC867" s="210"/>
      <c r="AD867" s="210"/>
      <c r="AE867" s="210"/>
      <c r="AF867" s="210"/>
      <c r="AG867" s="210"/>
      <c r="AH867" s="210"/>
      <c r="AI867" s="210"/>
      <c r="AJ867" s="210"/>
      <c r="AK867" s="210"/>
      <c r="AL867" s="210"/>
    </row>
    <row r="868" spans="1:38" ht="16" x14ac:dyDescent="0.2">
      <c r="A868" s="210"/>
      <c r="B868" s="210"/>
      <c r="C868" s="210"/>
      <c r="D868" s="210"/>
      <c r="E868" s="210"/>
      <c r="F868" s="210"/>
      <c r="G868" s="210"/>
      <c r="H868" s="210"/>
      <c r="I868" s="210"/>
      <c r="J868" s="210"/>
      <c r="K868" s="210"/>
      <c r="L868" s="210"/>
      <c r="M868" s="210"/>
      <c r="N868" s="210"/>
      <c r="O868" s="210"/>
      <c r="P868" s="210"/>
      <c r="Q868" s="210"/>
      <c r="R868" s="210"/>
      <c r="S868" s="210"/>
      <c r="T868" s="210"/>
      <c r="U868" s="210"/>
      <c r="V868" s="210"/>
      <c r="W868" s="210"/>
      <c r="X868" s="210"/>
      <c r="Y868" s="210"/>
      <c r="Z868" s="210"/>
      <c r="AA868" s="210"/>
      <c r="AB868" s="210"/>
      <c r="AC868" s="210"/>
      <c r="AD868" s="210"/>
      <c r="AE868" s="210"/>
      <c r="AF868" s="210"/>
      <c r="AG868" s="210"/>
      <c r="AH868" s="210"/>
      <c r="AI868" s="210"/>
      <c r="AJ868" s="210"/>
      <c r="AK868" s="210"/>
      <c r="AL868" s="210"/>
    </row>
    <row r="869" spans="1:38" ht="16" x14ac:dyDescent="0.2">
      <c r="A869" s="210"/>
      <c r="B869" s="210"/>
      <c r="C869" s="210"/>
      <c r="D869" s="210"/>
      <c r="E869" s="210"/>
      <c r="F869" s="210"/>
      <c r="G869" s="210"/>
      <c r="H869" s="210"/>
      <c r="I869" s="210"/>
      <c r="J869" s="210"/>
      <c r="K869" s="210"/>
      <c r="L869" s="210"/>
      <c r="M869" s="210"/>
      <c r="N869" s="210"/>
      <c r="O869" s="210"/>
      <c r="P869" s="210"/>
      <c r="Q869" s="210"/>
      <c r="R869" s="210"/>
      <c r="S869" s="210"/>
      <c r="T869" s="210"/>
      <c r="U869" s="210"/>
      <c r="V869" s="210"/>
      <c r="W869" s="210"/>
      <c r="X869" s="210"/>
      <c r="Y869" s="210"/>
      <c r="Z869" s="210"/>
      <c r="AA869" s="210"/>
      <c r="AB869" s="210"/>
      <c r="AC869" s="210"/>
      <c r="AD869" s="210"/>
      <c r="AE869" s="210"/>
      <c r="AF869" s="210"/>
      <c r="AG869" s="210"/>
      <c r="AH869" s="210"/>
      <c r="AI869" s="210"/>
      <c r="AJ869" s="210"/>
      <c r="AK869" s="210"/>
      <c r="AL869" s="210"/>
    </row>
    <row r="870" spans="1:38" ht="16" x14ac:dyDescent="0.2">
      <c r="A870" s="210"/>
      <c r="B870" s="210"/>
      <c r="C870" s="210"/>
      <c r="D870" s="210"/>
      <c r="E870" s="210"/>
      <c r="F870" s="210"/>
      <c r="G870" s="210"/>
      <c r="H870" s="210"/>
      <c r="I870" s="210"/>
      <c r="J870" s="210"/>
      <c r="K870" s="210"/>
      <c r="L870" s="210"/>
      <c r="M870" s="210"/>
      <c r="N870" s="210"/>
      <c r="O870" s="210"/>
      <c r="P870" s="210"/>
      <c r="Q870" s="210"/>
      <c r="R870" s="210"/>
      <c r="S870" s="210"/>
      <c r="T870" s="210"/>
      <c r="U870" s="210"/>
      <c r="V870" s="210"/>
      <c r="W870" s="210"/>
      <c r="X870" s="210"/>
      <c r="Y870" s="210"/>
      <c r="Z870" s="210"/>
      <c r="AA870" s="210"/>
      <c r="AB870" s="210"/>
      <c r="AC870" s="210"/>
      <c r="AD870" s="210"/>
      <c r="AE870" s="210"/>
      <c r="AF870" s="210"/>
      <c r="AG870" s="210"/>
      <c r="AH870" s="210"/>
      <c r="AI870" s="210"/>
      <c r="AJ870" s="210"/>
      <c r="AK870" s="210"/>
      <c r="AL870" s="210"/>
    </row>
    <row r="871" spans="1:38" ht="16" x14ac:dyDescent="0.2">
      <c r="A871" s="210"/>
      <c r="B871" s="210"/>
      <c r="C871" s="210"/>
      <c r="D871" s="210"/>
      <c r="E871" s="210"/>
      <c r="F871" s="210"/>
      <c r="G871" s="210"/>
      <c r="H871" s="210"/>
      <c r="I871" s="210"/>
      <c r="J871" s="210"/>
      <c r="K871" s="210"/>
      <c r="L871" s="210"/>
      <c r="M871" s="210"/>
      <c r="N871" s="210"/>
      <c r="O871" s="210"/>
      <c r="P871" s="210"/>
      <c r="Q871" s="210"/>
      <c r="R871" s="210"/>
      <c r="S871" s="210"/>
      <c r="T871" s="210"/>
      <c r="U871" s="210"/>
      <c r="V871" s="210"/>
      <c r="W871" s="210"/>
      <c r="X871" s="210"/>
      <c r="Y871" s="210"/>
      <c r="Z871" s="210"/>
      <c r="AA871" s="210"/>
      <c r="AB871" s="210"/>
      <c r="AC871" s="210"/>
      <c r="AD871" s="210"/>
      <c r="AE871" s="210"/>
      <c r="AF871" s="210"/>
      <c r="AG871" s="210"/>
      <c r="AH871" s="210"/>
      <c r="AI871" s="210"/>
      <c r="AJ871" s="210"/>
      <c r="AK871" s="210"/>
      <c r="AL871" s="210"/>
    </row>
    <row r="872" spans="1:38" ht="16" x14ac:dyDescent="0.2">
      <c r="A872" s="210"/>
      <c r="B872" s="210"/>
      <c r="C872" s="210"/>
      <c r="D872" s="210"/>
      <c r="E872" s="210"/>
      <c r="F872" s="210"/>
      <c r="G872" s="210"/>
      <c r="H872" s="210"/>
      <c r="I872" s="210"/>
      <c r="J872" s="210"/>
      <c r="K872" s="210"/>
      <c r="L872" s="210"/>
      <c r="M872" s="210"/>
      <c r="N872" s="210"/>
      <c r="O872" s="210"/>
      <c r="P872" s="210"/>
      <c r="Q872" s="210"/>
      <c r="R872" s="210"/>
      <c r="S872" s="210"/>
      <c r="T872" s="210"/>
      <c r="U872" s="210"/>
      <c r="V872" s="210"/>
      <c r="W872" s="210"/>
      <c r="X872" s="210"/>
      <c r="Y872" s="210"/>
      <c r="Z872" s="210"/>
      <c r="AA872" s="210"/>
      <c r="AB872" s="210"/>
      <c r="AC872" s="210"/>
      <c r="AD872" s="210"/>
      <c r="AE872" s="210"/>
      <c r="AF872" s="210"/>
      <c r="AG872" s="210"/>
      <c r="AH872" s="210"/>
      <c r="AI872" s="210"/>
      <c r="AJ872" s="210"/>
      <c r="AK872" s="210"/>
      <c r="AL872" s="210"/>
    </row>
    <row r="873" spans="1:38" ht="16" x14ac:dyDescent="0.2">
      <c r="A873" s="210"/>
      <c r="B873" s="210"/>
      <c r="C873" s="210"/>
      <c r="D873" s="210"/>
      <c r="E873" s="210"/>
      <c r="F873" s="210"/>
      <c r="G873" s="210"/>
      <c r="H873" s="210"/>
      <c r="I873" s="210"/>
      <c r="J873" s="210"/>
      <c r="K873" s="210"/>
      <c r="L873" s="210"/>
      <c r="M873" s="210"/>
      <c r="N873" s="210"/>
      <c r="O873" s="210"/>
      <c r="P873" s="210"/>
      <c r="Q873" s="210"/>
      <c r="R873" s="210"/>
      <c r="S873" s="210"/>
      <c r="T873" s="210"/>
      <c r="U873" s="210"/>
      <c r="V873" s="210"/>
      <c r="W873" s="210"/>
      <c r="X873" s="210"/>
      <c r="Y873" s="210"/>
      <c r="Z873" s="210"/>
      <c r="AA873" s="210"/>
      <c r="AB873" s="210"/>
      <c r="AC873" s="210"/>
      <c r="AD873" s="210"/>
      <c r="AE873" s="210"/>
      <c r="AF873" s="210"/>
      <c r="AG873" s="210"/>
      <c r="AH873" s="210"/>
      <c r="AI873" s="210"/>
      <c r="AJ873" s="210"/>
      <c r="AK873" s="210"/>
      <c r="AL873" s="210"/>
    </row>
    <row r="874" spans="1:38" ht="16" x14ac:dyDescent="0.2">
      <c r="A874" s="210"/>
      <c r="B874" s="210"/>
      <c r="C874" s="210"/>
      <c r="D874" s="210"/>
      <c r="E874" s="210"/>
      <c r="F874" s="210"/>
      <c r="G874" s="210"/>
      <c r="H874" s="210"/>
      <c r="I874" s="210"/>
      <c r="J874" s="210"/>
      <c r="K874" s="210"/>
      <c r="L874" s="210"/>
      <c r="M874" s="210"/>
      <c r="N874" s="210"/>
      <c r="O874" s="210"/>
      <c r="P874" s="210"/>
      <c r="Q874" s="210"/>
      <c r="R874" s="210"/>
      <c r="S874" s="210"/>
      <c r="T874" s="210"/>
      <c r="U874" s="210"/>
      <c r="V874" s="210"/>
      <c r="W874" s="210"/>
      <c r="X874" s="210"/>
      <c r="Y874" s="210"/>
      <c r="Z874" s="210"/>
      <c r="AA874" s="210"/>
      <c r="AB874" s="210"/>
      <c r="AC874" s="210"/>
      <c r="AD874" s="210"/>
      <c r="AE874" s="210"/>
      <c r="AF874" s="210"/>
      <c r="AG874" s="210"/>
      <c r="AH874" s="210"/>
      <c r="AI874" s="210"/>
      <c r="AJ874" s="210"/>
      <c r="AK874" s="210"/>
      <c r="AL874" s="210"/>
    </row>
    <row r="875" spans="1:38" ht="16" x14ac:dyDescent="0.2">
      <c r="A875" s="210"/>
      <c r="B875" s="210"/>
      <c r="C875" s="210"/>
      <c r="D875" s="210"/>
      <c r="E875" s="210"/>
      <c r="F875" s="210"/>
      <c r="G875" s="210"/>
      <c r="H875" s="210"/>
      <c r="I875" s="210"/>
      <c r="J875" s="210"/>
      <c r="K875" s="210"/>
      <c r="L875" s="210"/>
      <c r="M875" s="210"/>
      <c r="N875" s="210"/>
      <c r="O875" s="210"/>
      <c r="P875" s="210"/>
      <c r="Q875" s="210"/>
      <c r="R875" s="210"/>
      <c r="S875" s="210"/>
      <c r="T875" s="210"/>
      <c r="U875" s="210"/>
      <c r="V875" s="210"/>
      <c r="W875" s="210"/>
      <c r="X875" s="210"/>
      <c r="Y875" s="210"/>
      <c r="Z875" s="210"/>
      <c r="AA875" s="210"/>
      <c r="AB875" s="210"/>
      <c r="AC875" s="210"/>
      <c r="AD875" s="210"/>
      <c r="AE875" s="210"/>
      <c r="AF875" s="210"/>
      <c r="AG875" s="210"/>
      <c r="AH875" s="210"/>
      <c r="AI875" s="210"/>
      <c r="AJ875" s="210"/>
      <c r="AK875" s="210"/>
      <c r="AL875" s="210"/>
    </row>
    <row r="876" spans="1:38" ht="16" x14ac:dyDescent="0.2">
      <c r="A876" s="210"/>
      <c r="B876" s="210"/>
      <c r="C876" s="210"/>
      <c r="D876" s="210"/>
      <c r="E876" s="210"/>
      <c r="F876" s="210"/>
      <c r="G876" s="210"/>
      <c r="H876" s="210"/>
      <c r="I876" s="210"/>
      <c r="J876" s="210"/>
      <c r="K876" s="210"/>
      <c r="L876" s="210"/>
      <c r="M876" s="210"/>
      <c r="N876" s="210"/>
      <c r="O876" s="210"/>
      <c r="P876" s="210"/>
      <c r="Q876" s="210"/>
      <c r="R876" s="210"/>
      <c r="S876" s="210"/>
      <c r="T876" s="210"/>
      <c r="U876" s="210"/>
      <c r="V876" s="210"/>
      <c r="W876" s="210"/>
      <c r="X876" s="210"/>
      <c r="Y876" s="210"/>
      <c r="Z876" s="210"/>
      <c r="AA876" s="210"/>
      <c r="AB876" s="210"/>
      <c r="AC876" s="210"/>
      <c r="AD876" s="210"/>
      <c r="AE876" s="210"/>
      <c r="AF876" s="210"/>
      <c r="AG876" s="210"/>
      <c r="AH876" s="210"/>
      <c r="AI876" s="210"/>
      <c r="AJ876" s="210"/>
      <c r="AK876" s="210"/>
      <c r="AL876" s="210"/>
    </row>
    <row r="877" spans="1:38" ht="16" x14ac:dyDescent="0.2">
      <c r="A877" s="210"/>
      <c r="B877" s="210"/>
      <c r="C877" s="210"/>
      <c r="D877" s="210"/>
      <c r="E877" s="210"/>
      <c r="F877" s="210"/>
      <c r="G877" s="210"/>
      <c r="H877" s="210"/>
      <c r="I877" s="210"/>
      <c r="J877" s="210"/>
      <c r="K877" s="210"/>
      <c r="L877" s="210"/>
      <c r="M877" s="210"/>
      <c r="N877" s="210"/>
      <c r="O877" s="210"/>
      <c r="P877" s="210"/>
      <c r="Q877" s="210"/>
      <c r="R877" s="210"/>
      <c r="S877" s="210"/>
      <c r="T877" s="210"/>
      <c r="U877" s="210"/>
      <c r="V877" s="210"/>
      <c r="W877" s="210"/>
      <c r="X877" s="210"/>
      <c r="Y877" s="210"/>
      <c r="Z877" s="210"/>
      <c r="AA877" s="210"/>
      <c r="AB877" s="210"/>
      <c r="AC877" s="210"/>
      <c r="AD877" s="210"/>
      <c r="AE877" s="210"/>
      <c r="AF877" s="210"/>
      <c r="AG877" s="210"/>
      <c r="AH877" s="210"/>
      <c r="AI877" s="210"/>
      <c r="AJ877" s="210"/>
      <c r="AK877" s="210"/>
      <c r="AL877" s="210"/>
    </row>
    <row r="878" spans="1:38" ht="16" x14ac:dyDescent="0.2">
      <c r="A878" s="210"/>
      <c r="B878" s="210"/>
      <c r="C878" s="210"/>
      <c r="D878" s="210"/>
      <c r="E878" s="210"/>
      <c r="F878" s="210"/>
      <c r="G878" s="210"/>
      <c r="H878" s="210"/>
      <c r="I878" s="210"/>
      <c r="J878" s="210"/>
      <c r="K878" s="210"/>
      <c r="L878" s="210"/>
      <c r="M878" s="210"/>
      <c r="N878" s="210"/>
      <c r="O878" s="210"/>
      <c r="P878" s="210"/>
      <c r="Q878" s="210"/>
      <c r="R878" s="210"/>
      <c r="S878" s="210"/>
      <c r="T878" s="210"/>
      <c r="U878" s="210"/>
      <c r="V878" s="210"/>
      <c r="W878" s="210"/>
      <c r="X878" s="210"/>
      <c r="Y878" s="210"/>
      <c r="Z878" s="210"/>
      <c r="AA878" s="210"/>
      <c r="AB878" s="210"/>
      <c r="AC878" s="210"/>
      <c r="AD878" s="210"/>
      <c r="AE878" s="210"/>
      <c r="AF878" s="210"/>
      <c r="AG878" s="210"/>
      <c r="AH878" s="210"/>
      <c r="AI878" s="210"/>
      <c r="AJ878" s="210"/>
      <c r="AK878" s="210"/>
      <c r="AL878" s="210"/>
    </row>
    <row r="879" spans="1:38" ht="16" x14ac:dyDescent="0.2">
      <c r="A879" s="210"/>
      <c r="B879" s="210"/>
      <c r="C879" s="210"/>
      <c r="D879" s="210"/>
      <c r="E879" s="210"/>
      <c r="F879" s="210"/>
      <c r="G879" s="210"/>
      <c r="H879" s="210"/>
      <c r="I879" s="210"/>
      <c r="J879" s="210"/>
      <c r="K879" s="210"/>
      <c r="L879" s="210"/>
      <c r="M879" s="210"/>
      <c r="N879" s="210"/>
      <c r="O879" s="210"/>
      <c r="P879" s="210"/>
      <c r="Q879" s="210"/>
      <c r="R879" s="210"/>
      <c r="S879" s="210"/>
      <c r="T879" s="210"/>
      <c r="U879" s="210"/>
      <c r="V879" s="210"/>
      <c r="W879" s="210"/>
      <c r="X879" s="210"/>
      <c r="Y879" s="210"/>
      <c r="Z879" s="210"/>
      <c r="AA879" s="210"/>
      <c r="AB879" s="210"/>
      <c r="AC879" s="210"/>
      <c r="AD879" s="210"/>
      <c r="AE879" s="210"/>
      <c r="AF879" s="210"/>
      <c r="AG879" s="210"/>
      <c r="AH879" s="210"/>
      <c r="AI879" s="210"/>
      <c r="AJ879" s="210"/>
      <c r="AK879" s="210"/>
      <c r="AL879" s="210"/>
    </row>
    <row r="880" spans="1:38" ht="16" x14ac:dyDescent="0.2">
      <c r="A880" s="210"/>
      <c r="B880" s="210"/>
      <c r="C880" s="210"/>
      <c r="D880" s="210"/>
      <c r="E880" s="210"/>
      <c r="F880" s="210"/>
      <c r="G880" s="210"/>
      <c r="H880" s="210"/>
      <c r="I880" s="210"/>
      <c r="J880" s="210"/>
      <c r="K880" s="210"/>
      <c r="L880" s="210"/>
      <c r="M880" s="210"/>
      <c r="N880" s="210"/>
      <c r="O880" s="210"/>
      <c r="P880" s="210"/>
      <c r="Q880" s="210"/>
      <c r="R880" s="210"/>
      <c r="S880" s="210"/>
      <c r="T880" s="210"/>
      <c r="U880" s="210"/>
      <c r="V880" s="210"/>
      <c r="W880" s="210"/>
      <c r="X880" s="210"/>
      <c r="Y880" s="210"/>
      <c r="Z880" s="210"/>
      <c r="AA880" s="210"/>
      <c r="AB880" s="210"/>
      <c r="AC880" s="210"/>
      <c r="AD880" s="210"/>
      <c r="AE880" s="210"/>
      <c r="AF880" s="210"/>
      <c r="AG880" s="210"/>
      <c r="AH880" s="210"/>
      <c r="AI880" s="210"/>
      <c r="AJ880" s="210"/>
      <c r="AK880" s="210"/>
      <c r="AL880" s="210"/>
    </row>
    <row r="881" spans="1:38" ht="16" x14ac:dyDescent="0.2">
      <c r="A881" s="210"/>
      <c r="B881" s="210"/>
      <c r="C881" s="210"/>
      <c r="D881" s="210"/>
      <c r="E881" s="210"/>
      <c r="F881" s="210"/>
      <c r="G881" s="210"/>
      <c r="H881" s="210"/>
      <c r="I881" s="210"/>
      <c r="J881" s="210"/>
      <c r="K881" s="210"/>
      <c r="L881" s="210"/>
      <c r="M881" s="210"/>
      <c r="N881" s="210"/>
      <c r="O881" s="210"/>
      <c r="P881" s="210"/>
      <c r="Q881" s="210"/>
      <c r="R881" s="210"/>
      <c r="S881" s="210"/>
      <c r="T881" s="210"/>
      <c r="U881" s="210"/>
      <c r="V881" s="210"/>
      <c r="W881" s="210"/>
      <c r="X881" s="210"/>
      <c r="Y881" s="210"/>
      <c r="Z881" s="210"/>
      <c r="AA881" s="210"/>
      <c r="AB881" s="210"/>
      <c r="AC881" s="210"/>
      <c r="AD881" s="210"/>
      <c r="AE881" s="210"/>
      <c r="AF881" s="210"/>
      <c r="AG881" s="210"/>
      <c r="AH881" s="210"/>
      <c r="AI881" s="210"/>
      <c r="AJ881" s="210"/>
      <c r="AK881" s="210"/>
      <c r="AL881" s="210"/>
    </row>
    <row r="882" spans="1:38" ht="16" x14ac:dyDescent="0.2">
      <c r="A882" s="210"/>
      <c r="B882" s="210"/>
      <c r="C882" s="210"/>
      <c r="D882" s="210"/>
      <c r="E882" s="210"/>
      <c r="F882" s="210"/>
      <c r="G882" s="210"/>
      <c r="H882" s="210"/>
      <c r="I882" s="210"/>
      <c r="J882" s="210"/>
      <c r="K882" s="210"/>
      <c r="L882" s="210"/>
      <c r="M882" s="210"/>
      <c r="N882" s="210"/>
      <c r="O882" s="210"/>
      <c r="P882" s="210"/>
      <c r="Q882" s="210"/>
      <c r="R882" s="210"/>
      <c r="S882" s="210"/>
      <c r="T882" s="210"/>
      <c r="U882" s="210"/>
      <c r="V882" s="210"/>
      <c r="W882" s="210"/>
      <c r="X882" s="210"/>
      <c r="Y882" s="210"/>
      <c r="Z882" s="210"/>
      <c r="AA882" s="210"/>
      <c r="AB882" s="210"/>
      <c r="AC882" s="210"/>
      <c r="AD882" s="210"/>
      <c r="AE882" s="210"/>
      <c r="AF882" s="210"/>
      <c r="AG882" s="210"/>
      <c r="AH882" s="210"/>
      <c r="AI882" s="210"/>
      <c r="AJ882" s="210"/>
      <c r="AK882" s="210"/>
      <c r="AL882" s="210"/>
    </row>
    <row r="883" spans="1:38" ht="16" x14ac:dyDescent="0.2">
      <c r="A883" s="210"/>
      <c r="B883" s="210"/>
      <c r="C883" s="210"/>
      <c r="D883" s="210"/>
      <c r="E883" s="210"/>
      <c r="F883" s="210"/>
      <c r="G883" s="210"/>
      <c r="H883" s="210"/>
      <c r="I883" s="210"/>
      <c r="J883" s="210"/>
      <c r="K883" s="210"/>
      <c r="L883" s="210"/>
      <c r="M883" s="210"/>
      <c r="N883" s="210"/>
      <c r="O883" s="210"/>
      <c r="P883" s="210"/>
      <c r="Q883" s="210"/>
      <c r="R883" s="210"/>
      <c r="S883" s="210"/>
      <c r="T883" s="210"/>
      <c r="U883" s="210"/>
      <c r="V883" s="210"/>
      <c r="W883" s="210"/>
      <c r="X883" s="210"/>
      <c r="Y883" s="210"/>
      <c r="Z883" s="210"/>
      <c r="AA883" s="210"/>
      <c r="AB883" s="210"/>
      <c r="AC883" s="210"/>
      <c r="AD883" s="210"/>
      <c r="AE883" s="210"/>
      <c r="AF883" s="210"/>
      <c r="AG883" s="210"/>
      <c r="AH883" s="210"/>
      <c r="AI883" s="210"/>
      <c r="AJ883" s="210"/>
      <c r="AK883" s="210"/>
      <c r="AL883" s="210"/>
    </row>
    <row r="884" spans="1:38" ht="16" x14ac:dyDescent="0.2">
      <c r="A884" s="210"/>
      <c r="B884" s="210"/>
      <c r="C884" s="210"/>
      <c r="D884" s="210"/>
      <c r="E884" s="210"/>
      <c r="F884" s="210"/>
      <c r="G884" s="210"/>
      <c r="H884" s="210"/>
      <c r="I884" s="210"/>
      <c r="J884" s="210"/>
      <c r="K884" s="210"/>
      <c r="L884" s="210"/>
      <c r="M884" s="210"/>
      <c r="N884" s="210"/>
      <c r="O884" s="210"/>
      <c r="P884" s="210"/>
      <c r="Q884" s="210"/>
      <c r="R884" s="210"/>
      <c r="S884" s="210"/>
      <c r="T884" s="210"/>
      <c r="U884" s="210"/>
      <c r="V884" s="210"/>
      <c r="W884" s="210"/>
      <c r="X884" s="210"/>
      <c r="Y884" s="210"/>
      <c r="Z884" s="210"/>
      <c r="AA884" s="210"/>
      <c r="AB884" s="210"/>
      <c r="AC884" s="210"/>
      <c r="AD884" s="210"/>
      <c r="AE884" s="210"/>
      <c r="AF884" s="210"/>
      <c r="AG884" s="210"/>
      <c r="AH884" s="210"/>
      <c r="AI884" s="210"/>
      <c r="AJ884" s="210"/>
      <c r="AK884" s="210"/>
      <c r="AL884" s="210"/>
    </row>
    <row r="885" spans="1:38" ht="16" x14ac:dyDescent="0.2">
      <c r="A885" s="210"/>
      <c r="B885" s="210"/>
      <c r="C885" s="210"/>
      <c r="D885" s="210"/>
      <c r="E885" s="210"/>
      <c r="F885" s="210"/>
      <c r="G885" s="210"/>
      <c r="H885" s="210"/>
      <c r="I885" s="210"/>
      <c r="J885" s="210"/>
      <c r="K885" s="210"/>
      <c r="L885" s="210"/>
      <c r="M885" s="210"/>
      <c r="N885" s="210"/>
      <c r="O885" s="210"/>
      <c r="P885" s="210"/>
      <c r="Q885" s="210"/>
      <c r="R885" s="210"/>
      <c r="S885" s="210"/>
      <c r="T885" s="210"/>
      <c r="U885" s="210"/>
      <c r="V885" s="210"/>
      <c r="W885" s="210"/>
      <c r="X885" s="210"/>
      <c r="Y885" s="210"/>
      <c r="Z885" s="210"/>
      <c r="AA885" s="210"/>
      <c r="AB885" s="210"/>
      <c r="AC885" s="210"/>
      <c r="AD885" s="210"/>
      <c r="AE885" s="210"/>
      <c r="AF885" s="210"/>
      <c r="AG885" s="210"/>
      <c r="AH885" s="210"/>
      <c r="AI885" s="210"/>
      <c r="AJ885" s="210"/>
      <c r="AK885" s="210"/>
      <c r="AL885" s="210"/>
    </row>
    <row r="886" spans="1:38" ht="16" x14ac:dyDescent="0.2">
      <c r="A886" s="210"/>
      <c r="B886" s="210"/>
      <c r="C886" s="210"/>
      <c r="D886" s="210"/>
      <c r="E886" s="210"/>
      <c r="F886" s="210"/>
      <c r="G886" s="210"/>
      <c r="H886" s="210"/>
      <c r="I886" s="210"/>
      <c r="J886" s="210"/>
      <c r="K886" s="210"/>
      <c r="L886" s="210"/>
      <c r="M886" s="210"/>
      <c r="N886" s="210"/>
      <c r="O886" s="210"/>
      <c r="P886" s="210"/>
      <c r="Q886" s="210"/>
      <c r="R886" s="210"/>
      <c r="S886" s="210"/>
      <c r="T886" s="210"/>
      <c r="U886" s="210"/>
      <c r="V886" s="210"/>
      <c r="W886" s="210"/>
      <c r="X886" s="210"/>
      <c r="Y886" s="210"/>
      <c r="Z886" s="210"/>
      <c r="AA886" s="210"/>
      <c r="AB886" s="210"/>
      <c r="AC886" s="210"/>
      <c r="AD886" s="210"/>
      <c r="AE886" s="210"/>
      <c r="AF886" s="210"/>
      <c r="AG886" s="210"/>
      <c r="AH886" s="210"/>
      <c r="AI886" s="210"/>
      <c r="AJ886" s="210"/>
      <c r="AK886" s="210"/>
      <c r="AL886" s="210"/>
    </row>
    <row r="887" spans="1:38" ht="16" x14ac:dyDescent="0.2">
      <c r="A887" s="210"/>
      <c r="B887" s="210"/>
      <c r="C887" s="210"/>
      <c r="D887" s="210"/>
      <c r="E887" s="210"/>
      <c r="F887" s="210"/>
      <c r="G887" s="210"/>
      <c r="H887" s="210"/>
      <c r="I887" s="210"/>
      <c r="J887" s="210"/>
      <c r="K887" s="210"/>
      <c r="L887" s="210"/>
      <c r="M887" s="210"/>
      <c r="N887" s="210"/>
      <c r="O887" s="210"/>
      <c r="P887" s="210"/>
      <c r="Q887" s="210"/>
      <c r="R887" s="210"/>
      <c r="S887" s="210"/>
      <c r="T887" s="210"/>
      <c r="U887" s="210"/>
      <c r="V887" s="210"/>
      <c r="W887" s="210"/>
      <c r="X887" s="210"/>
      <c r="Y887" s="210"/>
      <c r="Z887" s="210"/>
      <c r="AA887" s="210"/>
      <c r="AB887" s="210"/>
      <c r="AC887" s="210"/>
      <c r="AD887" s="210"/>
      <c r="AE887" s="210"/>
      <c r="AF887" s="210"/>
      <c r="AG887" s="210"/>
      <c r="AH887" s="210"/>
      <c r="AI887" s="210"/>
      <c r="AJ887" s="210"/>
      <c r="AK887" s="210"/>
      <c r="AL887" s="210"/>
    </row>
    <row r="888" spans="1:38" ht="16" x14ac:dyDescent="0.2">
      <c r="A888" s="210"/>
      <c r="B888" s="210"/>
      <c r="C888" s="210"/>
      <c r="D888" s="210"/>
      <c r="E888" s="210"/>
      <c r="F888" s="210"/>
      <c r="G888" s="210"/>
      <c r="H888" s="210"/>
      <c r="I888" s="210"/>
      <c r="J888" s="210"/>
      <c r="K888" s="210"/>
      <c r="L888" s="210"/>
      <c r="M888" s="210"/>
      <c r="N888" s="210"/>
      <c r="O888" s="210"/>
      <c r="P888" s="210"/>
      <c r="Q888" s="210"/>
      <c r="R888" s="210"/>
      <c r="S888" s="210"/>
      <c r="T888" s="210"/>
      <c r="U888" s="210"/>
      <c r="V888" s="210"/>
      <c r="W888" s="210"/>
      <c r="X888" s="210"/>
      <c r="Y888" s="210"/>
      <c r="Z888" s="210"/>
      <c r="AA888" s="210"/>
      <c r="AB888" s="210"/>
      <c r="AC888" s="210"/>
      <c r="AD888" s="210"/>
      <c r="AE888" s="210"/>
      <c r="AF888" s="210"/>
      <c r="AG888" s="210"/>
      <c r="AH888" s="210"/>
      <c r="AI888" s="210"/>
      <c r="AJ888" s="210"/>
      <c r="AK888" s="210"/>
      <c r="AL888" s="210"/>
    </row>
    <row r="889" spans="1:38" ht="16" x14ac:dyDescent="0.2">
      <c r="A889" s="210"/>
      <c r="B889" s="210"/>
      <c r="C889" s="210"/>
      <c r="D889" s="210"/>
      <c r="E889" s="210"/>
      <c r="F889" s="210"/>
      <c r="G889" s="210"/>
      <c r="H889" s="210"/>
      <c r="I889" s="210"/>
      <c r="J889" s="210"/>
      <c r="K889" s="210"/>
      <c r="L889" s="210"/>
      <c r="M889" s="210"/>
      <c r="N889" s="210"/>
      <c r="O889" s="210"/>
      <c r="P889" s="210"/>
      <c r="Q889" s="210"/>
      <c r="R889" s="210"/>
      <c r="S889" s="210"/>
      <c r="T889" s="210"/>
      <c r="U889" s="210"/>
      <c r="V889" s="210"/>
      <c r="W889" s="210"/>
      <c r="X889" s="210"/>
      <c r="Y889" s="210"/>
      <c r="Z889" s="210"/>
      <c r="AA889" s="210"/>
      <c r="AB889" s="210"/>
      <c r="AC889" s="210"/>
      <c r="AD889" s="210"/>
      <c r="AE889" s="210"/>
      <c r="AF889" s="210"/>
      <c r="AG889" s="210"/>
      <c r="AH889" s="210"/>
      <c r="AI889" s="210"/>
      <c r="AJ889" s="210"/>
      <c r="AK889" s="210"/>
      <c r="AL889" s="210"/>
    </row>
    <row r="890" spans="1:38" ht="16" x14ac:dyDescent="0.2">
      <c r="A890" s="210"/>
      <c r="B890" s="210"/>
      <c r="C890" s="210"/>
      <c r="D890" s="210"/>
      <c r="E890" s="210"/>
      <c r="F890" s="210"/>
      <c r="G890" s="210"/>
      <c r="H890" s="210"/>
      <c r="I890" s="210"/>
      <c r="J890" s="210"/>
      <c r="K890" s="210"/>
      <c r="L890" s="210"/>
      <c r="M890" s="210"/>
      <c r="N890" s="210"/>
      <c r="O890" s="210"/>
      <c r="P890" s="210"/>
      <c r="Q890" s="210"/>
      <c r="R890" s="210"/>
      <c r="S890" s="210"/>
      <c r="T890" s="210"/>
      <c r="U890" s="210"/>
      <c r="V890" s="210"/>
      <c r="W890" s="210"/>
      <c r="X890" s="210"/>
      <c r="Y890" s="210"/>
      <c r="Z890" s="210"/>
      <c r="AA890" s="210"/>
      <c r="AB890" s="210"/>
      <c r="AC890" s="210"/>
      <c r="AD890" s="210"/>
      <c r="AE890" s="210"/>
      <c r="AF890" s="210"/>
      <c r="AG890" s="210"/>
      <c r="AH890" s="210"/>
      <c r="AI890" s="210"/>
      <c r="AJ890" s="210"/>
      <c r="AK890" s="210"/>
      <c r="AL890" s="210"/>
    </row>
    <row r="891" spans="1:38" ht="16" x14ac:dyDescent="0.2">
      <c r="A891" s="210"/>
      <c r="B891" s="210"/>
      <c r="C891" s="210"/>
      <c r="D891" s="210"/>
      <c r="E891" s="210"/>
      <c r="F891" s="210"/>
      <c r="G891" s="210"/>
      <c r="H891" s="210"/>
      <c r="I891" s="210"/>
      <c r="J891" s="210"/>
      <c r="K891" s="210"/>
      <c r="L891" s="210"/>
      <c r="M891" s="210"/>
      <c r="N891" s="210"/>
      <c r="O891" s="210"/>
      <c r="P891" s="210"/>
      <c r="Q891" s="210"/>
      <c r="R891" s="210"/>
      <c r="S891" s="210"/>
      <c r="T891" s="210"/>
      <c r="U891" s="210"/>
      <c r="V891" s="210"/>
      <c r="W891" s="210"/>
      <c r="X891" s="210"/>
      <c r="Y891" s="210"/>
      <c r="Z891" s="210"/>
      <c r="AA891" s="210"/>
      <c r="AB891" s="210"/>
      <c r="AC891" s="210"/>
      <c r="AD891" s="210"/>
      <c r="AE891" s="210"/>
      <c r="AF891" s="210"/>
      <c r="AG891" s="210"/>
      <c r="AH891" s="210"/>
      <c r="AI891" s="210"/>
      <c r="AJ891" s="210"/>
      <c r="AK891" s="210"/>
      <c r="AL891" s="210"/>
    </row>
    <row r="892" spans="1:38" ht="16" x14ac:dyDescent="0.2">
      <c r="A892" s="210"/>
      <c r="B892" s="210"/>
      <c r="C892" s="210"/>
      <c r="D892" s="210"/>
      <c r="E892" s="210"/>
      <c r="F892" s="210"/>
      <c r="G892" s="210"/>
      <c r="H892" s="210"/>
      <c r="I892" s="210"/>
      <c r="J892" s="210"/>
      <c r="K892" s="210"/>
      <c r="L892" s="210"/>
      <c r="M892" s="210"/>
      <c r="N892" s="210"/>
      <c r="O892" s="210"/>
      <c r="P892" s="210"/>
      <c r="Q892" s="210"/>
      <c r="R892" s="210"/>
      <c r="S892" s="210"/>
      <c r="T892" s="210"/>
      <c r="U892" s="210"/>
      <c r="V892" s="210"/>
      <c r="W892" s="210"/>
      <c r="X892" s="210"/>
      <c r="Y892" s="210"/>
      <c r="Z892" s="210"/>
      <c r="AA892" s="210"/>
      <c r="AB892" s="210"/>
      <c r="AC892" s="210"/>
      <c r="AD892" s="210"/>
      <c r="AE892" s="210"/>
      <c r="AF892" s="210"/>
      <c r="AG892" s="210"/>
      <c r="AH892" s="210"/>
      <c r="AI892" s="210"/>
      <c r="AJ892" s="210"/>
      <c r="AK892" s="210"/>
      <c r="AL892" s="210"/>
    </row>
    <row r="893" spans="1:38" ht="16" x14ac:dyDescent="0.2">
      <c r="A893" s="210"/>
      <c r="B893" s="210"/>
      <c r="C893" s="210"/>
      <c r="D893" s="210"/>
      <c r="E893" s="210"/>
      <c r="F893" s="210"/>
      <c r="G893" s="210"/>
      <c r="H893" s="210"/>
      <c r="I893" s="210"/>
      <c r="J893" s="210"/>
      <c r="K893" s="210"/>
      <c r="L893" s="210"/>
      <c r="M893" s="210"/>
      <c r="N893" s="210"/>
      <c r="O893" s="210"/>
      <c r="P893" s="210"/>
      <c r="Q893" s="210"/>
      <c r="R893" s="210"/>
      <c r="S893" s="210"/>
      <c r="T893" s="210"/>
      <c r="U893" s="210"/>
      <c r="V893" s="210"/>
      <c r="W893" s="210"/>
      <c r="X893" s="210"/>
      <c r="Y893" s="210"/>
      <c r="Z893" s="210"/>
      <c r="AA893" s="210"/>
      <c r="AB893" s="210"/>
      <c r="AC893" s="210"/>
      <c r="AD893" s="210"/>
      <c r="AE893" s="210"/>
      <c r="AF893" s="210"/>
      <c r="AG893" s="210"/>
      <c r="AH893" s="210"/>
      <c r="AI893" s="210"/>
      <c r="AJ893" s="210"/>
      <c r="AK893" s="210"/>
      <c r="AL893" s="210"/>
    </row>
    <row r="894" spans="1:38" ht="16" x14ac:dyDescent="0.2">
      <c r="A894" s="210"/>
      <c r="B894" s="210"/>
      <c r="C894" s="210"/>
      <c r="D894" s="210"/>
      <c r="E894" s="210"/>
      <c r="F894" s="210"/>
      <c r="G894" s="210"/>
      <c r="H894" s="210"/>
      <c r="I894" s="210"/>
      <c r="J894" s="210"/>
      <c r="K894" s="210"/>
      <c r="L894" s="210"/>
      <c r="M894" s="210"/>
      <c r="N894" s="210"/>
      <c r="O894" s="210"/>
      <c r="P894" s="210"/>
      <c r="Q894" s="210"/>
      <c r="R894" s="210"/>
      <c r="S894" s="210"/>
      <c r="T894" s="210"/>
      <c r="U894" s="210"/>
      <c r="V894" s="210"/>
      <c r="W894" s="210"/>
      <c r="X894" s="210"/>
      <c r="Y894" s="210"/>
      <c r="Z894" s="210"/>
      <c r="AA894" s="210"/>
      <c r="AB894" s="210"/>
      <c r="AC894" s="210"/>
      <c r="AD894" s="210"/>
      <c r="AE894" s="210"/>
      <c r="AF894" s="210"/>
      <c r="AG894" s="210"/>
      <c r="AH894" s="210"/>
      <c r="AI894" s="210"/>
      <c r="AJ894" s="210"/>
      <c r="AK894" s="210"/>
      <c r="AL894" s="210"/>
    </row>
    <row r="895" spans="1:38" ht="16" x14ac:dyDescent="0.2">
      <c r="A895" s="210"/>
      <c r="B895" s="210"/>
      <c r="C895" s="210"/>
      <c r="D895" s="210"/>
      <c r="E895" s="210"/>
      <c r="F895" s="210"/>
      <c r="G895" s="210"/>
      <c r="H895" s="210"/>
      <c r="I895" s="210"/>
      <c r="J895" s="210"/>
      <c r="K895" s="210"/>
      <c r="L895" s="210"/>
      <c r="M895" s="210"/>
      <c r="N895" s="210"/>
      <c r="O895" s="210"/>
      <c r="P895" s="210"/>
      <c r="Q895" s="210"/>
      <c r="R895" s="210"/>
      <c r="S895" s="210"/>
      <c r="T895" s="210"/>
      <c r="U895" s="210"/>
      <c r="V895" s="210"/>
      <c r="W895" s="210"/>
      <c r="X895" s="210"/>
      <c r="Y895" s="210"/>
      <c r="Z895" s="210"/>
      <c r="AA895" s="210"/>
      <c r="AB895" s="210"/>
      <c r="AC895" s="210"/>
      <c r="AD895" s="210"/>
      <c r="AE895" s="210"/>
      <c r="AF895" s="210"/>
      <c r="AG895" s="210"/>
      <c r="AH895" s="210"/>
      <c r="AI895" s="210"/>
      <c r="AJ895" s="210"/>
      <c r="AK895" s="210"/>
      <c r="AL895" s="210"/>
    </row>
    <row r="896" spans="1:38" ht="16" x14ac:dyDescent="0.2">
      <c r="A896" s="210"/>
      <c r="B896" s="210"/>
      <c r="C896" s="210"/>
      <c r="D896" s="210"/>
      <c r="E896" s="210"/>
      <c r="F896" s="210"/>
      <c r="G896" s="210"/>
      <c r="H896" s="210"/>
      <c r="I896" s="210"/>
      <c r="J896" s="210"/>
      <c r="K896" s="210"/>
      <c r="L896" s="210"/>
      <c r="M896" s="210"/>
      <c r="N896" s="210"/>
      <c r="O896" s="210"/>
      <c r="P896" s="210"/>
      <c r="Q896" s="210"/>
      <c r="R896" s="210"/>
      <c r="S896" s="210"/>
      <c r="T896" s="210"/>
      <c r="U896" s="210"/>
      <c r="V896" s="210"/>
      <c r="W896" s="210"/>
      <c r="X896" s="210"/>
      <c r="Y896" s="210"/>
      <c r="Z896" s="210"/>
      <c r="AA896" s="210"/>
      <c r="AB896" s="210"/>
      <c r="AC896" s="210"/>
      <c r="AD896" s="210"/>
      <c r="AE896" s="210"/>
      <c r="AF896" s="210"/>
      <c r="AG896" s="210"/>
      <c r="AH896" s="210"/>
      <c r="AI896" s="210"/>
      <c r="AJ896" s="210"/>
      <c r="AK896" s="210"/>
      <c r="AL896" s="210"/>
    </row>
    <row r="897" spans="1:38" ht="16" x14ac:dyDescent="0.2">
      <c r="A897" s="210"/>
      <c r="B897" s="210"/>
      <c r="C897" s="210"/>
      <c r="D897" s="210"/>
      <c r="E897" s="210"/>
      <c r="F897" s="210"/>
      <c r="G897" s="210"/>
      <c r="H897" s="210"/>
      <c r="I897" s="210"/>
      <c r="J897" s="210"/>
      <c r="K897" s="210"/>
      <c r="L897" s="210"/>
      <c r="M897" s="210"/>
      <c r="N897" s="210"/>
      <c r="O897" s="210"/>
      <c r="P897" s="210"/>
      <c r="Q897" s="210"/>
      <c r="R897" s="210"/>
      <c r="S897" s="210"/>
      <c r="T897" s="210"/>
      <c r="U897" s="210"/>
      <c r="V897" s="210"/>
      <c r="W897" s="210"/>
      <c r="X897" s="210"/>
      <c r="Y897" s="210"/>
      <c r="Z897" s="210"/>
      <c r="AA897" s="210"/>
      <c r="AB897" s="210"/>
      <c r="AC897" s="210"/>
      <c r="AD897" s="210"/>
      <c r="AE897" s="210"/>
      <c r="AF897" s="210"/>
      <c r="AG897" s="210"/>
      <c r="AH897" s="210"/>
      <c r="AI897" s="210"/>
      <c r="AJ897" s="210"/>
      <c r="AK897" s="210"/>
      <c r="AL897" s="210"/>
    </row>
    <row r="898" spans="1:38" ht="16" x14ac:dyDescent="0.2">
      <c r="A898" s="210"/>
      <c r="B898" s="210"/>
      <c r="C898" s="210"/>
      <c r="D898" s="210"/>
      <c r="E898" s="210"/>
      <c r="F898" s="210"/>
      <c r="G898" s="210"/>
      <c r="H898" s="210"/>
      <c r="I898" s="210"/>
      <c r="J898" s="210"/>
      <c r="K898" s="210"/>
      <c r="L898" s="210"/>
      <c r="M898" s="210"/>
      <c r="N898" s="210"/>
      <c r="O898" s="210"/>
      <c r="P898" s="210"/>
      <c r="Q898" s="210"/>
      <c r="R898" s="210"/>
      <c r="S898" s="210"/>
      <c r="T898" s="210"/>
      <c r="U898" s="210"/>
      <c r="V898" s="210"/>
      <c r="W898" s="210"/>
      <c r="X898" s="210"/>
      <c r="Y898" s="210"/>
      <c r="Z898" s="210"/>
      <c r="AA898" s="210"/>
      <c r="AB898" s="210"/>
      <c r="AC898" s="210"/>
      <c r="AD898" s="210"/>
      <c r="AE898" s="210"/>
      <c r="AF898" s="210"/>
      <c r="AG898" s="210"/>
      <c r="AH898" s="210"/>
      <c r="AI898" s="210"/>
      <c r="AJ898" s="210"/>
      <c r="AK898" s="210"/>
      <c r="AL898" s="210"/>
    </row>
    <row r="899" spans="1:38" ht="16" x14ac:dyDescent="0.2">
      <c r="A899" s="210"/>
      <c r="B899" s="210"/>
      <c r="C899" s="210"/>
      <c r="D899" s="210"/>
      <c r="E899" s="210"/>
      <c r="F899" s="210"/>
      <c r="G899" s="210"/>
      <c r="H899" s="210"/>
      <c r="I899" s="210"/>
      <c r="J899" s="210"/>
      <c r="K899" s="210"/>
      <c r="L899" s="210"/>
      <c r="M899" s="210"/>
      <c r="N899" s="210"/>
      <c r="O899" s="210"/>
      <c r="P899" s="210"/>
      <c r="Q899" s="210"/>
      <c r="R899" s="210"/>
      <c r="S899" s="210"/>
      <c r="T899" s="210"/>
      <c r="U899" s="210"/>
      <c r="V899" s="210"/>
      <c r="W899" s="210"/>
      <c r="X899" s="210"/>
      <c r="Y899" s="210"/>
      <c r="Z899" s="210"/>
      <c r="AA899" s="210"/>
      <c r="AB899" s="210"/>
      <c r="AC899" s="210"/>
      <c r="AD899" s="210"/>
      <c r="AE899" s="210"/>
      <c r="AF899" s="210"/>
      <c r="AG899" s="210"/>
      <c r="AH899" s="210"/>
      <c r="AI899" s="210"/>
      <c r="AJ899" s="210"/>
      <c r="AK899" s="210"/>
      <c r="AL899" s="210"/>
    </row>
    <row r="900" spans="1:38" ht="16" x14ac:dyDescent="0.2">
      <c r="A900" s="210"/>
      <c r="B900" s="210"/>
      <c r="C900" s="210"/>
      <c r="D900" s="210"/>
      <c r="E900" s="210"/>
      <c r="F900" s="210"/>
      <c r="G900" s="210"/>
      <c r="H900" s="210"/>
      <c r="I900" s="210"/>
      <c r="J900" s="210"/>
      <c r="K900" s="210"/>
      <c r="L900" s="210"/>
      <c r="M900" s="210"/>
      <c r="N900" s="210"/>
      <c r="O900" s="210"/>
      <c r="P900" s="210"/>
      <c r="Q900" s="210"/>
      <c r="R900" s="210"/>
      <c r="S900" s="210"/>
      <c r="T900" s="210"/>
      <c r="U900" s="210"/>
      <c r="V900" s="210"/>
      <c r="W900" s="210"/>
      <c r="X900" s="210"/>
      <c r="Y900" s="210"/>
      <c r="Z900" s="210"/>
      <c r="AA900" s="210"/>
      <c r="AB900" s="210"/>
      <c r="AC900" s="210"/>
      <c r="AD900" s="210"/>
      <c r="AE900" s="210"/>
      <c r="AF900" s="210"/>
      <c r="AG900" s="210"/>
      <c r="AH900" s="210"/>
      <c r="AI900" s="210"/>
      <c r="AJ900" s="210"/>
      <c r="AK900" s="210"/>
      <c r="AL900" s="210"/>
    </row>
    <row r="901" spans="1:38" ht="16" x14ac:dyDescent="0.2">
      <c r="A901" s="210"/>
      <c r="B901" s="210"/>
      <c r="C901" s="210"/>
      <c r="D901" s="210"/>
      <c r="E901" s="210"/>
      <c r="F901" s="210"/>
      <c r="G901" s="210"/>
      <c r="H901" s="210"/>
      <c r="I901" s="210"/>
      <c r="J901" s="210"/>
      <c r="K901" s="210"/>
      <c r="L901" s="210"/>
      <c r="M901" s="210"/>
      <c r="N901" s="210"/>
      <c r="O901" s="210"/>
      <c r="P901" s="210"/>
      <c r="Q901" s="210"/>
      <c r="R901" s="210"/>
      <c r="S901" s="210"/>
      <c r="T901" s="210"/>
      <c r="U901" s="210"/>
      <c r="V901" s="210"/>
      <c r="W901" s="210"/>
      <c r="X901" s="210"/>
      <c r="Y901" s="210"/>
      <c r="Z901" s="210"/>
      <c r="AA901" s="210"/>
      <c r="AB901" s="210"/>
      <c r="AC901" s="210"/>
      <c r="AD901" s="210"/>
      <c r="AE901" s="210"/>
      <c r="AF901" s="210"/>
      <c r="AG901" s="210"/>
      <c r="AH901" s="210"/>
      <c r="AI901" s="210"/>
      <c r="AJ901" s="210"/>
      <c r="AK901" s="210"/>
      <c r="AL901" s="210"/>
    </row>
    <row r="902" spans="1:38" ht="16" x14ac:dyDescent="0.2">
      <c r="A902" s="210"/>
      <c r="B902" s="210"/>
      <c r="C902" s="210"/>
      <c r="D902" s="210"/>
      <c r="E902" s="210"/>
      <c r="F902" s="210"/>
      <c r="G902" s="210"/>
      <c r="H902" s="210"/>
      <c r="I902" s="210"/>
      <c r="J902" s="210"/>
      <c r="K902" s="210"/>
      <c r="L902" s="210"/>
      <c r="M902" s="210"/>
      <c r="N902" s="210"/>
      <c r="O902" s="210"/>
      <c r="P902" s="210"/>
      <c r="Q902" s="210"/>
      <c r="R902" s="210"/>
      <c r="S902" s="210"/>
      <c r="T902" s="210"/>
      <c r="U902" s="210"/>
      <c r="V902" s="210"/>
      <c r="W902" s="210"/>
      <c r="X902" s="210"/>
      <c r="Y902" s="210"/>
      <c r="Z902" s="210"/>
      <c r="AA902" s="210"/>
      <c r="AB902" s="210"/>
      <c r="AC902" s="210"/>
      <c r="AD902" s="210"/>
      <c r="AE902" s="210"/>
      <c r="AF902" s="210"/>
      <c r="AG902" s="210"/>
      <c r="AH902" s="210"/>
      <c r="AI902" s="210"/>
      <c r="AJ902" s="210"/>
      <c r="AK902" s="210"/>
      <c r="AL902" s="210"/>
    </row>
    <row r="903" spans="1:38" ht="16" x14ac:dyDescent="0.2">
      <c r="A903" s="210"/>
      <c r="B903" s="210"/>
      <c r="C903" s="210"/>
      <c r="D903" s="210"/>
      <c r="E903" s="210"/>
      <c r="F903" s="210"/>
      <c r="G903" s="210"/>
      <c r="H903" s="210"/>
      <c r="I903" s="210"/>
      <c r="J903" s="210"/>
      <c r="K903" s="210"/>
      <c r="L903" s="210"/>
      <c r="M903" s="210"/>
      <c r="N903" s="210"/>
      <c r="O903" s="210"/>
      <c r="P903" s="210"/>
      <c r="Q903" s="210"/>
      <c r="R903" s="210"/>
      <c r="S903" s="210"/>
      <c r="T903" s="210"/>
      <c r="U903" s="210"/>
      <c r="V903" s="210"/>
      <c r="W903" s="210"/>
      <c r="X903" s="210"/>
      <c r="Y903" s="210"/>
      <c r="Z903" s="210"/>
      <c r="AA903" s="210"/>
      <c r="AB903" s="210"/>
      <c r="AC903" s="210"/>
      <c r="AD903" s="210"/>
      <c r="AE903" s="210"/>
      <c r="AF903" s="210"/>
      <c r="AG903" s="210"/>
      <c r="AH903" s="210"/>
      <c r="AI903" s="210"/>
      <c r="AJ903" s="210"/>
      <c r="AK903" s="210"/>
      <c r="AL903" s="210"/>
    </row>
    <row r="904" spans="1:38" ht="16" x14ac:dyDescent="0.2">
      <c r="A904" s="210"/>
      <c r="B904" s="210"/>
      <c r="C904" s="210"/>
      <c r="D904" s="210"/>
      <c r="E904" s="210"/>
      <c r="F904" s="210"/>
      <c r="G904" s="210"/>
      <c r="H904" s="210"/>
      <c r="I904" s="210"/>
      <c r="J904" s="210"/>
      <c r="K904" s="210"/>
      <c r="L904" s="210"/>
      <c r="M904" s="210"/>
      <c r="N904" s="210"/>
      <c r="O904" s="210"/>
      <c r="P904" s="210"/>
      <c r="Q904" s="210"/>
      <c r="R904" s="210"/>
      <c r="S904" s="210"/>
      <c r="T904" s="210"/>
      <c r="U904" s="210"/>
      <c r="V904" s="210"/>
      <c r="W904" s="210"/>
      <c r="X904" s="210"/>
      <c r="Y904" s="210"/>
      <c r="Z904" s="210"/>
      <c r="AA904" s="210"/>
      <c r="AB904" s="210"/>
      <c r="AC904" s="210"/>
      <c r="AD904" s="210"/>
      <c r="AE904" s="210"/>
      <c r="AF904" s="210"/>
      <c r="AG904" s="210"/>
      <c r="AH904" s="210"/>
      <c r="AI904" s="210"/>
      <c r="AJ904" s="210"/>
      <c r="AK904" s="210"/>
      <c r="AL904" s="210"/>
    </row>
    <row r="905" spans="1:38" ht="16" x14ac:dyDescent="0.2">
      <c r="A905" s="210"/>
      <c r="B905" s="210"/>
      <c r="C905" s="210"/>
      <c r="D905" s="210"/>
      <c r="E905" s="210"/>
      <c r="F905" s="210"/>
      <c r="G905" s="210"/>
      <c r="H905" s="210"/>
      <c r="I905" s="210"/>
      <c r="J905" s="210"/>
      <c r="K905" s="210"/>
      <c r="L905" s="210"/>
      <c r="M905" s="210"/>
      <c r="N905" s="210"/>
      <c r="O905" s="210"/>
      <c r="P905" s="210"/>
      <c r="Q905" s="210"/>
      <c r="R905" s="210"/>
      <c r="S905" s="210"/>
      <c r="T905" s="210"/>
      <c r="U905" s="210"/>
      <c r="V905" s="210"/>
      <c r="W905" s="210"/>
      <c r="X905" s="210"/>
      <c r="Y905" s="210"/>
      <c r="Z905" s="210"/>
      <c r="AA905" s="210"/>
      <c r="AB905" s="210"/>
      <c r="AC905" s="210"/>
      <c r="AD905" s="210"/>
      <c r="AE905" s="210"/>
      <c r="AF905" s="210"/>
      <c r="AG905" s="210"/>
      <c r="AH905" s="210"/>
      <c r="AI905" s="210"/>
      <c r="AJ905" s="210"/>
      <c r="AK905" s="210"/>
      <c r="AL905" s="210"/>
    </row>
    <row r="906" spans="1:38" ht="16" x14ac:dyDescent="0.2">
      <c r="A906" s="210"/>
      <c r="B906" s="210"/>
      <c r="C906" s="210"/>
      <c r="D906" s="210"/>
      <c r="E906" s="210"/>
      <c r="F906" s="210"/>
      <c r="G906" s="210"/>
      <c r="H906" s="210"/>
      <c r="I906" s="210"/>
      <c r="J906" s="210"/>
      <c r="K906" s="210"/>
      <c r="L906" s="210"/>
      <c r="M906" s="210"/>
      <c r="N906" s="210"/>
      <c r="O906" s="210"/>
      <c r="P906" s="210"/>
      <c r="Q906" s="210"/>
      <c r="R906" s="210"/>
      <c r="S906" s="210"/>
      <c r="T906" s="210"/>
      <c r="U906" s="210"/>
      <c r="V906" s="210"/>
      <c r="W906" s="210"/>
      <c r="X906" s="210"/>
      <c r="Y906" s="210"/>
      <c r="Z906" s="210"/>
      <c r="AA906" s="210"/>
      <c r="AB906" s="210"/>
      <c r="AC906" s="210"/>
      <c r="AD906" s="210"/>
      <c r="AE906" s="210"/>
      <c r="AF906" s="210"/>
      <c r="AG906" s="210"/>
      <c r="AH906" s="210"/>
      <c r="AI906" s="210"/>
      <c r="AJ906" s="210"/>
      <c r="AK906" s="210"/>
      <c r="AL906" s="210"/>
    </row>
    <row r="907" spans="1:38" ht="16" x14ac:dyDescent="0.2">
      <c r="A907" s="210"/>
      <c r="B907" s="210"/>
      <c r="C907" s="210"/>
      <c r="D907" s="210"/>
      <c r="E907" s="210"/>
      <c r="F907" s="210"/>
      <c r="G907" s="210"/>
      <c r="H907" s="210"/>
      <c r="I907" s="210"/>
      <c r="J907" s="210"/>
      <c r="K907" s="210"/>
      <c r="L907" s="210"/>
      <c r="M907" s="210"/>
      <c r="N907" s="210"/>
      <c r="O907" s="210"/>
      <c r="P907" s="210"/>
      <c r="Q907" s="210"/>
      <c r="R907" s="210"/>
      <c r="S907" s="210"/>
      <c r="T907" s="210"/>
      <c r="U907" s="210"/>
      <c r="V907" s="210"/>
      <c r="W907" s="210"/>
      <c r="X907" s="210"/>
      <c r="Y907" s="210"/>
      <c r="Z907" s="210"/>
      <c r="AA907" s="210"/>
      <c r="AB907" s="210"/>
      <c r="AC907" s="210"/>
      <c r="AD907" s="210"/>
      <c r="AE907" s="210"/>
      <c r="AF907" s="210"/>
      <c r="AG907" s="210"/>
      <c r="AH907" s="210"/>
      <c r="AI907" s="210"/>
      <c r="AJ907" s="210"/>
      <c r="AK907" s="210"/>
      <c r="AL907" s="210"/>
    </row>
    <row r="908" spans="1:38" ht="16" x14ac:dyDescent="0.2">
      <c r="A908" s="210"/>
      <c r="B908" s="210"/>
      <c r="C908" s="210"/>
      <c r="D908" s="210"/>
      <c r="E908" s="210"/>
      <c r="F908" s="210"/>
      <c r="G908" s="210"/>
      <c r="H908" s="210"/>
      <c r="I908" s="210"/>
      <c r="J908" s="210"/>
      <c r="K908" s="210"/>
      <c r="L908" s="210"/>
      <c r="M908" s="210"/>
      <c r="N908" s="210"/>
      <c r="O908" s="210"/>
      <c r="P908" s="210"/>
      <c r="Q908" s="210"/>
      <c r="R908" s="210"/>
      <c r="S908" s="210"/>
      <c r="T908" s="210"/>
      <c r="U908" s="210"/>
      <c r="V908" s="210"/>
      <c r="W908" s="210"/>
      <c r="X908" s="210"/>
      <c r="Y908" s="210"/>
      <c r="Z908" s="210"/>
      <c r="AA908" s="210"/>
      <c r="AB908" s="210"/>
      <c r="AC908" s="210"/>
      <c r="AD908" s="210"/>
      <c r="AE908" s="210"/>
      <c r="AF908" s="210"/>
      <c r="AG908" s="210"/>
      <c r="AH908" s="210"/>
      <c r="AI908" s="210"/>
      <c r="AJ908" s="210"/>
      <c r="AK908" s="210"/>
      <c r="AL908" s="210"/>
    </row>
    <row r="909" spans="1:38" ht="16" x14ac:dyDescent="0.2">
      <c r="A909" s="210"/>
      <c r="B909" s="210"/>
      <c r="C909" s="210"/>
      <c r="D909" s="210"/>
      <c r="E909" s="210"/>
      <c r="F909" s="210"/>
      <c r="G909" s="210"/>
      <c r="H909" s="210"/>
      <c r="I909" s="210"/>
      <c r="J909" s="210"/>
      <c r="K909" s="210"/>
      <c r="L909" s="210"/>
      <c r="M909" s="210"/>
      <c r="N909" s="210"/>
      <c r="O909" s="210"/>
      <c r="P909" s="210"/>
      <c r="Q909" s="210"/>
      <c r="R909" s="210"/>
      <c r="S909" s="210"/>
      <c r="T909" s="210"/>
      <c r="U909" s="210"/>
      <c r="V909" s="210"/>
      <c r="W909" s="210"/>
      <c r="X909" s="210"/>
      <c r="Y909" s="210"/>
      <c r="Z909" s="210"/>
      <c r="AA909" s="210"/>
      <c r="AB909" s="210"/>
      <c r="AC909" s="210"/>
      <c r="AD909" s="210"/>
      <c r="AE909" s="210"/>
      <c r="AF909" s="210"/>
      <c r="AG909" s="210"/>
      <c r="AH909" s="210"/>
      <c r="AI909" s="210"/>
      <c r="AJ909" s="210"/>
      <c r="AK909" s="210"/>
      <c r="AL909" s="210"/>
    </row>
    <row r="910" spans="1:38" ht="16" x14ac:dyDescent="0.2">
      <c r="A910" s="210"/>
      <c r="B910" s="210"/>
      <c r="C910" s="210"/>
      <c r="D910" s="210"/>
      <c r="E910" s="210"/>
      <c r="F910" s="210"/>
      <c r="G910" s="210"/>
      <c r="H910" s="210"/>
      <c r="I910" s="210"/>
      <c r="J910" s="210"/>
      <c r="K910" s="210"/>
      <c r="L910" s="210"/>
      <c r="M910" s="210"/>
      <c r="N910" s="210"/>
      <c r="O910" s="210"/>
      <c r="P910" s="210"/>
      <c r="Q910" s="210"/>
      <c r="R910" s="210"/>
      <c r="S910" s="210"/>
      <c r="T910" s="210"/>
      <c r="U910" s="210"/>
      <c r="V910" s="210"/>
      <c r="W910" s="210"/>
      <c r="X910" s="210"/>
      <c r="Y910" s="210"/>
      <c r="Z910" s="210"/>
      <c r="AA910" s="210"/>
      <c r="AB910" s="210"/>
      <c r="AC910" s="210"/>
      <c r="AD910" s="210"/>
      <c r="AE910" s="210"/>
      <c r="AF910" s="210"/>
      <c r="AG910" s="210"/>
      <c r="AH910" s="210"/>
      <c r="AI910" s="210"/>
      <c r="AJ910" s="210"/>
      <c r="AK910" s="210"/>
      <c r="AL910" s="210"/>
    </row>
    <row r="911" spans="1:38" ht="16" x14ac:dyDescent="0.2">
      <c r="A911" s="210"/>
      <c r="B911" s="210"/>
      <c r="C911" s="210"/>
      <c r="D911" s="210"/>
      <c r="E911" s="210"/>
      <c r="F911" s="210"/>
      <c r="G911" s="210"/>
      <c r="H911" s="210"/>
      <c r="I911" s="210"/>
      <c r="J911" s="210"/>
      <c r="K911" s="210"/>
      <c r="L911" s="210"/>
      <c r="M911" s="210"/>
      <c r="N911" s="210"/>
      <c r="O911" s="210"/>
      <c r="P911" s="210"/>
      <c r="Q911" s="210"/>
      <c r="R911" s="210"/>
      <c r="S911" s="210"/>
      <c r="T911" s="210"/>
      <c r="U911" s="210"/>
      <c r="V911" s="210"/>
      <c r="W911" s="210"/>
      <c r="X911" s="210"/>
      <c r="Y911" s="210"/>
      <c r="Z911" s="210"/>
      <c r="AA911" s="210"/>
      <c r="AB911" s="210"/>
      <c r="AC911" s="210"/>
      <c r="AD911" s="210"/>
      <c r="AE911" s="210"/>
      <c r="AF911" s="210"/>
      <c r="AG911" s="210"/>
      <c r="AH911" s="210"/>
      <c r="AI911" s="210"/>
      <c r="AJ911" s="210"/>
      <c r="AK911" s="210"/>
      <c r="AL911" s="210"/>
    </row>
    <row r="912" spans="1:38" ht="16" x14ac:dyDescent="0.2">
      <c r="A912" s="210"/>
      <c r="B912" s="210"/>
      <c r="C912" s="210"/>
      <c r="D912" s="210"/>
      <c r="E912" s="210"/>
      <c r="F912" s="210"/>
      <c r="G912" s="210"/>
      <c r="H912" s="210"/>
      <c r="I912" s="210"/>
      <c r="J912" s="210"/>
      <c r="K912" s="210"/>
      <c r="L912" s="210"/>
      <c r="M912" s="210"/>
      <c r="N912" s="210"/>
      <c r="O912" s="210"/>
      <c r="P912" s="210"/>
      <c r="Q912" s="210"/>
      <c r="R912" s="210"/>
      <c r="S912" s="210"/>
      <c r="T912" s="210"/>
      <c r="U912" s="210"/>
      <c r="V912" s="210"/>
      <c r="W912" s="210"/>
      <c r="X912" s="210"/>
      <c r="Y912" s="210"/>
      <c r="Z912" s="210"/>
      <c r="AA912" s="210"/>
      <c r="AB912" s="210"/>
      <c r="AC912" s="210"/>
      <c r="AD912" s="210"/>
      <c r="AE912" s="210"/>
      <c r="AF912" s="210"/>
      <c r="AG912" s="210"/>
      <c r="AH912" s="210"/>
      <c r="AI912" s="210"/>
      <c r="AJ912" s="210"/>
      <c r="AK912" s="210"/>
      <c r="AL912" s="210"/>
    </row>
    <row r="913" spans="1:38" ht="16" x14ac:dyDescent="0.2">
      <c r="A913" s="210"/>
      <c r="B913" s="210"/>
      <c r="C913" s="210"/>
      <c r="D913" s="210"/>
      <c r="E913" s="210"/>
      <c r="F913" s="210"/>
      <c r="G913" s="210"/>
      <c r="H913" s="210"/>
      <c r="I913" s="210"/>
      <c r="J913" s="210"/>
      <c r="K913" s="210"/>
      <c r="L913" s="210"/>
      <c r="M913" s="210"/>
      <c r="N913" s="210"/>
      <c r="O913" s="210"/>
      <c r="P913" s="210"/>
      <c r="Q913" s="210"/>
      <c r="R913" s="210"/>
      <c r="S913" s="210"/>
      <c r="T913" s="210"/>
      <c r="U913" s="210"/>
      <c r="V913" s="210"/>
      <c r="W913" s="210"/>
      <c r="X913" s="210"/>
      <c r="Y913" s="210"/>
      <c r="Z913" s="210"/>
      <c r="AA913" s="210"/>
      <c r="AB913" s="210"/>
      <c r="AC913" s="210"/>
      <c r="AD913" s="210"/>
      <c r="AE913" s="210"/>
      <c r="AF913" s="210"/>
      <c r="AG913" s="210"/>
      <c r="AH913" s="210"/>
      <c r="AI913" s="210"/>
      <c r="AJ913" s="210"/>
      <c r="AK913" s="210"/>
      <c r="AL913" s="210"/>
    </row>
    <row r="914" spans="1:38" ht="16" x14ac:dyDescent="0.2">
      <c r="A914" s="210"/>
      <c r="B914" s="210"/>
      <c r="C914" s="210"/>
      <c r="D914" s="210"/>
      <c r="E914" s="210"/>
      <c r="F914" s="210"/>
      <c r="G914" s="210"/>
      <c r="H914" s="210"/>
      <c r="I914" s="210"/>
      <c r="J914" s="210"/>
      <c r="K914" s="210"/>
      <c r="L914" s="210"/>
      <c r="M914" s="210"/>
      <c r="N914" s="210"/>
      <c r="O914" s="210"/>
      <c r="P914" s="210"/>
      <c r="Q914" s="210"/>
      <c r="R914" s="210"/>
      <c r="S914" s="210"/>
      <c r="T914" s="210"/>
      <c r="U914" s="210"/>
      <c r="V914" s="210"/>
      <c r="W914" s="210"/>
      <c r="X914" s="210"/>
      <c r="Y914" s="210"/>
      <c r="Z914" s="210"/>
      <c r="AA914" s="210"/>
      <c r="AB914" s="210"/>
      <c r="AC914" s="210"/>
      <c r="AD914" s="210"/>
      <c r="AE914" s="210"/>
      <c r="AF914" s="210"/>
      <c r="AG914" s="210"/>
      <c r="AH914" s="210"/>
      <c r="AI914" s="210"/>
      <c r="AJ914" s="210"/>
      <c r="AK914" s="210"/>
      <c r="AL914" s="210"/>
    </row>
    <row r="915" spans="1:38" ht="16" x14ac:dyDescent="0.2">
      <c r="A915" s="210"/>
      <c r="B915" s="210"/>
      <c r="C915" s="210"/>
      <c r="D915" s="210"/>
      <c r="E915" s="210"/>
      <c r="F915" s="210"/>
      <c r="G915" s="210"/>
      <c r="H915" s="210"/>
      <c r="I915" s="210"/>
      <c r="J915" s="210"/>
      <c r="K915" s="210"/>
      <c r="L915" s="210"/>
      <c r="M915" s="210"/>
      <c r="N915" s="210"/>
      <c r="O915" s="210"/>
      <c r="P915" s="210"/>
      <c r="Q915" s="210"/>
      <c r="R915" s="210"/>
      <c r="S915" s="210"/>
      <c r="T915" s="210"/>
      <c r="U915" s="210"/>
      <c r="V915" s="210"/>
      <c r="W915" s="210"/>
      <c r="X915" s="210"/>
      <c r="Y915" s="210"/>
      <c r="Z915" s="210"/>
      <c r="AA915" s="210"/>
      <c r="AB915" s="210"/>
      <c r="AC915" s="210"/>
      <c r="AD915" s="210"/>
      <c r="AE915" s="210"/>
      <c r="AF915" s="210"/>
      <c r="AG915" s="210"/>
      <c r="AH915" s="210"/>
      <c r="AI915" s="210"/>
      <c r="AJ915" s="210"/>
      <c r="AK915" s="210"/>
      <c r="AL915" s="210"/>
    </row>
    <row r="916" spans="1:38" ht="16" x14ac:dyDescent="0.2">
      <c r="A916" s="210"/>
      <c r="B916" s="210"/>
      <c r="C916" s="210"/>
      <c r="D916" s="210"/>
      <c r="E916" s="210"/>
      <c r="F916" s="210"/>
      <c r="G916" s="210"/>
      <c r="H916" s="210"/>
      <c r="I916" s="210"/>
      <c r="J916" s="210"/>
      <c r="K916" s="210"/>
      <c r="L916" s="210"/>
      <c r="M916" s="210"/>
      <c r="N916" s="210"/>
      <c r="O916" s="210"/>
      <c r="P916" s="210"/>
      <c r="Q916" s="210"/>
      <c r="R916" s="210"/>
      <c r="S916" s="210"/>
      <c r="T916" s="210"/>
      <c r="U916" s="210"/>
      <c r="V916" s="210"/>
      <c r="W916" s="210"/>
      <c r="X916" s="210"/>
      <c r="Y916" s="210"/>
      <c r="Z916" s="210"/>
      <c r="AA916" s="210"/>
      <c r="AB916" s="210"/>
      <c r="AC916" s="210"/>
      <c r="AD916" s="210"/>
      <c r="AE916" s="210"/>
      <c r="AF916" s="210"/>
      <c r="AG916" s="210"/>
      <c r="AH916" s="210"/>
      <c r="AI916" s="210"/>
      <c r="AJ916" s="210"/>
      <c r="AK916" s="210"/>
      <c r="AL916" s="210"/>
    </row>
    <row r="917" spans="1:38" ht="16" x14ac:dyDescent="0.2">
      <c r="A917" s="210"/>
      <c r="B917" s="210"/>
      <c r="C917" s="210"/>
      <c r="D917" s="210"/>
      <c r="E917" s="210"/>
      <c r="F917" s="210"/>
      <c r="G917" s="210"/>
      <c r="H917" s="210"/>
      <c r="I917" s="210"/>
      <c r="J917" s="210"/>
      <c r="K917" s="210"/>
      <c r="L917" s="210"/>
      <c r="M917" s="210"/>
      <c r="N917" s="210"/>
      <c r="O917" s="210"/>
      <c r="P917" s="210"/>
      <c r="Q917" s="210"/>
      <c r="R917" s="210"/>
      <c r="S917" s="210"/>
      <c r="T917" s="210"/>
      <c r="U917" s="210"/>
      <c r="V917" s="210"/>
      <c r="W917" s="210"/>
      <c r="X917" s="210"/>
      <c r="Y917" s="210"/>
      <c r="Z917" s="210"/>
      <c r="AA917" s="210"/>
      <c r="AB917" s="210"/>
      <c r="AC917" s="210"/>
      <c r="AD917" s="210"/>
      <c r="AE917" s="210"/>
      <c r="AF917" s="210"/>
      <c r="AG917" s="210"/>
      <c r="AH917" s="210"/>
      <c r="AI917" s="210"/>
      <c r="AJ917" s="210"/>
      <c r="AK917" s="210"/>
      <c r="AL917" s="210"/>
    </row>
    <row r="918" spans="1:38" ht="16" x14ac:dyDescent="0.2">
      <c r="A918" s="210"/>
      <c r="B918" s="210"/>
      <c r="C918" s="210"/>
      <c r="D918" s="210"/>
      <c r="E918" s="210"/>
      <c r="F918" s="210"/>
      <c r="G918" s="210"/>
      <c r="H918" s="210"/>
      <c r="I918" s="210"/>
      <c r="J918" s="210"/>
      <c r="K918" s="210"/>
      <c r="L918" s="210"/>
      <c r="M918" s="210"/>
      <c r="N918" s="210"/>
      <c r="O918" s="210"/>
      <c r="P918" s="210"/>
      <c r="Q918" s="210"/>
      <c r="R918" s="210"/>
      <c r="S918" s="210"/>
      <c r="T918" s="210"/>
      <c r="U918" s="210"/>
      <c r="V918" s="210"/>
      <c r="W918" s="210"/>
      <c r="X918" s="210"/>
      <c r="Y918" s="210"/>
      <c r="Z918" s="210"/>
      <c r="AA918" s="210"/>
      <c r="AB918" s="210"/>
      <c r="AC918" s="210"/>
      <c r="AD918" s="210"/>
      <c r="AE918" s="210"/>
      <c r="AF918" s="210"/>
      <c r="AG918" s="210"/>
      <c r="AH918" s="210"/>
      <c r="AI918" s="210"/>
      <c r="AJ918" s="210"/>
      <c r="AK918" s="210"/>
      <c r="AL918" s="210"/>
    </row>
    <row r="919" spans="1:38" ht="16" x14ac:dyDescent="0.2">
      <c r="A919" s="210"/>
      <c r="B919" s="210"/>
      <c r="C919" s="210"/>
      <c r="D919" s="210"/>
      <c r="E919" s="210"/>
      <c r="F919" s="210"/>
      <c r="G919" s="210"/>
      <c r="H919" s="210"/>
      <c r="I919" s="210"/>
      <c r="J919" s="210"/>
      <c r="K919" s="210"/>
      <c r="L919" s="210"/>
      <c r="M919" s="210"/>
      <c r="N919" s="210"/>
      <c r="O919" s="210"/>
      <c r="P919" s="210"/>
      <c r="Q919" s="210"/>
      <c r="R919" s="210"/>
      <c r="S919" s="210"/>
      <c r="T919" s="210"/>
      <c r="U919" s="210"/>
      <c r="V919" s="210"/>
      <c r="W919" s="210"/>
      <c r="X919" s="210"/>
      <c r="Y919" s="210"/>
      <c r="Z919" s="210"/>
      <c r="AA919" s="210"/>
      <c r="AB919" s="210"/>
      <c r="AC919" s="210"/>
      <c r="AD919" s="210"/>
      <c r="AE919" s="210"/>
      <c r="AF919" s="210"/>
      <c r="AG919" s="210"/>
      <c r="AH919" s="210"/>
      <c r="AI919" s="210"/>
      <c r="AJ919" s="210"/>
      <c r="AK919" s="210"/>
      <c r="AL919" s="210"/>
    </row>
    <row r="920" spans="1:38" ht="16" x14ac:dyDescent="0.2">
      <c r="A920" s="210"/>
      <c r="B920" s="210"/>
      <c r="C920" s="210"/>
      <c r="D920" s="210"/>
      <c r="E920" s="210"/>
      <c r="F920" s="210"/>
      <c r="G920" s="210"/>
      <c r="H920" s="210"/>
      <c r="I920" s="210"/>
      <c r="J920" s="210"/>
      <c r="K920" s="210"/>
      <c r="L920" s="210"/>
      <c r="M920" s="210"/>
      <c r="N920" s="210"/>
      <c r="O920" s="210"/>
      <c r="P920" s="210"/>
      <c r="Q920" s="210"/>
      <c r="R920" s="210"/>
      <c r="S920" s="210"/>
      <c r="T920" s="210"/>
      <c r="U920" s="210"/>
      <c r="V920" s="210"/>
      <c r="W920" s="210"/>
      <c r="X920" s="210"/>
      <c r="Y920" s="210"/>
      <c r="Z920" s="210"/>
      <c r="AA920" s="210"/>
      <c r="AB920" s="210"/>
      <c r="AC920" s="210"/>
      <c r="AD920" s="210"/>
      <c r="AE920" s="210"/>
      <c r="AF920" s="210"/>
      <c r="AG920" s="210"/>
      <c r="AH920" s="210"/>
      <c r="AI920" s="210"/>
      <c r="AJ920" s="210"/>
      <c r="AK920" s="210"/>
      <c r="AL920" s="210"/>
    </row>
    <row r="921" spans="1:38" ht="16" x14ac:dyDescent="0.2">
      <c r="A921" s="210"/>
      <c r="B921" s="210"/>
      <c r="C921" s="210"/>
      <c r="D921" s="210"/>
      <c r="E921" s="210"/>
      <c r="F921" s="210"/>
      <c r="G921" s="210"/>
      <c r="H921" s="210"/>
      <c r="I921" s="210"/>
      <c r="J921" s="210"/>
      <c r="K921" s="210"/>
      <c r="L921" s="210"/>
      <c r="M921" s="210"/>
      <c r="N921" s="210"/>
      <c r="O921" s="210"/>
      <c r="P921" s="210"/>
      <c r="Q921" s="210"/>
      <c r="R921" s="210"/>
      <c r="S921" s="210"/>
      <c r="T921" s="210"/>
      <c r="U921" s="210"/>
      <c r="V921" s="210"/>
      <c r="W921" s="210"/>
      <c r="X921" s="210"/>
      <c r="Y921" s="210"/>
      <c r="Z921" s="210"/>
      <c r="AA921" s="210"/>
      <c r="AB921" s="210"/>
      <c r="AC921" s="210"/>
      <c r="AD921" s="210"/>
      <c r="AE921" s="210"/>
      <c r="AF921" s="210"/>
      <c r="AG921" s="210"/>
      <c r="AH921" s="210"/>
      <c r="AI921" s="210"/>
      <c r="AJ921" s="210"/>
      <c r="AK921" s="210"/>
      <c r="AL921" s="210"/>
    </row>
    <row r="922" spans="1:38" ht="16" x14ac:dyDescent="0.2">
      <c r="A922" s="210"/>
      <c r="B922" s="210"/>
      <c r="C922" s="210"/>
      <c r="D922" s="210"/>
      <c r="E922" s="210"/>
      <c r="F922" s="210"/>
      <c r="G922" s="210"/>
      <c r="H922" s="210"/>
      <c r="I922" s="210"/>
      <c r="J922" s="210"/>
      <c r="K922" s="210"/>
      <c r="L922" s="210"/>
      <c r="M922" s="210"/>
      <c r="N922" s="210"/>
      <c r="O922" s="210"/>
      <c r="P922" s="210"/>
      <c r="Q922" s="210"/>
      <c r="R922" s="210"/>
      <c r="S922" s="210"/>
      <c r="T922" s="210"/>
      <c r="U922" s="210"/>
      <c r="V922" s="210"/>
      <c r="W922" s="210"/>
      <c r="X922" s="210"/>
      <c r="Y922" s="210"/>
      <c r="Z922" s="210"/>
      <c r="AA922" s="210"/>
      <c r="AB922" s="210"/>
      <c r="AC922" s="210"/>
      <c r="AD922" s="210"/>
      <c r="AE922" s="210"/>
      <c r="AF922" s="210"/>
      <c r="AG922" s="210"/>
      <c r="AH922" s="210"/>
      <c r="AI922" s="210"/>
      <c r="AJ922" s="210"/>
      <c r="AK922" s="210"/>
      <c r="AL922" s="210"/>
    </row>
    <row r="923" spans="1:38" ht="16" x14ac:dyDescent="0.2">
      <c r="A923" s="210"/>
      <c r="B923" s="210"/>
      <c r="C923" s="210"/>
      <c r="D923" s="210"/>
      <c r="E923" s="210"/>
      <c r="F923" s="210"/>
      <c r="G923" s="210"/>
      <c r="H923" s="210"/>
      <c r="I923" s="210"/>
      <c r="J923" s="210"/>
      <c r="K923" s="210"/>
      <c r="L923" s="210"/>
      <c r="M923" s="210"/>
      <c r="N923" s="210"/>
      <c r="O923" s="210"/>
      <c r="P923" s="210"/>
      <c r="Q923" s="210"/>
      <c r="R923" s="210"/>
      <c r="S923" s="210"/>
      <c r="T923" s="210"/>
      <c r="U923" s="210"/>
      <c r="V923" s="210"/>
      <c r="W923" s="210"/>
      <c r="X923" s="210"/>
      <c r="Y923" s="210"/>
      <c r="Z923" s="210"/>
      <c r="AA923" s="210"/>
      <c r="AB923" s="210"/>
      <c r="AC923" s="210"/>
      <c r="AD923" s="210"/>
      <c r="AE923" s="210"/>
      <c r="AF923" s="210"/>
      <c r="AG923" s="210"/>
      <c r="AH923" s="210"/>
      <c r="AI923" s="210"/>
      <c r="AJ923" s="210"/>
      <c r="AK923" s="210"/>
      <c r="AL923" s="210"/>
    </row>
    <row r="924" spans="1:38" ht="16" x14ac:dyDescent="0.2">
      <c r="A924" s="210"/>
      <c r="B924" s="210"/>
      <c r="C924" s="210"/>
      <c r="D924" s="210"/>
      <c r="E924" s="210"/>
      <c r="F924" s="210"/>
      <c r="G924" s="210"/>
      <c r="H924" s="210"/>
      <c r="I924" s="210"/>
      <c r="J924" s="210"/>
      <c r="K924" s="210"/>
      <c r="L924" s="210"/>
      <c r="M924" s="210"/>
      <c r="N924" s="210"/>
      <c r="O924" s="210"/>
      <c r="P924" s="210"/>
      <c r="Q924" s="210"/>
      <c r="R924" s="210"/>
      <c r="S924" s="210"/>
      <c r="T924" s="210"/>
      <c r="U924" s="210"/>
      <c r="V924" s="210"/>
      <c r="W924" s="210"/>
      <c r="X924" s="210"/>
      <c r="Y924" s="210"/>
      <c r="Z924" s="210"/>
      <c r="AA924" s="210"/>
      <c r="AB924" s="210"/>
      <c r="AC924" s="210"/>
      <c r="AD924" s="210"/>
      <c r="AE924" s="210"/>
      <c r="AF924" s="210"/>
      <c r="AG924" s="210"/>
      <c r="AH924" s="210"/>
      <c r="AI924" s="210"/>
      <c r="AJ924" s="210"/>
      <c r="AK924" s="210"/>
      <c r="AL924" s="210"/>
    </row>
    <row r="925" spans="1:38" ht="16" x14ac:dyDescent="0.2">
      <c r="A925" s="210"/>
      <c r="B925" s="210"/>
      <c r="C925" s="210"/>
      <c r="D925" s="210"/>
      <c r="E925" s="210"/>
      <c r="F925" s="210"/>
      <c r="G925" s="210"/>
      <c r="H925" s="210"/>
      <c r="I925" s="210"/>
      <c r="J925" s="210"/>
      <c r="K925" s="210"/>
      <c r="L925" s="210"/>
      <c r="M925" s="210"/>
      <c r="N925" s="210"/>
      <c r="O925" s="210"/>
      <c r="P925" s="210"/>
      <c r="Q925" s="210"/>
      <c r="R925" s="210"/>
      <c r="S925" s="210"/>
      <c r="T925" s="210"/>
      <c r="U925" s="210"/>
      <c r="V925" s="210"/>
      <c r="W925" s="210"/>
      <c r="X925" s="210"/>
      <c r="Y925" s="210"/>
      <c r="Z925" s="210"/>
      <c r="AA925" s="210"/>
      <c r="AB925" s="210"/>
      <c r="AC925" s="210"/>
      <c r="AD925" s="210"/>
      <c r="AE925" s="210"/>
      <c r="AF925" s="210"/>
      <c r="AG925" s="210"/>
      <c r="AH925" s="210"/>
      <c r="AI925" s="210"/>
      <c r="AJ925" s="210"/>
      <c r="AK925" s="210"/>
      <c r="AL925" s="210"/>
    </row>
    <row r="926" spans="1:38" ht="16" x14ac:dyDescent="0.2">
      <c r="A926" s="210"/>
      <c r="B926" s="210"/>
      <c r="C926" s="210"/>
      <c r="D926" s="210"/>
      <c r="E926" s="210"/>
      <c r="F926" s="210"/>
      <c r="G926" s="210"/>
      <c r="H926" s="210"/>
      <c r="I926" s="210"/>
      <c r="J926" s="210"/>
      <c r="K926" s="210"/>
      <c r="L926" s="210"/>
      <c r="M926" s="210"/>
      <c r="N926" s="210"/>
      <c r="O926" s="210"/>
      <c r="P926" s="210"/>
      <c r="Q926" s="210"/>
      <c r="R926" s="210"/>
      <c r="S926" s="210"/>
      <c r="T926" s="210"/>
      <c r="U926" s="210"/>
      <c r="V926" s="210"/>
      <c r="W926" s="210"/>
      <c r="X926" s="210"/>
      <c r="Y926" s="210"/>
      <c r="Z926" s="210"/>
      <c r="AA926" s="210"/>
      <c r="AB926" s="210"/>
      <c r="AC926" s="210"/>
      <c r="AD926" s="210"/>
      <c r="AE926" s="210"/>
      <c r="AF926" s="210"/>
      <c r="AG926" s="210"/>
      <c r="AH926" s="210"/>
      <c r="AI926" s="210"/>
      <c r="AJ926" s="210"/>
      <c r="AK926" s="210"/>
      <c r="AL926" s="210"/>
    </row>
    <row r="927" spans="1:38" ht="16" x14ac:dyDescent="0.2">
      <c r="A927" s="210"/>
      <c r="B927" s="210"/>
      <c r="C927" s="210"/>
      <c r="D927" s="210"/>
      <c r="E927" s="210"/>
      <c r="F927" s="210"/>
      <c r="G927" s="210"/>
      <c r="H927" s="210"/>
      <c r="I927" s="210"/>
      <c r="J927" s="210"/>
      <c r="K927" s="210"/>
      <c r="L927" s="210"/>
      <c r="M927" s="210"/>
      <c r="N927" s="210"/>
      <c r="O927" s="210"/>
      <c r="P927" s="210"/>
      <c r="Q927" s="210"/>
      <c r="R927" s="210"/>
      <c r="S927" s="210"/>
      <c r="T927" s="210"/>
      <c r="U927" s="210"/>
      <c r="V927" s="210"/>
      <c r="W927" s="210"/>
      <c r="X927" s="210"/>
      <c r="Y927" s="210"/>
      <c r="Z927" s="210"/>
      <c r="AA927" s="210"/>
      <c r="AB927" s="210"/>
      <c r="AC927" s="210"/>
      <c r="AD927" s="210"/>
      <c r="AE927" s="210"/>
      <c r="AF927" s="210"/>
      <c r="AG927" s="210"/>
      <c r="AH927" s="210"/>
      <c r="AI927" s="210"/>
      <c r="AJ927" s="210"/>
      <c r="AK927" s="210"/>
      <c r="AL927" s="210"/>
    </row>
    <row r="928" spans="1:38" ht="16" x14ac:dyDescent="0.2">
      <c r="A928" s="210"/>
      <c r="B928" s="210"/>
      <c r="C928" s="210"/>
      <c r="D928" s="210"/>
      <c r="E928" s="210"/>
      <c r="F928" s="210"/>
      <c r="G928" s="210"/>
      <c r="H928" s="210"/>
      <c r="I928" s="210"/>
      <c r="J928" s="210"/>
      <c r="K928" s="210"/>
      <c r="L928" s="210"/>
      <c r="M928" s="210"/>
      <c r="N928" s="210"/>
      <c r="O928" s="210"/>
      <c r="P928" s="210"/>
      <c r="Q928" s="210"/>
      <c r="R928" s="210"/>
      <c r="S928" s="210"/>
      <c r="T928" s="210"/>
      <c r="U928" s="210"/>
      <c r="V928" s="210"/>
      <c r="W928" s="210"/>
      <c r="X928" s="210"/>
      <c r="Y928" s="210"/>
      <c r="Z928" s="210"/>
      <c r="AA928" s="210"/>
      <c r="AB928" s="210"/>
      <c r="AC928" s="210"/>
      <c r="AD928" s="210"/>
      <c r="AE928" s="210"/>
      <c r="AF928" s="210"/>
      <c r="AG928" s="210"/>
      <c r="AH928" s="210"/>
      <c r="AI928" s="210"/>
      <c r="AJ928" s="210"/>
      <c r="AK928" s="210"/>
      <c r="AL928" s="210"/>
    </row>
    <row r="929" spans="1:38" ht="16" x14ac:dyDescent="0.2">
      <c r="A929" s="210"/>
      <c r="B929" s="210"/>
      <c r="C929" s="210"/>
      <c r="D929" s="210"/>
      <c r="E929" s="210"/>
      <c r="F929" s="210"/>
      <c r="G929" s="210"/>
      <c r="H929" s="210"/>
      <c r="I929" s="210"/>
      <c r="J929" s="210"/>
      <c r="K929" s="210"/>
      <c r="L929" s="210"/>
      <c r="M929" s="210"/>
      <c r="N929" s="210"/>
      <c r="O929" s="210"/>
      <c r="P929" s="210"/>
      <c r="Q929" s="210"/>
      <c r="R929" s="210"/>
      <c r="S929" s="210"/>
      <c r="T929" s="210"/>
      <c r="U929" s="210"/>
      <c r="V929" s="210"/>
      <c r="W929" s="210"/>
      <c r="X929" s="210"/>
      <c r="Y929" s="210"/>
      <c r="Z929" s="210"/>
      <c r="AA929" s="210"/>
      <c r="AB929" s="210"/>
      <c r="AC929" s="210"/>
      <c r="AD929" s="210"/>
      <c r="AE929" s="210"/>
      <c r="AF929" s="210"/>
      <c r="AG929" s="210"/>
      <c r="AH929" s="210"/>
      <c r="AI929" s="210"/>
      <c r="AJ929" s="210"/>
      <c r="AK929" s="210"/>
      <c r="AL929" s="210"/>
    </row>
    <row r="930" spans="1:38" ht="16" x14ac:dyDescent="0.2">
      <c r="A930" s="210"/>
      <c r="B930" s="210"/>
      <c r="C930" s="210"/>
      <c r="D930" s="210"/>
      <c r="E930" s="210"/>
      <c r="F930" s="210"/>
      <c r="G930" s="210"/>
      <c r="H930" s="210"/>
      <c r="I930" s="210"/>
      <c r="J930" s="210"/>
      <c r="K930" s="210"/>
      <c r="L930" s="210"/>
      <c r="M930" s="210"/>
      <c r="N930" s="210"/>
      <c r="O930" s="210"/>
      <c r="P930" s="210"/>
      <c r="Q930" s="210"/>
      <c r="R930" s="210"/>
      <c r="S930" s="210"/>
      <c r="T930" s="210"/>
      <c r="U930" s="210"/>
      <c r="V930" s="210"/>
      <c r="W930" s="210"/>
      <c r="X930" s="210"/>
      <c r="Y930" s="210"/>
      <c r="Z930" s="210"/>
      <c r="AA930" s="210"/>
      <c r="AB930" s="210"/>
      <c r="AC930" s="210"/>
      <c r="AD930" s="210"/>
      <c r="AE930" s="210"/>
      <c r="AF930" s="210"/>
      <c r="AG930" s="210"/>
      <c r="AH930" s="210"/>
      <c r="AI930" s="210"/>
      <c r="AJ930" s="210"/>
      <c r="AK930" s="210"/>
      <c r="AL930" s="210"/>
    </row>
    <row r="931" spans="1:38" ht="16" x14ac:dyDescent="0.2">
      <c r="A931" s="210"/>
      <c r="B931" s="210"/>
      <c r="C931" s="210"/>
      <c r="D931" s="210"/>
      <c r="E931" s="210"/>
      <c r="F931" s="210"/>
      <c r="G931" s="210"/>
      <c r="H931" s="210"/>
      <c r="I931" s="210"/>
      <c r="J931" s="210"/>
      <c r="K931" s="210"/>
      <c r="L931" s="210"/>
      <c r="M931" s="210"/>
      <c r="N931" s="210"/>
      <c r="O931" s="210"/>
      <c r="P931" s="210"/>
      <c r="Q931" s="210"/>
      <c r="R931" s="210"/>
      <c r="S931" s="210"/>
      <c r="T931" s="210"/>
      <c r="U931" s="210"/>
      <c r="V931" s="210"/>
      <c r="W931" s="210"/>
      <c r="X931" s="210"/>
      <c r="Y931" s="210"/>
      <c r="Z931" s="210"/>
      <c r="AA931" s="210"/>
      <c r="AB931" s="210"/>
      <c r="AC931" s="210"/>
      <c r="AD931" s="210"/>
      <c r="AE931" s="210"/>
      <c r="AF931" s="210"/>
      <c r="AG931" s="210"/>
      <c r="AH931" s="210"/>
      <c r="AI931" s="210"/>
      <c r="AJ931" s="210"/>
      <c r="AK931" s="210"/>
      <c r="AL931" s="210"/>
    </row>
    <row r="932" spans="1:38" ht="16" x14ac:dyDescent="0.2">
      <c r="A932" s="210"/>
      <c r="B932" s="210"/>
      <c r="C932" s="210"/>
      <c r="D932" s="210"/>
      <c r="E932" s="210"/>
      <c r="F932" s="210"/>
      <c r="G932" s="210"/>
      <c r="H932" s="210"/>
      <c r="I932" s="210"/>
      <c r="J932" s="210"/>
      <c r="K932" s="210"/>
      <c r="L932" s="210"/>
      <c r="M932" s="210"/>
      <c r="N932" s="210"/>
      <c r="O932" s="210"/>
      <c r="P932" s="210"/>
      <c r="Q932" s="210"/>
      <c r="R932" s="210"/>
      <c r="S932" s="210"/>
      <c r="T932" s="210"/>
      <c r="U932" s="210"/>
      <c r="V932" s="210"/>
      <c r="W932" s="210"/>
      <c r="X932" s="210"/>
      <c r="Y932" s="210"/>
      <c r="Z932" s="210"/>
      <c r="AA932" s="210"/>
      <c r="AB932" s="210"/>
      <c r="AC932" s="210"/>
      <c r="AD932" s="210"/>
      <c r="AE932" s="210"/>
      <c r="AF932" s="210"/>
      <c r="AG932" s="210"/>
      <c r="AH932" s="210"/>
      <c r="AI932" s="210"/>
      <c r="AJ932" s="210"/>
      <c r="AK932" s="210"/>
      <c r="AL932" s="210"/>
    </row>
    <row r="933" spans="1:38" ht="16" x14ac:dyDescent="0.2">
      <c r="A933" s="210"/>
      <c r="B933" s="210"/>
      <c r="C933" s="210"/>
      <c r="D933" s="210"/>
      <c r="E933" s="210"/>
      <c r="F933" s="210"/>
      <c r="G933" s="210"/>
      <c r="H933" s="210"/>
      <c r="I933" s="210"/>
      <c r="J933" s="210"/>
      <c r="K933" s="210"/>
      <c r="L933" s="210"/>
      <c r="M933" s="210"/>
      <c r="N933" s="210"/>
      <c r="O933" s="210"/>
      <c r="P933" s="210"/>
      <c r="Q933" s="210"/>
      <c r="R933" s="210"/>
      <c r="S933" s="210"/>
      <c r="T933" s="210"/>
      <c r="U933" s="210"/>
      <c r="V933" s="210"/>
      <c r="W933" s="210"/>
      <c r="X933" s="210"/>
      <c r="Y933" s="210"/>
      <c r="Z933" s="210"/>
      <c r="AA933" s="210"/>
      <c r="AB933" s="210"/>
      <c r="AC933" s="210"/>
      <c r="AD933" s="210"/>
      <c r="AE933" s="210"/>
      <c r="AF933" s="210"/>
      <c r="AG933" s="210"/>
      <c r="AH933" s="210"/>
      <c r="AI933" s="210"/>
      <c r="AJ933" s="210"/>
      <c r="AK933" s="210"/>
      <c r="AL933" s="210"/>
    </row>
    <row r="934" spans="1:38" ht="16" x14ac:dyDescent="0.2">
      <c r="A934" s="210"/>
      <c r="B934" s="210"/>
      <c r="C934" s="210"/>
      <c r="D934" s="210"/>
      <c r="E934" s="210"/>
      <c r="F934" s="210"/>
      <c r="G934" s="210"/>
      <c r="H934" s="210"/>
      <c r="I934" s="210"/>
      <c r="J934" s="210"/>
      <c r="K934" s="210"/>
      <c r="L934" s="210"/>
      <c r="M934" s="210"/>
      <c r="N934" s="210"/>
      <c r="O934" s="210"/>
      <c r="P934" s="210"/>
      <c r="Q934" s="210"/>
      <c r="R934" s="210"/>
      <c r="S934" s="210"/>
      <c r="T934" s="210"/>
      <c r="U934" s="210"/>
      <c r="V934" s="210"/>
      <c r="W934" s="210"/>
      <c r="X934" s="210"/>
      <c r="Y934" s="210"/>
      <c r="Z934" s="210"/>
      <c r="AA934" s="210"/>
      <c r="AB934" s="210"/>
      <c r="AC934" s="210"/>
      <c r="AD934" s="210"/>
      <c r="AE934" s="210"/>
      <c r="AF934" s="210"/>
      <c r="AG934" s="210"/>
      <c r="AH934" s="210"/>
      <c r="AI934" s="210"/>
      <c r="AJ934" s="210"/>
      <c r="AK934" s="210"/>
      <c r="AL934" s="210"/>
    </row>
    <row r="935" spans="1:38" ht="16" x14ac:dyDescent="0.2">
      <c r="A935" s="210"/>
      <c r="B935" s="210"/>
      <c r="C935" s="210"/>
      <c r="D935" s="210"/>
      <c r="E935" s="210"/>
      <c r="F935" s="210"/>
      <c r="G935" s="210"/>
      <c r="H935" s="210"/>
      <c r="I935" s="210"/>
      <c r="J935" s="210"/>
      <c r="K935" s="210"/>
      <c r="L935" s="210"/>
      <c r="M935" s="210"/>
      <c r="N935" s="210"/>
      <c r="O935" s="210"/>
      <c r="P935" s="210"/>
      <c r="Q935" s="210"/>
      <c r="R935" s="210"/>
      <c r="S935" s="210"/>
      <c r="T935" s="210"/>
      <c r="U935" s="210"/>
      <c r="V935" s="210"/>
      <c r="W935" s="210"/>
      <c r="X935" s="210"/>
      <c r="Y935" s="210"/>
      <c r="Z935" s="210"/>
      <c r="AA935" s="210"/>
      <c r="AB935" s="210"/>
      <c r="AC935" s="210"/>
      <c r="AD935" s="210"/>
      <c r="AE935" s="210"/>
      <c r="AF935" s="210"/>
      <c r="AG935" s="210"/>
      <c r="AH935" s="210"/>
      <c r="AI935" s="210"/>
      <c r="AJ935" s="210"/>
      <c r="AK935" s="210"/>
      <c r="AL935" s="210"/>
    </row>
    <row r="936" spans="1:38" ht="16" x14ac:dyDescent="0.2">
      <c r="A936" s="210"/>
      <c r="B936" s="210"/>
      <c r="C936" s="210"/>
      <c r="D936" s="210"/>
      <c r="E936" s="210"/>
      <c r="F936" s="210"/>
      <c r="G936" s="210"/>
      <c r="H936" s="210"/>
      <c r="I936" s="210"/>
      <c r="J936" s="210"/>
      <c r="K936" s="210"/>
      <c r="L936" s="210"/>
      <c r="M936" s="210"/>
      <c r="N936" s="210"/>
      <c r="O936" s="210"/>
      <c r="P936" s="210"/>
      <c r="Q936" s="210"/>
      <c r="R936" s="210"/>
      <c r="S936" s="210"/>
      <c r="T936" s="210"/>
      <c r="U936" s="210"/>
      <c r="V936" s="210"/>
      <c r="W936" s="210"/>
      <c r="X936" s="210"/>
      <c r="Y936" s="210"/>
      <c r="Z936" s="210"/>
      <c r="AA936" s="210"/>
      <c r="AB936" s="210"/>
      <c r="AC936" s="210"/>
      <c r="AD936" s="210"/>
      <c r="AE936" s="210"/>
      <c r="AF936" s="210"/>
      <c r="AG936" s="210"/>
      <c r="AH936" s="210"/>
      <c r="AI936" s="210"/>
      <c r="AJ936" s="210"/>
      <c r="AK936" s="210"/>
      <c r="AL936" s="210"/>
    </row>
    <row r="937" spans="1:38" ht="16" x14ac:dyDescent="0.2">
      <c r="A937" s="210"/>
      <c r="B937" s="210"/>
      <c r="C937" s="210"/>
      <c r="D937" s="210"/>
      <c r="E937" s="210"/>
      <c r="F937" s="210"/>
      <c r="G937" s="210"/>
      <c r="H937" s="210"/>
      <c r="I937" s="210"/>
      <c r="J937" s="210"/>
      <c r="K937" s="210"/>
      <c r="L937" s="210"/>
      <c r="M937" s="210"/>
      <c r="N937" s="210"/>
      <c r="O937" s="210"/>
      <c r="P937" s="210"/>
      <c r="Q937" s="210"/>
      <c r="R937" s="210"/>
      <c r="S937" s="210"/>
      <c r="T937" s="210"/>
      <c r="U937" s="210"/>
      <c r="V937" s="210"/>
      <c r="W937" s="210"/>
      <c r="X937" s="210"/>
      <c r="Y937" s="210"/>
      <c r="Z937" s="210"/>
      <c r="AA937" s="210"/>
      <c r="AB937" s="210"/>
      <c r="AC937" s="210"/>
      <c r="AD937" s="210"/>
      <c r="AE937" s="210"/>
      <c r="AF937" s="210"/>
      <c r="AG937" s="210"/>
      <c r="AH937" s="210"/>
      <c r="AI937" s="210"/>
      <c r="AJ937" s="210"/>
      <c r="AK937" s="210"/>
      <c r="AL937" s="210"/>
    </row>
    <row r="938" spans="1:38" ht="16" x14ac:dyDescent="0.2">
      <c r="A938" s="210"/>
      <c r="B938" s="210"/>
      <c r="C938" s="210"/>
      <c r="D938" s="210"/>
      <c r="E938" s="210"/>
      <c r="F938" s="210"/>
      <c r="G938" s="210"/>
      <c r="H938" s="210"/>
      <c r="I938" s="210"/>
      <c r="J938" s="210"/>
      <c r="K938" s="210"/>
      <c r="L938" s="210"/>
      <c r="M938" s="210"/>
      <c r="N938" s="210"/>
      <c r="O938" s="210"/>
      <c r="P938" s="210"/>
      <c r="Q938" s="210"/>
      <c r="R938" s="210"/>
      <c r="S938" s="210"/>
      <c r="T938" s="210"/>
      <c r="U938" s="210"/>
      <c r="V938" s="210"/>
      <c r="W938" s="210"/>
      <c r="X938" s="210"/>
      <c r="Y938" s="210"/>
      <c r="Z938" s="210"/>
      <c r="AA938" s="210"/>
      <c r="AB938" s="210"/>
      <c r="AC938" s="210"/>
      <c r="AD938" s="210"/>
      <c r="AE938" s="210"/>
      <c r="AF938" s="210"/>
      <c r="AG938" s="210"/>
      <c r="AH938" s="210"/>
      <c r="AI938" s="210"/>
      <c r="AJ938" s="210"/>
      <c r="AK938" s="210"/>
      <c r="AL938" s="210"/>
    </row>
    <row r="939" spans="1:38" ht="16" x14ac:dyDescent="0.2">
      <c r="A939" s="210"/>
      <c r="B939" s="210"/>
      <c r="C939" s="210"/>
      <c r="D939" s="210"/>
      <c r="E939" s="210"/>
      <c r="F939" s="210"/>
      <c r="G939" s="210"/>
      <c r="H939" s="210"/>
      <c r="I939" s="210"/>
      <c r="J939" s="210"/>
      <c r="K939" s="210"/>
      <c r="L939" s="210"/>
      <c r="M939" s="210"/>
      <c r="N939" s="210"/>
      <c r="O939" s="210"/>
      <c r="P939" s="210"/>
      <c r="Q939" s="210"/>
      <c r="R939" s="210"/>
      <c r="S939" s="210"/>
      <c r="T939" s="210"/>
      <c r="U939" s="210"/>
      <c r="V939" s="210"/>
      <c r="W939" s="210"/>
      <c r="X939" s="210"/>
      <c r="Y939" s="210"/>
      <c r="Z939" s="210"/>
      <c r="AA939" s="210"/>
      <c r="AB939" s="210"/>
      <c r="AC939" s="210"/>
      <c r="AD939" s="210"/>
      <c r="AE939" s="210"/>
      <c r="AF939" s="210"/>
      <c r="AG939" s="210"/>
      <c r="AH939" s="210"/>
      <c r="AI939" s="210"/>
      <c r="AJ939" s="210"/>
      <c r="AK939" s="210"/>
      <c r="AL939" s="210"/>
    </row>
    <row r="940" spans="1:38" ht="16" x14ac:dyDescent="0.2">
      <c r="A940" s="210"/>
      <c r="B940" s="210"/>
      <c r="C940" s="210"/>
      <c r="D940" s="210"/>
      <c r="E940" s="210"/>
      <c r="F940" s="210"/>
      <c r="G940" s="210"/>
      <c r="H940" s="210"/>
      <c r="I940" s="210"/>
      <c r="J940" s="210"/>
      <c r="K940" s="210"/>
      <c r="L940" s="210"/>
      <c r="M940" s="210"/>
      <c r="N940" s="210"/>
      <c r="O940" s="210"/>
      <c r="P940" s="210"/>
      <c r="Q940" s="210"/>
      <c r="R940" s="210"/>
      <c r="S940" s="210"/>
      <c r="T940" s="210"/>
      <c r="U940" s="210"/>
      <c r="V940" s="210"/>
      <c r="W940" s="210"/>
      <c r="X940" s="210"/>
      <c r="Y940" s="210"/>
      <c r="Z940" s="210"/>
      <c r="AA940" s="210"/>
      <c r="AB940" s="210"/>
      <c r="AC940" s="210"/>
      <c r="AD940" s="210"/>
      <c r="AE940" s="210"/>
      <c r="AF940" s="210"/>
      <c r="AG940" s="210"/>
      <c r="AH940" s="210"/>
      <c r="AI940" s="210"/>
      <c r="AJ940" s="210"/>
      <c r="AK940" s="210"/>
      <c r="AL940" s="210"/>
    </row>
    <row r="941" spans="1:38" ht="16" x14ac:dyDescent="0.2">
      <c r="A941" s="210"/>
      <c r="B941" s="210"/>
      <c r="C941" s="210"/>
      <c r="D941" s="210"/>
      <c r="E941" s="210"/>
      <c r="F941" s="210"/>
      <c r="G941" s="210"/>
      <c r="H941" s="210"/>
      <c r="I941" s="210"/>
      <c r="J941" s="210"/>
      <c r="K941" s="210"/>
      <c r="L941" s="210"/>
      <c r="M941" s="210"/>
      <c r="N941" s="210"/>
      <c r="O941" s="210"/>
      <c r="P941" s="210"/>
      <c r="Q941" s="210"/>
      <c r="R941" s="210"/>
      <c r="S941" s="210"/>
      <c r="T941" s="210"/>
      <c r="U941" s="210"/>
      <c r="V941" s="210"/>
      <c r="W941" s="210"/>
      <c r="X941" s="210"/>
      <c r="Y941" s="210"/>
      <c r="Z941" s="210"/>
      <c r="AA941" s="210"/>
      <c r="AB941" s="210"/>
      <c r="AC941" s="210"/>
      <c r="AD941" s="210"/>
      <c r="AE941" s="210"/>
      <c r="AF941" s="210"/>
      <c r="AG941" s="210"/>
      <c r="AH941" s="210"/>
      <c r="AI941" s="210"/>
      <c r="AJ941" s="210"/>
      <c r="AK941" s="210"/>
      <c r="AL941" s="210"/>
    </row>
    <row r="942" spans="1:38" ht="16" x14ac:dyDescent="0.2">
      <c r="A942" s="210"/>
      <c r="B942" s="210"/>
      <c r="C942" s="210"/>
      <c r="D942" s="210"/>
      <c r="E942" s="210"/>
      <c r="F942" s="210"/>
      <c r="G942" s="210"/>
      <c r="H942" s="210"/>
      <c r="I942" s="210"/>
      <c r="J942" s="210"/>
      <c r="K942" s="210"/>
      <c r="L942" s="210"/>
      <c r="M942" s="210"/>
      <c r="N942" s="210"/>
      <c r="O942" s="210"/>
      <c r="P942" s="210"/>
      <c r="Q942" s="210"/>
      <c r="R942" s="210"/>
      <c r="S942" s="210"/>
      <c r="T942" s="210"/>
      <c r="U942" s="210"/>
      <c r="V942" s="210"/>
      <c r="W942" s="210"/>
      <c r="X942" s="210"/>
      <c r="Y942" s="210"/>
      <c r="Z942" s="210"/>
      <c r="AA942" s="210"/>
      <c r="AB942" s="210"/>
      <c r="AC942" s="210"/>
      <c r="AD942" s="210"/>
      <c r="AE942" s="210"/>
      <c r="AF942" s="210"/>
      <c r="AG942" s="210"/>
      <c r="AH942" s="210"/>
      <c r="AI942" s="210"/>
      <c r="AJ942" s="210"/>
      <c r="AK942" s="210"/>
      <c r="AL942" s="210"/>
    </row>
    <row r="943" spans="1:38" ht="16" x14ac:dyDescent="0.2">
      <c r="A943" s="210"/>
      <c r="B943" s="210"/>
      <c r="C943" s="210"/>
      <c r="D943" s="210"/>
      <c r="E943" s="210"/>
      <c r="F943" s="210"/>
      <c r="G943" s="210"/>
      <c r="H943" s="210"/>
      <c r="I943" s="210"/>
      <c r="J943" s="210"/>
      <c r="K943" s="210"/>
      <c r="L943" s="210"/>
      <c r="M943" s="210"/>
      <c r="N943" s="210"/>
      <c r="O943" s="210"/>
      <c r="P943" s="210"/>
      <c r="Q943" s="210"/>
      <c r="R943" s="210"/>
      <c r="S943" s="210"/>
      <c r="T943" s="210"/>
      <c r="U943" s="210"/>
      <c r="V943" s="210"/>
      <c r="W943" s="210"/>
      <c r="X943" s="210"/>
      <c r="Y943" s="210"/>
      <c r="Z943" s="210"/>
      <c r="AA943" s="210"/>
      <c r="AB943" s="210"/>
      <c r="AC943" s="210"/>
      <c r="AD943" s="210"/>
      <c r="AE943" s="210"/>
      <c r="AF943" s="210"/>
      <c r="AG943" s="210"/>
      <c r="AH943" s="210"/>
      <c r="AI943" s="210"/>
      <c r="AJ943" s="210"/>
      <c r="AK943" s="210"/>
      <c r="AL943" s="210"/>
    </row>
    <row r="944" spans="1:38" ht="16" x14ac:dyDescent="0.2">
      <c r="A944" s="210"/>
      <c r="B944" s="210"/>
      <c r="C944" s="210"/>
      <c r="D944" s="210"/>
      <c r="E944" s="210"/>
      <c r="F944" s="210"/>
      <c r="G944" s="210"/>
      <c r="H944" s="210"/>
      <c r="I944" s="210"/>
      <c r="J944" s="210"/>
      <c r="K944" s="210"/>
      <c r="L944" s="210"/>
      <c r="M944" s="210"/>
      <c r="N944" s="210"/>
      <c r="O944" s="210"/>
      <c r="P944" s="210"/>
      <c r="Q944" s="210"/>
      <c r="R944" s="210"/>
      <c r="S944" s="210"/>
      <c r="T944" s="210"/>
      <c r="U944" s="210"/>
      <c r="V944" s="210"/>
      <c r="W944" s="210"/>
      <c r="X944" s="210"/>
      <c r="Y944" s="210"/>
      <c r="Z944" s="210"/>
      <c r="AA944" s="210"/>
      <c r="AB944" s="210"/>
      <c r="AC944" s="210"/>
      <c r="AD944" s="210"/>
      <c r="AE944" s="210"/>
      <c r="AF944" s="210"/>
      <c r="AG944" s="210"/>
      <c r="AH944" s="210"/>
      <c r="AI944" s="210"/>
      <c r="AJ944" s="210"/>
      <c r="AK944" s="210"/>
      <c r="AL944" s="210"/>
    </row>
    <row r="945" spans="1:38" ht="16" x14ac:dyDescent="0.2">
      <c r="A945" s="210"/>
      <c r="B945" s="210"/>
      <c r="C945" s="210"/>
      <c r="D945" s="210"/>
      <c r="E945" s="210"/>
      <c r="F945" s="210"/>
      <c r="G945" s="210"/>
      <c r="H945" s="210"/>
      <c r="I945" s="210"/>
      <c r="J945" s="210"/>
      <c r="K945" s="210"/>
      <c r="L945" s="210"/>
      <c r="M945" s="210"/>
      <c r="N945" s="210"/>
      <c r="O945" s="210"/>
      <c r="P945" s="210"/>
      <c r="Q945" s="210"/>
      <c r="R945" s="210"/>
      <c r="S945" s="210"/>
      <c r="T945" s="210"/>
      <c r="U945" s="210"/>
      <c r="V945" s="210"/>
      <c r="W945" s="210"/>
      <c r="X945" s="210"/>
      <c r="Y945" s="210"/>
      <c r="Z945" s="210"/>
      <c r="AA945" s="210"/>
      <c r="AB945" s="210"/>
      <c r="AC945" s="210"/>
      <c r="AD945" s="210"/>
      <c r="AE945" s="210"/>
      <c r="AF945" s="210"/>
      <c r="AG945" s="210"/>
      <c r="AH945" s="210"/>
      <c r="AI945" s="210"/>
      <c r="AJ945" s="210"/>
      <c r="AK945" s="210"/>
      <c r="AL945" s="210"/>
    </row>
    <row r="946" spans="1:38" ht="16" x14ac:dyDescent="0.2">
      <c r="A946" s="210"/>
      <c r="B946" s="210"/>
      <c r="C946" s="210"/>
      <c r="D946" s="210"/>
      <c r="E946" s="210"/>
      <c r="F946" s="210"/>
      <c r="G946" s="210"/>
      <c r="H946" s="210"/>
      <c r="I946" s="210"/>
      <c r="J946" s="210"/>
      <c r="K946" s="210"/>
      <c r="L946" s="210"/>
      <c r="M946" s="210"/>
      <c r="N946" s="210"/>
      <c r="O946" s="210"/>
      <c r="P946" s="210"/>
      <c r="Q946" s="210"/>
      <c r="R946" s="210"/>
      <c r="S946" s="210"/>
      <c r="T946" s="210"/>
      <c r="U946" s="210"/>
      <c r="V946" s="210"/>
      <c r="W946" s="210"/>
      <c r="X946" s="210"/>
      <c r="Y946" s="210"/>
      <c r="Z946" s="210"/>
      <c r="AA946" s="210"/>
      <c r="AB946" s="210"/>
      <c r="AC946" s="210"/>
      <c r="AD946" s="210"/>
      <c r="AE946" s="210"/>
      <c r="AF946" s="210"/>
      <c r="AG946" s="210"/>
      <c r="AH946" s="210"/>
      <c r="AI946" s="210"/>
      <c r="AJ946" s="210"/>
      <c r="AK946" s="210"/>
      <c r="AL946" s="210"/>
    </row>
    <row r="947" spans="1:38" ht="16" x14ac:dyDescent="0.2">
      <c r="A947" s="210"/>
      <c r="B947" s="210"/>
      <c r="C947" s="210"/>
      <c r="D947" s="210"/>
      <c r="E947" s="210"/>
      <c r="F947" s="210"/>
      <c r="G947" s="210"/>
      <c r="H947" s="210"/>
      <c r="I947" s="210"/>
      <c r="J947" s="210"/>
      <c r="K947" s="210"/>
      <c r="L947" s="210"/>
      <c r="M947" s="210"/>
      <c r="N947" s="210"/>
      <c r="O947" s="210"/>
      <c r="P947" s="210"/>
      <c r="Q947" s="210"/>
      <c r="R947" s="210"/>
      <c r="S947" s="210"/>
      <c r="T947" s="210"/>
      <c r="U947" s="210"/>
      <c r="V947" s="210"/>
      <c r="W947" s="210"/>
      <c r="X947" s="210"/>
      <c r="Y947" s="210"/>
      <c r="Z947" s="210"/>
      <c r="AA947" s="210"/>
      <c r="AB947" s="210"/>
      <c r="AC947" s="210"/>
      <c r="AD947" s="210"/>
      <c r="AE947" s="210"/>
      <c r="AF947" s="210"/>
      <c r="AG947" s="210"/>
      <c r="AH947" s="210"/>
      <c r="AI947" s="210"/>
      <c r="AJ947" s="210"/>
      <c r="AK947" s="210"/>
      <c r="AL947" s="210"/>
    </row>
    <row r="948" spans="1:38" ht="16" x14ac:dyDescent="0.2">
      <c r="A948" s="210"/>
      <c r="B948" s="210"/>
      <c r="C948" s="210"/>
      <c r="D948" s="210"/>
      <c r="E948" s="210"/>
      <c r="F948" s="210"/>
      <c r="G948" s="210"/>
      <c r="H948" s="210"/>
      <c r="I948" s="210"/>
      <c r="J948" s="210"/>
      <c r="K948" s="210"/>
      <c r="L948" s="210"/>
      <c r="M948" s="210"/>
      <c r="N948" s="210"/>
      <c r="O948" s="210"/>
      <c r="P948" s="210"/>
      <c r="Q948" s="210"/>
      <c r="R948" s="210"/>
      <c r="S948" s="210"/>
      <c r="T948" s="210"/>
      <c r="U948" s="210"/>
      <c r="V948" s="210"/>
      <c r="W948" s="210"/>
      <c r="X948" s="210"/>
      <c r="Y948" s="210"/>
      <c r="Z948" s="210"/>
      <c r="AA948" s="210"/>
      <c r="AB948" s="210"/>
      <c r="AC948" s="210"/>
      <c r="AD948" s="210"/>
      <c r="AE948" s="210"/>
      <c r="AF948" s="210"/>
      <c r="AG948" s="210"/>
      <c r="AH948" s="210"/>
      <c r="AI948" s="210"/>
      <c r="AJ948" s="210"/>
      <c r="AK948" s="210"/>
      <c r="AL948" s="210"/>
    </row>
    <row r="949" spans="1:38" ht="16" x14ac:dyDescent="0.2">
      <c r="A949" s="210"/>
      <c r="B949" s="210"/>
      <c r="C949" s="210"/>
      <c r="D949" s="210"/>
      <c r="E949" s="210"/>
      <c r="F949" s="210"/>
      <c r="G949" s="210"/>
      <c r="H949" s="210"/>
      <c r="I949" s="210"/>
      <c r="J949" s="210"/>
      <c r="K949" s="210"/>
      <c r="L949" s="210"/>
      <c r="M949" s="210"/>
      <c r="N949" s="210"/>
      <c r="O949" s="210"/>
      <c r="P949" s="210"/>
      <c r="Q949" s="210"/>
      <c r="R949" s="210"/>
      <c r="S949" s="210"/>
      <c r="T949" s="210"/>
      <c r="U949" s="210"/>
      <c r="V949" s="210"/>
      <c r="W949" s="210"/>
      <c r="X949" s="210"/>
      <c r="Y949" s="210"/>
      <c r="Z949" s="210"/>
      <c r="AA949" s="210"/>
      <c r="AB949" s="210"/>
      <c r="AC949" s="210"/>
      <c r="AD949" s="210"/>
      <c r="AE949" s="210"/>
      <c r="AF949" s="210"/>
      <c r="AG949" s="210"/>
      <c r="AH949" s="210"/>
      <c r="AI949" s="210"/>
      <c r="AJ949" s="210"/>
      <c r="AK949" s="210"/>
      <c r="AL949" s="210"/>
    </row>
    <row r="950" spans="1:38" ht="16" x14ac:dyDescent="0.2">
      <c r="A950" s="210"/>
      <c r="B950" s="210"/>
      <c r="C950" s="210"/>
      <c r="D950" s="210"/>
      <c r="E950" s="210"/>
      <c r="F950" s="210"/>
      <c r="G950" s="210"/>
      <c r="H950" s="210"/>
      <c r="I950" s="210"/>
      <c r="J950" s="210"/>
      <c r="K950" s="210"/>
      <c r="L950" s="210"/>
      <c r="M950" s="210"/>
      <c r="N950" s="210"/>
      <c r="O950" s="210"/>
      <c r="P950" s="210"/>
      <c r="Q950" s="210"/>
      <c r="R950" s="210"/>
      <c r="S950" s="210"/>
      <c r="T950" s="210"/>
      <c r="U950" s="210"/>
      <c r="V950" s="210"/>
      <c r="W950" s="210"/>
      <c r="X950" s="210"/>
      <c r="Y950" s="210"/>
      <c r="Z950" s="210"/>
      <c r="AA950" s="210"/>
      <c r="AB950" s="210"/>
      <c r="AC950" s="210"/>
      <c r="AD950" s="210"/>
      <c r="AE950" s="210"/>
      <c r="AF950" s="210"/>
      <c r="AG950" s="210"/>
      <c r="AH950" s="210"/>
      <c r="AI950" s="210"/>
      <c r="AJ950" s="210"/>
      <c r="AK950" s="210"/>
      <c r="AL950" s="210"/>
    </row>
    <row r="951" spans="1:38" ht="16" x14ac:dyDescent="0.2">
      <c r="A951" s="210"/>
      <c r="B951" s="210"/>
      <c r="C951" s="210"/>
      <c r="D951" s="210"/>
      <c r="E951" s="210"/>
      <c r="F951" s="210"/>
      <c r="G951" s="210"/>
      <c r="H951" s="210"/>
      <c r="I951" s="210"/>
      <c r="J951" s="210"/>
      <c r="K951" s="210"/>
      <c r="L951" s="210"/>
      <c r="M951" s="210"/>
      <c r="N951" s="210"/>
      <c r="O951" s="210"/>
      <c r="P951" s="210"/>
      <c r="Q951" s="210"/>
      <c r="R951" s="210"/>
      <c r="S951" s="210"/>
      <c r="T951" s="210"/>
      <c r="U951" s="210"/>
      <c r="V951" s="210"/>
      <c r="W951" s="210"/>
      <c r="X951" s="210"/>
      <c r="Y951" s="210"/>
      <c r="Z951" s="210"/>
      <c r="AA951" s="210"/>
      <c r="AB951" s="210"/>
      <c r="AC951" s="210"/>
      <c r="AD951" s="210"/>
      <c r="AE951" s="210"/>
      <c r="AF951" s="210"/>
      <c r="AG951" s="210"/>
      <c r="AH951" s="210"/>
      <c r="AI951" s="210"/>
      <c r="AJ951" s="210"/>
      <c r="AK951" s="210"/>
      <c r="AL951" s="210"/>
    </row>
    <row r="952" spans="1:38" ht="16" x14ac:dyDescent="0.2">
      <c r="A952" s="210"/>
      <c r="B952" s="210"/>
      <c r="C952" s="210"/>
      <c r="D952" s="210"/>
      <c r="E952" s="210"/>
      <c r="F952" s="210"/>
      <c r="G952" s="210"/>
      <c r="H952" s="210"/>
      <c r="I952" s="210"/>
      <c r="J952" s="210"/>
      <c r="K952" s="210"/>
      <c r="L952" s="210"/>
      <c r="M952" s="210"/>
      <c r="N952" s="210"/>
      <c r="O952" s="210"/>
      <c r="P952" s="210"/>
      <c r="Q952" s="210"/>
      <c r="R952" s="210"/>
      <c r="S952" s="210"/>
      <c r="T952" s="210"/>
      <c r="U952" s="210"/>
      <c r="V952" s="210"/>
      <c r="W952" s="210"/>
      <c r="X952" s="210"/>
      <c r="Y952" s="210"/>
      <c r="Z952" s="210"/>
      <c r="AA952" s="210"/>
      <c r="AB952" s="210"/>
      <c r="AC952" s="210"/>
      <c r="AD952" s="210"/>
      <c r="AE952" s="210"/>
      <c r="AF952" s="210"/>
      <c r="AG952" s="210"/>
      <c r="AH952" s="210"/>
      <c r="AI952" s="210"/>
      <c r="AJ952" s="210"/>
      <c r="AK952" s="210"/>
      <c r="AL952" s="210"/>
    </row>
    <row r="953" spans="1:38" ht="16" x14ac:dyDescent="0.2">
      <c r="A953" s="210"/>
      <c r="B953" s="210"/>
      <c r="C953" s="210"/>
      <c r="D953" s="210"/>
      <c r="E953" s="210"/>
      <c r="F953" s="210"/>
      <c r="G953" s="210"/>
      <c r="H953" s="210"/>
      <c r="I953" s="210"/>
      <c r="J953" s="210"/>
      <c r="K953" s="210"/>
      <c r="L953" s="210"/>
      <c r="M953" s="210"/>
      <c r="N953" s="210"/>
      <c r="O953" s="210"/>
      <c r="P953" s="210"/>
      <c r="Q953" s="210"/>
      <c r="R953" s="210"/>
      <c r="S953" s="210"/>
      <c r="T953" s="210"/>
      <c r="U953" s="210"/>
      <c r="V953" s="210"/>
      <c r="W953" s="210"/>
      <c r="X953" s="210"/>
      <c r="Y953" s="210"/>
      <c r="Z953" s="210"/>
      <c r="AA953" s="210"/>
      <c r="AB953" s="210"/>
      <c r="AC953" s="210"/>
      <c r="AD953" s="210"/>
      <c r="AE953" s="210"/>
      <c r="AF953" s="210"/>
      <c r="AG953" s="210"/>
      <c r="AH953" s="210"/>
      <c r="AI953" s="210"/>
      <c r="AJ953" s="210"/>
      <c r="AK953" s="210"/>
      <c r="AL953" s="210"/>
    </row>
    <row r="954" spans="1:38" ht="16" x14ac:dyDescent="0.2">
      <c r="A954" s="210"/>
      <c r="B954" s="210"/>
      <c r="C954" s="210"/>
      <c r="D954" s="210"/>
      <c r="E954" s="210"/>
      <c r="F954" s="210"/>
      <c r="G954" s="210"/>
      <c r="H954" s="210"/>
      <c r="I954" s="210"/>
      <c r="J954" s="210"/>
      <c r="K954" s="210"/>
      <c r="L954" s="210"/>
      <c r="M954" s="210"/>
      <c r="N954" s="210"/>
      <c r="O954" s="210"/>
      <c r="P954" s="210"/>
      <c r="Q954" s="210"/>
      <c r="R954" s="210"/>
      <c r="S954" s="210"/>
      <c r="T954" s="210"/>
      <c r="U954" s="210"/>
      <c r="V954" s="210"/>
      <c r="W954" s="210"/>
      <c r="X954" s="210"/>
      <c r="Y954" s="210"/>
      <c r="Z954" s="210"/>
      <c r="AA954" s="210"/>
      <c r="AB954" s="210"/>
      <c r="AC954" s="210"/>
      <c r="AD954" s="210"/>
      <c r="AE954" s="210"/>
      <c r="AF954" s="210"/>
      <c r="AG954" s="210"/>
      <c r="AH954" s="210"/>
      <c r="AI954" s="210"/>
      <c r="AJ954" s="210"/>
      <c r="AK954" s="210"/>
      <c r="AL954" s="210"/>
    </row>
    <row r="955" spans="1:38" ht="16" x14ac:dyDescent="0.2">
      <c r="A955" s="210"/>
      <c r="B955" s="210"/>
      <c r="C955" s="210"/>
      <c r="D955" s="210"/>
      <c r="E955" s="210"/>
      <c r="F955" s="210"/>
      <c r="G955" s="210"/>
      <c r="H955" s="210"/>
      <c r="I955" s="210"/>
      <c r="J955" s="210"/>
      <c r="K955" s="210"/>
      <c r="L955" s="210"/>
      <c r="M955" s="210"/>
      <c r="N955" s="210"/>
      <c r="O955" s="210"/>
      <c r="P955" s="210"/>
      <c r="Q955" s="210"/>
      <c r="R955" s="210"/>
      <c r="S955" s="210"/>
      <c r="T955" s="210"/>
      <c r="U955" s="210"/>
      <c r="V955" s="210"/>
      <c r="W955" s="210"/>
      <c r="X955" s="210"/>
      <c r="Y955" s="210"/>
      <c r="Z955" s="210"/>
      <c r="AA955" s="210"/>
      <c r="AB955" s="210"/>
      <c r="AC955" s="210"/>
      <c r="AD955" s="210"/>
      <c r="AE955" s="210"/>
      <c r="AF955" s="210"/>
      <c r="AG955" s="210"/>
      <c r="AH955" s="210"/>
      <c r="AI955" s="210"/>
      <c r="AJ955" s="210"/>
      <c r="AK955" s="210"/>
      <c r="AL955" s="210"/>
    </row>
    <row r="956" spans="1:38" ht="16" x14ac:dyDescent="0.2">
      <c r="A956" s="210"/>
      <c r="B956" s="210"/>
      <c r="C956" s="210"/>
      <c r="D956" s="210"/>
      <c r="E956" s="210"/>
      <c r="F956" s="210"/>
      <c r="G956" s="210"/>
      <c r="H956" s="210"/>
      <c r="I956" s="210"/>
      <c r="J956" s="210"/>
      <c r="K956" s="210"/>
      <c r="L956" s="210"/>
      <c r="M956" s="210"/>
      <c r="N956" s="210"/>
      <c r="O956" s="210"/>
      <c r="P956" s="210"/>
      <c r="Q956" s="210"/>
      <c r="R956" s="210"/>
      <c r="S956" s="210"/>
      <c r="T956" s="210"/>
      <c r="U956" s="210"/>
      <c r="V956" s="210"/>
      <c r="W956" s="210"/>
      <c r="X956" s="210"/>
      <c r="Y956" s="210"/>
      <c r="Z956" s="210"/>
      <c r="AA956" s="210"/>
      <c r="AB956" s="210"/>
      <c r="AC956" s="210"/>
      <c r="AD956" s="210"/>
      <c r="AE956" s="210"/>
      <c r="AF956" s="210"/>
      <c r="AG956" s="210"/>
      <c r="AH956" s="210"/>
      <c r="AI956" s="210"/>
      <c r="AJ956" s="210"/>
      <c r="AK956" s="210"/>
      <c r="AL956" s="210"/>
    </row>
    <row r="957" spans="1:38" ht="16" x14ac:dyDescent="0.2">
      <c r="A957" s="210"/>
      <c r="B957" s="210"/>
      <c r="C957" s="210"/>
      <c r="D957" s="210"/>
      <c r="E957" s="210"/>
      <c r="F957" s="210"/>
      <c r="G957" s="210"/>
      <c r="H957" s="210"/>
      <c r="I957" s="210"/>
      <c r="J957" s="210"/>
      <c r="K957" s="210"/>
      <c r="L957" s="210"/>
      <c r="M957" s="210"/>
      <c r="N957" s="210"/>
      <c r="O957" s="210"/>
      <c r="P957" s="210"/>
      <c r="Q957" s="210"/>
      <c r="R957" s="210"/>
      <c r="S957" s="210"/>
      <c r="T957" s="210"/>
      <c r="U957" s="210"/>
      <c r="V957" s="210"/>
      <c r="W957" s="210"/>
      <c r="X957" s="210"/>
      <c r="Y957" s="210"/>
      <c r="Z957" s="210"/>
      <c r="AA957" s="210"/>
      <c r="AB957" s="210"/>
      <c r="AC957" s="210"/>
      <c r="AD957" s="210"/>
      <c r="AE957" s="210"/>
      <c r="AF957" s="210"/>
      <c r="AG957" s="210"/>
      <c r="AH957" s="210"/>
      <c r="AI957" s="210"/>
      <c r="AJ957" s="210"/>
      <c r="AK957" s="210"/>
      <c r="AL957" s="210"/>
    </row>
    <row r="958" spans="1:38" ht="16" x14ac:dyDescent="0.2">
      <c r="A958" s="210"/>
      <c r="B958" s="210"/>
      <c r="C958" s="210"/>
      <c r="D958" s="210"/>
      <c r="E958" s="210"/>
      <c r="F958" s="210"/>
      <c r="G958" s="210"/>
      <c r="H958" s="210"/>
      <c r="I958" s="210"/>
      <c r="J958" s="210"/>
      <c r="K958" s="210"/>
      <c r="L958" s="210"/>
      <c r="M958" s="210"/>
      <c r="N958" s="210"/>
      <c r="O958" s="210"/>
      <c r="P958" s="210"/>
      <c r="Q958" s="210"/>
      <c r="R958" s="210"/>
      <c r="S958" s="210"/>
      <c r="T958" s="210"/>
      <c r="U958" s="210"/>
      <c r="V958" s="210"/>
      <c r="W958" s="210"/>
      <c r="X958" s="210"/>
      <c r="Y958" s="210"/>
      <c r="Z958" s="210"/>
      <c r="AA958" s="210"/>
      <c r="AB958" s="210"/>
      <c r="AC958" s="210"/>
      <c r="AD958" s="210"/>
      <c r="AE958" s="210"/>
      <c r="AF958" s="210"/>
      <c r="AG958" s="210"/>
      <c r="AH958" s="210"/>
      <c r="AI958" s="210"/>
      <c r="AJ958" s="210"/>
      <c r="AK958" s="210"/>
      <c r="AL958" s="210"/>
    </row>
    <row r="959" spans="1:38" ht="16" x14ac:dyDescent="0.2">
      <c r="A959" s="210"/>
      <c r="B959" s="210"/>
      <c r="C959" s="210"/>
      <c r="D959" s="210"/>
      <c r="E959" s="210"/>
      <c r="F959" s="210"/>
      <c r="G959" s="210"/>
      <c r="H959" s="210"/>
      <c r="I959" s="210"/>
      <c r="J959" s="210"/>
      <c r="K959" s="210"/>
      <c r="L959" s="210"/>
      <c r="M959" s="210"/>
      <c r="N959" s="210"/>
      <c r="O959" s="210"/>
      <c r="P959" s="210"/>
      <c r="Q959" s="210"/>
      <c r="R959" s="210"/>
      <c r="S959" s="210"/>
      <c r="T959" s="210"/>
      <c r="U959" s="210"/>
      <c r="V959" s="210"/>
      <c r="W959" s="210"/>
      <c r="X959" s="210"/>
      <c r="Y959" s="210"/>
      <c r="Z959" s="210"/>
      <c r="AA959" s="210"/>
      <c r="AB959" s="210"/>
      <c r="AC959" s="210"/>
      <c r="AD959" s="210"/>
      <c r="AE959" s="210"/>
      <c r="AF959" s="210"/>
      <c r="AG959" s="210"/>
      <c r="AH959" s="210"/>
      <c r="AI959" s="210"/>
      <c r="AJ959" s="210"/>
      <c r="AK959" s="210"/>
      <c r="AL959" s="210"/>
    </row>
    <row r="960" spans="1:38" ht="16" x14ac:dyDescent="0.2">
      <c r="A960" s="210"/>
      <c r="B960" s="210"/>
      <c r="C960" s="210"/>
      <c r="D960" s="210"/>
      <c r="E960" s="210"/>
      <c r="F960" s="210"/>
      <c r="G960" s="210"/>
      <c r="H960" s="210"/>
      <c r="I960" s="210"/>
      <c r="J960" s="210"/>
      <c r="K960" s="210"/>
      <c r="L960" s="210"/>
      <c r="M960" s="210"/>
      <c r="N960" s="210"/>
      <c r="O960" s="210"/>
      <c r="P960" s="210"/>
      <c r="Q960" s="210"/>
      <c r="R960" s="210"/>
      <c r="S960" s="210"/>
      <c r="T960" s="210"/>
      <c r="U960" s="210"/>
      <c r="V960" s="210"/>
      <c r="W960" s="210"/>
      <c r="X960" s="210"/>
      <c r="Y960" s="210"/>
      <c r="Z960" s="210"/>
      <c r="AA960" s="210"/>
      <c r="AB960" s="210"/>
      <c r="AC960" s="210"/>
      <c r="AD960" s="210"/>
      <c r="AE960" s="210"/>
      <c r="AF960" s="210"/>
      <c r="AG960" s="210"/>
      <c r="AH960" s="210"/>
      <c r="AI960" s="210"/>
      <c r="AJ960" s="210"/>
      <c r="AK960" s="210"/>
      <c r="AL960" s="210"/>
    </row>
    <row r="961" spans="1:38" ht="16" x14ac:dyDescent="0.2">
      <c r="A961" s="210"/>
      <c r="B961" s="210"/>
      <c r="C961" s="210"/>
      <c r="D961" s="210"/>
      <c r="E961" s="210"/>
      <c r="F961" s="210"/>
      <c r="G961" s="210"/>
      <c r="H961" s="210"/>
      <c r="I961" s="210"/>
      <c r="J961" s="210"/>
      <c r="K961" s="210"/>
      <c r="L961" s="210"/>
      <c r="M961" s="210"/>
      <c r="N961" s="210"/>
      <c r="O961" s="210"/>
      <c r="P961" s="210"/>
      <c r="Q961" s="210"/>
      <c r="R961" s="210"/>
      <c r="S961" s="210"/>
      <c r="T961" s="210"/>
      <c r="U961" s="210"/>
      <c r="V961" s="210"/>
      <c r="W961" s="210"/>
      <c r="X961" s="210"/>
      <c r="Y961" s="210"/>
      <c r="Z961" s="210"/>
      <c r="AA961" s="210"/>
      <c r="AB961" s="210"/>
      <c r="AC961" s="210"/>
      <c r="AD961" s="210"/>
      <c r="AE961" s="210"/>
      <c r="AF961" s="210"/>
      <c r="AG961" s="210"/>
      <c r="AH961" s="210"/>
      <c r="AI961" s="210"/>
      <c r="AJ961" s="210"/>
      <c r="AK961" s="210"/>
      <c r="AL961" s="210"/>
    </row>
    <row r="962" spans="1:38" ht="16" x14ac:dyDescent="0.2">
      <c r="A962" s="210"/>
      <c r="B962" s="210"/>
      <c r="C962" s="210"/>
      <c r="D962" s="210"/>
      <c r="E962" s="210"/>
      <c r="F962" s="210"/>
      <c r="G962" s="210"/>
      <c r="H962" s="210"/>
      <c r="I962" s="210"/>
      <c r="J962" s="210"/>
      <c r="K962" s="210"/>
      <c r="L962" s="210"/>
      <c r="M962" s="210"/>
      <c r="N962" s="210"/>
      <c r="O962" s="210"/>
      <c r="P962" s="210"/>
      <c r="Q962" s="210"/>
      <c r="R962" s="210"/>
      <c r="S962" s="210"/>
      <c r="T962" s="210"/>
      <c r="U962" s="210"/>
      <c r="V962" s="210"/>
      <c r="W962" s="210"/>
      <c r="X962" s="210"/>
      <c r="Y962" s="210"/>
      <c r="Z962" s="210"/>
      <c r="AA962" s="210"/>
      <c r="AB962" s="210"/>
      <c r="AC962" s="210"/>
      <c r="AD962" s="210"/>
      <c r="AE962" s="210"/>
      <c r="AF962" s="210"/>
      <c r="AG962" s="210"/>
      <c r="AH962" s="210"/>
      <c r="AI962" s="210"/>
      <c r="AJ962" s="210"/>
      <c r="AK962" s="210"/>
      <c r="AL962" s="210"/>
    </row>
    <row r="963" spans="1:38" ht="16" x14ac:dyDescent="0.2">
      <c r="A963" s="210"/>
      <c r="B963" s="210"/>
      <c r="C963" s="210"/>
      <c r="D963" s="210"/>
      <c r="E963" s="210"/>
      <c r="F963" s="210"/>
      <c r="G963" s="210"/>
      <c r="H963" s="210"/>
      <c r="I963" s="210"/>
      <c r="J963" s="210"/>
      <c r="K963" s="210"/>
      <c r="L963" s="210"/>
      <c r="M963" s="210"/>
      <c r="N963" s="210"/>
      <c r="O963" s="210"/>
      <c r="P963" s="210"/>
      <c r="Q963" s="210"/>
      <c r="R963" s="210"/>
      <c r="S963" s="210"/>
      <c r="T963" s="210"/>
      <c r="U963" s="210"/>
      <c r="V963" s="210"/>
      <c r="W963" s="210"/>
      <c r="X963" s="210"/>
      <c r="Y963" s="210"/>
      <c r="Z963" s="210"/>
      <c r="AA963" s="210"/>
      <c r="AB963" s="210"/>
      <c r="AC963" s="210"/>
      <c r="AD963" s="210"/>
      <c r="AE963" s="210"/>
      <c r="AF963" s="210"/>
      <c r="AG963" s="210"/>
      <c r="AH963" s="210"/>
      <c r="AI963" s="210"/>
      <c r="AJ963" s="210"/>
      <c r="AK963" s="210"/>
      <c r="AL963" s="210"/>
    </row>
    <row r="964" spans="1:38" ht="16" x14ac:dyDescent="0.2">
      <c r="A964" s="210"/>
      <c r="B964" s="210"/>
      <c r="C964" s="210"/>
      <c r="D964" s="210"/>
      <c r="E964" s="210"/>
      <c r="F964" s="210"/>
      <c r="G964" s="210"/>
      <c r="H964" s="210"/>
      <c r="I964" s="210"/>
      <c r="J964" s="210"/>
      <c r="K964" s="210"/>
      <c r="L964" s="210"/>
      <c r="M964" s="210"/>
      <c r="N964" s="210"/>
      <c r="O964" s="210"/>
      <c r="P964" s="210"/>
      <c r="Q964" s="210"/>
      <c r="R964" s="210"/>
      <c r="S964" s="210"/>
      <c r="T964" s="210"/>
      <c r="U964" s="210"/>
      <c r="V964" s="210"/>
      <c r="W964" s="210"/>
      <c r="X964" s="210"/>
      <c r="Y964" s="210"/>
      <c r="Z964" s="210"/>
      <c r="AA964" s="210"/>
      <c r="AB964" s="210"/>
      <c r="AC964" s="210"/>
      <c r="AD964" s="210"/>
      <c r="AE964" s="210"/>
      <c r="AF964" s="210"/>
      <c r="AG964" s="210"/>
      <c r="AH964" s="210"/>
      <c r="AI964" s="210"/>
      <c r="AJ964" s="210"/>
      <c r="AK964" s="210"/>
      <c r="AL964" s="210"/>
    </row>
    <row r="965" spans="1:38" ht="16" x14ac:dyDescent="0.2">
      <c r="A965" s="210"/>
      <c r="B965" s="210"/>
      <c r="C965" s="210"/>
      <c r="D965" s="210"/>
      <c r="E965" s="210"/>
      <c r="F965" s="210"/>
      <c r="G965" s="210"/>
      <c r="H965" s="210"/>
      <c r="I965" s="210"/>
      <c r="J965" s="210"/>
      <c r="K965" s="210"/>
      <c r="L965" s="210"/>
      <c r="M965" s="210"/>
      <c r="N965" s="210"/>
      <c r="O965" s="210"/>
      <c r="P965" s="210"/>
      <c r="Q965" s="210"/>
      <c r="R965" s="210"/>
      <c r="S965" s="210"/>
      <c r="T965" s="210"/>
      <c r="U965" s="210"/>
      <c r="V965" s="210"/>
      <c r="W965" s="210"/>
      <c r="X965" s="210"/>
      <c r="Y965" s="210"/>
      <c r="Z965" s="210"/>
      <c r="AA965" s="210"/>
      <c r="AB965" s="210"/>
      <c r="AC965" s="210"/>
      <c r="AD965" s="210"/>
      <c r="AE965" s="210"/>
      <c r="AF965" s="210"/>
      <c r="AG965" s="210"/>
      <c r="AH965" s="210"/>
      <c r="AI965" s="210"/>
      <c r="AJ965" s="210"/>
      <c r="AK965" s="210"/>
      <c r="AL965" s="210"/>
    </row>
    <row r="966" spans="1:38" ht="16" x14ac:dyDescent="0.2">
      <c r="A966" s="210"/>
      <c r="B966" s="210"/>
      <c r="C966" s="210"/>
      <c r="D966" s="210"/>
      <c r="E966" s="210"/>
      <c r="F966" s="210"/>
      <c r="G966" s="210"/>
      <c r="H966" s="210"/>
      <c r="I966" s="210"/>
      <c r="J966" s="210"/>
      <c r="K966" s="210"/>
      <c r="L966" s="210"/>
      <c r="M966" s="210"/>
      <c r="N966" s="210"/>
      <c r="O966" s="210"/>
      <c r="P966" s="210"/>
      <c r="Q966" s="210"/>
      <c r="R966" s="210"/>
      <c r="S966" s="210"/>
      <c r="T966" s="210"/>
      <c r="U966" s="210"/>
      <c r="V966" s="210"/>
      <c r="W966" s="210"/>
      <c r="X966" s="210"/>
      <c r="Y966" s="210"/>
      <c r="Z966" s="210"/>
      <c r="AA966" s="210"/>
      <c r="AB966" s="210"/>
      <c r="AC966" s="210"/>
      <c r="AD966" s="210"/>
      <c r="AE966" s="210"/>
      <c r="AF966" s="210"/>
      <c r="AG966" s="210"/>
      <c r="AH966" s="210"/>
      <c r="AI966" s="210"/>
      <c r="AJ966" s="210"/>
      <c r="AK966" s="210"/>
      <c r="AL966" s="210"/>
    </row>
    <row r="967" spans="1:38" ht="16" x14ac:dyDescent="0.2">
      <c r="A967" s="210"/>
      <c r="B967" s="210"/>
      <c r="C967" s="210"/>
      <c r="D967" s="210"/>
      <c r="E967" s="210"/>
      <c r="F967" s="210"/>
      <c r="G967" s="210"/>
      <c r="H967" s="210"/>
      <c r="I967" s="210"/>
      <c r="J967" s="210"/>
      <c r="K967" s="210"/>
      <c r="L967" s="210"/>
      <c r="M967" s="210"/>
      <c r="N967" s="210"/>
      <c r="O967" s="210"/>
      <c r="P967" s="210"/>
      <c r="Q967" s="210"/>
      <c r="R967" s="210"/>
      <c r="S967" s="210"/>
      <c r="T967" s="210"/>
      <c r="U967" s="210"/>
      <c r="V967" s="210"/>
      <c r="W967" s="210"/>
      <c r="X967" s="210"/>
      <c r="Y967" s="210"/>
      <c r="Z967" s="210"/>
      <c r="AA967" s="210"/>
      <c r="AB967" s="210"/>
      <c r="AC967" s="210"/>
      <c r="AD967" s="210"/>
      <c r="AE967" s="210"/>
      <c r="AF967" s="210"/>
      <c r="AG967" s="210"/>
      <c r="AH967" s="210"/>
      <c r="AI967" s="210"/>
      <c r="AJ967" s="210"/>
      <c r="AK967" s="210"/>
      <c r="AL967" s="210"/>
    </row>
    <row r="968" spans="1:38" ht="16" x14ac:dyDescent="0.2">
      <c r="A968" s="210"/>
      <c r="B968" s="210"/>
      <c r="C968" s="210"/>
      <c r="D968" s="210"/>
      <c r="E968" s="210"/>
      <c r="F968" s="210"/>
      <c r="G968" s="210"/>
      <c r="H968" s="210"/>
      <c r="I968" s="210"/>
      <c r="J968" s="210"/>
      <c r="K968" s="210"/>
      <c r="L968" s="210"/>
      <c r="M968" s="210"/>
      <c r="N968" s="210"/>
      <c r="O968" s="210"/>
      <c r="P968" s="210"/>
      <c r="Q968" s="210"/>
      <c r="R968" s="210"/>
      <c r="S968" s="210"/>
      <c r="T968" s="210"/>
      <c r="U968" s="210"/>
      <c r="V968" s="210"/>
      <c r="W968" s="210"/>
      <c r="X968" s="210"/>
      <c r="Y968" s="210"/>
      <c r="Z968" s="210"/>
      <c r="AA968" s="210"/>
      <c r="AB968" s="210"/>
      <c r="AC968" s="210"/>
      <c r="AD968" s="210"/>
      <c r="AE968" s="210"/>
      <c r="AF968" s="210"/>
      <c r="AG968" s="210"/>
      <c r="AH968" s="210"/>
      <c r="AI968" s="210"/>
      <c r="AJ968" s="210"/>
      <c r="AK968" s="210"/>
      <c r="AL968" s="210"/>
    </row>
    <row r="969" spans="1:38" ht="16" x14ac:dyDescent="0.2">
      <c r="A969" s="210"/>
      <c r="B969" s="210"/>
      <c r="C969" s="210"/>
      <c r="D969" s="210"/>
      <c r="E969" s="210"/>
      <c r="F969" s="210"/>
      <c r="G969" s="210"/>
      <c r="H969" s="210"/>
      <c r="I969" s="210"/>
      <c r="J969" s="210"/>
      <c r="K969" s="210"/>
      <c r="L969" s="210"/>
      <c r="M969" s="210"/>
      <c r="N969" s="210"/>
      <c r="O969" s="210"/>
      <c r="P969" s="210"/>
      <c r="Q969" s="210"/>
      <c r="R969" s="210"/>
      <c r="S969" s="210"/>
      <c r="T969" s="210"/>
      <c r="U969" s="210"/>
      <c r="V969" s="210"/>
      <c r="W969" s="210"/>
      <c r="X969" s="210"/>
      <c r="Y969" s="210"/>
      <c r="Z969" s="210"/>
      <c r="AA969" s="210"/>
      <c r="AB969" s="210"/>
      <c r="AC969" s="210"/>
      <c r="AD969" s="210"/>
      <c r="AE969" s="210"/>
      <c r="AF969" s="210"/>
      <c r="AG969" s="210"/>
      <c r="AH969" s="210"/>
      <c r="AI969" s="210"/>
      <c r="AJ969" s="210"/>
      <c r="AK969" s="210"/>
      <c r="AL969" s="210"/>
    </row>
    <row r="970" spans="1:38" ht="16" x14ac:dyDescent="0.2">
      <c r="A970" s="210"/>
      <c r="B970" s="210"/>
      <c r="C970" s="210"/>
      <c r="D970" s="210"/>
      <c r="E970" s="210"/>
      <c r="F970" s="210"/>
      <c r="G970" s="210"/>
      <c r="H970" s="210"/>
      <c r="I970" s="210"/>
      <c r="J970" s="210"/>
      <c r="K970" s="210"/>
      <c r="L970" s="210"/>
      <c r="M970" s="210"/>
      <c r="N970" s="210"/>
      <c r="O970" s="210"/>
      <c r="P970" s="210"/>
      <c r="Q970" s="210"/>
      <c r="R970" s="210"/>
      <c r="S970" s="210"/>
      <c r="T970" s="210"/>
      <c r="U970" s="210"/>
      <c r="V970" s="210"/>
      <c r="W970" s="210"/>
      <c r="X970" s="210"/>
      <c r="Y970" s="210"/>
      <c r="Z970" s="210"/>
      <c r="AA970" s="210"/>
      <c r="AB970" s="210"/>
      <c r="AC970" s="210"/>
      <c r="AD970" s="210"/>
      <c r="AE970" s="210"/>
      <c r="AF970" s="210"/>
      <c r="AG970" s="210"/>
      <c r="AH970" s="210"/>
      <c r="AI970" s="210"/>
      <c r="AJ970" s="210"/>
      <c r="AK970" s="210"/>
      <c r="AL970" s="210"/>
    </row>
    <row r="971" spans="1:38" ht="16" x14ac:dyDescent="0.2">
      <c r="A971" s="210"/>
      <c r="B971" s="210"/>
      <c r="C971" s="210"/>
      <c r="D971" s="210"/>
      <c r="E971" s="210"/>
      <c r="F971" s="210"/>
      <c r="G971" s="210"/>
      <c r="H971" s="210"/>
      <c r="I971" s="210"/>
      <c r="J971" s="210"/>
      <c r="K971" s="210"/>
      <c r="L971" s="210"/>
      <c r="M971" s="210"/>
      <c r="N971" s="210"/>
      <c r="O971" s="210"/>
      <c r="P971" s="210"/>
      <c r="Q971" s="210"/>
      <c r="R971" s="210"/>
      <c r="S971" s="210"/>
      <c r="T971" s="210"/>
      <c r="U971" s="210"/>
      <c r="V971" s="210"/>
      <c r="W971" s="210"/>
      <c r="X971" s="210"/>
      <c r="Y971" s="210"/>
      <c r="Z971" s="210"/>
      <c r="AA971" s="210"/>
      <c r="AB971" s="210"/>
      <c r="AC971" s="210"/>
      <c r="AD971" s="210"/>
      <c r="AE971" s="210"/>
      <c r="AF971" s="210"/>
      <c r="AG971" s="210"/>
      <c r="AH971" s="210"/>
      <c r="AI971" s="210"/>
      <c r="AJ971" s="210"/>
      <c r="AK971" s="210"/>
      <c r="AL971" s="210"/>
    </row>
    <row r="972" spans="1:38" ht="16" x14ac:dyDescent="0.2">
      <c r="A972" s="210"/>
      <c r="B972" s="210"/>
      <c r="C972" s="210"/>
      <c r="D972" s="210"/>
      <c r="E972" s="210"/>
      <c r="F972" s="210"/>
      <c r="G972" s="210"/>
      <c r="H972" s="210"/>
      <c r="I972" s="210"/>
      <c r="J972" s="210"/>
      <c r="K972" s="210"/>
      <c r="L972" s="210"/>
      <c r="M972" s="210"/>
      <c r="N972" s="210"/>
      <c r="O972" s="210"/>
      <c r="P972" s="210"/>
      <c r="Q972" s="210"/>
      <c r="R972" s="210"/>
      <c r="S972" s="210"/>
      <c r="T972" s="210"/>
      <c r="U972" s="210"/>
      <c r="V972" s="210"/>
      <c r="W972" s="210"/>
      <c r="X972" s="210"/>
      <c r="Y972" s="210"/>
      <c r="Z972" s="210"/>
      <c r="AA972" s="210"/>
      <c r="AB972" s="210"/>
      <c r="AC972" s="210"/>
      <c r="AD972" s="210"/>
      <c r="AE972" s="210"/>
      <c r="AF972" s="210"/>
      <c r="AG972" s="210"/>
      <c r="AH972" s="210"/>
      <c r="AI972" s="210"/>
      <c r="AJ972" s="210"/>
      <c r="AK972" s="210"/>
      <c r="AL972" s="210"/>
    </row>
    <row r="973" spans="1:38" ht="16" x14ac:dyDescent="0.2">
      <c r="A973" s="210"/>
      <c r="B973" s="210"/>
      <c r="C973" s="210"/>
      <c r="D973" s="210"/>
      <c r="E973" s="210"/>
      <c r="F973" s="210"/>
      <c r="G973" s="210"/>
      <c r="H973" s="210"/>
      <c r="I973" s="210"/>
      <c r="J973" s="210"/>
      <c r="K973" s="210"/>
      <c r="L973" s="210"/>
      <c r="M973" s="210"/>
      <c r="N973" s="210"/>
      <c r="O973" s="210"/>
      <c r="P973" s="210"/>
      <c r="Q973" s="210"/>
      <c r="R973" s="210"/>
      <c r="S973" s="210"/>
      <c r="T973" s="210"/>
      <c r="U973" s="210"/>
      <c r="V973" s="210"/>
      <c r="W973" s="210"/>
      <c r="X973" s="210"/>
      <c r="Y973" s="210"/>
      <c r="Z973" s="210"/>
      <c r="AA973" s="210"/>
      <c r="AB973" s="210"/>
      <c r="AC973" s="210"/>
      <c r="AD973" s="210"/>
      <c r="AE973" s="210"/>
      <c r="AF973" s="210"/>
      <c r="AG973" s="210"/>
      <c r="AH973" s="210"/>
      <c r="AI973" s="210"/>
      <c r="AJ973" s="210"/>
      <c r="AK973" s="210"/>
      <c r="AL973" s="210"/>
    </row>
    <row r="974" spans="1:38" ht="16" x14ac:dyDescent="0.2">
      <c r="A974" s="210"/>
      <c r="B974" s="210"/>
      <c r="C974" s="210"/>
      <c r="D974" s="210"/>
      <c r="E974" s="210"/>
      <c r="F974" s="210"/>
      <c r="G974" s="210"/>
      <c r="H974" s="210"/>
      <c r="I974" s="210"/>
      <c r="J974" s="210"/>
      <c r="K974" s="210"/>
      <c r="L974" s="210"/>
      <c r="M974" s="210"/>
      <c r="N974" s="210"/>
      <c r="O974" s="210"/>
      <c r="P974" s="210"/>
      <c r="Q974" s="210"/>
      <c r="R974" s="210"/>
      <c r="S974" s="210"/>
      <c r="T974" s="210"/>
      <c r="U974" s="210"/>
      <c r="V974" s="210"/>
      <c r="W974" s="210"/>
      <c r="X974" s="210"/>
      <c r="Y974" s="210"/>
      <c r="Z974" s="210"/>
      <c r="AA974" s="210"/>
      <c r="AB974" s="210"/>
      <c r="AC974" s="210"/>
      <c r="AD974" s="210"/>
      <c r="AE974" s="210"/>
      <c r="AF974" s="210"/>
      <c r="AG974" s="210"/>
      <c r="AH974" s="210"/>
      <c r="AI974" s="210"/>
      <c r="AJ974" s="210"/>
      <c r="AK974" s="210"/>
      <c r="AL974" s="210"/>
    </row>
    <row r="975" spans="1:38" ht="16" x14ac:dyDescent="0.2">
      <c r="A975" s="210"/>
      <c r="B975" s="210"/>
      <c r="C975" s="210"/>
      <c r="D975" s="210"/>
      <c r="E975" s="210"/>
      <c r="F975" s="210"/>
      <c r="G975" s="210"/>
      <c r="H975" s="210"/>
      <c r="I975" s="210"/>
      <c r="J975" s="210"/>
      <c r="K975" s="210"/>
      <c r="L975" s="210"/>
      <c r="M975" s="210"/>
      <c r="N975" s="210"/>
      <c r="O975" s="210"/>
      <c r="P975" s="210"/>
      <c r="Q975" s="210"/>
      <c r="R975" s="210"/>
      <c r="S975" s="210"/>
      <c r="T975" s="210"/>
      <c r="U975" s="210"/>
      <c r="V975" s="210"/>
      <c r="W975" s="210"/>
      <c r="X975" s="210"/>
      <c r="Y975" s="210"/>
      <c r="Z975" s="210"/>
      <c r="AA975" s="210"/>
      <c r="AB975" s="210"/>
      <c r="AC975" s="210"/>
      <c r="AD975" s="210"/>
      <c r="AE975" s="210"/>
      <c r="AF975" s="210"/>
      <c r="AG975" s="210"/>
      <c r="AH975" s="210"/>
      <c r="AI975" s="210"/>
      <c r="AJ975" s="210"/>
      <c r="AK975" s="210"/>
      <c r="AL975" s="210"/>
    </row>
    <row r="976" spans="1:38" ht="16" x14ac:dyDescent="0.2">
      <c r="A976" s="210"/>
      <c r="B976" s="210"/>
      <c r="C976" s="210"/>
      <c r="D976" s="210"/>
      <c r="E976" s="210"/>
      <c r="F976" s="210"/>
      <c r="G976" s="210"/>
      <c r="H976" s="210"/>
      <c r="I976" s="210"/>
      <c r="J976" s="210"/>
      <c r="K976" s="210"/>
      <c r="L976" s="210"/>
      <c r="M976" s="210"/>
      <c r="N976" s="210"/>
      <c r="O976" s="210"/>
      <c r="P976" s="210"/>
      <c r="Q976" s="210"/>
      <c r="R976" s="210"/>
      <c r="S976" s="210"/>
      <c r="T976" s="210"/>
      <c r="U976" s="210"/>
      <c r="V976" s="210"/>
      <c r="W976" s="210"/>
      <c r="X976" s="210"/>
      <c r="Y976" s="210"/>
      <c r="Z976" s="210"/>
      <c r="AA976" s="210"/>
      <c r="AB976" s="210"/>
      <c r="AC976" s="210"/>
      <c r="AD976" s="210"/>
      <c r="AE976" s="210"/>
      <c r="AF976" s="210"/>
      <c r="AG976" s="210"/>
      <c r="AH976" s="210"/>
      <c r="AI976" s="210"/>
      <c r="AJ976" s="210"/>
      <c r="AK976" s="210"/>
      <c r="AL976" s="210"/>
    </row>
    <row r="977" spans="1:38" ht="16" x14ac:dyDescent="0.2">
      <c r="A977" s="210"/>
      <c r="B977" s="210"/>
      <c r="C977" s="210"/>
      <c r="D977" s="210"/>
      <c r="E977" s="210"/>
      <c r="F977" s="210"/>
      <c r="G977" s="210"/>
      <c r="H977" s="210"/>
      <c r="I977" s="210"/>
      <c r="J977" s="210"/>
      <c r="K977" s="210"/>
      <c r="L977" s="210"/>
      <c r="M977" s="210"/>
      <c r="N977" s="210"/>
      <c r="O977" s="210"/>
      <c r="P977" s="210"/>
      <c r="Q977" s="210"/>
      <c r="R977" s="210"/>
      <c r="S977" s="210"/>
      <c r="T977" s="210"/>
      <c r="U977" s="210"/>
      <c r="V977" s="210"/>
      <c r="W977" s="210"/>
      <c r="X977" s="210"/>
      <c r="Y977" s="210"/>
      <c r="Z977" s="210"/>
      <c r="AA977" s="210"/>
      <c r="AB977" s="210"/>
      <c r="AC977" s="210"/>
      <c r="AD977" s="210"/>
      <c r="AE977" s="210"/>
      <c r="AF977" s="210"/>
      <c r="AG977" s="210"/>
      <c r="AH977" s="210"/>
      <c r="AI977" s="210"/>
      <c r="AJ977" s="210"/>
      <c r="AK977" s="210"/>
      <c r="AL977" s="210"/>
    </row>
    <row r="978" spans="1:38" ht="16" x14ac:dyDescent="0.2">
      <c r="A978" s="210"/>
      <c r="B978" s="210"/>
      <c r="C978" s="210"/>
      <c r="D978" s="210"/>
      <c r="E978" s="210"/>
      <c r="F978" s="210"/>
      <c r="G978" s="210"/>
      <c r="H978" s="210"/>
      <c r="I978" s="210"/>
      <c r="J978" s="210"/>
      <c r="K978" s="210"/>
      <c r="L978" s="210"/>
      <c r="M978" s="210"/>
      <c r="N978" s="210"/>
      <c r="O978" s="210"/>
      <c r="P978" s="210"/>
      <c r="Q978" s="210"/>
      <c r="R978" s="210"/>
      <c r="S978" s="210"/>
      <c r="T978" s="210"/>
      <c r="U978" s="210"/>
      <c r="V978" s="210"/>
      <c r="W978" s="210"/>
      <c r="X978" s="210"/>
      <c r="Y978" s="210"/>
      <c r="Z978" s="210"/>
      <c r="AA978" s="210"/>
      <c r="AB978" s="210"/>
      <c r="AC978" s="210"/>
      <c r="AD978" s="210"/>
      <c r="AE978" s="210"/>
      <c r="AF978" s="210"/>
      <c r="AG978" s="210"/>
      <c r="AH978" s="210"/>
      <c r="AI978" s="210"/>
      <c r="AJ978" s="210"/>
      <c r="AK978" s="210"/>
      <c r="AL978" s="210"/>
    </row>
    <row r="979" spans="1:38" ht="16" x14ac:dyDescent="0.2">
      <c r="A979" s="210"/>
      <c r="B979" s="210"/>
      <c r="C979" s="210"/>
      <c r="D979" s="210"/>
      <c r="E979" s="210"/>
      <c r="F979" s="210"/>
      <c r="G979" s="210"/>
      <c r="H979" s="210"/>
      <c r="I979" s="210"/>
      <c r="J979" s="210"/>
      <c r="K979" s="210"/>
      <c r="L979" s="210"/>
      <c r="M979" s="210"/>
      <c r="N979" s="210"/>
      <c r="O979" s="210"/>
      <c r="P979" s="210"/>
      <c r="Q979" s="210"/>
      <c r="R979" s="210"/>
      <c r="S979" s="210"/>
      <c r="T979" s="210"/>
      <c r="U979" s="210"/>
      <c r="V979" s="210"/>
      <c r="W979" s="210"/>
      <c r="X979" s="210"/>
      <c r="Y979" s="210"/>
      <c r="Z979" s="210"/>
      <c r="AA979" s="210"/>
      <c r="AB979" s="210"/>
      <c r="AC979" s="210"/>
      <c r="AD979" s="210"/>
      <c r="AE979" s="210"/>
      <c r="AF979" s="210"/>
      <c r="AG979" s="210"/>
      <c r="AH979" s="210"/>
      <c r="AI979" s="210"/>
      <c r="AJ979" s="210"/>
      <c r="AK979" s="210"/>
      <c r="AL979" s="210"/>
    </row>
    <row r="980" spans="1:38" ht="16" x14ac:dyDescent="0.2">
      <c r="A980" s="210"/>
      <c r="B980" s="210"/>
      <c r="C980" s="210"/>
      <c r="D980" s="210"/>
      <c r="E980" s="210"/>
      <c r="F980" s="210"/>
      <c r="G980" s="210"/>
      <c r="H980" s="210"/>
      <c r="I980" s="210"/>
      <c r="J980" s="210"/>
      <c r="K980" s="210"/>
      <c r="L980" s="210"/>
      <c r="M980" s="210"/>
      <c r="N980" s="210"/>
      <c r="O980" s="210"/>
      <c r="P980" s="210"/>
      <c r="Q980" s="210"/>
      <c r="R980" s="210"/>
      <c r="S980" s="210"/>
      <c r="T980" s="210"/>
      <c r="U980" s="210"/>
      <c r="V980" s="210"/>
      <c r="W980" s="210"/>
      <c r="X980" s="210"/>
      <c r="Y980" s="210"/>
      <c r="Z980" s="210"/>
      <c r="AA980" s="210"/>
      <c r="AB980" s="210"/>
      <c r="AC980" s="210"/>
      <c r="AD980" s="210"/>
      <c r="AE980" s="210"/>
      <c r="AF980" s="210"/>
      <c r="AG980" s="210"/>
      <c r="AH980" s="210"/>
      <c r="AI980" s="210"/>
      <c r="AJ980" s="210"/>
      <c r="AK980" s="210"/>
      <c r="AL980" s="210"/>
    </row>
    <row r="981" spans="1:38" ht="16" x14ac:dyDescent="0.2">
      <c r="A981" s="210"/>
      <c r="B981" s="210"/>
      <c r="C981" s="210"/>
      <c r="D981" s="210"/>
      <c r="E981" s="210"/>
      <c r="F981" s="210"/>
      <c r="G981" s="210"/>
      <c r="H981" s="210"/>
      <c r="I981" s="210"/>
      <c r="J981" s="210"/>
      <c r="K981" s="210"/>
      <c r="L981" s="210"/>
      <c r="M981" s="210"/>
      <c r="N981" s="210"/>
      <c r="O981" s="210"/>
      <c r="P981" s="210"/>
      <c r="Q981" s="210"/>
      <c r="R981" s="210"/>
      <c r="S981" s="210"/>
      <c r="T981" s="210"/>
      <c r="U981" s="210"/>
      <c r="V981" s="210"/>
      <c r="W981" s="210"/>
      <c r="X981" s="210"/>
      <c r="Y981" s="210"/>
      <c r="Z981" s="210"/>
      <c r="AA981" s="210"/>
      <c r="AB981" s="210"/>
      <c r="AC981" s="210"/>
      <c r="AD981" s="210"/>
      <c r="AE981" s="210"/>
      <c r="AF981" s="210"/>
      <c r="AG981" s="210"/>
      <c r="AH981" s="210"/>
      <c r="AI981" s="210"/>
      <c r="AJ981" s="210"/>
      <c r="AK981" s="210"/>
      <c r="AL981" s="210"/>
    </row>
    <row r="982" spans="1:38" ht="16" x14ac:dyDescent="0.2">
      <c r="A982" s="210"/>
      <c r="B982" s="210"/>
      <c r="C982" s="210"/>
      <c r="D982" s="210"/>
      <c r="E982" s="210"/>
      <c r="F982" s="210"/>
      <c r="G982" s="210"/>
      <c r="H982" s="210"/>
      <c r="I982" s="210"/>
      <c r="J982" s="210"/>
      <c r="K982" s="210"/>
      <c r="L982" s="210"/>
      <c r="M982" s="210"/>
      <c r="N982" s="210"/>
      <c r="O982" s="210"/>
      <c r="P982" s="210"/>
      <c r="Q982" s="210"/>
      <c r="R982" s="210"/>
      <c r="S982" s="210"/>
      <c r="T982" s="210"/>
      <c r="U982" s="210"/>
      <c r="V982" s="210"/>
      <c r="W982" s="210"/>
      <c r="X982" s="210"/>
      <c r="Y982" s="210"/>
      <c r="Z982" s="210"/>
      <c r="AA982" s="210"/>
      <c r="AB982" s="210"/>
      <c r="AC982" s="210"/>
      <c r="AD982" s="210"/>
      <c r="AE982" s="210"/>
      <c r="AF982" s="210"/>
      <c r="AG982" s="210"/>
      <c r="AH982" s="210"/>
      <c r="AI982" s="210"/>
      <c r="AJ982" s="210"/>
      <c r="AK982" s="210"/>
      <c r="AL982" s="210"/>
    </row>
    <row r="983" spans="1:38" ht="16" x14ac:dyDescent="0.2">
      <c r="A983" s="210"/>
      <c r="B983" s="210"/>
      <c r="C983" s="210"/>
      <c r="D983" s="210"/>
      <c r="E983" s="210"/>
      <c r="F983" s="210"/>
      <c r="G983" s="210"/>
      <c r="H983" s="210"/>
      <c r="I983" s="210"/>
      <c r="J983" s="210"/>
      <c r="K983" s="210"/>
      <c r="L983" s="210"/>
      <c r="M983" s="210"/>
      <c r="N983" s="210"/>
      <c r="O983" s="210"/>
      <c r="P983" s="210"/>
      <c r="Q983" s="210"/>
      <c r="R983" s="210"/>
      <c r="S983" s="210"/>
      <c r="T983" s="210"/>
      <c r="U983" s="210"/>
      <c r="V983" s="210"/>
      <c r="W983" s="210"/>
      <c r="X983" s="210"/>
      <c r="Y983" s="210"/>
      <c r="Z983" s="210"/>
      <c r="AA983" s="210"/>
      <c r="AB983" s="210"/>
      <c r="AC983" s="210"/>
      <c r="AD983" s="210"/>
      <c r="AE983" s="210"/>
      <c r="AF983" s="210"/>
      <c r="AG983" s="210"/>
      <c r="AH983" s="210"/>
      <c r="AI983" s="210"/>
      <c r="AJ983" s="210"/>
      <c r="AK983" s="210"/>
      <c r="AL983" s="210"/>
    </row>
    <row r="984" spans="1:38" ht="16" x14ac:dyDescent="0.2">
      <c r="A984" s="210"/>
      <c r="B984" s="210"/>
      <c r="C984" s="210"/>
      <c r="D984" s="210"/>
      <c r="E984" s="210"/>
      <c r="F984" s="210"/>
      <c r="G984" s="210"/>
      <c r="H984" s="210"/>
      <c r="I984" s="210"/>
      <c r="J984" s="210"/>
      <c r="K984" s="210"/>
      <c r="L984" s="210"/>
      <c r="M984" s="210"/>
      <c r="N984" s="210"/>
      <c r="O984" s="210"/>
      <c r="P984" s="210"/>
      <c r="Q984" s="210"/>
      <c r="R984" s="210"/>
      <c r="S984" s="210"/>
      <c r="T984" s="210"/>
      <c r="U984" s="210"/>
      <c r="V984" s="210"/>
      <c r="W984" s="210"/>
      <c r="X984" s="210"/>
      <c r="Y984" s="210"/>
      <c r="Z984" s="210"/>
      <c r="AA984" s="210"/>
      <c r="AB984" s="210"/>
      <c r="AC984" s="210"/>
      <c r="AD984" s="210"/>
      <c r="AE984" s="210"/>
      <c r="AF984" s="210"/>
      <c r="AG984" s="210"/>
      <c r="AH984" s="210"/>
      <c r="AI984" s="210"/>
      <c r="AJ984" s="210"/>
      <c r="AK984" s="210"/>
      <c r="AL984" s="210"/>
    </row>
    <row r="985" spans="1:38" ht="16" x14ac:dyDescent="0.2">
      <c r="A985" s="210"/>
      <c r="B985" s="210"/>
      <c r="C985" s="210"/>
      <c r="D985" s="210"/>
      <c r="E985" s="210"/>
      <c r="F985" s="210"/>
      <c r="G985" s="210"/>
      <c r="H985" s="210"/>
      <c r="I985" s="210"/>
      <c r="J985" s="210"/>
      <c r="K985" s="210"/>
      <c r="L985" s="210"/>
      <c r="M985" s="210"/>
      <c r="N985" s="210"/>
      <c r="O985" s="210"/>
      <c r="P985" s="210"/>
      <c r="Q985" s="210"/>
      <c r="R985" s="210"/>
      <c r="S985" s="210"/>
      <c r="T985" s="210"/>
      <c r="U985" s="210"/>
      <c r="V985" s="210"/>
      <c r="W985" s="210"/>
      <c r="X985" s="210"/>
      <c r="Y985" s="210"/>
      <c r="Z985" s="210"/>
      <c r="AA985" s="210"/>
      <c r="AB985" s="210"/>
      <c r="AC985" s="210"/>
      <c r="AD985" s="210"/>
      <c r="AE985" s="210"/>
      <c r="AF985" s="210"/>
      <c r="AG985" s="210"/>
      <c r="AH985" s="210"/>
      <c r="AI985" s="210"/>
      <c r="AJ985" s="210"/>
      <c r="AK985" s="210"/>
      <c r="AL985" s="210"/>
    </row>
    <row r="986" spans="1:38" ht="16" x14ac:dyDescent="0.2">
      <c r="A986" s="210"/>
      <c r="B986" s="210"/>
      <c r="C986" s="210"/>
      <c r="D986" s="210"/>
      <c r="E986" s="210"/>
      <c r="F986" s="210"/>
      <c r="G986" s="210"/>
      <c r="H986" s="210"/>
      <c r="I986" s="210"/>
      <c r="J986" s="210"/>
      <c r="K986" s="210"/>
      <c r="L986" s="210"/>
      <c r="M986" s="210"/>
      <c r="N986" s="210"/>
      <c r="O986" s="210"/>
      <c r="P986" s="210"/>
      <c r="Q986" s="210"/>
      <c r="R986" s="210"/>
      <c r="S986" s="210"/>
      <c r="T986" s="210"/>
      <c r="U986" s="210"/>
      <c r="V986" s="210"/>
      <c r="W986" s="210"/>
      <c r="X986" s="210"/>
      <c r="Y986" s="210"/>
      <c r="Z986" s="210"/>
      <c r="AA986" s="210"/>
      <c r="AB986" s="210"/>
      <c r="AC986" s="210"/>
      <c r="AD986" s="210"/>
      <c r="AE986" s="210"/>
      <c r="AF986" s="210"/>
      <c r="AG986" s="210"/>
      <c r="AH986" s="210"/>
      <c r="AI986" s="210"/>
      <c r="AJ986" s="210"/>
      <c r="AK986" s="210"/>
      <c r="AL986" s="210"/>
    </row>
    <row r="987" spans="1:38" ht="16" x14ac:dyDescent="0.2">
      <c r="A987" s="210"/>
      <c r="B987" s="210"/>
      <c r="C987" s="210"/>
      <c r="D987" s="210"/>
      <c r="E987" s="210"/>
      <c r="F987" s="210"/>
      <c r="G987" s="210"/>
      <c r="H987" s="210"/>
      <c r="I987" s="210"/>
      <c r="J987" s="210"/>
      <c r="K987" s="210"/>
      <c r="L987" s="210"/>
      <c r="M987" s="210"/>
      <c r="N987" s="210"/>
      <c r="O987" s="210"/>
      <c r="P987" s="210"/>
      <c r="Q987" s="210"/>
      <c r="R987" s="210"/>
      <c r="S987" s="210"/>
      <c r="T987" s="210"/>
      <c r="U987" s="210"/>
      <c r="V987" s="210"/>
      <c r="W987" s="210"/>
      <c r="X987" s="210"/>
      <c r="Y987" s="210"/>
      <c r="Z987" s="210"/>
      <c r="AA987" s="210"/>
      <c r="AB987" s="210"/>
      <c r="AC987" s="210"/>
      <c r="AD987" s="210"/>
      <c r="AE987" s="210"/>
      <c r="AF987" s="210"/>
      <c r="AG987" s="210"/>
      <c r="AH987" s="210"/>
      <c r="AI987" s="210"/>
      <c r="AJ987" s="210"/>
      <c r="AK987" s="210"/>
      <c r="AL987" s="210"/>
    </row>
    <row r="988" spans="1:38" ht="16" x14ac:dyDescent="0.2">
      <c r="A988" s="210"/>
      <c r="B988" s="210"/>
      <c r="C988" s="210"/>
      <c r="D988" s="210"/>
      <c r="E988" s="210"/>
      <c r="F988" s="210"/>
      <c r="G988" s="210"/>
      <c r="H988" s="210"/>
      <c r="I988" s="210"/>
      <c r="J988" s="210"/>
      <c r="K988" s="210"/>
      <c r="L988" s="210"/>
      <c r="M988" s="210"/>
      <c r="N988" s="210"/>
      <c r="O988" s="210"/>
      <c r="P988" s="210"/>
      <c r="Q988" s="210"/>
      <c r="R988" s="210"/>
      <c r="S988" s="210"/>
      <c r="T988" s="210"/>
      <c r="U988" s="210"/>
      <c r="V988" s="210"/>
      <c r="W988" s="210"/>
      <c r="X988" s="210"/>
      <c r="Y988" s="210"/>
      <c r="Z988" s="210"/>
      <c r="AA988" s="210"/>
      <c r="AB988" s="210"/>
      <c r="AC988" s="210"/>
      <c r="AD988" s="210"/>
      <c r="AE988" s="210"/>
      <c r="AF988" s="210"/>
      <c r="AG988" s="210"/>
      <c r="AH988" s="210"/>
      <c r="AI988" s="210"/>
      <c r="AJ988" s="210"/>
      <c r="AK988" s="210"/>
      <c r="AL988" s="210"/>
    </row>
    <row r="989" spans="1:38" ht="16" x14ac:dyDescent="0.2">
      <c r="A989" s="210"/>
      <c r="B989" s="210"/>
      <c r="C989" s="210"/>
      <c r="D989" s="210"/>
      <c r="E989" s="210"/>
      <c r="F989" s="210"/>
      <c r="G989" s="210"/>
      <c r="H989" s="210"/>
      <c r="I989" s="210"/>
      <c r="J989" s="210"/>
      <c r="K989" s="210"/>
      <c r="L989" s="210"/>
      <c r="M989" s="210"/>
      <c r="N989" s="210"/>
      <c r="O989" s="210"/>
      <c r="P989" s="210"/>
      <c r="Q989" s="210"/>
      <c r="R989" s="210"/>
      <c r="S989" s="210"/>
      <c r="T989" s="210"/>
      <c r="U989" s="210"/>
      <c r="V989" s="210"/>
      <c r="W989" s="210"/>
      <c r="X989" s="210"/>
      <c r="Y989" s="210"/>
      <c r="Z989" s="210"/>
      <c r="AA989" s="210"/>
      <c r="AB989" s="210"/>
      <c r="AC989" s="210"/>
      <c r="AD989" s="210"/>
      <c r="AE989" s="210"/>
      <c r="AF989" s="210"/>
      <c r="AG989" s="210"/>
      <c r="AH989" s="210"/>
      <c r="AI989" s="210"/>
      <c r="AJ989" s="210"/>
      <c r="AK989" s="210"/>
      <c r="AL989" s="210"/>
    </row>
    <row r="990" spans="1:38" ht="16" x14ac:dyDescent="0.2">
      <c r="A990" s="210"/>
      <c r="B990" s="210"/>
      <c r="C990" s="210"/>
      <c r="D990" s="210"/>
      <c r="E990" s="210"/>
      <c r="F990" s="210"/>
      <c r="G990" s="210"/>
      <c r="H990" s="210"/>
      <c r="I990" s="210"/>
      <c r="J990" s="210"/>
      <c r="K990" s="210"/>
      <c r="L990" s="210"/>
      <c r="M990" s="210"/>
      <c r="N990" s="210"/>
      <c r="O990" s="210"/>
      <c r="P990" s="210"/>
      <c r="Q990" s="210"/>
      <c r="R990" s="210"/>
      <c r="S990" s="210"/>
      <c r="T990" s="210"/>
      <c r="U990" s="210"/>
      <c r="V990" s="210"/>
      <c r="W990" s="210"/>
      <c r="X990" s="210"/>
      <c r="Y990" s="210"/>
      <c r="Z990" s="210"/>
      <c r="AA990" s="210"/>
      <c r="AB990" s="210"/>
      <c r="AC990" s="210"/>
      <c r="AD990" s="210"/>
      <c r="AE990" s="210"/>
      <c r="AF990" s="210"/>
      <c r="AG990" s="210"/>
      <c r="AH990" s="210"/>
      <c r="AI990" s="210"/>
      <c r="AJ990" s="210"/>
      <c r="AK990" s="210"/>
      <c r="AL990" s="210"/>
    </row>
    <row r="991" spans="1:38" ht="16" x14ac:dyDescent="0.2">
      <c r="A991" s="210"/>
      <c r="B991" s="210"/>
      <c r="C991" s="210"/>
      <c r="D991" s="210"/>
      <c r="E991" s="210"/>
      <c r="F991" s="210"/>
      <c r="G991" s="210"/>
      <c r="H991" s="210"/>
      <c r="I991" s="210"/>
      <c r="J991" s="210"/>
      <c r="K991" s="210"/>
      <c r="L991" s="210"/>
      <c r="M991" s="210"/>
      <c r="N991" s="210"/>
      <c r="O991" s="210"/>
      <c r="P991" s="210"/>
      <c r="Q991" s="210"/>
      <c r="R991" s="210"/>
      <c r="S991" s="210"/>
      <c r="T991" s="210"/>
      <c r="U991" s="210"/>
      <c r="V991" s="210"/>
      <c r="W991" s="210"/>
      <c r="X991" s="210"/>
      <c r="Y991" s="210"/>
      <c r="Z991" s="210"/>
      <c r="AA991" s="210"/>
      <c r="AB991" s="210"/>
      <c r="AC991" s="210"/>
      <c r="AD991" s="210"/>
      <c r="AE991" s="210"/>
      <c r="AF991" s="210"/>
      <c r="AG991" s="210"/>
      <c r="AH991" s="210"/>
      <c r="AI991" s="210"/>
      <c r="AJ991" s="210"/>
      <c r="AK991" s="210"/>
      <c r="AL991" s="210"/>
    </row>
    <row r="992" spans="1:38" ht="16" x14ac:dyDescent="0.2">
      <c r="A992" s="210"/>
      <c r="B992" s="210"/>
      <c r="C992" s="210"/>
      <c r="D992" s="210"/>
      <c r="E992" s="210"/>
      <c r="F992" s="210"/>
      <c r="G992" s="210"/>
      <c r="H992" s="210"/>
      <c r="I992" s="210"/>
      <c r="J992" s="210"/>
      <c r="K992" s="210"/>
      <c r="L992" s="210"/>
      <c r="M992" s="210"/>
      <c r="N992" s="210"/>
      <c r="O992" s="210"/>
      <c r="P992" s="210"/>
      <c r="Q992" s="210"/>
      <c r="R992" s="210"/>
      <c r="S992" s="210"/>
      <c r="T992" s="210"/>
      <c r="U992" s="210"/>
      <c r="V992" s="210"/>
      <c r="W992" s="210"/>
      <c r="X992" s="210"/>
      <c r="Y992" s="210"/>
      <c r="Z992" s="210"/>
      <c r="AA992" s="210"/>
      <c r="AB992" s="210"/>
      <c r="AC992" s="210"/>
      <c r="AD992" s="210"/>
      <c r="AE992" s="210"/>
      <c r="AF992" s="210"/>
      <c r="AG992" s="210"/>
      <c r="AH992" s="210"/>
      <c r="AI992" s="210"/>
      <c r="AJ992" s="210"/>
      <c r="AK992" s="210"/>
      <c r="AL992" s="210"/>
    </row>
    <row r="993" spans="1:38" ht="16" x14ac:dyDescent="0.2">
      <c r="A993" s="210"/>
      <c r="B993" s="210"/>
      <c r="C993" s="210"/>
      <c r="D993" s="210"/>
      <c r="E993" s="210"/>
      <c r="F993" s="210"/>
      <c r="G993" s="210"/>
      <c r="H993" s="210"/>
      <c r="I993" s="210"/>
      <c r="J993" s="210"/>
      <c r="K993" s="210"/>
      <c r="L993" s="210"/>
      <c r="M993" s="210"/>
      <c r="N993" s="210"/>
      <c r="O993" s="210"/>
      <c r="P993" s="210"/>
      <c r="Q993" s="210"/>
      <c r="R993" s="210"/>
      <c r="S993" s="210"/>
      <c r="T993" s="210"/>
      <c r="U993" s="210"/>
      <c r="V993" s="210"/>
      <c r="W993" s="210"/>
      <c r="X993" s="210"/>
      <c r="Y993" s="210"/>
      <c r="Z993" s="210"/>
      <c r="AA993" s="210"/>
      <c r="AB993" s="210"/>
      <c r="AC993" s="210"/>
      <c r="AD993" s="210"/>
      <c r="AE993" s="210"/>
      <c r="AF993" s="210"/>
      <c r="AG993" s="210"/>
      <c r="AH993" s="210"/>
      <c r="AI993" s="210"/>
      <c r="AJ993" s="210"/>
      <c r="AK993" s="210"/>
      <c r="AL993" s="210"/>
    </row>
    <row r="994" spans="1:38" ht="16" x14ac:dyDescent="0.2">
      <c r="A994" s="210"/>
      <c r="B994" s="210"/>
      <c r="C994" s="210"/>
      <c r="D994" s="210"/>
      <c r="E994" s="210"/>
      <c r="F994" s="210"/>
      <c r="G994" s="210"/>
      <c r="H994" s="210"/>
      <c r="I994" s="210"/>
      <c r="J994" s="210"/>
      <c r="K994" s="210"/>
      <c r="L994" s="210"/>
      <c r="M994" s="210"/>
      <c r="N994" s="210"/>
      <c r="O994" s="210"/>
      <c r="P994" s="210"/>
      <c r="Q994" s="210"/>
      <c r="R994" s="210"/>
      <c r="S994" s="210"/>
      <c r="T994" s="210"/>
      <c r="U994" s="210"/>
      <c r="V994" s="210"/>
      <c r="W994" s="210"/>
      <c r="X994" s="210"/>
      <c r="Y994" s="210"/>
      <c r="Z994" s="210"/>
      <c r="AA994" s="210"/>
      <c r="AB994" s="210"/>
      <c r="AC994" s="210"/>
      <c r="AD994" s="210"/>
      <c r="AE994" s="210"/>
      <c r="AF994" s="210"/>
      <c r="AG994" s="210"/>
      <c r="AH994" s="210"/>
      <c r="AI994" s="210"/>
      <c r="AJ994" s="210"/>
      <c r="AK994" s="210"/>
      <c r="AL994" s="210"/>
    </row>
    <row r="995" spans="1:38" ht="16" x14ac:dyDescent="0.2">
      <c r="A995" s="210"/>
      <c r="B995" s="210"/>
      <c r="C995" s="210"/>
      <c r="D995" s="210"/>
      <c r="E995" s="210"/>
      <c r="F995" s="210"/>
      <c r="G995" s="210"/>
      <c r="H995" s="210"/>
      <c r="I995" s="210"/>
      <c r="J995" s="210"/>
      <c r="K995" s="210"/>
      <c r="L995" s="210"/>
      <c r="M995" s="210"/>
      <c r="N995" s="210"/>
      <c r="O995" s="210"/>
      <c r="P995" s="210"/>
      <c r="Q995" s="210"/>
      <c r="R995" s="210"/>
      <c r="S995" s="210"/>
      <c r="T995" s="210"/>
      <c r="U995" s="210"/>
      <c r="V995" s="210"/>
      <c r="W995" s="210"/>
      <c r="X995" s="210"/>
      <c r="Y995" s="210"/>
      <c r="Z995" s="210"/>
      <c r="AA995" s="210"/>
      <c r="AB995" s="210"/>
      <c r="AC995" s="210"/>
      <c r="AD995" s="210"/>
      <c r="AE995" s="210"/>
      <c r="AF995" s="210"/>
      <c r="AG995" s="210"/>
      <c r="AH995" s="210"/>
      <c r="AI995" s="210"/>
      <c r="AJ995" s="210"/>
      <c r="AK995" s="210"/>
      <c r="AL995" s="210"/>
    </row>
    <row r="996" spans="1:38" ht="16" x14ac:dyDescent="0.2">
      <c r="A996" s="210"/>
      <c r="B996" s="210"/>
      <c r="C996" s="210"/>
      <c r="D996" s="210"/>
      <c r="E996" s="210"/>
      <c r="F996" s="210"/>
      <c r="G996" s="210"/>
      <c r="H996" s="210"/>
      <c r="I996" s="210"/>
      <c r="J996" s="210"/>
      <c r="K996" s="210"/>
      <c r="L996" s="210"/>
      <c r="M996" s="210"/>
      <c r="N996" s="210"/>
      <c r="O996" s="210"/>
      <c r="P996" s="210"/>
      <c r="Q996" s="210"/>
      <c r="R996" s="210"/>
      <c r="S996" s="210"/>
      <c r="T996" s="210"/>
      <c r="U996" s="210"/>
      <c r="V996" s="210"/>
      <c r="W996" s="210"/>
      <c r="X996" s="210"/>
      <c r="Y996" s="210"/>
      <c r="Z996" s="210"/>
      <c r="AA996" s="210"/>
      <c r="AB996" s="210"/>
      <c r="AC996" s="210"/>
      <c r="AD996" s="210"/>
      <c r="AE996" s="210"/>
      <c r="AF996" s="210"/>
      <c r="AG996" s="210"/>
      <c r="AH996" s="210"/>
      <c r="AI996" s="210"/>
      <c r="AJ996" s="210"/>
      <c r="AK996" s="210"/>
      <c r="AL996" s="210"/>
    </row>
    <row r="997" spans="1:38" ht="16" x14ac:dyDescent="0.2">
      <c r="A997" s="210"/>
      <c r="B997" s="210"/>
      <c r="C997" s="210"/>
      <c r="D997" s="210"/>
      <c r="E997" s="210"/>
      <c r="F997" s="210"/>
      <c r="G997" s="210"/>
      <c r="H997" s="210"/>
      <c r="I997" s="210"/>
      <c r="J997" s="210"/>
      <c r="K997" s="210"/>
      <c r="L997" s="210"/>
      <c r="M997" s="210"/>
      <c r="N997" s="210"/>
      <c r="O997" s="210"/>
      <c r="P997" s="210"/>
      <c r="Q997" s="210"/>
      <c r="R997" s="210"/>
      <c r="S997" s="210"/>
      <c r="T997" s="210"/>
      <c r="U997" s="210"/>
      <c r="V997" s="210"/>
      <c r="W997" s="210"/>
      <c r="X997" s="210"/>
      <c r="Y997" s="210"/>
      <c r="Z997" s="210"/>
      <c r="AA997" s="210"/>
      <c r="AB997" s="210"/>
      <c r="AC997" s="210"/>
      <c r="AD997" s="210"/>
      <c r="AE997" s="210"/>
      <c r="AF997" s="210"/>
      <c r="AG997" s="210"/>
      <c r="AH997" s="210"/>
      <c r="AI997" s="210"/>
      <c r="AJ997" s="210"/>
      <c r="AK997" s="210"/>
      <c r="AL997" s="210"/>
    </row>
    <row r="998" spans="1:38" ht="16" x14ac:dyDescent="0.2">
      <c r="A998" s="210"/>
      <c r="B998" s="210"/>
      <c r="C998" s="210"/>
      <c r="D998" s="210"/>
      <c r="E998" s="210"/>
      <c r="F998" s="210"/>
      <c r="G998" s="210"/>
      <c r="H998" s="210"/>
      <c r="I998" s="210"/>
      <c r="J998" s="210"/>
      <c r="K998" s="210"/>
      <c r="L998" s="210"/>
      <c r="M998" s="210"/>
      <c r="N998" s="210"/>
      <c r="O998" s="210"/>
      <c r="P998" s="210"/>
      <c r="Q998" s="210"/>
      <c r="R998" s="210"/>
      <c r="S998" s="210"/>
      <c r="T998" s="210"/>
      <c r="U998" s="210"/>
      <c r="V998" s="210"/>
      <c r="W998" s="210"/>
      <c r="X998" s="210"/>
      <c r="Y998" s="210"/>
      <c r="Z998" s="210"/>
      <c r="AA998" s="210"/>
      <c r="AB998" s="210"/>
      <c r="AC998" s="210"/>
      <c r="AD998" s="210"/>
      <c r="AE998" s="210"/>
      <c r="AF998" s="210"/>
      <c r="AG998" s="210"/>
      <c r="AH998" s="210"/>
      <c r="AI998" s="210"/>
      <c r="AJ998" s="210"/>
      <c r="AK998" s="210"/>
      <c r="AL998" s="210"/>
    </row>
    <row r="999" spans="1:38" ht="16" x14ac:dyDescent="0.2">
      <c r="A999" s="210"/>
      <c r="B999" s="210"/>
      <c r="C999" s="210"/>
      <c r="D999" s="210"/>
      <c r="E999" s="210"/>
      <c r="F999" s="210"/>
      <c r="G999" s="210"/>
      <c r="H999" s="210"/>
      <c r="I999" s="210"/>
      <c r="J999" s="210"/>
      <c r="K999" s="210"/>
      <c r="L999" s="210"/>
      <c r="M999" s="210"/>
      <c r="N999" s="210"/>
      <c r="O999" s="210"/>
      <c r="P999" s="210"/>
      <c r="Q999" s="210"/>
      <c r="R999" s="210"/>
      <c r="S999" s="210"/>
      <c r="T999" s="210"/>
      <c r="U999" s="210"/>
      <c r="V999" s="210"/>
      <c r="W999" s="210"/>
      <c r="X999" s="210"/>
      <c r="Y999" s="210"/>
      <c r="Z999" s="210"/>
      <c r="AA999" s="210"/>
      <c r="AB999" s="210"/>
      <c r="AC999" s="210"/>
      <c r="AD999" s="210"/>
      <c r="AE999" s="210"/>
      <c r="AF999" s="210"/>
      <c r="AG999" s="210"/>
      <c r="AH999" s="210"/>
      <c r="AI999" s="210"/>
      <c r="AJ999" s="210"/>
      <c r="AK999" s="210"/>
      <c r="AL999" s="210"/>
    </row>
    <row r="1000" spans="1:38" ht="16" x14ac:dyDescent="0.2">
      <c r="A1000" s="210"/>
      <c r="B1000" s="210"/>
      <c r="C1000" s="210"/>
      <c r="D1000" s="210"/>
      <c r="E1000" s="210"/>
      <c r="F1000" s="210"/>
      <c r="G1000" s="210"/>
      <c r="H1000" s="210"/>
      <c r="I1000" s="210"/>
      <c r="J1000" s="210"/>
      <c r="K1000" s="210"/>
      <c r="L1000" s="210"/>
      <c r="M1000" s="210"/>
      <c r="N1000" s="210"/>
      <c r="O1000" s="210"/>
      <c r="P1000" s="210"/>
      <c r="Q1000" s="210"/>
      <c r="R1000" s="210"/>
      <c r="S1000" s="210"/>
      <c r="T1000" s="210"/>
      <c r="U1000" s="210"/>
      <c r="V1000" s="210"/>
      <c r="W1000" s="210"/>
      <c r="X1000" s="210"/>
      <c r="Y1000" s="210"/>
      <c r="Z1000" s="210"/>
      <c r="AA1000" s="210"/>
      <c r="AB1000" s="210"/>
      <c r="AC1000" s="210"/>
      <c r="AD1000" s="210"/>
      <c r="AE1000" s="210"/>
      <c r="AF1000" s="210"/>
      <c r="AG1000" s="210"/>
      <c r="AH1000" s="210"/>
      <c r="AI1000" s="210"/>
      <c r="AJ1000" s="210"/>
      <c r="AK1000" s="210"/>
      <c r="AL1000" s="210"/>
    </row>
    <row r="1001" spans="1:38" ht="16" x14ac:dyDescent="0.2">
      <c r="A1001" s="210"/>
      <c r="B1001" s="210"/>
      <c r="C1001" s="210"/>
      <c r="D1001" s="210"/>
      <c r="E1001" s="210"/>
      <c r="F1001" s="210"/>
      <c r="G1001" s="210"/>
      <c r="H1001" s="210"/>
      <c r="I1001" s="210"/>
      <c r="J1001" s="210"/>
      <c r="K1001" s="210"/>
      <c r="L1001" s="210"/>
      <c r="M1001" s="210"/>
      <c r="N1001" s="210"/>
      <c r="O1001" s="210"/>
      <c r="P1001" s="210"/>
      <c r="Q1001" s="210"/>
      <c r="R1001" s="210"/>
      <c r="S1001" s="210"/>
      <c r="T1001" s="210"/>
      <c r="U1001" s="210"/>
      <c r="V1001" s="210"/>
      <c r="W1001" s="210"/>
      <c r="X1001" s="210"/>
      <c r="Y1001" s="210"/>
      <c r="Z1001" s="210"/>
      <c r="AA1001" s="210"/>
      <c r="AB1001" s="210"/>
      <c r="AC1001" s="210"/>
      <c r="AD1001" s="210"/>
      <c r="AE1001" s="210"/>
      <c r="AF1001" s="210"/>
      <c r="AG1001" s="210"/>
      <c r="AH1001" s="210"/>
      <c r="AI1001" s="210"/>
      <c r="AJ1001" s="210"/>
      <c r="AK1001" s="210"/>
      <c r="AL1001" s="210"/>
    </row>
    <row r="1002" spans="1:38" ht="16" x14ac:dyDescent="0.2">
      <c r="A1002" s="210"/>
      <c r="B1002" s="210"/>
      <c r="C1002" s="210"/>
      <c r="D1002" s="210"/>
      <c r="E1002" s="210"/>
      <c r="F1002" s="210"/>
      <c r="G1002" s="210"/>
      <c r="H1002" s="210"/>
      <c r="I1002" s="210"/>
      <c r="J1002" s="210"/>
      <c r="K1002" s="210"/>
      <c r="L1002" s="210"/>
      <c r="M1002" s="210"/>
      <c r="N1002" s="210"/>
      <c r="O1002" s="210"/>
      <c r="P1002" s="210"/>
      <c r="Q1002" s="210"/>
      <c r="R1002" s="210"/>
      <c r="S1002" s="210"/>
      <c r="T1002" s="210"/>
      <c r="U1002" s="210"/>
      <c r="V1002" s="210"/>
      <c r="W1002" s="210"/>
      <c r="X1002" s="210"/>
      <c r="Y1002" s="210"/>
      <c r="Z1002" s="210"/>
      <c r="AA1002" s="210"/>
      <c r="AB1002" s="210"/>
      <c r="AC1002" s="210"/>
      <c r="AD1002" s="210"/>
      <c r="AE1002" s="210"/>
      <c r="AF1002" s="210"/>
      <c r="AG1002" s="210"/>
      <c r="AH1002" s="210"/>
      <c r="AI1002" s="210"/>
      <c r="AJ1002" s="210"/>
      <c r="AK1002" s="210"/>
      <c r="AL1002" s="210"/>
    </row>
    <row r="1003" spans="1:38" ht="16" x14ac:dyDescent="0.2">
      <c r="A1003" s="210"/>
      <c r="B1003" s="210"/>
      <c r="C1003" s="210"/>
      <c r="D1003" s="210"/>
      <c r="E1003" s="210"/>
      <c r="F1003" s="210"/>
      <c r="G1003" s="210"/>
      <c r="H1003" s="210"/>
      <c r="I1003" s="210"/>
      <c r="J1003" s="210"/>
      <c r="K1003" s="210"/>
      <c r="L1003" s="210"/>
      <c r="M1003" s="210"/>
      <c r="N1003" s="210"/>
      <c r="O1003" s="210"/>
      <c r="P1003" s="210"/>
      <c r="Q1003" s="210"/>
      <c r="R1003" s="210"/>
      <c r="S1003" s="210"/>
      <c r="T1003" s="210"/>
      <c r="U1003" s="210"/>
      <c r="V1003" s="210"/>
      <c r="W1003" s="210"/>
      <c r="X1003" s="210"/>
      <c r="Y1003" s="210"/>
      <c r="Z1003" s="210"/>
      <c r="AA1003" s="210"/>
      <c r="AB1003" s="210"/>
      <c r="AC1003" s="210"/>
      <c r="AD1003" s="210"/>
      <c r="AE1003" s="210"/>
      <c r="AF1003" s="210"/>
      <c r="AG1003" s="210"/>
      <c r="AH1003" s="210"/>
      <c r="AI1003" s="210"/>
      <c r="AJ1003" s="210"/>
      <c r="AK1003" s="210"/>
      <c r="AL1003" s="210"/>
    </row>
    <row r="1004" spans="1:38" ht="16" x14ac:dyDescent="0.2">
      <c r="A1004" s="210"/>
      <c r="B1004" s="210"/>
      <c r="C1004" s="210"/>
      <c r="D1004" s="210"/>
      <c r="E1004" s="210"/>
      <c r="F1004" s="210"/>
      <c r="G1004" s="210"/>
      <c r="H1004" s="210"/>
      <c r="I1004" s="210"/>
      <c r="J1004" s="210"/>
      <c r="K1004" s="210"/>
      <c r="L1004" s="210"/>
      <c r="M1004" s="210"/>
      <c r="N1004" s="210"/>
      <c r="O1004" s="210"/>
      <c r="P1004" s="210"/>
      <c r="Q1004" s="210"/>
      <c r="R1004" s="210"/>
      <c r="S1004" s="210"/>
      <c r="T1004" s="210"/>
      <c r="U1004" s="210"/>
      <c r="V1004" s="210"/>
      <c r="W1004" s="210"/>
      <c r="X1004" s="210"/>
      <c r="Y1004" s="210"/>
      <c r="Z1004" s="210"/>
      <c r="AA1004" s="210"/>
      <c r="AB1004" s="210"/>
      <c r="AC1004" s="210"/>
      <c r="AD1004" s="210"/>
      <c r="AE1004" s="210"/>
      <c r="AF1004" s="210"/>
      <c r="AG1004" s="210"/>
      <c r="AH1004" s="210"/>
      <c r="AI1004" s="210"/>
      <c r="AJ1004" s="210"/>
      <c r="AK1004" s="210"/>
      <c r="AL1004" s="210"/>
    </row>
  </sheetData>
  <mergeCells count="22">
    <mergeCell ref="X70:AK70"/>
    <mergeCell ref="K64:W64"/>
    <mergeCell ref="K70:W70"/>
    <mergeCell ref="B63:W63"/>
    <mergeCell ref="X63:AK63"/>
    <mergeCell ref="X64:AK64"/>
    <mergeCell ref="AC65:AK65"/>
    <mergeCell ref="B64:J64"/>
    <mergeCell ref="B65:J65"/>
    <mergeCell ref="B70:J70"/>
    <mergeCell ref="AC61:AK61"/>
    <mergeCell ref="B61:J61"/>
    <mergeCell ref="B55:J56"/>
    <mergeCell ref="B62:J62"/>
    <mergeCell ref="AC56:AK56"/>
    <mergeCell ref="AC55:AK55"/>
    <mergeCell ref="B54:AK54"/>
    <mergeCell ref="B4:AK4"/>
    <mergeCell ref="B5:AK5"/>
    <mergeCell ref="B6:AK6"/>
    <mergeCell ref="B7:AK7"/>
    <mergeCell ref="B51:AK53"/>
  </mergeCells>
  <pageMargins left="0.7" right="0.7" top="0.75" bottom="0.75" header="0" footer="0"/>
  <pageSetup scale="64" orientation="portrai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CDB84-735A-FF48-A9B3-A5C633CD0984}">
  <sheetPr codeName="Sheet28">
    <tabColor rgb="FF92D050"/>
  </sheetPr>
  <dimension ref="B1:AF47"/>
  <sheetViews>
    <sheetView showGridLines="0" view="pageBreakPreview" zoomScale="110" zoomScaleSheetLayoutView="50" workbookViewId="0">
      <selection activeCell="Z2" sqref="Z2:AE2"/>
    </sheetView>
  </sheetViews>
  <sheetFormatPr baseColWidth="10" defaultColWidth="9.1640625" defaultRowHeight="14" x14ac:dyDescent="0.15"/>
  <cols>
    <col min="1" max="1" width="0.83203125" style="293" customWidth="1"/>
    <col min="2" max="2" width="4.5" style="292" customWidth="1"/>
    <col min="3" max="7" width="3" style="292" customWidth="1"/>
    <col min="8" max="8" width="1.1640625" style="292" customWidth="1"/>
    <col min="9" max="13" width="3" style="292" customWidth="1"/>
    <col min="14" max="14" width="6.1640625" style="293" customWidth="1"/>
    <col min="15" max="15" width="5.1640625" style="293" customWidth="1"/>
    <col min="16" max="18" width="2.83203125" style="293" customWidth="1"/>
    <col min="19" max="20" width="4" style="293" customWidth="1"/>
    <col min="21" max="21" width="1.5" style="293" customWidth="1"/>
    <col min="22" max="22" width="15.5" style="293" customWidth="1"/>
    <col min="23" max="27" width="3.1640625" style="293" customWidth="1"/>
    <col min="28" max="28" width="2.5" style="293" customWidth="1"/>
    <col min="29" max="31" width="3.1640625" style="293" customWidth="1"/>
    <col min="32" max="32" width="0.83203125" style="293" customWidth="1"/>
    <col min="33" max="38" width="3.1640625" style="293" customWidth="1"/>
    <col min="39" max="16384" width="9.1640625" style="293"/>
  </cols>
  <sheetData>
    <row r="1" spans="2:32" ht="8.25" customHeight="1" x14ac:dyDescent="0.15"/>
    <row r="2" spans="2:32" ht="12" customHeight="1" x14ac:dyDescent="0.15">
      <c r="B2" s="294"/>
      <c r="C2" s="294"/>
      <c r="D2" s="294"/>
      <c r="E2" s="294"/>
      <c r="F2" s="294"/>
      <c r="G2" s="294"/>
      <c r="H2" s="294"/>
      <c r="I2" s="294"/>
      <c r="J2" s="294"/>
      <c r="Z2" s="436" t="s">
        <v>208</v>
      </c>
      <c r="AA2" s="436"/>
      <c r="AB2" s="436"/>
      <c r="AC2" s="436"/>
      <c r="AD2" s="436"/>
      <c r="AE2" s="436"/>
      <c r="AF2" s="295"/>
    </row>
    <row r="3" spans="2:32" ht="6" customHeight="1" x14ac:dyDescent="0.15">
      <c r="B3" s="294"/>
      <c r="C3" s="294"/>
      <c r="D3" s="294"/>
      <c r="E3" s="294"/>
      <c r="F3" s="294"/>
      <c r="G3" s="294"/>
      <c r="H3" s="294"/>
      <c r="I3" s="294"/>
      <c r="J3" s="294"/>
      <c r="K3" s="296"/>
    </row>
    <row r="4" spans="2:32" ht="13" customHeight="1" x14ac:dyDescent="0.15">
      <c r="B4" s="437" t="s">
        <v>576</v>
      </c>
      <c r="C4" s="437"/>
      <c r="D4" s="437"/>
      <c r="E4" s="437"/>
      <c r="F4" s="437"/>
      <c r="G4" s="437"/>
      <c r="H4" s="437"/>
      <c r="I4" s="437"/>
      <c r="J4" s="437"/>
      <c r="K4" s="437"/>
      <c r="L4" s="437"/>
      <c r="M4" s="437"/>
      <c r="N4" s="437"/>
      <c r="O4" s="437"/>
      <c r="P4" s="437"/>
      <c r="Q4" s="437"/>
      <c r="R4" s="437"/>
      <c r="S4" s="437"/>
      <c r="T4" s="437"/>
      <c r="U4" s="437"/>
      <c r="V4" s="437"/>
      <c r="W4" s="437"/>
      <c r="X4" s="437"/>
      <c r="Y4" s="437"/>
      <c r="Z4" s="437"/>
      <c r="AA4" s="437"/>
      <c r="AB4" s="437"/>
      <c r="AC4" s="437"/>
      <c r="AD4" s="437"/>
      <c r="AE4" s="437"/>
      <c r="AF4" s="437"/>
    </row>
    <row r="5" spans="2:32" ht="13" customHeight="1" x14ac:dyDescent="0.15">
      <c r="B5" s="438" t="str">
        <f>'[73]II-10'!B6:AG6</f>
        <v>BANTUAN STIMULAN PERUMAHAN SWADAYA</v>
      </c>
      <c r="C5" s="438"/>
      <c r="D5" s="438"/>
      <c r="E5" s="438"/>
      <c r="F5" s="438"/>
      <c r="G5" s="438"/>
      <c r="H5" s="438"/>
      <c r="I5" s="438"/>
      <c r="J5" s="438"/>
      <c r="K5" s="438"/>
      <c r="L5" s="438"/>
      <c r="M5" s="438"/>
      <c r="N5" s="438"/>
      <c r="O5" s="438"/>
      <c r="P5" s="438"/>
      <c r="Q5" s="438"/>
      <c r="R5" s="438"/>
      <c r="S5" s="438"/>
      <c r="T5" s="438"/>
      <c r="U5" s="438"/>
      <c r="V5" s="438"/>
      <c r="W5" s="438"/>
      <c r="X5" s="438"/>
      <c r="Y5" s="438"/>
      <c r="Z5" s="438"/>
      <c r="AA5" s="438"/>
      <c r="AB5" s="438"/>
      <c r="AC5" s="438"/>
      <c r="AD5" s="438"/>
      <c r="AE5" s="438"/>
      <c r="AF5" s="438"/>
    </row>
    <row r="6" spans="2:32" ht="13" customHeight="1" x14ac:dyDescent="0.15">
      <c r="B6" s="438" t="str">
        <f>'[73]II-10'!B7:AG7</f>
        <v>TAHUN 2026</v>
      </c>
      <c r="C6" s="438"/>
      <c r="D6" s="438"/>
      <c r="E6" s="438"/>
      <c r="F6" s="438"/>
      <c r="G6" s="438"/>
      <c r="H6" s="438"/>
      <c r="I6" s="438"/>
      <c r="J6" s="438"/>
      <c r="K6" s="438"/>
      <c r="L6" s="438"/>
      <c r="M6" s="438"/>
      <c r="N6" s="438"/>
      <c r="O6" s="438"/>
      <c r="P6" s="438"/>
      <c r="Q6" s="438"/>
      <c r="R6" s="438"/>
      <c r="S6" s="438"/>
      <c r="T6" s="438"/>
      <c r="U6" s="438"/>
      <c r="V6" s="438"/>
      <c r="W6" s="438"/>
      <c r="X6" s="438"/>
      <c r="Y6" s="438"/>
      <c r="Z6" s="438"/>
      <c r="AA6" s="438"/>
      <c r="AB6" s="438"/>
      <c r="AC6" s="438"/>
      <c r="AD6" s="438"/>
      <c r="AE6" s="438"/>
      <c r="AF6" s="438"/>
    </row>
    <row r="7" spans="2:32" ht="8.25" customHeight="1" x14ac:dyDescent="0.15">
      <c r="B7" s="294"/>
      <c r="C7" s="294"/>
      <c r="D7" s="294"/>
      <c r="E7" s="294"/>
      <c r="F7" s="294"/>
      <c r="G7" s="294"/>
      <c r="H7" s="294"/>
      <c r="I7" s="294"/>
      <c r="J7" s="294"/>
      <c r="K7" s="294"/>
    </row>
    <row r="8" spans="2:32" ht="13" customHeight="1" x14ac:dyDescent="0.15">
      <c r="B8" s="297" t="str">
        <f>[73]Base_01!B2</f>
        <v>Kelurahan</v>
      </c>
      <c r="C8" s="297"/>
      <c r="F8" s="297"/>
      <c r="H8" s="298" t="s">
        <v>102</v>
      </c>
      <c r="I8" s="299" t="str">
        <f>'[73]II-10'!I9</f>
        <v>Klasabi</v>
      </c>
      <c r="Q8" s="297" t="s">
        <v>222</v>
      </c>
      <c r="U8" s="294" t="s">
        <v>102</v>
      </c>
      <c r="V8" s="300"/>
      <c r="W8" s="301"/>
      <c r="X8" s="301"/>
      <c r="Y8" s="301"/>
      <c r="Z8" s="301"/>
      <c r="AA8" s="301"/>
      <c r="AB8" s="301"/>
      <c r="AC8" s="300"/>
      <c r="AD8" s="300"/>
    </row>
    <row r="9" spans="2:32" ht="13" customHeight="1" x14ac:dyDescent="0.15">
      <c r="B9" s="297" t="str">
        <f>[73]Base_01!B3</f>
        <v>Distrik</v>
      </c>
      <c r="C9" s="297"/>
      <c r="F9" s="297"/>
      <c r="H9" s="298" t="s">
        <v>102</v>
      </c>
      <c r="I9" s="299" t="str">
        <f>'[73]II-10'!I10</f>
        <v>Sorong Manoi</v>
      </c>
      <c r="Q9" s="297" t="s">
        <v>223</v>
      </c>
      <c r="U9" s="294" t="s">
        <v>102</v>
      </c>
      <c r="V9" s="439"/>
      <c r="W9" s="439"/>
      <c r="X9" s="439"/>
      <c r="Y9" s="439"/>
      <c r="Z9" s="439"/>
      <c r="AA9" s="439"/>
      <c r="AB9" s="439"/>
      <c r="AC9" s="439"/>
      <c r="AD9" s="439"/>
    </row>
    <row r="10" spans="2:32" ht="13" customHeight="1" x14ac:dyDescent="0.15">
      <c r="B10" s="297" t="str">
        <f>[73]Base_01!B4</f>
        <v>Kota</v>
      </c>
      <c r="C10" s="297"/>
      <c r="F10" s="297"/>
      <c r="H10" s="298" t="s">
        <v>102</v>
      </c>
      <c r="I10" s="299" t="str">
        <f>'[73]II-10'!I11</f>
        <v>Sorong</v>
      </c>
      <c r="Q10" s="297" t="s">
        <v>4</v>
      </c>
      <c r="U10" s="294" t="s">
        <v>102</v>
      </c>
      <c r="V10" s="300"/>
      <c r="W10" s="301"/>
      <c r="X10" s="301"/>
      <c r="Y10" s="301"/>
      <c r="Z10" s="301"/>
      <c r="AA10" s="301"/>
      <c r="AB10" s="301"/>
      <c r="AC10" s="300"/>
      <c r="AD10" s="300"/>
    </row>
    <row r="11" spans="2:32" ht="13" customHeight="1" x14ac:dyDescent="0.15">
      <c r="B11" s="297" t="str">
        <f>[73]Base_01!B5</f>
        <v>Provinsi</v>
      </c>
      <c r="C11" s="297"/>
      <c r="F11" s="297"/>
      <c r="H11" s="298" t="s">
        <v>102</v>
      </c>
      <c r="I11" s="299" t="str">
        <f>'[73]II-10'!I12</f>
        <v>Papua Barat Daya</v>
      </c>
      <c r="Q11" s="297" t="s">
        <v>224</v>
      </c>
      <c r="U11" s="294" t="s">
        <v>102</v>
      </c>
      <c r="V11" s="297"/>
      <c r="AC11" s="297"/>
      <c r="AD11" s="297"/>
    </row>
    <row r="12" spans="2:32" ht="12" customHeight="1" x14ac:dyDescent="0.15">
      <c r="B12" s="294"/>
      <c r="C12" s="294"/>
      <c r="D12" s="294"/>
      <c r="E12" s="294"/>
      <c r="F12" s="294"/>
      <c r="G12" s="294"/>
      <c r="H12" s="294"/>
      <c r="AB12" s="294"/>
      <c r="AC12" s="294"/>
      <c r="AD12" s="294"/>
    </row>
    <row r="13" spans="2:32" ht="39" customHeight="1" x14ac:dyDescent="0.15">
      <c r="B13" s="302" t="s">
        <v>134</v>
      </c>
      <c r="C13" s="440" t="s">
        <v>225</v>
      </c>
      <c r="D13" s="440"/>
      <c r="E13" s="440"/>
      <c r="F13" s="440"/>
      <c r="G13" s="440"/>
      <c r="H13" s="440"/>
      <c r="I13" s="440"/>
      <c r="J13" s="440"/>
      <c r="K13" s="440"/>
      <c r="L13" s="440" t="s">
        <v>226</v>
      </c>
      <c r="M13" s="440"/>
      <c r="N13" s="440"/>
      <c r="O13" s="440" t="s">
        <v>227</v>
      </c>
      <c r="P13" s="440"/>
      <c r="Q13" s="440"/>
      <c r="R13" s="440"/>
      <c r="S13" s="440"/>
      <c r="T13" s="440"/>
      <c r="U13" s="440"/>
      <c r="V13" s="440"/>
      <c r="W13" s="440" t="s">
        <v>228</v>
      </c>
      <c r="X13" s="440"/>
      <c r="Y13" s="440"/>
      <c r="Z13" s="440"/>
      <c r="AA13" s="440"/>
      <c r="AB13" s="440"/>
      <c r="AC13" s="440"/>
      <c r="AD13" s="440"/>
      <c r="AE13" s="440"/>
    </row>
    <row r="14" spans="2:32" ht="45" customHeight="1" x14ac:dyDescent="0.15">
      <c r="B14" s="303">
        <v>1</v>
      </c>
      <c r="C14" s="429" t="str">
        <f>[73]Base_02!C5</f>
        <v>Andi</v>
      </c>
      <c r="D14" s="429"/>
      <c r="E14" s="429"/>
      <c r="F14" s="429"/>
      <c r="G14" s="429"/>
      <c r="H14" s="429"/>
      <c r="I14" s="429"/>
      <c r="J14" s="429"/>
      <c r="K14" s="429"/>
      <c r="L14" s="435" t="str">
        <f>IF(C14&lt;&gt;0,"CPB","")</f>
        <v>CPB</v>
      </c>
      <c r="M14" s="435"/>
      <c r="N14" s="435"/>
      <c r="O14" s="431" t="str">
        <f>[73]Base_02!J5</f>
        <v>Karanganyar</v>
      </c>
      <c r="P14" s="431"/>
      <c r="Q14" s="431"/>
      <c r="R14" s="431"/>
      <c r="S14" s="431"/>
      <c r="T14" s="431"/>
      <c r="U14" s="431"/>
      <c r="V14" s="431"/>
      <c r="W14" s="432"/>
      <c r="X14" s="433"/>
      <c r="Y14" s="433"/>
      <c r="Z14" s="433"/>
      <c r="AA14" s="433"/>
      <c r="AB14" s="433"/>
      <c r="AC14" s="433"/>
      <c r="AD14" s="433"/>
      <c r="AE14" s="434"/>
    </row>
    <row r="15" spans="2:32" ht="45" customHeight="1" x14ac:dyDescent="0.15">
      <c r="B15" s="303">
        <v>2</v>
      </c>
      <c r="C15" s="429" t="str">
        <f>[73]Base_02!C6</f>
        <v>Bahrun</v>
      </c>
      <c r="D15" s="429"/>
      <c r="E15" s="429"/>
      <c r="F15" s="429"/>
      <c r="G15" s="429"/>
      <c r="H15" s="429"/>
      <c r="I15" s="429"/>
      <c r="J15" s="429"/>
      <c r="K15" s="429"/>
      <c r="L15" s="435" t="str">
        <f t="shared" ref="L15:L33" si="0">IF(C15&lt;&gt;0,"CPB","")</f>
        <v>CPB</v>
      </c>
      <c r="M15" s="435"/>
      <c r="N15" s="435"/>
      <c r="O15" s="431" t="str">
        <f>[73]Base_02!J6</f>
        <v>Karanganyar</v>
      </c>
      <c r="P15" s="431"/>
      <c r="Q15" s="431"/>
      <c r="R15" s="431"/>
      <c r="S15" s="431"/>
      <c r="T15" s="431"/>
      <c r="U15" s="431"/>
      <c r="V15" s="431"/>
      <c r="W15" s="432"/>
      <c r="X15" s="433"/>
      <c r="Y15" s="433"/>
      <c r="Z15" s="433"/>
      <c r="AA15" s="433"/>
      <c r="AB15" s="433"/>
      <c r="AC15" s="433"/>
      <c r="AD15" s="433"/>
      <c r="AE15" s="434"/>
      <c r="AF15" s="304"/>
    </row>
    <row r="16" spans="2:32" ht="45" customHeight="1" x14ac:dyDescent="0.15">
      <c r="B16" s="303">
        <v>3</v>
      </c>
      <c r="C16" s="429" t="str">
        <f>[73]Base_02!C7</f>
        <v>Rajab</v>
      </c>
      <c r="D16" s="429"/>
      <c r="E16" s="429"/>
      <c r="F16" s="429"/>
      <c r="G16" s="429"/>
      <c r="H16" s="429"/>
      <c r="I16" s="429"/>
      <c r="J16" s="429"/>
      <c r="K16" s="429"/>
      <c r="L16" s="435" t="str">
        <f t="shared" si="0"/>
        <v>CPB</v>
      </c>
      <c r="M16" s="435"/>
      <c r="N16" s="435"/>
      <c r="O16" s="431" t="str">
        <f>[73]Base_02!J7</f>
        <v>Karanganyar</v>
      </c>
      <c r="P16" s="431"/>
      <c r="Q16" s="431"/>
      <c r="R16" s="431"/>
      <c r="S16" s="431"/>
      <c r="T16" s="431"/>
      <c r="U16" s="431"/>
      <c r="V16" s="431"/>
      <c r="W16" s="432"/>
      <c r="X16" s="433"/>
      <c r="Y16" s="433"/>
      <c r="Z16" s="433"/>
      <c r="AA16" s="433"/>
      <c r="AB16" s="433"/>
      <c r="AC16" s="433"/>
      <c r="AD16" s="433"/>
      <c r="AE16" s="434"/>
      <c r="AF16" s="305"/>
    </row>
    <row r="17" spans="2:31" ht="45" customHeight="1" x14ac:dyDescent="0.15">
      <c r="B17" s="303">
        <v>4</v>
      </c>
      <c r="C17" s="429" t="str">
        <f>[73]Base_02!C8</f>
        <v>Fachrul</v>
      </c>
      <c r="D17" s="429"/>
      <c r="E17" s="429"/>
      <c r="F17" s="429"/>
      <c r="G17" s="429"/>
      <c r="H17" s="429"/>
      <c r="I17" s="429"/>
      <c r="J17" s="429"/>
      <c r="K17" s="429"/>
      <c r="L17" s="435" t="str">
        <f t="shared" si="0"/>
        <v>CPB</v>
      </c>
      <c r="M17" s="435"/>
      <c r="N17" s="435"/>
      <c r="O17" s="431" t="str">
        <f>[73]Base_02!J8</f>
        <v>Karanganyar</v>
      </c>
      <c r="P17" s="431"/>
      <c r="Q17" s="431"/>
      <c r="R17" s="431"/>
      <c r="S17" s="431"/>
      <c r="T17" s="431"/>
      <c r="U17" s="431"/>
      <c r="V17" s="431"/>
      <c r="W17" s="432"/>
      <c r="X17" s="433"/>
      <c r="Y17" s="433"/>
      <c r="Z17" s="433"/>
      <c r="AA17" s="433"/>
      <c r="AB17" s="433"/>
      <c r="AC17" s="433"/>
      <c r="AD17" s="433"/>
      <c r="AE17" s="434"/>
    </row>
    <row r="18" spans="2:31" ht="45" customHeight="1" x14ac:dyDescent="0.15">
      <c r="B18" s="303">
        <v>5</v>
      </c>
      <c r="C18" s="429" t="str">
        <f>[73]Base_02!C9</f>
        <v>Budi</v>
      </c>
      <c r="D18" s="429"/>
      <c r="E18" s="429"/>
      <c r="F18" s="429"/>
      <c r="G18" s="429"/>
      <c r="H18" s="429"/>
      <c r="I18" s="429"/>
      <c r="J18" s="429"/>
      <c r="K18" s="429"/>
      <c r="L18" s="435" t="str">
        <f t="shared" si="0"/>
        <v>CPB</v>
      </c>
      <c r="M18" s="435"/>
      <c r="N18" s="435"/>
      <c r="O18" s="431" t="str">
        <f>[73]Base_02!J9</f>
        <v>Karanganyar</v>
      </c>
      <c r="P18" s="431"/>
      <c r="Q18" s="431"/>
      <c r="R18" s="431"/>
      <c r="S18" s="431"/>
      <c r="T18" s="431"/>
      <c r="U18" s="431"/>
      <c r="V18" s="431"/>
      <c r="W18" s="432"/>
      <c r="X18" s="433"/>
      <c r="Y18" s="433"/>
      <c r="Z18" s="433"/>
      <c r="AA18" s="433"/>
      <c r="AB18" s="433"/>
      <c r="AC18" s="433"/>
      <c r="AD18" s="433"/>
      <c r="AE18" s="434"/>
    </row>
    <row r="19" spans="2:31" ht="45" customHeight="1" x14ac:dyDescent="0.15">
      <c r="B19" s="303">
        <v>6</v>
      </c>
      <c r="C19" s="429" t="str">
        <f>[73]Base_02!C10</f>
        <v>Rijal</v>
      </c>
      <c r="D19" s="429"/>
      <c r="E19" s="429"/>
      <c r="F19" s="429"/>
      <c r="G19" s="429"/>
      <c r="H19" s="429"/>
      <c r="I19" s="429"/>
      <c r="J19" s="429"/>
      <c r="K19" s="429"/>
      <c r="L19" s="435" t="str">
        <f t="shared" si="0"/>
        <v>CPB</v>
      </c>
      <c r="M19" s="435"/>
      <c r="N19" s="435"/>
      <c r="O19" s="431" t="str">
        <f>[73]Base_02!J10</f>
        <v>Karanganyar</v>
      </c>
      <c r="P19" s="431"/>
      <c r="Q19" s="431"/>
      <c r="R19" s="431"/>
      <c r="S19" s="431"/>
      <c r="T19" s="431"/>
      <c r="U19" s="431"/>
      <c r="V19" s="431"/>
      <c r="W19" s="432"/>
      <c r="X19" s="433"/>
      <c r="Y19" s="433"/>
      <c r="Z19" s="433"/>
      <c r="AA19" s="433"/>
      <c r="AB19" s="433"/>
      <c r="AC19" s="433"/>
      <c r="AD19" s="433"/>
      <c r="AE19" s="434"/>
    </row>
    <row r="20" spans="2:31" ht="45" customHeight="1" x14ac:dyDescent="0.15">
      <c r="B20" s="303">
        <v>7</v>
      </c>
      <c r="C20" s="429" t="str">
        <f>[73]Base_02!C11</f>
        <v>Brandon</v>
      </c>
      <c r="D20" s="429"/>
      <c r="E20" s="429"/>
      <c r="F20" s="429"/>
      <c r="G20" s="429"/>
      <c r="H20" s="429"/>
      <c r="I20" s="429"/>
      <c r="J20" s="429"/>
      <c r="K20" s="429"/>
      <c r="L20" s="435" t="str">
        <f t="shared" si="0"/>
        <v>CPB</v>
      </c>
      <c r="M20" s="435"/>
      <c r="N20" s="435"/>
      <c r="O20" s="431" t="str">
        <f>[73]Base_02!J11</f>
        <v>Karanganyar</v>
      </c>
      <c r="P20" s="431"/>
      <c r="Q20" s="431"/>
      <c r="R20" s="431"/>
      <c r="S20" s="431"/>
      <c r="T20" s="431"/>
      <c r="U20" s="431"/>
      <c r="V20" s="431"/>
      <c r="W20" s="432"/>
      <c r="X20" s="433"/>
      <c r="Y20" s="433"/>
      <c r="Z20" s="433"/>
      <c r="AA20" s="433"/>
      <c r="AB20" s="433"/>
      <c r="AC20" s="433"/>
      <c r="AD20" s="433"/>
      <c r="AE20" s="434"/>
    </row>
    <row r="21" spans="2:31" ht="45" customHeight="1" x14ac:dyDescent="0.15">
      <c r="B21" s="303">
        <v>8</v>
      </c>
      <c r="C21" s="429" t="str">
        <f>[73]Base_02!C12</f>
        <v>Faisal</v>
      </c>
      <c r="D21" s="429"/>
      <c r="E21" s="429"/>
      <c r="F21" s="429"/>
      <c r="G21" s="429"/>
      <c r="H21" s="429"/>
      <c r="I21" s="429"/>
      <c r="J21" s="429"/>
      <c r="K21" s="429"/>
      <c r="L21" s="435" t="str">
        <f t="shared" si="0"/>
        <v>CPB</v>
      </c>
      <c r="M21" s="435"/>
      <c r="N21" s="435"/>
      <c r="O21" s="431">
        <f>[73]Base_02!J12</f>
        <v>0</v>
      </c>
      <c r="P21" s="431"/>
      <c r="Q21" s="431"/>
      <c r="R21" s="431"/>
      <c r="S21" s="431"/>
      <c r="T21" s="431"/>
      <c r="U21" s="431"/>
      <c r="V21" s="431"/>
      <c r="W21" s="432"/>
      <c r="X21" s="433"/>
      <c r="Y21" s="433"/>
      <c r="Z21" s="433"/>
      <c r="AA21" s="433"/>
      <c r="AB21" s="433"/>
      <c r="AC21" s="433"/>
      <c r="AD21" s="433"/>
      <c r="AE21" s="434"/>
    </row>
    <row r="22" spans="2:31" ht="45" customHeight="1" x14ac:dyDescent="0.15">
      <c r="B22" s="303">
        <v>9</v>
      </c>
      <c r="C22" s="429" t="str">
        <f>[73]Base_02!C13</f>
        <v>rendi</v>
      </c>
      <c r="D22" s="429"/>
      <c r="E22" s="429"/>
      <c r="F22" s="429"/>
      <c r="G22" s="429"/>
      <c r="H22" s="429"/>
      <c r="I22" s="429"/>
      <c r="J22" s="429"/>
      <c r="K22" s="429"/>
      <c r="L22" s="435" t="str">
        <f t="shared" si="0"/>
        <v>CPB</v>
      </c>
      <c r="M22" s="435"/>
      <c r="N22" s="435"/>
      <c r="O22" s="431">
        <f>[73]Base_02!J13</f>
        <v>0</v>
      </c>
      <c r="P22" s="431"/>
      <c r="Q22" s="431"/>
      <c r="R22" s="431"/>
      <c r="S22" s="431"/>
      <c r="T22" s="431"/>
      <c r="U22" s="431"/>
      <c r="V22" s="431"/>
      <c r="W22" s="432"/>
      <c r="X22" s="433"/>
      <c r="Y22" s="433"/>
      <c r="Z22" s="433"/>
      <c r="AA22" s="433"/>
      <c r="AB22" s="433"/>
      <c r="AC22" s="433"/>
      <c r="AD22" s="433"/>
      <c r="AE22" s="434"/>
    </row>
    <row r="23" spans="2:31" ht="45" customHeight="1" x14ac:dyDescent="0.15">
      <c r="B23" s="303">
        <v>10</v>
      </c>
      <c r="C23" s="429">
        <f>[73]Base_02!C14</f>
        <v>3</v>
      </c>
      <c r="D23" s="429"/>
      <c r="E23" s="429"/>
      <c r="F23" s="429"/>
      <c r="G23" s="429"/>
      <c r="H23" s="429"/>
      <c r="I23" s="429"/>
      <c r="J23" s="429"/>
      <c r="K23" s="429"/>
      <c r="L23" s="435" t="str">
        <f t="shared" si="0"/>
        <v>CPB</v>
      </c>
      <c r="M23" s="435"/>
      <c r="N23" s="435"/>
      <c r="O23" s="431">
        <f>[73]Base_02!J14</f>
        <v>0</v>
      </c>
      <c r="P23" s="431"/>
      <c r="Q23" s="431"/>
      <c r="R23" s="431"/>
      <c r="S23" s="431"/>
      <c r="T23" s="431"/>
      <c r="U23" s="431"/>
      <c r="V23" s="431"/>
      <c r="W23" s="432"/>
      <c r="X23" s="433"/>
      <c r="Y23" s="433"/>
      <c r="Z23" s="433"/>
      <c r="AA23" s="433"/>
      <c r="AB23" s="433"/>
      <c r="AC23" s="433"/>
      <c r="AD23" s="433"/>
      <c r="AE23" s="434"/>
    </row>
    <row r="24" spans="2:31" ht="45" customHeight="1" x14ac:dyDescent="0.15">
      <c r="B24" s="303">
        <v>11</v>
      </c>
      <c r="C24" s="429">
        <f>[73]Base_02!C15</f>
        <v>4</v>
      </c>
      <c r="D24" s="429"/>
      <c r="E24" s="429"/>
      <c r="F24" s="429"/>
      <c r="G24" s="429"/>
      <c r="H24" s="429"/>
      <c r="I24" s="429"/>
      <c r="J24" s="429"/>
      <c r="K24" s="429"/>
      <c r="L24" s="435" t="str">
        <f t="shared" si="0"/>
        <v>CPB</v>
      </c>
      <c r="M24" s="435"/>
      <c r="N24" s="435"/>
      <c r="O24" s="431">
        <f>[73]Base_02!J15</f>
        <v>0</v>
      </c>
      <c r="P24" s="431"/>
      <c r="Q24" s="431"/>
      <c r="R24" s="431"/>
      <c r="S24" s="431"/>
      <c r="T24" s="431"/>
      <c r="U24" s="431"/>
      <c r="V24" s="431"/>
      <c r="W24" s="432"/>
      <c r="X24" s="433"/>
      <c r="Y24" s="433"/>
      <c r="Z24" s="433"/>
      <c r="AA24" s="433"/>
      <c r="AB24" s="433"/>
      <c r="AC24" s="433"/>
      <c r="AD24" s="433"/>
      <c r="AE24" s="434"/>
    </row>
    <row r="25" spans="2:31" ht="45" customHeight="1" x14ac:dyDescent="0.15">
      <c r="B25" s="303">
        <v>12</v>
      </c>
      <c r="C25" s="429">
        <f>[73]Base_02!C16</f>
        <v>5</v>
      </c>
      <c r="D25" s="429"/>
      <c r="E25" s="429"/>
      <c r="F25" s="429"/>
      <c r="G25" s="429"/>
      <c r="H25" s="429"/>
      <c r="I25" s="429"/>
      <c r="J25" s="429"/>
      <c r="K25" s="429"/>
      <c r="L25" s="435" t="str">
        <f t="shared" si="0"/>
        <v>CPB</v>
      </c>
      <c r="M25" s="435"/>
      <c r="N25" s="435"/>
      <c r="O25" s="431">
        <f>[73]Base_02!J16</f>
        <v>0</v>
      </c>
      <c r="P25" s="431"/>
      <c r="Q25" s="431"/>
      <c r="R25" s="431"/>
      <c r="S25" s="431"/>
      <c r="T25" s="431"/>
      <c r="U25" s="431"/>
      <c r="V25" s="431"/>
      <c r="W25" s="432"/>
      <c r="X25" s="433"/>
      <c r="Y25" s="433"/>
      <c r="Z25" s="433"/>
      <c r="AA25" s="433"/>
      <c r="AB25" s="433"/>
      <c r="AC25" s="433"/>
      <c r="AD25" s="433"/>
      <c r="AE25" s="434"/>
    </row>
    <row r="26" spans="2:31" ht="45" customHeight="1" x14ac:dyDescent="0.15">
      <c r="B26" s="303">
        <v>13</v>
      </c>
      <c r="C26" s="429">
        <f>[73]Base_02!C17</f>
        <v>6</v>
      </c>
      <c r="D26" s="429"/>
      <c r="E26" s="429"/>
      <c r="F26" s="429"/>
      <c r="G26" s="429"/>
      <c r="H26" s="429"/>
      <c r="I26" s="429"/>
      <c r="J26" s="429"/>
      <c r="K26" s="429"/>
      <c r="L26" s="435" t="str">
        <f t="shared" si="0"/>
        <v>CPB</v>
      </c>
      <c r="M26" s="435"/>
      <c r="N26" s="435"/>
      <c r="O26" s="431">
        <f>[73]Base_02!J17</f>
        <v>0</v>
      </c>
      <c r="P26" s="431"/>
      <c r="Q26" s="431"/>
      <c r="R26" s="431"/>
      <c r="S26" s="431"/>
      <c r="T26" s="431"/>
      <c r="U26" s="431"/>
      <c r="V26" s="431"/>
      <c r="W26" s="432"/>
      <c r="X26" s="433"/>
      <c r="Y26" s="433"/>
      <c r="Z26" s="433"/>
      <c r="AA26" s="433"/>
      <c r="AB26" s="433"/>
      <c r="AC26" s="433"/>
      <c r="AD26" s="433"/>
      <c r="AE26" s="434"/>
    </row>
    <row r="27" spans="2:31" ht="45" customHeight="1" x14ac:dyDescent="0.15">
      <c r="B27" s="303">
        <v>14</v>
      </c>
      <c r="C27" s="429">
        <f>[73]Base_02!C18</f>
        <v>7</v>
      </c>
      <c r="D27" s="429"/>
      <c r="E27" s="429"/>
      <c r="F27" s="429"/>
      <c r="G27" s="429"/>
      <c r="H27" s="429"/>
      <c r="I27" s="429"/>
      <c r="J27" s="429"/>
      <c r="K27" s="429"/>
      <c r="L27" s="435" t="str">
        <f t="shared" si="0"/>
        <v>CPB</v>
      </c>
      <c r="M27" s="435"/>
      <c r="N27" s="435"/>
      <c r="O27" s="431">
        <f>[73]Base_02!J18</f>
        <v>0</v>
      </c>
      <c r="P27" s="431"/>
      <c r="Q27" s="431"/>
      <c r="R27" s="431"/>
      <c r="S27" s="431"/>
      <c r="T27" s="431"/>
      <c r="U27" s="431"/>
      <c r="V27" s="431"/>
      <c r="W27" s="432"/>
      <c r="X27" s="433"/>
      <c r="Y27" s="433"/>
      <c r="Z27" s="433"/>
      <c r="AA27" s="433"/>
      <c r="AB27" s="433"/>
      <c r="AC27" s="433"/>
      <c r="AD27" s="433"/>
      <c r="AE27" s="434"/>
    </row>
    <row r="28" spans="2:31" ht="45" customHeight="1" x14ac:dyDescent="0.15">
      <c r="B28" s="303">
        <v>15</v>
      </c>
      <c r="C28" s="429">
        <f>[73]Base_02!C19</f>
        <v>8</v>
      </c>
      <c r="D28" s="429"/>
      <c r="E28" s="429"/>
      <c r="F28" s="429"/>
      <c r="G28" s="429"/>
      <c r="H28" s="429"/>
      <c r="I28" s="429"/>
      <c r="J28" s="429"/>
      <c r="K28" s="429"/>
      <c r="L28" s="435" t="str">
        <f t="shared" si="0"/>
        <v>CPB</v>
      </c>
      <c r="M28" s="435"/>
      <c r="N28" s="435"/>
      <c r="O28" s="431">
        <f>[73]Base_02!J19</f>
        <v>0</v>
      </c>
      <c r="P28" s="431"/>
      <c r="Q28" s="431"/>
      <c r="R28" s="431"/>
      <c r="S28" s="431"/>
      <c r="T28" s="431"/>
      <c r="U28" s="431"/>
      <c r="V28" s="431"/>
      <c r="W28" s="432"/>
      <c r="X28" s="433"/>
      <c r="Y28" s="433"/>
      <c r="Z28" s="433"/>
      <c r="AA28" s="433"/>
      <c r="AB28" s="433"/>
      <c r="AC28" s="433"/>
      <c r="AD28" s="433"/>
      <c r="AE28" s="434"/>
    </row>
    <row r="29" spans="2:31" ht="45" customHeight="1" x14ac:dyDescent="0.15">
      <c r="B29" s="303">
        <v>16</v>
      </c>
      <c r="C29" s="429">
        <f>[73]Base_02!C20</f>
        <v>9</v>
      </c>
      <c r="D29" s="429"/>
      <c r="E29" s="429"/>
      <c r="F29" s="429"/>
      <c r="G29" s="429"/>
      <c r="H29" s="429"/>
      <c r="I29" s="429"/>
      <c r="J29" s="429"/>
      <c r="K29" s="429"/>
      <c r="L29" s="435" t="str">
        <f t="shared" si="0"/>
        <v>CPB</v>
      </c>
      <c r="M29" s="435"/>
      <c r="N29" s="435"/>
      <c r="O29" s="431">
        <f>[73]Base_02!J20</f>
        <v>0</v>
      </c>
      <c r="P29" s="431"/>
      <c r="Q29" s="431"/>
      <c r="R29" s="431"/>
      <c r="S29" s="431"/>
      <c r="T29" s="431"/>
      <c r="U29" s="431"/>
      <c r="V29" s="431"/>
      <c r="W29" s="432"/>
      <c r="X29" s="433"/>
      <c r="Y29" s="433"/>
      <c r="Z29" s="433"/>
      <c r="AA29" s="433"/>
      <c r="AB29" s="433"/>
      <c r="AC29" s="433"/>
      <c r="AD29" s="433"/>
      <c r="AE29" s="434"/>
    </row>
    <row r="30" spans="2:31" ht="45" customHeight="1" x14ac:dyDescent="0.15">
      <c r="B30" s="303">
        <v>17</v>
      </c>
      <c r="C30" s="429">
        <f>[73]Base_02!C21</f>
        <v>90</v>
      </c>
      <c r="D30" s="429"/>
      <c r="E30" s="429"/>
      <c r="F30" s="429"/>
      <c r="G30" s="429"/>
      <c r="H30" s="429"/>
      <c r="I30" s="429"/>
      <c r="J30" s="429"/>
      <c r="K30" s="429"/>
      <c r="L30" s="435" t="str">
        <f t="shared" si="0"/>
        <v>CPB</v>
      </c>
      <c r="M30" s="435"/>
      <c r="N30" s="435"/>
      <c r="O30" s="431">
        <f>[73]Base_02!J21</f>
        <v>0</v>
      </c>
      <c r="P30" s="431"/>
      <c r="Q30" s="431"/>
      <c r="R30" s="431"/>
      <c r="S30" s="431"/>
      <c r="T30" s="431"/>
      <c r="U30" s="431"/>
      <c r="V30" s="431"/>
      <c r="W30" s="432"/>
      <c r="X30" s="433"/>
      <c r="Y30" s="433"/>
      <c r="Z30" s="433"/>
      <c r="AA30" s="433"/>
      <c r="AB30" s="433"/>
      <c r="AC30" s="433"/>
      <c r="AD30" s="433"/>
      <c r="AE30" s="434"/>
    </row>
    <row r="31" spans="2:31" ht="45" customHeight="1" x14ac:dyDescent="0.15">
      <c r="B31" s="303">
        <v>18</v>
      </c>
      <c r="C31" s="429">
        <f>[73]Base_02!C22</f>
        <v>11</v>
      </c>
      <c r="D31" s="429"/>
      <c r="E31" s="429"/>
      <c r="F31" s="429"/>
      <c r="G31" s="429"/>
      <c r="H31" s="429"/>
      <c r="I31" s="429"/>
      <c r="J31" s="429"/>
      <c r="K31" s="429"/>
      <c r="L31" s="435" t="str">
        <f t="shared" si="0"/>
        <v>CPB</v>
      </c>
      <c r="M31" s="435"/>
      <c r="N31" s="435"/>
      <c r="O31" s="431">
        <f>[73]Base_02!J22</f>
        <v>0</v>
      </c>
      <c r="P31" s="431"/>
      <c r="Q31" s="431"/>
      <c r="R31" s="431"/>
      <c r="S31" s="431"/>
      <c r="T31" s="431"/>
      <c r="U31" s="431"/>
      <c r="V31" s="431"/>
      <c r="W31" s="432"/>
      <c r="X31" s="433"/>
      <c r="Y31" s="433"/>
      <c r="Z31" s="433"/>
      <c r="AA31" s="433"/>
      <c r="AB31" s="433"/>
      <c r="AC31" s="433"/>
      <c r="AD31" s="433"/>
      <c r="AE31" s="434"/>
    </row>
    <row r="32" spans="2:31" ht="45" customHeight="1" x14ac:dyDescent="0.15">
      <c r="B32" s="303">
        <v>19</v>
      </c>
      <c r="C32" s="429">
        <f>[73]Base_02!C23</f>
        <v>12</v>
      </c>
      <c r="D32" s="429"/>
      <c r="E32" s="429"/>
      <c r="F32" s="429"/>
      <c r="G32" s="429"/>
      <c r="H32" s="429"/>
      <c r="I32" s="429"/>
      <c r="J32" s="429"/>
      <c r="K32" s="429"/>
      <c r="L32" s="435" t="str">
        <f t="shared" si="0"/>
        <v>CPB</v>
      </c>
      <c r="M32" s="435"/>
      <c r="N32" s="435"/>
      <c r="O32" s="431">
        <f>[73]Base_02!J23</f>
        <v>0</v>
      </c>
      <c r="P32" s="431"/>
      <c r="Q32" s="431"/>
      <c r="R32" s="431"/>
      <c r="S32" s="431"/>
      <c r="T32" s="431"/>
      <c r="U32" s="431"/>
      <c r="V32" s="431"/>
      <c r="W32" s="432"/>
      <c r="X32" s="433"/>
      <c r="Y32" s="433"/>
      <c r="Z32" s="433"/>
      <c r="AA32" s="433"/>
      <c r="AB32" s="433"/>
      <c r="AC32" s="433"/>
      <c r="AD32" s="433"/>
      <c r="AE32" s="434"/>
    </row>
    <row r="33" spans="2:31" ht="45" customHeight="1" x14ac:dyDescent="0.15">
      <c r="B33" s="303">
        <v>20</v>
      </c>
      <c r="C33" s="429">
        <f>[73]Base_02!C24</f>
        <v>13</v>
      </c>
      <c r="D33" s="429"/>
      <c r="E33" s="429"/>
      <c r="F33" s="429"/>
      <c r="G33" s="429"/>
      <c r="H33" s="429"/>
      <c r="I33" s="429"/>
      <c r="J33" s="429"/>
      <c r="K33" s="429"/>
      <c r="L33" s="435" t="str">
        <f t="shared" si="0"/>
        <v>CPB</v>
      </c>
      <c r="M33" s="435"/>
      <c r="N33" s="435"/>
      <c r="O33" s="431">
        <f>[73]Base_02!J24</f>
        <v>0</v>
      </c>
      <c r="P33" s="431"/>
      <c r="Q33" s="431"/>
      <c r="R33" s="431"/>
      <c r="S33" s="431"/>
      <c r="T33" s="431"/>
      <c r="U33" s="431"/>
      <c r="V33" s="431"/>
      <c r="W33" s="432"/>
      <c r="X33" s="433"/>
      <c r="Y33" s="433"/>
      <c r="Z33" s="433"/>
      <c r="AA33" s="433"/>
      <c r="AB33" s="433"/>
      <c r="AC33" s="433"/>
      <c r="AD33" s="433"/>
      <c r="AE33" s="434"/>
    </row>
    <row r="34" spans="2:31" ht="45" customHeight="1" x14ac:dyDescent="0.15">
      <c r="B34" s="303">
        <v>21</v>
      </c>
      <c r="C34" s="429"/>
      <c r="D34" s="429"/>
      <c r="E34" s="429"/>
      <c r="F34" s="429"/>
      <c r="G34" s="429"/>
      <c r="H34" s="429"/>
      <c r="I34" s="429"/>
      <c r="J34" s="429"/>
      <c r="K34" s="429"/>
      <c r="L34" s="430"/>
      <c r="M34" s="430"/>
      <c r="N34" s="430"/>
      <c r="O34" s="431"/>
      <c r="P34" s="431"/>
      <c r="Q34" s="431"/>
      <c r="R34" s="431"/>
      <c r="S34" s="431"/>
      <c r="T34" s="431"/>
      <c r="U34" s="431"/>
      <c r="V34" s="431"/>
      <c r="W34" s="432"/>
      <c r="X34" s="433"/>
      <c r="Y34" s="433"/>
      <c r="Z34" s="433"/>
      <c r="AA34" s="433"/>
      <c r="AB34" s="433"/>
      <c r="AC34" s="433"/>
      <c r="AD34" s="433"/>
      <c r="AE34" s="434"/>
    </row>
    <row r="35" spans="2:31" ht="45" customHeight="1" x14ac:dyDescent="0.15">
      <c r="B35" s="303">
        <v>22</v>
      </c>
      <c r="C35" s="429"/>
      <c r="D35" s="429"/>
      <c r="E35" s="429"/>
      <c r="F35" s="429"/>
      <c r="G35" s="429"/>
      <c r="H35" s="429"/>
      <c r="I35" s="429"/>
      <c r="J35" s="429"/>
      <c r="K35" s="429"/>
      <c r="L35" s="430"/>
      <c r="M35" s="430"/>
      <c r="N35" s="430"/>
      <c r="O35" s="431"/>
      <c r="P35" s="431"/>
      <c r="Q35" s="431"/>
      <c r="R35" s="431"/>
      <c r="S35" s="431"/>
      <c r="T35" s="431"/>
      <c r="U35" s="431"/>
      <c r="V35" s="431"/>
      <c r="W35" s="432"/>
      <c r="X35" s="433"/>
      <c r="Y35" s="433"/>
      <c r="Z35" s="433"/>
      <c r="AA35" s="433"/>
      <c r="AB35" s="433"/>
      <c r="AC35" s="433"/>
      <c r="AD35" s="433"/>
      <c r="AE35" s="434"/>
    </row>
    <row r="36" spans="2:31" ht="45" customHeight="1" x14ac:dyDescent="0.15">
      <c r="B36" s="303">
        <v>23</v>
      </c>
      <c r="C36" s="429"/>
      <c r="D36" s="429"/>
      <c r="E36" s="429"/>
      <c r="F36" s="429"/>
      <c r="G36" s="429"/>
      <c r="H36" s="429"/>
      <c r="I36" s="429"/>
      <c r="J36" s="429"/>
      <c r="K36" s="429"/>
      <c r="L36" s="430"/>
      <c r="M36" s="430"/>
      <c r="N36" s="430"/>
      <c r="O36" s="431"/>
      <c r="P36" s="431"/>
      <c r="Q36" s="431"/>
      <c r="R36" s="431"/>
      <c r="S36" s="431"/>
      <c r="T36" s="431"/>
      <c r="U36" s="431"/>
      <c r="V36" s="431"/>
      <c r="W36" s="432"/>
      <c r="X36" s="433"/>
      <c r="Y36" s="433"/>
      <c r="Z36" s="433"/>
      <c r="AA36" s="433"/>
      <c r="AB36" s="433"/>
      <c r="AC36" s="433"/>
      <c r="AD36" s="433"/>
      <c r="AE36" s="434"/>
    </row>
    <row r="37" spans="2:31" ht="45" customHeight="1" x14ac:dyDescent="0.15">
      <c r="B37" s="303">
        <v>24</v>
      </c>
      <c r="C37" s="429"/>
      <c r="D37" s="429"/>
      <c r="E37" s="429"/>
      <c r="F37" s="429"/>
      <c r="G37" s="429"/>
      <c r="H37" s="429"/>
      <c r="I37" s="429"/>
      <c r="J37" s="429"/>
      <c r="K37" s="429"/>
      <c r="L37" s="430"/>
      <c r="M37" s="430"/>
      <c r="N37" s="430"/>
      <c r="O37" s="431"/>
      <c r="P37" s="431"/>
      <c r="Q37" s="431"/>
      <c r="R37" s="431"/>
      <c r="S37" s="431"/>
      <c r="T37" s="431"/>
      <c r="U37" s="431"/>
      <c r="V37" s="431"/>
      <c r="W37" s="432"/>
      <c r="X37" s="433"/>
      <c r="Y37" s="433"/>
      <c r="Z37" s="433"/>
      <c r="AA37" s="433"/>
      <c r="AB37" s="433"/>
      <c r="AC37" s="433"/>
      <c r="AD37" s="433"/>
      <c r="AE37" s="434"/>
    </row>
    <row r="38" spans="2:31" ht="45" customHeight="1" x14ac:dyDescent="0.15">
      <c r="B38" s="303">
        <v>25</v>
      </c>
      <c r="C38" s="429"/>
      <c r="D38" s="429"/>
      <c r="E38" s="429"/>
      <c r="F38" s="429"/>
      <c r="G38" s="429"/>
      <c r="H38" s="429"/>
      <c r="I38" s="429"/>
      <c r="J38" s="429"/>
      <c r="K38" s="429"/>
      <c r="L38" s="430"/>
      <c r="M38" s="430"/>
      <c r="N38" s="430"/>
      <c r="O38" s="431"/>
      <c r="P38" s="431"/>
      <c r="Q38" s="431"/>
      <c r="R38" s="431"/>
      <c r="S38" s="431"/>
      <c r="T38" s="431"/>
      <c r="U38" s="431"/>
      <c r="V38" s="431"/>
      <c r="W38" s="432"/>
      <c r="X38" s="433"/>
      <c r="Y38" s="433"/>
      <c r="Z38" s="433"/>
      <c r="AA38" s="433"/>
      <c r="AB38" s="433"/>
      <c r="AC38" s="433"/>
      <c r="AD38" s="433"/>
      <c r="AE38" s="434"/>
    </row>
    <row r="39" spans="2:31" ht="45" customHeight="1" x14ac:dyDescent="0.15">
      <c r="B39" s="303">
        <v>26</v>
      </c>
      <c r="C39" s="429"/>
      <c r="D39" s="429"/>
      <c r="E39" s="429"/>
      <c r="F39" s="429"/>
      <c r="G39" s="429"/>
      <c r="H39" s="429"/>
      <c r="I39" s="429"/>
      <c r="J39" s="429"/>
      <c r="K39" s="429"/>
      <c r="L39" s="430"/>
      <c r="M39" s="430"/>
      <c r="N39" s="430"/>
      <c r="O39" s="431"/>
      <c r="P39" s="431"/>
      <c r="Q39" s="431"/>
      <c r="R39" s="431"/>
      <c r="S39" s="431"/>
      <c r="T39" s="431"/>
      <c r="U39" s="431"/>
      <c r="V39" s="431"/>
      <c r="W39" s="432"/>
      <c r="X39" s="433"/>
      <c r="Y39" s="433"/>
      <c r="Z39" s="433"/>
      <c r="AA39" s="433"/>
      <c r="AB39" s="433"/>
      <c r="AC39" s="433"/>
      <c r="AD39" s="433"/>
      <c r="AE39" s="434"/>
    </row>
    <row r="40" spans="2:31" ht="45" customHeight="1" x14ac:dyDescent="0.15">
      <c r="B40" s="303">
        <v>27</v>
      </c>
      <c r="C40" s="429"/>
      <c r="D40" s="429"/>
      <c r="E40" s="429"/>
      <c r="F40" s="429"/>
      <c r="G40" s="429"/>
      <c r="H40" s="429"/>
      <c r="I40" s="429"/>
      <c r="J40" s="429"/>
      <c r="K40" s="429"/>
      <c r="L40" s="430"/>
      <c r="M40" s="430"/>
      <c r="N40" s="430"/>
      <c r="O40" s="431"/>
      <c r="P40" s="431"/>
      <c r="Q40" s="431"/>
      <c r="R40" s="431"/>
      <c r="S40" s="431"/>
      <c r="T40" s="431"/>
      <c r="U40" s="431"/>
      <c r="V40" s="431"/>
      <c r="W40" s="432"/>
      <c r="X40" s="433"/>
      <c r="Y40" s="433"/>
      <c r="Z40" s="433"/>
      <c r="AA40" s="433"/>
      <c r="AB40" s="433"/>
      <c r="AC40" s="433"/>
      <c r="AD40" s="433"/>
      <c r="AE40" s="434"/>
    </row>
    <row r="41" spans="2:31" ht="45" customHeight="1" x14ac:dyDescent="0.15">
      <c r="B41" s="303">
        <v>28</v>
      </c>
      <c r="C41" s="429"/>
      <c r="D41" s="429"/>
      <c r="E41" s="429"/>
      <c r="F41" s="429"/>
      <c r="G41" s="429"/>
      <c r="H41" s="429"/>
      <c r="I41" s="429"/>
      <c r="J41" s="429"/>
      <c r="K41" s="429"/>
      <c r="L41" s="430"/>
      <c r="M41" s="430"/>
      <c r="N41" s="430"/>
      <c r="O41" s="431"/>
      <c r="P41" s="431"/>
      <c r="Q41" s="431"/>
      <c r="R41" s="431"/>
      <c r="S41" s="431"/>
      <c r="T41" s="431"/>
      <c r="U41" s="431"/>
      <c r="V41" s="431"/>
      <c r="W41" s="432"/>
      <c r="X41" s="433"/>
      <c r="Y41" s="433"/>
      <c r="Z41" s="433"/>
      <c r="AA41" s="433"/>
      <c r="AB41" s="433"/>
      <c r="AC41" s="433"/>
      <c r="AD41" s="433"/>
      <c r="AE41" s="434"/>
    </row>
    <row r="42" spans="2:31" ht="45" customHeight="1" x14ac:dyDescent="0.15">
      <c r="B42" s="303">
        <v>29</v>
      </c>
      <c r="C42" s="429"/>
      <c r="D42" s="429"/>
      <c r="E42" s="429"/>
      <c r="F42" s="429"/>
      <c r="G42" s="429"/>
      <c r="H42" s="429"/>
      <c r="I42" s="429"/>
      <c r="J42" s="429"/>
      <c r="K42" s="429"/>
      <c r="L42" s="430"/>
      <c r="M42" s="430"/>
      <c r="N42" s="430"/>
      <c r="O42" s="431"/>
      <c r="P42" s="431"/>
      <c r="Q42" s="431"/>
      <c r="R42" s="431"/>
      <c r="S42" s="431"/>
      <c r="T42" s="431"/>
      <c r="U42" s="431"/>
      <c r="V42" s="431"/>
      <c r="W42" s="432"/>
      <c r="X42" s="433"/>
      <c r="Y42" s="433"/>
      <c r="Z42" s="433"/>
      <c r="AA42" s="433"/>
      <c r="AB42" s="433"/>
      <c r="AC42" s="433"/>
      <c r="AD42" s="433"/>
      <c r="AE42" s="434"/>
    </row>
    <row r="43" spans="2:31" ht="45" customHeight="1" x14ac:dyDescent="0.15">
      <c r="B43" s="303">
        <v>30</v>
      </c>
      <c r="C43" s="429"/>
      <c r="D43" s="429"/>
      <c r="E43" s="429"/>
      <c r="F43" s="429"/>
      <c r="G43" s="429"/>
      <c r="H43" s="429"/>
      <c r="I43" s="429"/>
      <c r="J43" s="429"/>
      <c r="K43" s="429"/>
      <c r="L43" s="430"/>
      <c r="M43" s="430"/>
      <c r="N43" s="430"/>
      <c r="O43" s="431"/>
      <c r="P43" s="431"/>
      <c r="Q43" s="431"/>
      <c r="R43" s="431"/>
      <c r="S43" s="431"/>
      <c r="T43" s="431"/>
      <c r="U43" s="431"/>
      <c r="V43" s="431"/>
      <c r="W43" s="432"/>
      <c r="X43" s="433"/>
      <c r="Y43" s="433"/>
      <c r="Z43" s="433"/>
      <c r="AA43" s="433"/>
      <c r="AB43" s="433"/>
      <c r="AC43" s="433"/>
      <c r="AD43" s="433"/>
      <c r="AE43" s="434"/>
    </row>
    <row r="44" spans="2:31" ht="45" customHeight="1" x14ac:dyDescent="0.15">
      <c r="B44" s="303">
        <v>31</v>
      </c>
      <c r="C44" s="429"/>
      <c r="D44" s="429"/>
      <c r="E44" s="429"/>
      <c r="F44" s="429"/>
      <c r="G44" s="429"/>
      <c r="H44" s="429"/>
      <c r="I44" s="429"/>
      <c r="J44" s="429"/>
      <c r="K44" s="429"/>
      <c r="L44" s="430"/>
      <c r="M44" s="430"/>
      <c r="N44" s="430"/>
      <c r="O44" s="431"/>
      <c r="P44" s="431"/>
      <c r="Q44" s="431"/>
      <c r="R44" s="431"/>
      <c r="S44" s="431"/>
      <c r="T44" s="431"/>
      <c r="U44" s="431"/>
      <c r="V44" s="431"/>
      <c r="W44" s="432"/>
      <c r="X44" s="433"/>
      <c r="Y44" s="433"/>
      <c r="Z44" s="433"/>
      <c r="AA44" s="433"/>
      <c r="AB44" s="433"/>
      <c r="AC44" s="433"/>
      <c r="AD44" s="433"/>
      <c r="AE44" s="434"/>
    </row>
    <row r="45" spans="2:31" ht="45" customHeight="1" x14ac:dyDescent="0.15">
      <c r="B45" s="303">
        <v>32</v>
      </c>
      <c r="C45" s="429"/>
      <c r="D45" s="429"/>
      <c r="E45" s="429"/>
      <c r="F45" s="429"/>
      <c r="G45" s="429"/>
      <c r="H45" s="429"/>
      <c r="I45" s="429"/>
      <c r="J45" s="429"/>
      <c r="K45" s="429"/>
      <c r="L45" s="430"/>
      <c r="M45" s="430"/>
      <c r="N45" s="430"/>
      <c r="O45" s="431"/>
      <c r="P45" s="431"/>
      <c r="Q45" s="431"/>
      <c r="R45" s="431"/>
      <c r="S45" s="431"/>
      <c r="T45" s="431"/>
      <c r="U45" s="431"/>
      <c r="V45" s="431"/>
      <c r="W45" s="432"/>
      <c r="X45" s="433"/>
      <c r="Y45" s="433"/>
      <c r="Z45" s="433"/>
      <c r="AA45" s="433"/>
      <c r="AB45" s="433"/>
      <c r="AC45" s="433"/>
      <c r="AD45" s="433"/>
      <c r="AE45" s="434"/>
    </row>
    <row r="46" spans="2:31" ht="45" customHeight="1" x14ac:dyDescent="0.15">
      <c r="B46" s="303">
        <v>33</v>
      </c>
      <c r="C46" s="429"/>
      <c r="D46" s="429"/>
      <c r="E46" s="429"/>
      <c r="F46" s="429"/>
      <c r="G46" s="429"/>
      <c r="H46" s="429"/>
      <c r="I46" s="429"/>
      <c r="J46" s="429"/>
      <c r="K46" s="429"/>
      <c r="L46" s="430"/>
      <c r="M46" s="430"/>
      <c r="N46" s="430"/>
      <c r="O46" s="431"/>
      <c r="P46" s="431"/>
      <c r="Q46" s="431"/>
      <c r="R46" s="431"/>
      <c r="S46" s="431"/>
      <c r="T46" s="431"/>
      <c r="U46" s="431"/>
      <c r="V46" s="431"/>
      <c r="W46" s="432"/>
      <c r="X46" s="433"/>
      <c r="Y46" s="433"/>
      <c r="Z46" s="433"/>
      <c r="AA46" s="433"/>
      <c r="AB46" s="433"/>
      <c r="AC46" s="433"/>
      <c r="AD46" s="433"/>
      <c r="AE46" s="434"/>
    </row>
    <row r="47" spans="2:31" ht="45" customHeight="1" x14ac:dyDescent="0.15">
      <c r="B47" s="303">
        <v>34</v>
      </c>
      <c r="C47" s="429"/>
      <c r="D47" s="429"/>
      <c r="E47" s="429"/>
      <c r="F47" s="429"/>
      <c r="G47" s="429"/>
      <c r="H47" s="429"/>
      <c r="I47" s="429"/>
      <c r="J47" s="429"/>
      <c r="K47" s="429"/>
      <c r="L47" s="430"/>
      <c r="M47" s="430"/>
      <c r="N47" s="430"/>
      <c r="O47" s="431"/>
      <c r="P47" s="431"/>
      <c r="Q47" s="431"/>
      <c r="R47" s="431"/>
      <c r="S47" s="431"/>
      <c r="T47" s="431"/>
      <c r="U47" s="431"/>
      <c r="V47" s="431"/>
      <c r="W47" s="432"/>
      <c r="X47" s="433"/>
      <c r="Y47" s="433"/>
      <c r="Z47" s="433"/>
      <c r="AA47" s="433"/>
      <c r="AB47" s="433"/>
      <c r="AC47" s="433"/>
      <c r="AD47" s="433"/>
      <c r="AE47" s="434"/>
    </row>
  </sheetData>
  <mergeCells count="145">
    <mergeCell ref="C46:K46"/>
    <mergeCell ref="L46:N46"/>
    <mergeCell ref="O46:V46"/>
    <mergeCell ref="W46:AE46"/>
    <mergeCell ref="C47:K47"/>
    <mergeCell ref="L47:N47"/>
    <mergeCell ref="O47:V47"/>
    <mergeCell ref="W47:AE47"/>
    <mergeCell ref="C44:K44"/>
    <mergeCell ref="L44:N44"/>
    <mergeCell ref="O44:V44"/>
    <mergeCell ref="W44:AE44"/>
    <mergeCell ref="C45:K45"/>
    <mergeCell ref="L45:N45"/>
    <mergeCell ref="O45:V45"/>
    <mergeCell ref="W45:AE45"/>
    <mergeCell ref="C42:K42"/>
    <mergeCell ref="L42:N42"/>
    <mergeCell ref="O42:V42"/>
    <mergeCell ref="W42:AE42"/>
    <mergeCell ref="C43:K43"/>
    <mergeCell ref="L43:N43"/>
    <mergeCell ref="O43:V43"/>
    <mergeCell ref="W43:AE43"/>
    <mergeCell ref="C40:K40"/>
    <mergeCell ref="L40:N40"/>
    <mergeCell ref="O40:V40"/>
    <mergeCell ref="W40:AE40"/>
    <mergeCell ref="C41:K41"/>
    <mergeCell ref="L41:N41"/>
    <mergeCell ref="O41:V41"/>
    <mergeCell ref="W41:AE41"/>
    <mergeCell ref="C38:K38"/>
    <mergeCell ref="L38:N38"/>
    <mergeCell ref="O38:V38"/>
    <mergeCell ref="W38:AE38"/>
    <mergeCell ref="C39:K39"/>
    <mergeCell ref="L39:N39"/>
    <mergeCell ref="O39:V39"/>
    <mergeCell ref="W39:AE39"/>
    <mergeCell ref="C36:K36"/>
    <mergeCell ref="L36:N36"/>
    <mergeCell ref="O36:V36"/>
    <mergeCell ref="W36:AE36"/>
    <mergeCell ref="C37:K37"/>
    <mergeCell ref="L37:N37"/>
    <mergeCell ref="O37:V37"/>
    <mergeCell ref="W37:AE37"/>
    <mergeCell ref="C34:K34"/>
    <mergeCell ref="L34:N34"/>
    <mergeCell ref="O34:V34"/>
    <mergeCell ref="W34:AE34"/>
    <mergeCell ref="C35:K35"/>
    <mergeCell ref="L35:N35"/>
    <mergeCell ref="O35:V35"/>
    <mergeCell ref="W35:AE35"/>
    <mergeCell ref="C32:K32"/>
    <mergeCell ref="L32:N32"/>
    <mergeCell ref="O32:V32"/>
    <mergeCell ref="W32:AE32"/>
    <mergeCell ref="C33:K33"/>
    <mergeCell ref="L33:N33"/>
    <mergeCell ref="O33:V33"/>
    <mergeCell ref="W33:AE33"/>
    <mergeCell ref="C30:K30"/>
    <mergeCell ref="L30:N30"/>
    <mergeCell ref="O30:V30"/>
    <mergeCell ref="W30:AE30"/>
    <mergeCell ref="C31:K31"/>
    <mergeCell ref="L31:N31"/>
    <mergeCell ref="O31:V31"/>
    <mergeCell ref="W31:AE31"/>
    <mergeCell ref="C28:K28"/>
    <mergeCell ref="L28:N28"/>
    <mergeCell ref="O28:V28"/>
    <mergeCell ref="W28:AE28"/>
    <mergeCell ref="C29:K29"/>
    <mergeCell ref="L29:N29"/>
    <mergeCell ref="O29:V29"/>
    <mergeCell ref="W29:AE29"/>
    <mergeCell ref="C26:K26"/>
    <mergeCell ref="L26:N26"/>
    <mergeCell ref="O26:V26"/>
    <mergeCell ref="W26:AE26"/>
    <mergeCell ref="C27:K27"/>
    <mergeCell ref="L27:N27"/>
    <mergeCell ref="O27:V27"/>
    <mergeCell ref="W27:AE27"/>
    <mergeCell ref="C24:K24"/>
    <mergeCell ref="L24:N24"/>
    <mergeCell ref="O24:V24"/>
    <mergeCell ref="W24:AE24"/>
    <mergeCell ref="C25:K25"/>
    <mergeCell ref="L25:N25"/>
    <mergeCell ref="O25:V25"/>
    <mergeCell ref="W25:AE25"/>
    <mergeCell ref="C22:K22"/>
    <mergeCell ref="L22:N22"/>
    <mergeCell ref="O22:V22"/>
    <mergeCell ref="W22:AE22"/>
    <mergeCell ref="C23:K23"/>
    <mergeCell ref="L23:N23"/>
    <mergeCell ref="O23:V23"/>
    <mergeCell ref="W23:AE23"/>
    <mergeCell ref="C20:K20"/>
    <mergeCell ref="L20:N20"/>
    <mergeCell ref="O20:V20"/>
    <mergeCell ref="W20:AE20"/>
    <mergeCell ref="C21:K21"/>
    <mergeCell ref="L21:N21"/>
    <mergeCell ref="O21:V21"/>
    <mergeCell ref="W21:AE21"/>
    <mergeCell ref="C18:K18"/>
    <mergeCell ref="L18:N18"/>
    <mergeCell ref="O18:V18"/>
    <mergeCell ref="W18:AE18"/>
    <mergeCell ref="C19:K19"/>
    <mergeCell ref="L19:N19"/>
    <mergeCell ref="O19:V19"/>
    <mergeCell ref="W19:AE19"/>
    <mergeCell ref="C16:K16"/>
    <mergeCell ref="L16:N16"/>
    <mergeCell ref="O16:V16"/>
    <mergeCell ref="W16:AE16"/>
    <mergeCell ref="C17:K17"/>
    <mergeCell ref="L17:N17"/>
    <mergeCell ref="O17:V17"/>
    <mergeCell ref="W17:AE17"/>
    <mergeCell ref="C14:K14"/>
    <mergeCell ref="L14:N14"/>
    <mergeCell ref="O14:V14"/>
    <mergeCell ref="W14:AE14"/>
    <mergeCell ref="C15:K15"/>
    <mergeCell ref="L15:N15"/>
    <mergeCell ref="O15:V15"/>
    <mergeCell ref="W15:AE15"/>
    <mergeCell ref="Z2:AE2"/>
    <mergeCell ref="B4:AF4"/>
    <mergeCell ref="B5:AF5"/>
    <mergeCell ref="B6:AF6"/>
    <mergeCell ref="V9:AD9"/>
    <mergeCell ref="C13:K13"/>
    <mergeCell ref="L13:N13"/>
    <mergeCell ref="O13:V13"/>
    <mergeCell ref="W13:AE13"/>
  </mergeCells>
  <printOptions horizontalCentered="1"/>
  <pageMargins left="0.47244094488188981" right="0.11811023622047245" top="0.47244094488188981" bottom="0.47244094488188981" header="0.31496062992125984" footer="0.31496062992125984"/>
  <pageSetup paperSize="9" scale="76" fitToHeight="0"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D904B0-83F3-7541-B96F-40C1D34BD7D0}">
  <sheetPr codeName="Sheet17">
    <tabColor rgb="FF92D050"/>
  </sheetPr>
  <dimension ref="A1:BB1000"/>
  <sheetViews>
    <sheetView workbookViewId="0">
      <selection activeCell="BB33" sqref="BB33"/>
    </sheetView>
  </sheetViews>
  <sheetFormatPr baseColWidth="10" defaultColWidth="14.5" defaultRowHeight="15" customHeight="1" x14ac:dyDescent="0.2"/>
  <cols>
    <col min="1" max="1" width="1.5" customWidth="1"/>
    <col min="2" max="13" width="3.5" customWidth="1"/>
    <col min="14" max="14" width="1.6640625" customWidth="1"/>
    <col min="15" max="26" width="3.5" customWidth="1"/>
    <col min="27" max="27" width="1.5" customWidth="1"/>
    <col min="28" max="39" width="3.5" customWidth="1"/>
    <col min="40" max="40" width="1.6640625" customWidth="1"/>
    <col min="41" max="52" width="3.5" customWidth="1"/>
  </cols>
  <sheetData>
    <row r="1" spans="1:54" ht="14.25" customHeight="1" x14ac:dyDescent="0.2">
      <c r="A1" s="409" t="s">
        <v>18</v>
      </c>
      <c r="B1" s="358"/>
      <c r="C1" s="358"/>
      <c r="D1" s="358"/>
      <c r="E1" s="358"/>
      <c r="F1" s="358"/>
      <c r="G1" s="358"/>
      <c r="H1" s="358"/>
      <c r="I1" s="358"/>
      <c r="J1" s="358"/>
      <c r="K1" s="358"/>
      <c r="L1" s="358"/>
      <c r="M1" s="358"/>
      <c r="N1" s="358"/>
      <c r="O1" s="358"/>
      <c r="P1" s="358"/>
      <c r="Q1" s="358"/>
      <c r="R1" s="358"/>
      <c r="S1" s="358"/>
      <c r="T1" s="358"/>
      <c r="U1" s="358"/>
      <c r="V1" s="358"/>
      <c r="W1" s="358"/>
      <c r="X1" s="358"/>
      <c r="Y1" s="358"/>
      <c r="Z1" s="358"/>
      <c r="AA1" s="409" t="s">
        <v>18</v>
      </c>
      <c r="AB1" s="358"/>
      <c r="AC1" s="358"/>
      <c r="AD1" s="358"/>
      <c r="AE1" s="358"/>
      <c r="AF1" s="358"/>
      <c r="AG1" s="358"/>
      <c r="AH1" s="358"/>
      <c r="AI1" s="358"/>
      <c r="AJ1" s="358"/>
      <c r="AK1" s="358"/>
      <c r="AL1" s="358"/>
      <c r="AM1" s="358"/>
      <c r="AN1" s="358"/>
      <c r="AO1" s="358"/>
      <c r="AP1" s="358"/>
      <c r="AQ1" s="358"/>
      <c r="AR1" s="358"/>
      <c r="AS1" s="358"/>
      <c r="AT1" s="358"/>
      <c r="AU1" s="358"/>
      <c r="AV1" s="358"/>
      <c r="AW1" s="358"/>
      <c r="AX1" s="358"/>
      <c r="AY1" s="358"/>
      <c r="AZ1" s="358"/>
    </row>
    <row r="2" spans="1:54" ht="16.5" customHeight="1" x14ac:dyDescent="0.2">
      <c r="A2" s="408" t="s">
        <v>577</v>
      </c>
      <c r="B2" s="358"/>
      <c r="C2" s="358"/>
      <c r="D2" s="358"/>
      <c r="E2" s="358"/>
      <c r="F2" s="358"/>
      <c r="G2" s="358"/>
      <c r="H2" s="358"/>
      <c r="I2" s="358"/>
      <c r="J2" s="358"/>
      <c r="K2" s="358"/>
      <c r="L2" s="358"/>
      <c r="M2" s="358"/>
      <c r="N2" s="358"/>
      <c r="O2" s="358"/>
      <c r="P2" s="358"/>
      <c r="Q2" s="358"/>
      <c r="R2" s="358"/>
      <c r="S2" s="358"/>
      <c r="T2" s="358"/>
      <c r="U2" s="358"/>
      <c r="V2" s="358"/>
      <c r="W2" s="358"/>
      <c r="X2" s="358"/>
      <c r="Y2" s="358"/>
      <c r="Z2" s="358"/>
      <c r="AA2" s="408" t="str">
        <f>A2</f>
        <v xml:space="preserve">  DALAM RANGKA PEMILIHAN NEGOSIASI HARGA BAHAN BANGUNAN</v>
      </c>
      <c r="AB2" s="358"/>
      <c r="AC2" s="358"/>
      <c r="AD2" s="358"/>
      <c r="AE2" s="358"/>
      <c r="AF2" s="358"/>
      <c r="AG2" s="358"/>
      <c r="AH2" s="358"/>
      <c r="AI2" s="358"/>
      <c r="AJ2" s="358"/>
      <c r="AK2" s="358"/>
      <c r="AL2" s="358"/>
      <c r="AM2" s="358"/>
      <c r="AN2" s="358"/>
      <c r="AO2" s="358"/>
      <c r="AP2" s="358"/>
      <c r="AQ2" s="358"/>
      <c r="AR2" s="358"/>
      <c r="AS2" s="358"/>
      <c r="AT2" s="358"/>
      <c r="AU2" s="358"/>
      <c r="AV2" s="358"/>
      <c r="AW2" s="358"/>
      <c r="AX2" s="358"/>
      <c r="AY2" s="358"/>
      <c r="AZ2" s="358"/>
    </row>
    <row r="3" spans="1:54" ht="14.25" customHeight="1" x14ac:dyDescent="0.2">
      <c r="A3" s="409" t="s">
        <v>20</v>
      </c>
      <c r="B3" s="358"/>
      <c r="C3" s="358"/>
      <c r="D3" s="358"/>
      <c r="E3" s="358"/>
      <c r="F3" s="358"/>
      <c r="G3" s="358"/>
      <c r="H3" s="358"/>
      <c r="I3" s="358"/>
      <c r="J3" s="358"/>
      <c r="K3" s="358"/>
      <c r="L3" s="358"/>
      <c r="M3" s="358"/>
      <c r="N3" s="358"/>
      <c r="O3" s="358"/>
      <c r="P3" s="358"/>
      <c r="Q3" s="358"/>
      <c r="R3" s="358"/>
      <c r="S3" s="358"/>
      <c r="T3" s="358"/>
      <c r="U3" s="358"/>
      <c r="V3" s="358"/>
      <c r="W3" s="358"/>
      <c r="X3" s="358"/>
      <c r="Y3" s="358"/>
      <c r="Z3" s="358"/>
      <c r="AA3" s="409" t="s">
        <v>20</v>
      </c>
      <c r="AB3" s="358"/>
      <c r="AC3" s="358"/>
      <c r="AD3" s="358"/>
      <c r="AE3" s="358"/>
      <c r="AF3" s="358"/>
      <c r="AG3" s="358"/>
      <c r="AH3" s="358"/>
      <c r="AI3" s="358"/>
      <c r="AJ3" s="358"/>
      <c r="AK3" s="358"/>
      <c r="AL3" s="358"/>
      <c r="AM3" s="358"/>
      <c r="AN3" s="358"/>
      <c r="AO3" s="358"/>
      <c r="AP3" s="358"/>
      <c r="AQ3" s="358"/>
      <c r="AR3" s="358"/>
      <c r="AS3" s="358"/>
      <c r="AT3" s="358"/>
      <c r="AU3" s="358"/>
      <c r="AV3" s="358"/>
      <c r="AW3" s="358"/>
      <c r="AX3" s="358"/>
      <c r="AY3" s="358"/>
      <c r="AZ3" s="358"/>
    </row>
    <row r="4" spans="1:54" ht="14.25" customHeight="1" x14ac:dyDescent="0.2">
      <c r="A4" s="408" t="s">
        <v>21</v>
      </c>
      <c r="B4" s="358"/>
      <c r="C4" s="358"/>
      <c r="D4" s="358"/>
      <c r="E4" s="358"/>
      <c r="F4" s="358"/>
      <c r="G4" s="358"/>
      <c r="H4" s="358"/>
      <c r="I4" s="358"/>
      <c r="J4" s="358"/>
      <c r="K4" s="358"/>
      <c r="L4" s="358"/>
      <c r="M4" s="358"/>
      <c r="N4" s="358"/>
      <c r="O4" s="358"/>
      <c r="P4" s="358"/>
      <c r="Q4" s="358"/>
      <c r="R4" s="358"/>
      <c r="S4" s="358"/>
      <c r="T4" s="358"/>
      <c r="U4" s="358"/>
      <c r="V4" s="358"/>
      <c r="W4" s="358"/>
      <c r="X4" s="358"/>
      <c r="Y4" s="358"/>
      <c r="Z4" s="358"/>
      <c r="AA4" s="408" t="s">
        <v>21</v>
      </c>
      <c r="AB4" s="358"/>
      <c r="AC4" s="358"/>
      <c r="AD4" s="358"/>
      <c r="AE4" s="358"/>
      <c r="AF4" s="358"/>
      <c r="AG4" s="358"/>
      <c r="AH4" s="358"/>
      <c r="AI4" s="358"/>
      <c r="AJ4" s="358"/>
      <c r="AK4" s="358"/>
      <c r="AL4" s="358"/>
      <c r="AM4" s="358"/>
      <c r="AN4" s="358"/>
      <c r="AO4" s="358"/>
      <c r="AP4" s="358"/>
      <c r="AQ4" s="358"/>
      <c r="AR4" s="358"/>
      <c r="AS4" s="358"/>
      <c r="AT4" s="358"/>
      <c r="AU4" s="358"/>
      <c r="AV4" s="358"/>
      <c r="AW4" s="358"/>
      <c r="AX4" s="358"/>
      <c r="AY4" s="358"/>
      <c r="AZ4" s="358"/>
    </row>
    <row r="5" spans="1:54" ht="14.25" customHeight="1" thickBot="1" x14ac:dyDescent="0.25">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row>
    <row r="6" spans="1:54" ht="14.25" customHeight="1" thickTop="1" x14ac:dyDescent="0.2">
      <c r="A6" s="12"/>
      <c r="B6" s="406"/>
      <c r="C6" s="398"/>
      <c r="D6" s="398"/>
      <c r="E6" s="398"/>
      <c r="F6" s="398"/>
      <c r="G6" s="398"/>
      <c r="H6" s="398"/>
      <c r="I6" s="398"/>
      <c r="J6" s="398"/>
      <c r="K6" s="398"/>
      <c r="L6" s="398"/>
      <c r="M6" s="399"/>
      <c r="N6" s="13"/>
      <c r="O6" s="397"/>
      <c r="P6" s="531"/>
      <c r="Q6" s="531"/>
      <c r="R6" s="531"/>
      <c r="S6" s="531"/>
      <c r="T6" s="531"/>
      <c r="U6" s="531"/>
      <c r="V6" s="531"/>
      <c r="W6" s="531"/>
      <c r="X6" s="531"/>
      <c r="Y6" s="531"/>
      <c r="Z6" s="532"/>
      <c r="AA6" s="12"/>
      <c r="AB6" s="406"/>
      <c r="AC6" s="398"/>
      <c r="AD6" s="398"/>
      <c r="AE6" s="398"/>
      <c r="AF6" s="398"/>
      <c r="AG6" s="398"/>
      <c r="AH6" s="398"/>
      <c r="AI6" s="398"/>
      <c r="AJ6" s="398"/>
      <c r="AK6" s="398"/>
      <c r="AL6" s="398"/>
      <c r="AM6" s="399"/>
      <c r="AN6" s="13"/>
      <c r="AO6" s="397"/>
      <c r="AP6" s="398"/>
      <c r="AQ6" s="398"/>
      <c r="AR6" s="398"/>
      <c r="AS6" s="398"/>
      <c r="AT6" s="398"/>
      <c r="AU6" s="398"/>
      <c r="AV6" s="398"/>
      <c r="AW6" s="398"/>
      <c r="AX6" s="398"/>
      <c r="AY6" s="398"/>
      <c r="AZ6" s="399"/>
    </row>
    <row r="7" spans="1:54" ht="14.25" customHeight="1" x14ac:dyDescent="0.2">
      <c r="A7" s="12"/>
      <c r="B7" s="400"/>
      <c r="C7" s="358"/>
      <c r="D7" s="358"/>
      <c r="E7" s="358"/>
      <c r="F7" s="358"/>
      <c r="G7" s="358"/>
      <c r="H7" s="358"/>
      <c r="I7" s="358"/>
      <c r="J7" s="358"/>
      <c r="K7" s="358"/>
      <c r="L7" s="358"/>
      <c r="M7" s="401"/>
      <c r="N7" s="13"/>
      <c r="O7" s="533"/>
      <c r="P7" s="534"/>
      <c r="Q7" s="534"/>
      <c r="R7" s="534"/>
      <c r="S7" s="534"/>
      <c r="T7" s="534"/>
      <c r="U7" s="534"/>
      <c r="V7" s="534"/>
      <c r="W7" s="534"/>
      <c r="X7" s="534"/>
      <c r="Y7" s="534"/>
      <c r="Z7" s="535"/>
      <c r="AA7" s="12"/>
      <c r="AB7" s="400"/>
      <c r="AC7" s="358"/>
      <c r="AD7" s="358"/>
      <c r="AE7" s="358"/>
      <c r="AF7" s="358"/>
      <c r="AG7" s="358"/>
      <c r="AH7" s="358"/>
      <c r="AI7" s="358"/>
      <c r="AJ7" s="358"/>
      <c r="AK7" s="358"/>
      <c r="AL7" s="358"/>
      <c r="AM7" s="401"/>
      <c r="AN7" s="13"/>
      <c r="AO7" s="400"/>
      <c r="AP7" s="358"/>
      <c r="AQ7" s="358"/>
      <c r="AR7" s="358"/>
      <c r="AS7" s="358"/>
      <c r="AT7" s="358"/>
      <c r="AU7" s="358"/>
      <c r="AV7" s="358"/>
      <c r="AW7" s="358"/>
      <c r="AX7" s="358"/>
      <c r="AY7" s="358"/>
      <c r="AZ7" s="401"/>
      <c r="BB7" s="40"/>
    </row>
    <row r="8" spans="1:54" ht="14.25" customHeight="1" x14ac:dyDescent="0.2">
      <c r="A8" s="12"/>
      <c r="B8" s="400"/>
      <c r="C8" s="358"/>
      <c r="D8" s="358"/>
      <c r="E8" s="358"/>
      <c r="F8" s="358"/>
      <c r="G8" s="358"/>
      <c r="H8" s="358"/>
      <c r="I8" s="358"/>
      <c r="J8" s="358"/>
      <c r="K8" s="358"/>
      <c r="L8" s="358"/>
      <c r="M8" s="401"/>
      <c r="N8" s="13"/>
      <c r="O8" s="533"/>
      <c r="P8" s="534"/>
      <c r="Q8" s="534"/>
      <c r="R8" s="534"/>
      <c r="S8" s="534"/>
      <c r="T8" s="534"/>
      <c r="U8" s="534"/>
      <c r="V8" s="534"/>
      <c r="W8" s="534"/>
      <c r="X8" s="534"/>
      <c r="Y8" s="534"/>
      <c r="Z8" s="535"/>
      <c r="AA8" s="12"/>
      <c r="AB8" s="400"/>
      <c r="AC8" s="358"/>
      <c r="AD8" s="358"/>
      <c r="AE8" s="358"/>
      <c r="AF8" s="358"/>
      <c r="AG8" s="358"/>
      <c r="AH8" s="358"/>
      <c r="AI8" s="358"/>
      <c r="AJ8" s="358"/>
      <c r="AK8" s="358"/>
      <c r="AL8" s="358"/>
      <c r="AM8" s="401"/>
      <c r="AN8" s="13"/>
      <c r="AO8" s="400"/>
      <c r="AP8" s="358"/>
      <c r="AQ8" s="358"/>
      <c r="AR8" s="358"/>
      <c r="AS8" s="358"/>
      <c r="AT8" s="358"/>
      <c r="AU8" s="358"/>
      <c r="AV8" s="358"/>
      <c r="AW8" s="358"/>
      <c r="AX8" s="358"/>
      <c r="AY8" s="358"/>
      <c r="AZ8" s="401"/>
      <c r="BB8" s="149"/>
    </row>
    <row r="9" spans="1:54" ht="14.25" customHeight="1" x14ac:dyDescent="0.2">
      <c r="A9" s="12"/>
      <c r="B9" s="400"/>
      <c r="C9" s="358"/>
      <c r="D9" s="358"/>
      <c r="E9" s="358"/>
      <c r="F9" s="358"/>
      <c r="G9" s="358"/>
      <c r="H9" s="358"/>
      <c r="I9" s="358"/>
      <c r="J9" s="358"/>
      <c r="K9" s="358"/>
      <c r="L9" s="358"/>
      <c r="M9" s="401"/>
      <c r="N9" s="13"/>
      <c r="O9" s="533"/>
      <c r="P9" s="534"/>
      <c r="Q9" s="534"/>
      <c r="R9" s="534"/>
      <c r="S9" s="534"/>
      <c r="T9" s="534"/>
      <c r="U9" s="534"/>
      <c r="V9" s="534"/>
      <c r="W9" s="534"/>
      <c r="X9" s="534"/>
      <c r="Y9" s="534"/>
      <c r="Z9" s="535"/>
      <c r="AA9" s="12"/>
      <c r="AB9" s="400"/>
      <c r="AC9" s="358"/>
      <c r="AD9" s="358"/>
      <c r="AE9" s="358"/>
      <c r="AF9" s="358"/>
      <c r="AG9" s="358"/>
      <c r="AH9" s="358"/>
      <c r="AI9" s="358"/>
      <c r="AJ9" s="358"/>
      <c r="AK9" s="358"/>
      <c r="AL9" s="358"/>
      <c r="AM9" s="401"/>
      <c r="AN9" s="13"/>
      <c r="AO9" s="400"/>
      <c r="AP9" s="358"/>
      <c r="AQ9" s="358"/>
      <c r="AR9" s="358"/>
      <c r="AS9" s="358"/>
      <c r="AT9" s="358"/>
      <c r="AU9" s="358"/>
      <c r="AV9" s="358"/>
      <c r="AW9" s="358"/>
      <c r="AX9" s="358"/>
      <c r="AY9" s="358"/>
      <c r="AZ9" s="401"/>
      <c r="BB9" s="149"/>
    </row>
    <row r="10" spans="1:54" ht="14.25" customHeight="1" x14ac:dyDescent="0.2">
      <c r="A10" s="12"/>
      <c r="B10" s="400"/>
      <c r="C10" s="358"/>
      <c r="D10" s="358"/>
      <c r="E10" s="358"/>
      <c r="F10" s="358"/>
      <c r="G10" s="358"/>
      <c r="H10" s="358"/>
      <c r="I10" s="358"/>
      <c r="J10" s="358"/>
      <c r="K10" s="358"/>
      <c r="L10" s="358"/>
      <c r="M10" s="401"/>
      <c r="N10" s="13"/>
      <c r="O10" s="533"/>
      <c r="P10" s="534"/>
      <c r="Q10" s="534"/>
      <c r="R10" s="534"/>
      <c r="S10" s="534"/>
      <c r="T10" s="534"/>
      <c r="U10" s="534"/>
      <c r="V10" s="534"/>
      <c r="W10" s="534"/>
      <c r="X10" s="534"/>
      <c r="Y10" s="534"/>
      <c r="Z10" s="535"/>
      <c r="AA10" s="12"/>
      <c r="AB10" s="400"/>
      <c r="AC10" s="358"/>
      <c r="AD10" s="358"/>
      <c r="AE10" s="358"/>
      <c r="AF10" s="358"/>
      <c r="AG10" s="358"/>
      <c r="AH10" s="358"/>
      <c r="AI10" s="358"/>
      <c r="AJ10" s="358"/>
      <c r="AK10" s="358"/>
      <c r="AL10" s="358"/>
      <c r="AM10" s="401"/>
      <c r="AN10" s="13"/>
      <c r="AO10" s="400"/>
      <c r="AP10" s="358"/>
      <c r="AQ10" s="358"/>
      <c r="AR10" s="358"/>
      <c r="AS10" s="358"/>
      <c r="AT10" s="358"/>
      <c r="AU10" s="358"/>
      <c r="AV10" s="358"/>
      <c r="AW10" s="358"/>
      <c r="AX10" s="358"/>
      <c r="AY10" s="358"/>
      <c r="AZ10" s="401"/>
      <c r="BB10" s="149"/>
    </row>
    <row r="11" spans="1:54" ht="14.25" customHeight="1" x14ac:dyDescent="0.2">
      <c r="A11" s="12"/>
      <c r="B11" s="400"/>
      <c r="C11" s="358"/>
      <c r="D11" s="358"/>
      <c r="E11" s="358"/>
      <c r="F11" s="358"/>
      <c r="G11" s="358"/>
      <c r="H11" s="358"/>
      <c r="I11" s="358"/>
      <c r="J11" s="358"/>
      <c r="K11" s="358"/>
      <c r="L11" s="358"/>
      <c r="M11" s="401"/>
      <c r="N11" s="13"/>
      <c r="O11" s="533"/>
      <c r="P11" s="534"/>
      <c r="Q11" s="534"/>
      <c r="R11" s="534"/>
      <c r="S11" s="534"/>
      <c r="T11" s="534"/>
      <c r="U11" s="534"/>
      <c r="V11" s="534"/>
      <c r="W11" s="534"/>
      <c r="X11" s="534"/>
      <c r="Y11" s="534"/>
      <c r="Z11" s="535"/>
      <c r="AA11" s="12"/>
      <c r="AB11" s="400"/>
      <c r="AC11" s="358"/>
      <c r="AD11" s="358"/>
      <c r="AE11" s="358"/>
      <c r="AF11" s="358"/>
      <c r="AG11" s="358"/>
      <c r="AH11" s="358"/>
      <c r="AI11" s="358"/>
      <c r="AJ11" s="358"/>
      <c r="AK11" s="358"/>
      <c r="AL11" s="358"/>
      <c r="AM11" s="401"/>
      <c r="AN11" s="13"/>
      <c r="AO11" s="400"/>
      <c r="AP11" s="358"/>
      <c r="AQ11" s="358"/>
      <c r="AR11" s="358"/>
      <c r="AS11" s="358"/>
      <c r="AT11" s="358"/>
      <c r="AU11" s="358"/>
      <c r="AV11" s="358"/>
      <c r="AW11" s="358"/>
      <c r="AX11" s="358"/>
      <c r="AY11" s="358"/>
      <c r="AZ11" s="401"/>
      <c r="BB11" s="149"/>
    </row>
    <row r="12" spans="1:54" ht="14.25" customHeight="1" x14ac:dyDescent="0.2">
      <c r="A12" s="12"/>
      <c r="B12" s="400"/>
      <c r="C12" s="358"/>
      <c r="D12" s="358"/>
      <c r="E12" s="358"/>
      <c r="F12" s="358"/>
      <c r="G12" s="358"/>
      <c r="H12" s="358"/>
      <c r="I12" s="358"/>
      <c r="J12" s="358"/>
      <c r="K12" s="358"/>
      <c r="L12" s="358"/>
      <c r="M12" s="401"/>
      <c r="N12" s="13"/>
      <c r="O12" s="533"/>
      <c r="P12" s="534"/>
      <c r="Q12" s="534"/>
      <c r="R12" s="534"/>
      <c r="S12" s="534"/>
      <c r="T12" s="534"/>
      <c r="U12" s="534"/>
      <c r="V12" s="534"/>
      <c r="W12" s="534"/>
      <c r="X12" s="534"/>
      <c r="Y12" s="534"/>
      <c r="Z12" s="535"/>
      <c r="AA12" s="12"/>
      <c r="AB12" s="400"/>
      <c r="AC12" s="358"/>
      <c r="AD12" s="358"/>
      <c r="AE12" s="358"/>
      <c r="AF12" s="358"/>
      <c r="AG12" s="358"/>
      <c r="AH12" s="358"/>
      <c r="AI12" s="358"/>
      <c r="AJ12" s="358"/>
      <c r="AK12" s="358"/>
      <c r="AL12" s="358"/>
      <c r="AM12" s="401"/>
      <c r="AN12" s="13"/>
      <c r="AO12" s="400"/>
      <c r="AP12" s="358"/>
      <c r="AQ12" s="358"/>
      <c r="AR12" s="358"/>
      <c r="AS12" s="358"/>
      <c r="AT12" s="358"/>
      <c r="AU12" s="358"/>
      <c r="AV12" s="358"/>
      <c r="AW12" s="358"/>
      <c r="AX12" s="358"/>
      <c r="AY12" s="358"/>
      <c r="AZ12" s="401"/>
      <c r="BB12" s="149"/>
    </row>
    <row r="13" spans="1:54" ht="14.25" customHeight="1" x14ac:dyDescent="0.2">
      <c r="A13" s="12"/>
      <c r="B13" s="400"/>
      <c r="C13" s="358"/>
      <c r="D13" s="358"/>
      <c r="E13" s="358"/>
      <c r="F13" s="358"/>
      <c r="G13" s="358"/>
      <c r="H13" s="358"/>
      <c r="I13" s="358"/>
      <c r="J13" s="358"/>
      <c r="K13" s="358"/>
      <c r="L13" s="358"/>
      <c r="M13" s="401"/>
      <c r="N13" s="13"/>
      <c r="O13" s="533"/>
      <c r="P13" s="534"/>
      <c r="Q13" s="534"/>
      <c r="R13" s="534"/>
      <c r="S13" s="534"/>
      <c r="T13" s="534"/>
      <c r="U13" s="534"/>
      <c r="V13" s="534"/>
      <c r="W13" s="534"/>
      <c r="X13" s="534"/>
      <c r="Y13" s="534"/>
      <c r="Z13" s="535"/>
      <c r="AA13" s="12"/>
      <c r="AB13" s="400"/>
      <c r="AC13" s="358"/>
      <c r="AD13" s="358"/>
      <c r="AE13" s="358"/>
      <c r="AF13" s="358"/>
      <c r="AG13" s="358"/>
      <c r="AH13" s="358"/>
      <c r="AI13" s="358"/>
      <c r="AJ13" s="358"/>
      <c r="AK13" s="358"/>
      <c r="AL13" s="358"/>
      <c r="AM13" s="401"/>
      <c r="AN13" s="13"/>
      <c r="AO13" s="400"/>
      <c r="AP13" s="358"/>
      <c r="AQ13" s="358"/>
      <c r="AR13" s="358"/>
      <c r="AS13" s="358"/>
      <c r="AT13" s="358"/>
      <c r="AU13" s="358"/>
      <c r="AV13" s="358"/>
      <c r="AW13" s="358"/>
      <c r="AX13" s="358"/>
      <c r="AY13" s="358"/>
      <c r="AZ13" s="401"/>
    </row>
    <row r="14" spans="1:54" ht="14.25" customHeight="1" x14ac:dyDescent="0.2">
      <c r="A14" s="12"/>
      <c r="B14" s="400"/>
      <c r="C14" s="358"/>
      <c r="D14" s="358"/>
      <c r="E14" s="358"/>
      <c r="F14" s="358"/>
      <c r="G14" s="358"/>
      <c r="H14" s="358"/>
      <c r="I14" s="358"/>
      <c r="J14" s="358"/>
      <c r="K14" s="358"/>
      <c r="L14" s="358"/>
      <c r="M14" s="401"/>
      <c r="N14" s="13"/>
      <c r="O14" s="533"/>
      <c r="P14" s="534"/>
      <c r="Q14" s="534"/>
      <c r="R14" s="534"/>
      <c r="S14" s="534"/>
      <c r="T14" s="534"/>
      <c r="U14" s="534"/>
      <c r="V14" s="534"/>
      <c r="W14" s="534"/>
      <c r="X14" s="534"/>
      <c r="Y14" s="534"/>
      <c r="Z14" s="535"/>
      <c r="AA14" s="12"/>
      <c r="AB14" s="400"/>
      <c r="AC14" s="358"/>
      <c r="AD14" s="358"/>
      <c r="AE14" s="358"/>
      <c r="AF14" s="358"/>
      <c r="AG14" s="358"/>
      <c r="AH14" s="358"/>
      <c r="AI14" s="358"/>
      <c r="AJ14" s="358"/>
      <c r="AK14" s="358"/>
      <c r="AL14" s="358"/>
      <c r="AM14" s="401"/>
      <c r="AN14" s="13"/>
      <c r="AO14" s="400"/>
      <c r="AP14" s="358"/>
      <c r="AQ14" s="358"/>
      <c r="AR14" s="358"/>
      <c r="AS14" s="358"/>
      <c r="AT14" s="358"/>
      <c r="AU14" s="358"/>
      <c r="AV14" s="358"/>
      <c r="AW14" s="358"/>
      <c r="AX14" s="358"/>
      <c r="AY14" s="358"/>
      <c r="AZ14" s="401"/>
    </row>
    <row r="15" spans="1:54" ht="14.25" customHeight="1" x14ac:dyDescent="0.2">
      <c r="A15" s="12"/>
      <c r="B15" s="400"/>
      <c r="C15" s="358"/>
      <c r="D15" s="358"/>
      <c r="E15" s="358"/>
      <c r="F15" s="358"/>
      <c r="G15" s="358"/>
      <c r="H15" s="358"/>
      <c r="I15" s="358"/>
      <c r="J15" s="358"/>
      <c r="K15" s="358"/>
      <c r="L15" s="358"/>
      <c r="M15" s="401"/>
      <c r="N15" s="13"/>
      <c r="O15" s="533"/>
      <c r="P15" s="534"/>
      <c r="Q15" s="534"/>
      <c r="R15" s="534"/>
      <c r="S15" s="534"/>
      <c r="T15" s="534"/>
      <c r="U15" s="534"/>
      <c r="V15" s="534"/>
      <c r="W15" s="534"/>
      <c r="X15" s="534"/>
      <c r="Y15" s="534"/>
      <c r="Z15" s="535"/>
      <c r="AA15" s="12"/>
      <c r="AB15" s="400"/>
      <c r="AC15" s="358"/>
      <c r="AD15" s="358"/>
      <c r="AE15" s="358"/>
      <c r="AF15" s="358"/>
      <c r="AG15" s="358"/>
      <c r="AH15" s="358"/>
      <c r="AI15" s="358"/>
      <c r="AJ15" s="358"/>
      <c r="AK15" s="358"/>
      <c r="AL15" s="358"/>
      <c r="AM15" s="401"/>
      <c r="AN15" s="13"/>
      <c r="AO15" s="400"/>
      <c r="AP15" s="358"/>
      <c r="AQ15" s="358"/>
      <c r="AR15" s="358"/>
      <c r="AS15" s="358"/>
      <c r="AT15" s="358"/>
      <c r="AU15" s="358"/>
      <c r="AV15" s="358"/>
      <c r="AW15" s="358"/>
      <c r="AX15" s="358"/>
      <c r="AY15" s="358"/>
      <c r="AZ15" s="401"/>
    </row>
    <row r="16" spans="1:54" ht="14.25" customHeight="1" x14ac:dyDescent="0.2">
      <c r="A16" s="12"/>
      <c r="B16" s="400"/>
      <c r="C16" s="358"/>
      <c r="D16" s="358"/>
      <c r="E16" s="358"/>
      <c r="F16" s="358"/>
      <c r="G16" s="358"/>
      <c r="H16" s="358"/>
      <c r="I16" s="358"/>
      <c r="J16" s="358"/>
      <c r="K16" s="358"/>
      <c r="L16" s="358"/>
      <c r="M16" s="401"/>
      <c r="N16" s="13"/>
      <c r="O16" s="533"/>
      <c r="P16" s="534"/>
      <c r="Q16" s="534"/>
      <c r="R16" s="534"/>
      <c r="S16" s="534"/>
      <c r="T16" s="534"/>
      <c r="U16" s="534"/>
      <c r="V16" s="534"/>
      <c r="W16" s="534"/>
      <c r="X16" s="534"/>
      <c r="Y16" s="534"/>
      <c r="Z16" s="535"/>
      <c r="AA16" s="12"/>
      <c r="AB16" s="400"/>
      <c r="AC16" s="358"/>
      <c r="AD16" s="358"/>
      <c r="AE16" s="358"/>
      <c r="AF16" s="358"/>
      <c r="AG16" s="358"/>
      <c r="AH16" s="358"/>
      <c r="AI16" s="358"/>
      <c r="AJ16" s="358"/>
      <c r="AK16" s="358"/>
      <c r="AL16" s="358"/>
      <c r="AM16" s="401"/>
      <c r="AN16" s="13"/>
      <c r="AO16" s="400"/>
      <c r="AP16" s="358"/>
      <c r="AQ16" s="358"/>
      <c r="AR16" s="358"/>
      <c r="AS16" s="358"/>
      <c r="AT16" s="358"/>
      <c r="AU16" s="358"/>
      <c r="AV16" s="358"/>
      <c r="AW16" s="358"/>
      <c r="AX16" s="358"/>
      <c r="AY16" s="358"/>
      <c r="AZ16" s="401"/>
    </row>
    <row r="17" spans="1:52" ht="14.25" customHeight="1" thickBot="1" x14ac:dyDescent="0.25">
      <c r="A17" s="12"/>
      <c r="B17" s="402"/>
      <c r="C17" s="403"/>
      <c r="D17" s="403"/>
      <c r="E17" s="403"/>
      <c r="F17" s="403"/>
      <c r="G17" s="403"/>
      <c r="H17" s="403"/>
      <c r="I17" s="403"/>
      <c r="J17" s="403"/>
      <c r="K17" s="403"/>
      <c r="L17" s="403"/>
      <c r="M17" s="404"/>
      <c r="N17" s="13"/>
      <c r="O17" s="536"/>
      <c r="P17" s="537"/>
      <c r="Q17" s="537"/>
      <c r="R17" s="537"/>
      <c r="S17" s="537"/>
      <c r="T17" s="537"/>
      <c r="U17" s="537"/>
      <c r="V17" s="537"/>
      <c r="W17" s="537"/>
      <c r="X17" s="537"/>
      <c r="Y17" s="537"/>
      <c r="Z17" s="538"/>
      <c r="AA17" s="12"/>
      <c r="AB17" s="402"/>
      <c r="AC17" s="403"/>
      <c r="AD17" s="403"/>
      <c r="AE17" s="403"/>
      <c r="AF17" s="403"/>
      <c r="AG17" s="403"/>
      <c r="AH17" s="403"/>
      <c r="AI17" s="403"/>
      <c r="AJ17" s="403"/>
      <c r="AK17" s="403"/>
      <c r="AL17" s="403"/>
      <c r="AM17" s="404"/>
      <c r="AN17" s="13"/>
      <c r="AO17" s="402"/>
      <c r="AP17" s="403"/>
      <c r="AQ17" s="403"/>
      <c r="AR17" s="403"/>
      <c r="AS17" s="403"/>
      <c r="AT17" s="403"/>
      <c r="AU17" s="403"/>
      <c r="AV17" s="403"/>
      <c r="AW17" s="403"/>
      <c r="AX17" s="403"/>
      <c r="AY17" s="403"/>
      <c r="AZ17" s="404"/>
    </row>
    <row r="18" spans="1:52" ht="14.25" customHeight="1" thickTop="1" x14ac:dyDescent="0.2">
      <c r="A18" s="12"/>
      <c r="B18" s="405" t="s">
        <v>22</v>
      </c>
      <c r="C18" s="398"/>
      <c r="D18" s="398"/>
      <c r="E18" s="398"/>
      <c r="F18" s="398"/>
      <c r="G18" s="398"/>
      <c r="H18" s="398"/>
      <c r="I18" s="398"/>
      <c r="J18" s="398"/>
      <c r="K18" s="398"/>
      <c r="L18" s="398"/>
      <c r="M18" s="399"/>
      <c r="N18" s="13"/>
      <c r="O18" s="14" t="str">
        <f>B18</f>
        <v>…...........................</v>
      </c>
      <c r="P18" s="15"/>
      <c r="Q18" s="15"/>
      <c r="R18" s="15"/>
      <c r="S18" s="15"/>
      <c r="T18" s="15"/>
      <c r="U18" s="15"/>
      <c r="V18" s="15"/>
      <c r="W18" s="15"/>
      <c r="X18" s="15"/>
      <c r="Y18" s="15"/>
      <c r="Z18" s="16"/>
      <c r="AA18" s="12"/>
      <c r="AB18" s="405" t="s">
        <v>22</v>
      </c>
      <c r="AC18" s="398"/>
      <c r="AD18" s="398"/>
      <c r="AE18" s="398"/>
      <c r="AF18" s="398"/>
      <c r="AG18" s="398"/>
      <c r="AH18" s="398"/>
      <c r="AI18" s="398"/>
      <c r="AJ18" s="398"/>
      <c r="AK18" s="398"/>
      <c r="AL18" s="398"/>
      <c r="AM18" s="399"/>
      <c r="AN18" s="13"/>
      <c r="AO18" s="14" t="str">
        <f>AB18</f>
        <v>…...........................</v>
      </c>
      <c r="AP18" s="15"/>
      <c r="AQ18" s="15"/>
      <c r="AR18" s="15"/>
      <c r="AS18" s="15"/>
      <c r="AT18" s="15"/>
      <c r="AU18" s="15"/>
      <c r="AV18" s="15"/>
      <c r="AW18" s="15"/>
      <c r="AX18" s="15"/>
      <c r="AY18" s="15"/>
      <c r="AZ18" s="16"/>
    </row>
    <row r="19" spans="1:52" ht="14.25" customHeight="1" thickBot="1" x14ac:dyDescent="0.25">
      <c r="A19" s="12"/>
      <c r="B19" s="17"/>
      <c r="C19" s="18"/>
      <c r="D19" s="18"/>
      <c r="E19" s="18"/>
      <c r="F19" s="18"/>
      <c r="G19" s="19"/>
      <c r="H19" s="18"/>
      <c r="I19" s="18"/>
      <c r="J19" s="18"/>
      <c r="K19" s="18"/>
      <c r="L19" s="18"/>
      <c r="M19" s="20"/>
      <c r="N19" s="13"/>
      <c r="O19" s="21"/>
      <c r="P19" s="22"/>
      <c r="Q19" s="22"/>
      <c r="R19" s="22"/>
      <c r="S19" s="22"/>
      <c r="T19" s="23"/>
      <c r="U19" s="18"/>
      <c r="V19" s="22"/>
      <c r="W19" s="22"/>
      <c r="X19" s="22"/>
      <c r="Y19" s="22"/>
      <c r="Z19" s="24"/>
      <c r="AA19" s="12"/>
      <c r="AB19" s="17"/>
      <c r="AC19" s="18"/>
      <c r="AD19" s="18"/>
      <c r="AE19" s="18"/>
      <c r="AF19" s="18"/>
      <c r="AG19" s="19"/>
      <c r="AH19" s="18"/>
      <c r="AI19" s="18"/>
      <c r="AJ19" s="18"/>
      <c r="AK19" s="18"/>
      <c r="AL19" s="18"/>
      <c r="AM19" s="20"/>
      <c r="AN19" s="13"/>
      <c r="AO19" s="21"/>
      <c r="AP19" s="22"/>
      <c r="AQ19" s="22"/>
      <c r="AR19" s="22"/>
      <c r="AS19" s="22"/>
      <c r="AT19" s="23"/>
      <c r="AU19" s="18"/>
      <c r="AV19" s="22"/>
      <c r="AW19" s="22"/>
      <c r="AX19" s="22"/>
      <c r="AY19" s="22"/>
      <c r="AZ19" s="24"/>
    </row>
    <row r="20" spans="1:52" ht="14.25" customHeight="1" thickTop="1" thickBot="1" x14ac:dyDescent="0.25">
      <c r="A20" s="12"/>
      <c r="B20" s="12"/>
      <c r="C20" s="12"/>
      <c r="D20" s="12"/>
      <c r="E20" s="12"/>
      <c r="F20" s="12"/>
      <c r="G20" s="12"/>
      <c r="H20" s="12"/>
      <c r="I20" s="12"/>
      <c r="J20" s="12"/>
      <c r="K20" s="12"/>
      <c r="L20" s="12"/>
      <c r="M20" s="12"/>
      <c r="N20" s="12"/>
      <c r="O20" s="12"/>
      <c r="P20" s="12"/>
      <c r="Q20" s="12"/>
      <c r="R20" s="12"/>
      <c r="S20" s="12"/>
      <c r="T20" s="12"/>
      <c r="U20" s="12"/>
      <c r="V20" s="12"/>
      <c r="W20" s="12"/>
      <c r="X20" s="12"/>
      <c r="Y20" s="12"/>
      <c r="Z20" s="12"/>
      <c r="AA20" s="12"/>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c r="AZ20" s="12"/>
    </row>
    <row r="21" spans="1:52" ht="14.25" customHeight="1" thickTop="1" x14ac:dyDescent="0.2">
      <c r="A21" s="12"/>
      <c r="B21" s="406"/>
      <c r="C21" s="398"/>
      <c r="D21" s="398"/>
      <c r="E21" s="398"/>
      <c r="F21" s="398"/>
      <c r="G21" s="398"/>
      <c r="H21" s="398"/>
      <c r="I21" s="398"/>
      <c r="J21" s="398"/>
      <c r="K21" s="398"/>
      <c r="L21" s="398"/>
      <c r="M21" s="399"/>
      <c r="N21" s="13"/>
      <c r="O21" s="397"/>
      <c r="P21" s="398"/>
      <c r="Q21" s="398"/>
      <c r="R21" s="398"/>
      <c r="S21" s="398"/>
      <c r="T21" s="398"/>
      <c r="U21" s="398"/>
      <c r="V21" s="398"/>
      <c r="W21" s="398"/>
      <c r="X21" s="398"/>
      <c r="Y21" s="398"/>
      <c r="Z21" s="399"/>
      <c r="AA21" s="12"/>
      <c r="AB21" s="406"/>
      <c r="AC21" s="398"/>
      <c r="AD21" s="398"/>
      <c r="AE21" s="398"/>
      <c r="AF21" s="398"/>
      <c r="AG21" s="398"/>
      <c r="AH21" s="398"/>
      <c r="AI21" s="398"/>
      <c r="AJ21" s="398"/>
      <c r="AK21" s="398"/>
      <c r="AL21" s="398"/>
      <c r="AM21" s="399"/>
      <c r="AN21" s="13"/>
      <c r="AO21" s="397"/>
      <c r="AP21" s="398"/>
      <c r="AQ21" s="398"/>
      <c r="AR21" s="398"/>
      <c r="AS21" s="398"/>
      <c r="AT21" s="398"/>
      <c r="AU21" s="398"/>
      <c r="AV21" s="398"/>
      <c r="AW21" s="398"/>
      <c r="AX21" s="398"/>
      <c r="AY21" s="398"/>
      <c r="AZ21" s="399"/>
    </row>
    <row r="22" spans="1:52" ht="14.25" customHeight="1" x14ac:dyDescent="0.2">
      <c r="A22" s="12"/>
      <c r="B22" s="400"/>
      <c r="C22" s="358"/>
      <c r="D22" s="358"/>
      <c r="E22" s="358"/>
      <c r="F22" s="358"/>
      <c r="G22" s="358"/>
      <c r="H22" s="358"/>
      <c r="I22" s="358"/>
      <c r="J22" s="358"/>
      <c r="K22" s="358"/>
      <c r="L22" s="358"/>
      <c r="M22" s="401"/>
      <c r="N22" s="13"/>
      <c r="O22" s="400"/>
      <c r="P22" s="358"/>
      <c r="Q22" s="358"/>
      <c r="R22" s="358"/>
      <c r="S22" s="358"/>
      <c r="T22" s="358"/>
      <c r="U22" s="358"/>
      <c r="V22" s="358"/>
      <c r="W22" s="358"/>
      <c r="X22" s="358"/>
      <c r="Y22" s="358"/>
      <c r="Z22" s="401"/>
      <c r="AA22" s="12"/>
      <c r="AB22" s="400"/>
      <c r="AC22" s="358"/>
      <c r="AD22" s="358"/>
      <c r="AE22" s="358"/>
      <c r="AF22" s="358"/>
      <c r="AG22" s="358"/>
      <c r="AH22" s="358"/>
      <c r="AI22" s="358"/>
      <c r="AJ22" s="358"/>
      <c r="AK22" s="358"/>
      <c r="AL22" s="358"/>
      <c r="AM22" s="401"/>
      <c r="AN22" s="13"/>
      <c r="AO22" s="400"/>
      <c r="AP22" s="358"/>
      <c r="AQ22" s="358"/>
      <c r="AR22" s="358"/>
      <c r="AS22" s="358"/>
      <c r="AT22" s="358"/>
      <c r="AU22" s="358"/>
      <c r="AV22" s="358"/>
      <c r="AW22" s="358"/>
      <c r="AX22" s="358"/>
      <c r="AY22" s="358"/>
      <c r="AZ22" s="401"/>
    </row>
    <row r="23" spans="1:52" ht="14.25" customHeight="1" x14ac:dyDescent="0.2">
      <c r="A23" s="12"/>
      <c r="B23" s="400"/>
      <c r="C23" s="358"/>
      <c r="D23" s="358"/>
      <c r="E23" s="358"/>
      <c r="F23" s="358"/>
      <c r="G23" s="358"/>
      <c r="H23" s="358"/>
      <c r="I23" s="358"/>
      <c r="J23" s="358"/>
      <c r="K23" s="358"/>
      <c r="L23" s="358"/>
      <c r="M23" s="401"/>
      <c r="N23" s="13"/>
      <c r="O23" s="400"/>
      <c r="P23" s="358"/>
      <c r="Q23" s="358"/>
      <c r="R23" s="358"/>
      <c r="S23" s="358"/>
      <c r="T23" s="358"/>
      <c r="U23" s="358"/>
      <c r="V23" s="358"/>
      <c r="W23" s="358"/>
      <c r="X23" s="358"/>
      <c r="Y23" s="358"/>
      <c r="Z23" s="401"/>
      <c r="AA23" s="12"/>
      <c r="AB23" s="400"/>
      <c r="AC23" s="358"/>
      <c r="AD23" s="358"/>
      <c r="AE23" s="358"/>
      <c r="AF23" s="358"/>
      <c r="AG23" s="358"/>
      <c r="AH23" s="358"/>
      <c r="AI23" s="358"/>
      <c r="AJ23" s="358"/>
      <c r="AK23" s="358"/>
      <c r="AL23" s="358"/>
      <c r="AM23" s="401"/>
      <c r="AN23" s="13"/>
      <c r="AO23" s="400"/>
      <c r="AP23" s="358"/>
      <c r="AQ23" s="358"/>
      <c r="AR23" s="358"/>
      <c r="AS23" s="358"/>
      <c r="AT23" s="358"/>
      <c r="AU23" s="358"/>
      <c r="AV23" s="358"/>
      <c r="AW23" s="358"/>
      <c r="AX23" s="358"/>
      <c r="AY23" s="358"/>
      <c r="AZ23" s="401"/>
    </row>
    <row r="24" spans="1:52" ht="14.25" customHeight="1" x14ac:dyDescent="0.2">
      <c r="A24" s="12"/>
      <c r="B24" s="400"/>
      <c r="C24" s="358"/>
      <c r="D24" s="358"/>
      <c r="E24" s="358"/>
      <c r="F24" s="358"/>
      <c r="G24" s="358"/>
      <c r="H24" s="358"/>
      <c r="I24" s="358"/>
      <c r="J24" s="358"/>
      <c r="K24" s="358"/>
      <c r="L24" s="358"/>
      <c r="M24" s="401"/>
      <c r="N24" s="13"/>
      <c r="O24" s="400"/>
      <c r="P24" s="358"/>
      <c r="Q24" s="358"/>
      <c r="R24" s="358"/>
      <c r="S24" s="358"/>
      <c r="T24" s="358"/>
      <c r="U24" s="358"/>
      <c r="V24" s="358"/>
      <c r="W24" s="358"/>
      <c r="X24" s="358"/>
      <c r="Y24" s="358"/>
      <c r="Z24" s="401"/>
      <c r="AA24" s="12"/>
      <c r="AB24" s="400"/>
      <c r="AC24" s="358"/>
      <c r="AD24" s="358"/>
      <c r="AE24" s="358"/>
      <c r="AF24" s="358"/>
      <c r="AG24" s="358"/>
      <c r="AH24" s="358"/>
      <c r="AI24" s="358"/>
      <c r="AJ24" s="358"/>
      <c r="AK24" s="358"/>
      <c r="AL24" s="358"/>
      <c r="AM24" s="401"/>
      <c r="AN24" s="13"/>
      <c r="AO24" s="400"/>
      <c r="AP24" s="358"/>
      <c r="AQ24" s="358"/>
      <c r="AR24" s="358"/>
      <c r="AS24" s="358"/>
      <c r="AT24" s="358"/>
      <c r="AU24" s="358"/>
      <c r="AV24" s="358"/>
      <c r="AW24" s="358"/>
      <c r="AX24" s="358"/>
      <c r="AY24" s="358"/>
      <c r="AZ24" s="401"/>
    </row>
    <row r="25" spans="1:52" ht="14.25" customHeight="1" x14ac:dyDescent="0.2">
      <c r="A25" s="12"/>
      <c r="B25" s="400"/>
      <c r="C25" s="358"/>
      <c r="D25" s="358"/>
      <c r="E25" s="358"/>
      <c r="F25" s="358"/>
      <c r="G25" s="358"/>
      <c r="H25" s="358"/>
      <c r="I25" s="358"/>
      <c r="J25" s="358"/>
      <c r="K25" s="358"/>
      <c r="L25" s="358"/>
      <c r="M25" s="401"/>
      <c r="N25" s="13"/>
      <c r="O25" s="400"/>
      <c r="P25" s="358"/>
      <c r="Q25" s="358"/>
      <c r="R25" s="358"/>
      <c r="S25" s="358"/>
      <c r="T25" s="358"/>
      <c r="U25" s="358"/>
      <c r="V25" s="358"/>
      <c r="W25" s="358"/>
      <c r="X25" s="358"/>
      <c r="Y25" s="358"/>
      <c r="Z25" s="401"/>
      <c r="AA25" s="12"/>
      <c r="AB25" s="400"/>
      <c r="AC25" s="358"/>
      <c r="AD25" s="358"/>
      <c r="AE25" s="358"/>
      <c r="AF25" s="358"/>
      <c r="AG25" s="358"/>
      <c r="AH25" s="358"/>
      <c r="AI25" s="358"/>
      <c r="AJ25" s="358"/>
      <c r="AK25" s="358"/>
      <c r="AL25" s="358"/>
      <c r="AM25" s="401"/>
      <c r="AN25" s="13"/>
      <c r="AO25" s="400"/>
      <c r="AP25" s="358"/>
      <c r="AQ25" s="358"/>
      <c r="AR25" s="358"/>
      <c r="AS25" s="358"/>
      <c r="AT25" s="358"/>
      <c r="AU25" s="358"/>
      <c r="AV25" s="358"/>
      <c r="AW25" s="358"/>
      <c r="AX25" s="358"/>
      <c r="AY25" s="358"/>
      <c r="AZ25" s="401"/>
    </row>
    <row r="26" spans="1:52" ht="14.25" customHeight="1" x14ac:dyDescent="0.2">
      <c r="A26" s="12"/>
      <c r="B26" s="400"/>
      <c r="C26" s="358"/>
      <c r="D26" s="358"/>
      <c r="E26" s="358"/>
      <c r="F26" s="358"/>
      <c r="G26" s="358"/>
      <c r="H26" s="358"/>
      <c r="I26" s="358"/>
      <c r="J26" s="358"/>
      <c r="K26" s="358"/>
      <c r="L26" s="358"/>
      <c r="M26" s="401"/>
      <c r="N26" s="13"/>
      <c r="O26" s="400"/>
      <c r="P26" s="358"/>
      <c r="Q26" s="358"/>
      <c r="R26" s="358"/>
      <c r="S26" s="358"/>
      <c r="T26" s="358"/>
      <c r="U26" s="358"/>
      <c r="V26" s="358"/>
      <c r="W26" s="358"/>
      <c r="X26" s="358"/>
      <c r="Y26" s="358"/>
      <c r="Z26" s="401"/>
      <c r="AA26" s="12"/>
      <c r="AB26" s="400"/>
      <c r="AC26" s="358"/>
      <c r="AD26" s="358"/>
      <c r="AE26" s="358"/>
      <c r="AF26" s="358"/>
      <c r="AG26" s="358"/>
      <c r="AH26" s="358"/>
      <c r="AI26" s="358"/>
      <c r="AJ26" s="358"/>
      <c r="AK26" s="358"/>
      <c r="AL26" s="358"/>
      <c r="AM26" s="401"/>
      <c r="AN26" s="13"/>
      <c r="AO26" s="400"/>
      <c r="AP26" s="358"/>
      <c r="AQ26" s="358"/>
      <c r="AR26" s="358"/>
      <c r="AS26" s="358"/>
      <c r="AT26" s="358"/>
      <c r="AU26" s="358"/>
      <c r="AV26" s="358"/>
      <c r="AW26" s="358"/>
      <c r="AX26" s="358"/>
      <c r="AY26" s="358"/>
      <c r="AZ26" s="401"/>
    </row>
    <row r="27" spans="1:52" ht="14.25" customHeight="1" x14ac:dyDescent="0.2">
      <c r="A27" s="12"/>
      <c r="B27" s="400"/>
      <c r="C27" s="358"/>
      <c r="D27" s="358"/>
      <c r="E27" s="358"/>
      <c r="F27" s="358"/>
      <c r="G27" s="358"/>
      <c r="H27" s="358"/>
      <c r="I27" s="358"/>
      <c r="J27" s="358"/>
      <c r="K27" s="358"/>
      <c r="L27" s="358"/>
      <c r="M27" s="401"/>
      <c r="N27" s="13"/>
      <c r="O27" s="400"/>
      <c r="P27" s="358"/>
      <c r="Q27" s="358"/>
      <c r="R27" s="358"/>
      <c r="S27" s="358"/>
      <c r="T27" s="358"/>
      <c r="U27" s="358"/>
      <c r="V27" s="358"/>
      <c r="W27" s="358"/>
      <c r="X27" s="358"/>
      <c r="Y27" s="358"/>
      <c r="Z27" s="401"/>
      <c r="AA27" s="12"/>
      <c r="AB27" s="400"/>
      <c r="AC27" s="358"/>
      <c r="AD27" s="358"/>
      <c r="AE27" s="358"/>
      <c r="AF27" s="358"/>
      <c r="AG27" s="358"/>
      <c r="AH27" s="358"/>
      <c r="AI27" s="358"/>
      <c r="AJ27" s="358"/>
      <c r="AK27" s="358"/>
      <c r="AL27" s="358"/>
      <c r="AM27" s="401"/>
      <c r="AN27" s="13"/>
      <c r="AO27" s="400"/>
      <c r="AP27" s="358"/>
      <c r="AQ27" s="358"/>
      <c r="AR27" s="358"/>
      <c r="AS27" s="358"/>
      <c r="AT27" s="358"/>
      <c r="AU27" s="358"/>
      <c r="AV27" s="358"/>
      <c r="AW27" s="358"/>
      <c r="AX27" s="358"/>
      <c r="AY27" s="358"/>
      <c r="AZ27" s="401"/>
    </row>
    <row r="28" spans="1:52" ht="14.25" customHeight="1" x14ac:dyDescent="0.2">
      <c r="A28" s="12"/>
      <c r="B28" s="400"/>
      <c r="C28" s="358"/>
      <c r="D28" s="358"/>
      <c r="E28" s="358"/>
      <c r="F28" s="358"/>
      <c r="G28" s="358"/>
      <c r="H28" s="358"/>
      <c r="I28" s="358"/>
      <c r="J28" s="358"/>
      <c r="K28" s="358"/>
      <c r="L28" s="358"/>
      <c r="M28" s="401"/>
      <c r="N28" s="13"/>
      <c r="O28" s="400"/>
      <c r="P28" s="358"/>
      <c r="Q28" s="358"/>
      <c r="R28" s="358"/>
      <c r="S28" s="358"/>
      <c r="T28" s="358"/>
      <c r="U28" s="358"/>
      <c r="V28" s="358"/>
      <c r="W28" s="358"/>
      <c r="X28" s="358"/>
      <c r="Y28" s="358"/>
      <c r="Z28" s="401"/>
      <c r="AA28" s="12"/>
      <c r="AB28" s="400"/>
      <c r="AC28" s="358"/>
      <c r="AD28" s="358"/>
      <c r="AE28" s="358"/>
      <c r="AF28" s="358"/>
      <c r="AG28" s="358"/>
      <c r="AH28" s="358"/>
      <c r="AI28" s="358"/>
      <c r="AJ28" s="358"/>
      <c r="AK28" s="358"/>
      <c r="AL28" s="358"/>
      <c r="AM28" s="401"/>
      <c r="AN28" s="13"/>
      <c r="AO28" s="400"/>
      <c r="AP28" s="358"/>
      <c r="AQ28" s="358"/>
      <c r="AR28" s="358"/>
      <c r="AS28" s="358"/>
      <c r="AT28" s="358"/>
      <c r="AU28" s="358"/>
      <c r="AV28" s="358"/>
      <c r="AW28" s="358"/>
      <c r="AX28" s="358"/>
      <c r="AY28" s="358"/>
      <c r="AZ28" s="401"/>
    </row>
    <row r="29" spans="1:52" ht="14.25" customHeight="1" x14ac:dyDescent="0.2">
      <c r="A29" s="12"/>
      <c r="B29" s="400"/>
      <c r="C29" s="358"/>
      <c r="D29" s="358"/>
      <c r="E29" s="358"/>
      <c r="F29" s="358"/>
      <c r="G29" s="358"/>
      <c r="H29" s="358"/>
      <c r="I29" s="358"/>
      <c r="J29" s="358"/>
      <c r="K29" s="358"/>
      <c r="L29" s="358"/>
      <c r="M29" s="401"/>
      <c r="N29" s="13"/>
      <c r="O29" s="400"/>
      <c r="P29" s="358"/>
      <c r="Q29" s="358"/>
      <c r="R29" s="358"/>
      <c r="S29" s="358"/>
      <c r="T29" s="358"/>
      <c r="U29" s="358"/>
      <c r="V29" s="358"/>
      <c r="W29" s="358"/>
      <c r="X29" s="358"/>
      <c r="Y29" s="358"/>
      <c r="Z29" s="401"/>
      <c r="AA29" s="12"/>
      <c r="AB29" s="400"/>
      <c r="AC29" s="358"/>
      <c r="AD29" s="358"/>
      <c r="AE29" s="358"/>
      <c r="AF29" s="358"/>
      <c r="AG29" s="358"/>
      <c r="AH29" s="358"/>
      <c r="AI29" s="358"/>
      <c r="AJ29" s="358"/>
      <c r="AK29" s="358"/>
      <c r="AL29" s="358"/>
      <c r="AM29" s="401"/>
      <c r="AN29" s="13"/>
      <c r="AO29" s="400"/>
      <c r="AP29" s="358"/>
      <c r="AQ29" s="358"/>
      <c r="AR29" s="358"/>
      <c r="AS29" s="358"/>
      <c r="AT29" s="358"/>
      <c r="AU29" s="358"/>
      <c r="AV29" s="358"/>
      <c r="AW29" s="358"/>
      <c r="AX29" s="358"/>
      <c r="AY29" s="358"/>
      <c r="AZ29" s="401"/>
    </row>
    <row r="30" spans="1:52" ht="14.25" customHeight="1" x14ac:dyDescent="0.2">
      <c r="A30" s="12"/>
      <c r="B30" s="400"/>
      <c r="C30" s="358"/>
      <c r="D30" s="358"/>
      <c r="E30" s="358"/>
      <c r="F30" s="358"/>
      <c r="G30" s="358"/>
      <c r="H30" s="358"/>
      <c r="I30" s="358"/>
      <c r="J30" s="358"/>
      <c r="K30" s="358"/>
      <c r="L30" s="358"/>
      <c r="M30" s="401"/>
      <c r="N30" s="13"/>
      <c r="O30" s="400"/>
      <c r="P30" s="358"/>
      <c r="Q30" s="358"/>
      <c r="R30" s="358"/>
      <c r="S30" s="358"/>
      <c r="T30" s="358"/>
      <c r="U30" s="358"/>
      <c r="V30" s="358"/>
      <c r="W30" s="358"/>
      <c r="X30" s="358"/>
      <c r="Y30" s="358"/>
      <c r="Z30" s="401"/>
      <c r="AA30" s="12"/>
      <c r="AB30" s="400"/>
      <c r="AC30" s="358"/>
      <c r="AD30" s="358"/>
      <c r="AE30" s="358"/>
      <c r="AF30" s="358"/>
      <c r="AG30" s="358"/>
      <c r="AH30" s="358"/>
      <c r="AI30" s="358"/>
      <c r="AJ30" s="358"/>
      <c r="AK30" s="358"/>
      <c r="AL30" s="358"/>
      <c r="AM30" s="401"/>
      <c r="AN30" s="13"/>
      <c r="AO30" s="400"/>
      <c r="AP30" s="358"/>
      <c r="AQ30" s="358"/>
      <c r="AR30" s="358"/>
      <c r="AS30" s="358"/>
      <c r="AT30" s="358"/>
      <c r="AU30" s="358"/>
      <c r="AV30" s="358"/>
      <c r="AW30" s="358"/>
      <c r="AX30" s="358"/>
      <c r="AY30" s="358"/>
      <c r="AZ30" s="401"/>
    </row>
    <row r="31" spans="1:52" ht="14.25" customHeight="1" x14ac:dyDescent="0.2">
      <c r="A31" s="12"/>
      <c r="B31" s="400"/>
      <c r="C31" s="358"/>
      <c r="D31" s="358"/>
      <c r="E31" s="358"/>
      <c r="F31" s="358"/>
      <c r="G31" s="358"/>
      <c r="H31" s="358"/>
      <c r="I31" s="358"/>
      <c r="J31" s="358"/>
      <c r="K31" s="358"/>
      <c r="L31" s="358"/>
      <c r="M31" s="401"/>
      <c r="N31" s="13"/>
      <c r="O31" s="400"/>
      <c r="P31" s="358"/>
      <c r="Q31" s="358"/>
      <c r="R31" s="358"/>
      <c r="S31" s="358"/>
      <c r="T31" s="358"/>
      <c r="U31" s="358"/>
      <c r="V31" s="358"/>
      <c r="W31" s="358"/>
      <c r="X31" s="358"/>
      <c r="Y31" s="358"/>
      <c r="Z31" s="401"/>
      <c r="AA31" s="12"/>
      <c r="AB31" s="400"/>
      <c r="AC31" s="358"/>
      <c r="AD31" s="358"/>
      <c r="AE31" s="358"/>
      <c r="AF31" s="358"/>
      <c r="AG31" s="358"/>
      <c r="AH31" s="358"/>
      <c r="AI31" s="358"/>
      <c r="AJ31" s="358"/>
      <c r="AK31" s="358"/>
      <c r="AL31" s="358"/>
      <c r="AM31" s="401"/>
      <c r="AN31" s="13"/>
      <c r="AO31" s="400"/>
      <c r="AP31" s="358"/>
      <c r="AQ31" s="358"/>
      <c r="AR31" s="358"/>
      <c r="AS31" s="358"/>
      <c r="AT31" s="358"/>
      <c r="AU31" s="358"/>
      <c r="AV31" s="358"/>
      <c r="AW31" s="358"/>
      <c r="AX31" s="358"/>
      <c r="AY31" s="358"/>
      <c r="AZ31" s="401"/>
    </row>
    <row r="32" spans="1:52" ht="14.25" customHeight="1" thickBot="1" x14ac:dyDescent="0.25">
      <c r="A32" s="12"/>
      <c r="B32" s="402"/>
      <c r="C32" s="403"/>
      <c r="D32" s="403"/>
      <c r="E32" s="403"/>
      <c r="F32" s="403"/>
      <c r="G32" s="403"/>
      <c r="H32" s="403"/>
      <c r="I32" s="403"/>
      <c r="J32" s="403"/>
      <c r="K32" s="403"/>
      <c r="L32" s="403"/>
      <c r="M32" s="404"/>
      <c r="N32" s="13"/>
      <c r="O32" s="402"/>
      <c r="P32" s="403"/>
      <c r="Q32" s="403"/>
      <c r="R32" s="403"/>
      <c r="S32" s="403"/>
      <c r="T32" s="403"/>
      <c r="U32" s="403"/>
      <c r="V32" s="403"/>
      <c r="W32" s="403"/>
      <c r="X32" s="403"/>
      <c r="Y32" s="403"/>
      <c r="Z32" s="404"/>
      <c r="AA32" s="12"/>
      <c r="AB32" s="402"/>
      <c r="AC32" s="403"/>
      <c r="AD32" s="403"/>
      <c r="AE32" s="403"/>
      <c r="AF32" s="403"/>
      <c r="AG32" s="403"/>
      <c r="AH32" s="403"/>
      <c r="AI32" s="403"/>
      <c r="AJ32" s="403"/>
      <c r="AK32" s="403"/>
      <c r="AL32" s="403"/>
      <c r="AM32" s="404"/>
      <c r="AN32" s="13"/>
      <c r="AO32" s="402"/>
      <c r="AP32" s="403"/>
      <c r="AQ32" s="403"/>
      <c r="AR32" s="403"/>
      <c r="AS32" s="403"/>
      <c r="AT32" s="403"/>
      <c r="AU32" s="403"/>
      <c r="AV32" s="403"/>
      <c r="AW32" s="403"/>
      <c r="AX32" s="403"/>
      <c r="AY32" s="403"/>
      <c r="AZ32" s="404"/>
    </row>
    <row r="33" spans="1:52" ht="14.25" customHeight="1" thickTop="1" x14ac:dyDescent="0.2">
      <c r="A33" s="12"/>
      <c r="B33" s="405" t="s">
        <v>22</v>
      </c>
      <c r="C33" s="398"/>
      <c r="D33" s="398"/>
      <c r="E33" s="398"/>
      <c r="F33" s="398"/>
      <c r="G33" s="398"/>
      <c r="H33" s="398"/>
      <c r="I33" s="398"/>
      <c r="J33" s="398"/>
      <c r="K33" s="398"/>
      <c r="L33" s="398"/>
      <c r="M33" s="399"/>
      <c r="N33" s="13"/>
      <c r="O33" s="14" t="str">
        <f>B33</f>
        <v>…...........................</v>
      </c>
      <c r="P33" s="15"/>
      <c r="Q33" s="15"/>
      <c r="R33" s="15"/>
      <c r="S33" s="15"/>
      <c r="T33" s="15"/>
      <c r="U33" s="15"/>
      <c r="V33" s="15"/>
      <c r="W33" s="15"/>
      <c r="X33" s="15"/>
      <c r="Y33" s="15"/>
      <c r="Z33" s="16"/>
      <c r="AA33" s="12"/>
      <c r="AB33" s="405" t="s">
        <v>22</v>
      </c>
      <c r="AC33" s="398"/>
      <c r="AD33" s="398"/>
      <c r="AE33" s="398"/>
      <c r="AF33" s="398"/>
      <c r="AG33" s="398"/>
      <c r="AH33" s="398"/>
      <c r="AI33" s="398"/>
      <c r="AJ33" s="398"/>
      <c r="AK33" s="398"/>
      <c r="AL33" s="398"/>
      <c r="AM33" s="399"/>
      <c r="AN33" s="13"/>
      <c r="AO33" s="14" t="str">
        <f>AB33</f>
        <v>…...........................</v>
      </c>
      <c r="AP33" s="15"/>
      <c r="AQ33" s="15"/>
      <c r="AR33" s="15"/>
      <c r="AS33" s="15"/>
      <c r="AT33" s="15"/>
      <c r="AU33" s="15"/>
      <c r="AV33" s="15"/>
      <c r="AW33" s="15"/>
      <c r="AX33" s="15"/>
      <c r="AY33" s="15"/>
      <c r="AZ33" s="16"/>
    </row>
    <row r="34" spans="1:52" ht="14.25" customHeight="1" thickBot="1" x14ac:dyDescent="0.25">
      <c r="A34" s="12"/>
      <c r="B34" s="17"/>
      <c r="C34" s="18"/>
      <c r="D34" s="18"/>
      <c r="E34" s="18"/>
      <c r="F34" s="18"/>
      <c r="G34" s="19"/>
      <c r="H34" s="18"/>
      <c r="I34" s="18"/>
      <c r="J34" s="18"/>
      <c r="K34" s="18"/>
      <c r="L34" s="18"/>
      <c r="M34" s="20"/>
      <c r="N34" s="13"/>
      <c r="O34" s="21"/>
      <c r="P34" s="22"/>
      <c r="Q34" s="22"/>
      <c r="R34" s="22"/>
      <c r="S34" s="22"/>
      <c r="T34" s="23"/>
      <c r="U34" s="18"/>
      <c r="V34" s="22"/>
      <c r="W34" s="22"/>
      <c r="X34" s="22"/>
      <c r="Y34" s="22"/>
      <c r="Z34" s="24"/>
      <c r="AA34" s="12"/>
      <c r="AB34" s="17"/>
      <c r="AC34" s="18"/>
      <c r="AD34" s="18"/>
      <c r="AE34" s="18"/>
      <c r="AF34" s="18"/>
      <c r="AG34" s="19"/>
      <c r="AH34" s="18"/>
      <c r="AI34" s="18"/>
      <c r="AJ34" s="18"/>
      <c r="AK34" s="18"/>
      <c r="AL34" s="18"/>
      <c r="AM34" s="20"/>
      <c r="AN34" s="13"/>
      <c r="AO34" s="21"/>
      <c r="AP34" s="22"/>
      <c r="AQ34" s="22"/>
      <c r="AR34" s="22"/>
      <c r="AS34" s="22"/>
      <c r="AT34" s="23"/>
      <c r="AU34" s="18"/>
      <c r="AV34" s="22"/>
      <c r="AW34" s="22"/>
      <c r="AX34" s="22"/>
      <c r="AY34" s="22"/>
      <c r="AZ34" s="24"/>
    </row>
    <row r="35" spans="1:52" ht="14.25" customHeight="1" thickTop="1" thickBot="1" x14ac:dyDescent="0.25">
      <c r="A35" s="12"/>
      <c r="B35" s="12"/>
      <c r="C35" s="12"/>
      <c r="D35" s="12"/>
      <c r="E35" s="12"/>
      <c r="F35" s="12"/>
      <c r="G35" s="12"/>
      <c r="H35" s="12"/>
      <c r="I35" s="12"/>
      <c r="J35" s="12"/>
      <c r="K35" s="12"/>
      <c r="L35" s="12"/>
      <c r="M35" s="12"/>
      <c r="N35" s="12"/>
      <c r="O35" s="12"/>
      <c r="P35" s="12"/>
      <c r="Q35" s="12"/>
      <c r="R35" s="12"/>
      <c r="S35" s="12"/>
      <c r="T35" s="12"/>
      <c r="U35" s="12"/>
      <c r="V35" s="12"/>
      <c r="W35" s="12"/>
      <c r="X35" s="12"/>
      <c r="Y35" s="12"/>
      <c r="Z35" s="12"/>
      <c r="AA35" s="12"/>
      <c r="AB35" s="12"/>
      <c r="AC35" s="12"/>
      <c r="AD35" s="12"/>
      <c r="AE35" s="12"/>
      <c r="AF35" s="12"/>
      <c r="AG35" s="12"/>
      <c r="AH35" s="12"/>
      <c r="AI35" s="12"/>
      <c r="AJ35" s="12"/>
      <c r="AK35" s="12"/>
      <c r="AL35" s="12"/>
      <c r="AM35" s="12"/>
      <c r="AN35" s="12"/>
      <c r="AO35" s="12"/>
      <c r="AP35" s="12"/>
      <c r="AQ35" s="12"/>
      <c r="AR35" s="12"/>
      <c r="AS35" s="12"/>
      <c r="AT35" s="12"/>
      <c r="AU35" s="12"/>
      <c r="AV35" s="12"/>
      <c r="AW35" s="12"/>
      <c r="AX35" s="12"/>
      <c r="AY35" s="12"/>
      <c r="AZ35" s="12"/>
    </row>
    <row r="36" spans="1:52" ht="14.25" customHeight="1" thickTop="1" x14ac:dyDescent="0.2">
      <c r="A36" s="12"/>
      <c r="B36" s="406"/>
      <c r="C36" s="398"/>
      <c r="D36" s="398"/>
      <c r="E36" s="398"/>
      <c r="F36" s="398"/>
      <c r="G36" s="398"/>
      <c r="H36" s="398"/>
      <c r="I36" s="398"/>
      <c r="J36" s="398"/>
      <c r="K36" s="398"/>
      <c r="L36" s="398"/>
      <c r="M36" s="399"/>
      <c r="N36" s="13"/>
      <c r="O36" s="397"/>
      <c r="P36" s="398"/>
      <c r="Q36" s="398"/>
      <c r="R36" s="398"/>
      <c r="S36" s="398"/>
      <c r="T36" s="398"/>
      <c r="U36" s="398"/>
      <c r="V36" s="398"/>
      <c r="W36" s="398"/>
      <c r="X36" s="398"/>
      <c r="Y36" s="398"/>
      <c r="Z36" s="399"/>
      <c r="AA36" s="12"/>
      <c r="AB36" s="406"/>
      <c r="AC36" s="398"/>
      <c r="AD36" s="398"/>
      <c r="AE36" s="398"/>
      <c r="AF36" s="398"/>
      <c r="AG36" s="398"/>
      <c r="AH36" s="398"/>
      <c r="AI36" s="398"/>
      <c r="AJ36" s="398"/>
      <c r="AK36" s="398"/>
      <c r="AL36" s="398"/>
      <c r="AM36" s="399"/>
      <c r="AN36" s="13"/>
      <c r="AO36" s="397"/>
      <c r="AP36" s="398"/>
      <c r="AQ36" s="398"/>
      <c r="AR36" s="398"/>
      <c r="AS36" s="398"/>
      <c r="AT36" s="398"/>
      <c r="AU36" s="398"/>
      <c r="AV36" s="398"/>
      <c r="AW36" s="398"/>
      <c r="AX36" s="398"/>
      <c r="AY36" s="398"/>
      <c r="AZ36" s="399"/>
    </row>
    <row r="37" spans="1:52" ht="14.25" customHeight="1" x14ac:dyDescent="0.2">
      <c r="A37" s="12"/>
      <c r="B37" s="400"/>
      <c r="C37" s="358"/>
      <c r="D37" s="358"/>
      <c r="E37" s="358"/>
      <c r="F37" s="358"/>
      <c r="G37" s="358"/>
      <c r="H37" s="358"/>
      <c r="I37" s="358"/>
      <c r="J37" s="358"/>
      <c r="K37" s="358"/>
      <c r="L37" s="358"/>
      <c r="M37" s="401"/>
      <c r="N37" s="13"/>
      <c r="O37" s="400"/>
      <c r="P37" s="358"/>
      <c r="Q37" s="358"/>
      <c r="R37" s="358"/>
      <c r="S37" s="358"/>
      <c r="T37" s="358"/>
      <c r="U37" s="358"/>
      <c r="V37" s="358"/>
      <c r="W37" s="358"/>
      <c r="X37" s="358"/>
      <c r="Y37" s="358"/>
      <c r="Z37" s="401"/>
      <c r="AA37" s="12"/>
      <c r="AB37" s="400"/>
      <c r="AC37" s="358"/>
      <c r="AD37" s="358"/>
      <c r="AE37" s="358"/>
      <c r="AF37" s="358"/>
      <c r="AG37" s="358"/>
      <c r="AH37" s="358"/>
      <c r="AI37" s="358"/>
      <c r="AJ37" s="358"/>
      <c r="AK37" s="358"/>
      <c r="AL37" s="358"/>
      <c r="AM37" s="401"/>
      <c r="AN37" s="13"/>
      <c r="AO37" s="400"/>
      <c r="AP37" s="358"/>
      <c r="AQ37" s="358"/>
      <c r="AR37" s="358"/>
      <c r="AS37" s="358"/>
      <c r="AT37" s="358"/>
      <c r="AU37" s="358"/>
      <c r="AV37" s="358"/>
      <c r="AW37" s="358"/>
      <c r="AX37" s="358"/>
      <c r="AY37" s="358"/>
      <c r="AZ37" s="401"/>
    </row>
    <row r="38" spans="1:52" ht="14.25" customHeight="1" x14ac:dyDescent="0.2">
      <c r="A38" s="12"/>
      <c r="B38" s="400"/>
      <c r="C38" s="358"/>
      <c r="D38" s="358"/>
      <c r="E38" s="358"/>
      <c r="F38" s="358"/>
      <c r="G38" s="358"/>
      <c r="H38" s="358"/>
      <c r="I38" s="358"/>
      <c r="J38" s="358"/>
      <c r="K38" s="358"/>
      <c r="L38" s="358"/>
      <c r="M38" s="401"/>
      <c r="N38" s="13"/>
      <c r="O38" s="400"/>
      <c r="P38" s="358"/>
      <c r="Q38" s="358"/>
      <c r="R38" s="358"/>
      <c r="S38" s="358"/>
      <c r="T38" s="358"/>
      <c r="U38" s="358"/>
      <c r="V38" s="358"/>
      <c r="W38" s="358"/>
      <c r="X38" s="358"/>
      <c r="Y38" s="358"/>
      <c r="Z38" s="401"/>
      <c r="AA38" s="12"/>
      <c r="AB38" s="400"/>
      <c r="AC38" s="358"/>
      <c r="AD38" s="358"/>
      <c r="AE38" s="358"/>
      <c r="AF38" s="358"/>
      <c r="AG38" s="358"/>
      <c r="AH38" s="358"/>
      <c r="AI38" s="358"/>
      <c r="AJ38" s="358"/>
      <c r="AK38" s="358"/>
      <c r="AL38" s="358"/>
      <c r="AM38" s="401"/>
      <c r="AN38" s="13"/>
      <c r="AO38" s="400"/>
      <c r="AP38" s="358"/>
      <c r="AQ38" s="358"/>
      <c r="AR38" s="358"/>
      <c r="AS38" s="358"/>
      <c r="AT38" s="358"/>
      <c r="AU38" s="358"/>
      <c r="AV38" s="358"/>
      <c r="AW38" s="358"/>
      <c r="AX38" s="358"/>
      <c r="AY38" s="358"/>
      <c r="AZ38" s="401"/>
    </row>
    <row r="39" spans="1:52" ht="14.25" customHeight="1" x14ac:dyDescent="0.2">
      <c r="A39" s="12"/>
      <c r="B39" s="400"/>
      <c r="C39" s="358"/>
      <c r="D39" s="358"/>
      <c r="E39" s="358"/>
      <c r="F39" s="358"/>
      <c r="G39" s="358"/>
      <c r="H39" s="358"/>
      <c r="I39" s="358"/>
      <c r="J39" s="358"/>
      <c r="K39" s="358"/>
      <c r="L39" s="358"/>
      <c r="M39" s="401"/>
      <c r="N39" s="13"/>
      <c r="O39" s="400"/>
      <c r="P39" s="358"/>
      <c r="Q39" s="358"/>
      <c r="R39" s="358"/>
      <c r="S39" s="358"/>
      <c r="T39" s="358"/>
      <c r="U39" s="358"/>
      <c r="V39" s="358"/>
      <c r="W39" s="358"/>
      <c r="X39" s="358"/>
      <c r="Y39" s="358"/>
      <c r="Z39" s="401"/>
      <c r="AA39" s="12"/>
      <c r="AB39" s="400"/>
      <c r="AC39" s="358"/>
      <c r="AD39" s="358"/>
      <c r="AE39" s="358"/>
      <c r="AF39" s="358"/>
      <c r="AG39" s="358"/>
      <c r="AH39" s="358"/>
      <c r="AI39" s="358"/>
      <c r="AJ39" s="358"/>
      <c r="AK39" s="358"/>
      <c r="AL39" s="358"/>
      <c r="AM39" s="401"/>
      <c r="AN39" s="13"/>
      <c r="AO39" s="400"/>
      <c r="AP39" s="358"/>
      <c r="AQ39" s="358"/>
      <c r="AR39" s="358"/>
      <c r="AS39" s="358"/>
      <c r="AT39" s="358"/>
      <c r="AU39" s="358"/>
      <c r="AV39" s="358"/>
      <c r="AW39" s="358"/>
      <c r="AX39" s="358"/>
      <c r="AY39" s="358"/>
      <c r="AZ39" s="401"/>
    </row>
    <row r="40" spans="1:52" ht="14.25" customHeight="1" x14ac:dyDescent="0.2">
      <c r="A40" s="12"/>
      <c r="B40" s="400"/>
      <c r="C40" s="358"/>
      <c r="D40" s="358"/>
      <c r="E40" s="358"/>
      <c r="F40" s="358"/>
      <c r="G40" s="358"/>
      <c r="H40" s="358"/>
      <c r="I40" s="358"/>
      <c r="J40" s="358"/>
      <c r="K40" s="358"/>
      <c r="L40" s="358"/>
      <c r="M40" s="401"/>
      <c r="N40" s="13"/>
      <c r="O40" s="400"/>
      <c r="P40" s="358"/>
      <c r="Q40" s="358"/>
      <c r="R40" s="358"/>
      <c r="S40" s="358"/>
      <c r="T40" s="358"/>
      <c r="U40" s="358"/>
      <c r="V40" s="358"/>
      <c r="W40" s="358"/>
      <c r="X40" s="358"/>
      <c r="Y40" s="358"/>
      <c r="Z40" s="401"/>
      <c r="AA40" s="12"/>
      <c r="AB40" s="400"/>
      <c r="AC40" s="358"/>
      <c r="AD40" s="358"/>
      <c r="AE40" s="358"/>
      <c r="AF40" s="358"/>
      <c r="AG40" s="358"/>
      <c r="AH40" s="358"/>
      <c r="AI40" s="358"/>
      <c r="AJ40" s="358"/>
      <c r="AK40" s="358"/>
      <c r="AL40" s="358"/>
      <c r="AM40" s="401"/>
      <c r="AN40" s="13"/>
      <c r="AO40" s="400"/>
      <c r="AP40" s="358"/>
      <c r="AQ40" s="358"/>
      <c r="AR40" s="358"/>
      <c r="AS40" s="358"/>
      <c r="AT40" s="358"/>
      <c r="AU40" s="358"/>
      <c r="AV40" s="358"/>
      <c r="AW40" s="358"/>
      <c r="AX40" s="358"/>
      <c r="AY40" s="358"/>
      <c r="AZ40" s="401"/>
    </row>
    <row r="41" spans="1:52" ht="14.25" customHeight="1" x14ac:dyDescent="0.2">
      <c r="A41" s="12"/>
      <c r="B41" s="400"/>
      <c r="C41" s="358"/>
      <c r="D41" s="358"/>
      <c r="E41" s="358"/>
      <c r="F41" s="358"/>
      <c r="G41" s="358"/>
      <c r="H41" s="358"/>
      <c r="I41" s="358"/>
      <c r="J41" s="358"/>
      <c r="K41" s="358"/>
      <c r="L41" s="358"/>
      <c r="M41" s="401"/>
      <c r="N41" s="13"/>
      <c r="O41" s="400"/>
      <c r="P41" s="358"/>
      <c r="Q41" s="358"/>
      <c r="R41" s="358"/>
      <c r="S41" s="358"/>
      <c r="T41" s="358"/>
      <c r="U41" s="358"/>
      <c r="V41" s="358"/>
      <c r="W41" s="358"/>
      <c r="X41" s="358"/>
      <c r="Y41" s="358"/>
      <c r="Z41" s="401"/>
      <c r="AA41" s="12"/>
      <c r="AB41" s="400"/>
      <c r="AC41" s="358"/>
      <c r="AD41" s="358"/>
      <c r="AE41" s="358"/>
      <c r="AF41" s="358"/>
      <c r="AG41" s="358"/>
      <c r="AH41" s="358"/>
      <c r="AI41" s="358"/>
      <c r="AJ41" s="358"/>
      <c r="AK41" s="358"/>
      <c r="AL41" s="358"/>
      <c r="AM41" s="401"/>
      <c r="AN41" s="13"/>
      <c r="AO41" s="400"/>
      <c r="AP41" s="358"/>
      <c r="AQ41" s="358"/>
      <c r="AR41" s="358"/>
      <c r="AS41" s="358"/>
      <c r="AT41" s="358"/>
      <c r="AU41" s="358"/>
      <c r="AV41" s="358"/>
      <c r="AW41" s="358"/>
      <c r="AX41" s="358"/>
      <c r="AY41" s="358"/>
      <c r="AZ41" s="401"/>
    </row>
    <row r="42" spans="1:52" ht="14.25" customHeight="1" x14ac:dyDescent="0.2">
      <c r="A42" s="12"/>
      <c r="B42" s="400"/>
      <c r="C42" s="358"/>
      <c r="D42" s="358"/>
      <c r="E42" s="358"/>
      <c r="F42" s="358"/>
      <c r="G42" s="358"/>
      <c r="H42" s="358"/>
      <c r="I42" s="358"/>
      <c r="J42" s="358"/>
      <c r="K42" s="358"/>
      <c r="L42" s="358"/>
      <c r="M42" s="401"/>
      <c r="N42" s="13"/>
      <c r="O42" s="400"/>
      <c r="P42" s="358"/>
      <c r="Q42" s="358"/>
      <c r="R42" s="358"/>
      <c r="S42" s="358"/>
      <c r="T42" s="358"/>
      <c r="U42" s="358"/>
      <c r="V42" s="358"/>
      <c r="W42" s="358"/>
      <c r="X42" s="358"/>
      <c r="Y42" s="358"/>
      <c r="Z42" s="401"/>
      <c r="AA42" s="12"/>
      <c r="AB42" s="400"/>
      <c r="AC42" s="358"/>
      <c r="AD42" s="358"/>
      <c r="AE42" s="358"/>
      <c r="AF42" s="358"/>
      <c r="AG42" s="358"/>
      <c r="AH42" s="358"/>
      <c r="AI42" s="358"/>
      <c r="AJ42" s="358"/>
      <c r="AK42" s="358"/>
      <c r="AL42" s="358"/>
      <c r="AM42" s="401"/>
      <c r="AN42" s="13"/>
      <c r="AO42" s="400"/>
      <c r="AP42" s="358"/>
      <c r="AQ42" s="358"/>
      <c r="AR42" s="358"/>
      <c r="AS42" s="358"/>
      <c r="AT42" s="358"/>
      <c r="AU42" s="358"/>
      <c r="AV42" s="358"/>
      <c r="AW42" s="358"/>
      <c r="AX42" s="358"/>
      <c r="AY42" s="358"/>
      <c r="AZ42" s="401"/>
    </row>
    <row r="43" spans="1:52" ht="14.25" customHeight="1" x14ac:dyDescent="0.2">
      <c r="A43" s="12"/>
      <c r="B43" s="400"/>
      <c r="C43" s="358"/>
      <c r="D43" s="358"/>
      <c r="E43" s="358"/>
      <c r="F43" s="358"/>
      <c r="G43" s="358"/>
      <c r="H43" s="358"/>
      <c r="I43" s="358"/>
      <c r="J43" s="358"/>
      <c r="K43" s="358"/>
      <c r="L43" s="358"/>
      <c r="M43" s="401"/>
      <c r="N43" s="13"/>
      <c r="O43" s="400"/>
      <c r="P43" s="358"/>
      <c r="Q43" s="358"/>
      <c r="R43" s="358"/>
      <c r="S43" s="358"/>
      <c r="T43" s="358"/>
      <c r="U43" s="358"/>
      <c r="V43" s="358"/>
      <c r="W43" s="358"/>
      <c r="X43" s="358"/>
      <c r="Y43" s="358"/>
      <c r="Z43" s="401"/>
      <c r="AA43" s="12"/>
      <c r="AB43" s="400"/>
      <c r="AC43" s="358"/>
      <c r="AD43" s="358"/>
      <c r="AE43" s="358"/>
      <c r="AF43" s="358"/>
      <c r="AG43" s="358"/>
      <c r="AH43" s="358"/>
      <c r="AI43" s="358"/>
      <c r="AJ43" s="358"/>
      <c r="AK43" s="358"/>
      <c r="AL43" s="358"/>
      <c r="AM43" s="401"/>
      <c r="AN43" s="13"/>
      <c r="AO43" s="400"/>
      <c r="AP43" s="358"/>
      <c r="AQ43" s="358"/>
      <c r="AR43" s="358"/>
      <c r="AS43" s="358"/>
      <c r="AT43" s="358"/>
      <c r="AU43" s="358"/>
      <c r="AV43" s="358"/>
      <c r="AW43" s="358"/>
      <c r="AX43" s="358"/>
      <c r="AY43" s="358"/>
      <c r="AZ43" s="401"/>
    </row>
    <row r="44" spans="1:52" ht="14.25" customHeight="1" x14ac:dyDescent="0.2">
      <c r="A44" s="12"/>
      <c r="B44" s="400"/>
      <c r="C44" s="358"/>
      <c r="D44" s="358"/>
      <c r="E44" s="358"/>
      <c r="F44" s="358"/>
      <c r="G44" s="358"/>
      <c r="H44" s="358"/>
      <c r="I44" s="358"/>
      <c r="J44" s="358"/>
      <c r="K44" s="358"/>
      <c r="L44" s="358"/>
      <c r="M44" s="401"/>
      <c r="N44" s="13"/>
      <c r="O44" s="400"/>
      <c r="P44" s="358"/>
      <c r="Q44" s="358"/>
      <c r="R44" s="358"/>
      <c r="S44" s="358"/>
      <c r="T44" s="358"/>
      <c r="U44" s="358"/>
      <c r="V44" s="358"/>
      <c r="W44" s="358"/>
      <c r="X44" s="358"/>
      <c r="Y44" s="358"/>
      <c r="Z44" s="401"/>
      <c r="AA44" s="12"/>
      <c r="AB44" s="400"/>
      <c r="AC44" s="358"/>
      <c r="AD44" s="358"/>
      <c r="AE44" s="358"/>
      <c r="AF44" s="358"/>
      <c r="AG44" s="358"/>
      <c r="AH44" s="358"/>
      <c r="AI44" s="358"/>
      <c r="AJ44" s="358"/>
      <c r="AK44" s="358"/>
      <c r="AL44" s="358"/>
      <c r="AM44" s="401"/>
      <c r="AN44" s="13"/>
      <c r="AO44" s="400"/>
      <c r="AP44" s="358"/>
      <c r="AQ44" s="358"/>
      <c r="AR44" s="358"/>
      <c r="AS44" s="358"/>
      <c r="AT44" s="358"/>
      <c r="AU44" s="358"/>
      <c r="AV44" s="358"/>
      <c r="AW44" s="358"/>
      <c r="AX44" s="358"/>
      <c r="AY44" s="358"/>
      <c r="AZ44" s="401"/>
    </row>
    <row r="45" spans="1:52" ht="14.25" customHeight="1" x14ac:dyDescent="0.2">
      <c r="A45" s="12"/>
      <c r="B45" s="400"/>
      <c r="C45" s="358"/>
      <c r="D45" s="358"/>
      <c r="E45" s="358"/>
      <c r="F45" s="358"/>
      <c r="G45" s="358"/>
      <c r="H45" s="358"/>
      <c r="I45" s="358"/>
      <c r="J45" s="358"/>
      <c r="K45" s="358"/>
      <c r="L45" s="358"/>
      <c r="M45" s="401"/>
      <c r="N45" s="13"/>
      <c r="O45" s="400"/>
      <c r="P45" s="358"/>
      <c r="Q45" s="358"/>
      <c r="R45" s="358"/>
      <c r="S45" s="358"/>
      <c r="T45" s="358"/>
      <c r="U45" s="358"/>
      <c r="V45" s="358"/>
      <c r="W45" s="358"/>
      <c r="X45" s="358"/>
      <c r="Y45" s="358"/>
      <c r="Z45" s="401"/>
      <c r="AA45" s="12"/>
      <c r="AB45" s="400"/>
      <c r="AC45" s="358"/>
      <c r="AD45" s="358"/>
      <c r="AE45" s="358"/>
      <c r="AF45" s="358"/>
      <c r="AG45" s="358"/>
      <c r="AH45" s="358"/>
      <c r="AI45" s="358"/>
      <c r="AJ45" s="358"/>
      <c r="AK45" s="358"/>
      <c r="AL45" s="358"/>
      <c r="AM45" s="401"/>
      <c r="AN45" s="13"/>
      <c r="AO45" s="400"/>
      <c r="AP45" s="358"/>
      <c r="AQ45" s="358"/>
      <c r="AR45" s="358"/>
      <c r="AS45" s="358"/>
      <c r="AT45" s="358"/>
      <c r="AU45" s="358"/>
      <c r="AV45" s="358"/>
      <c r="AW45" s="358"/>
      <c r="AX45" s="358"/>
      <c r="AY45" s="358"/>
      <c r="AZ45" s="401"/>
    </row>
    <row r="46" spans="1:52" ht="14.25" customHeight="1" x14ac:dyDescent="0.2">
      <c r="A46" s="12"/>
      <c r="B46" s="400"/>
      <c r="C46" s="358"/>
      <c r="D46" s="358"/>
      <c r="E46" s="358"/>
      <c r="F46" s="358"/>
      <c r="G46" s="358"/>
      <c r="H46" s="358"/>
      <c r="I46" s="358"/>
      <c r="J46" s="358"/>
      <c r="K46" s="358"/>
      <c r="L46" s="358"/>
      <c r="M46" s="401"/>
      <c r="N46" s="13"/>
      <c r="O46" s="400"/>
      <c r="P46" s="358"/>
      <c r="Q46" s="358"/>
      <c r="R46" s="358"/>
      <c r="S46" s="358"/>
      <c r="T46" s="358"/>
      <c r="U46" s="358"/>
      <c r="V46" s="358"/>
      <c r="W46" s="358"/>
      <c r="X46" s="358"/>
      <c r="Y46" s="358"/>
      <c r="Z46" s="401"/>
      <c r="AA46" s="12"/>
      <c r="AB46" s="400"/>
      <c r="AC46" s="358"/>
      <c r="AD46" s="358"/>
      <c r="AE46" s="358"/>
      <c r="AF46" s="358"/>
      <c r="AG46" s="358"/>
      <c r="AH46" s="358"/>
      <c r="AI46" s="358"/>
      <c r="AJ46" s="358"/>
      <c r="AK46" s="358"/>
      <c r="AL46" s="358"/>
      <c r="AM46" s="401"/>
      <c r="AN46" s="13"/>
      <c r="AO46" s="400"/>
      <c r="AP46" s="358"/>
      <c r="AQ46" s="358"/>
      <c r="AR46" s="358"/>
      <c r="AS46" s="358"/>
      <c r="AT46" s="358"/>
      <c r="AU46" s="358"/>
      <c r="AV46" s="358"/>
      <c r="AW46" s="358"/>
      <c r="AX46" s="358"/>
      <c r="AY46" s="358"/>
      <c r="AZ46" s="401"/>
    </row>
    <row r="47" spans="1:52" ht="14.25" customHeight="1" thickBot="1" x14ac:dyDescent="0.25">
      <c r="A47" s="12"/>
      <c r="B47" s="402"/>
      <c r="C47" s="403"/>
      <c r="D47" s="403"/>
      <c r="E47" s="403"/>
      <c r="F47" s="403"/>
      <c r="G47" s="403"/>
      <c r="H47" s="403"/>
      <c r="I47" s="403"/>
      <c r="J47" s="403"/>
      <c r="K47" s="403"/>
      <c r="L47" s="403"/>
      <c r="M47" s="404"/>
      <c r="N47" s="13"/>
      <c r="O47" s="402"/>
      <c r="P47" s="403"/>
      <c r="Q47" s="403"/>
      <c r="R47" s="403"/>
      <c r="S47" s="403"/>
      <c r="T47" s="403"/>
      <c r="U47" s="403"/>
      <c r="V47" s="403"/>
      <c r="W47" s="403"/>
      <c r="X47" s="403"/>
      <c r="Y47" s="403"/>
      <c r="Z47" s="404"/>
      <c r="AA47" s="12"/>
      <c r="AB47" s="402"/>
      <c r="AC47" s="403"/>
      <c r="AD47" s="403"/>
      <c r="AE47" s="403"/>
      <c r="AF47" s="403"/>
      <c r="AG47" s="403"/>
      <c r="AH47" s="403"/>
      <c r="AI47" s="403"/>
      <c r="AJ47" s="403"/>
      <c r="AK47" s="403"/>
      <c r="AL47" s="403"/>
      <c r="AM47" s="404"/>
      <c r="AN47" s="13"/>
      <c r="AO47" s="402"/>
      <c r="AP47" s="403"/>
      <c r="AQ47" s="403"/>
      <c r="AR47" s="403"/>
      <c r="AS47" s="403"/>
      <c r="AT47" s="403"/>
      <c r="AU47" s="403"/>
      <c r="AV47" s="403"/>
      <c r="AW47" s="403"/>
      <c r="AX47" s="403"/>
      <c r="AY47" s="403"/>
      <c r="AZ47" s="404"/>
    </row>
    <row r="48" spans="1:52" ht="14.25" customHeight="1" thickTop="1" x14ac:dyDescent="0.2">
      <c r="A48" s="12"/>
      <c r="B48" s="407" t="s">
        <v>22</v>
      </c>
      <c r="C48" s="398"/>
      <c r="D48" s="398"/>
      <c r="E48" s="398"/>
      <c r="F48" s="398"/>
      <c r="G48" s="398"/>
      <c r="H48" s="398"/>
      <c r="I48" s="398"/>
      <c r="J48" s="398"/>
      <c r="K48" s="398"/>
      <c r="L48" s="398"/>
      <c r="M48" s="398"/>
      <c r="N48" s="12"/>
      <c r="O48" s="25" t="str">
        <f>B48</f>
        <v>…...........................</v>
      </c>
      <c r="P48" s="25"/>
      <c r="Q48" s="25"/>
      <c r="R48" s="25"/>
      <c r="S48" s="25"/>
      <c r="T48" s="25"/>
      <c r="U48" s="25"/>
      <c r="V48" s="25"/>
      <c r="W48" s="25"/>
      <c r="X48" s="25"/>
      <c r="Y48" s="25"/>
      <c r="Z48" s="26"/>
      <c r="AA48" s="12"/>
      <c r="AB48" s="407" t="s">
        <v>22</v>
      </c>
      <c r="AC48" s="398"/>
      <c r="AD48" s="398"/>
      <c r="AE48" s="398"/>
      <c r="AF48" s="398"/>
      <c r="AG48" s="398"/>
      <c r="AH48" s="398"/>
      <c r="AI48" s="398"/>
      <c r="AJ48" s="398"/>
      <c r="AK48" s="398"/>
      <c r="AL48" s="398"/>
      <c r="AM48" s="398"/>
      <c r="AN48" s="12"/>
      <c r="AO48" s="25" t="str">
        <f>AB48</f>
        <v>…...........................</v>
      </c>
      <c r="AP48" s="25"/>
      <c r="AQ48" s="25"/>
      <c r="AR48" s="25"/>
      <c r="AS48" s="25"/>
      <c r="AT48" s="25"/>
      <c r="AU48" s="25"/>
      <c r="AV48" s="25"/>
      <c r="AW48" s="25"/>
      <c r="AX48" s="25"/>
      <c r="AY48" s="25"/>
      <c r="AZ48" s="26"/>
    </row>
    <row r="49" ht="14.25" customHeight="1" x14ac:dyDescent="0.2"/>
    <row r="50" ht="14.25" customHeight="1" x14ac:dyDescent="0.2"/>
    <row r="51" ht="14.25" customHeight="1" x14ac:dyDescent="0.2"/>
    <row r="52" ht="14.25" customHeight="1" x14ac:dyDescent="0.2"/>
    <row r="53" ht="14.25" customHeight="1" x14ac:dyDescent="0.2"/>
    <row r="54" ht="14.25" customHeight="1" x14ac:dyDescent="0.2"/>
    <row r="55" ht="14.25" customHeight="1" x14ac:dyDescent="0.2"/>
    <row r="56" ht="14.25" customHeight="1" x14ac:dyDescent="0.2"/>
    <row r="57" ht="14.25" customHeight="1" x14ac:dyDescent="0.2"/>
    <row r="58" ht="14.25" customHeight="1" x14ac:dyDescent="0.2"/>
    <row r="59" ht="14.25" customHeight="1" x14ac:dyDescent="0.2"/>
    <row r="60" ht="14.25" customHeight="1" x14ac:dyDescent="0.2"/>
    <row r="61" ht="14.25" customHeight="1" x14ac:dyDescent="0.2"/>
    <row r="62" ht="14.25" customHeight="1" x14ac:dyDescent="0.2"/>
    <row r="63" ht="14.25" customHeight="1" x14ac:dyDescent="0.2"/>
    <row r="64" ht="14.25" customHeight="1" x14ac:dyDescent="0.2"/>
    <row r="65" ht="14.25" customHeight="1" x14ac:dyDescent="0.2"/>
    <row r="66" ht="14.25" customHeight="1" x14ac:dyDescent="0.2"/>
    <row r="67" ht="14.25" customHeight="1" x14ac:dyDescent="0.2"/>
    <row r="68" ht="14.25" customHeight="1" x14ac:dyDescent="0.2"/>
    <row r="69" ht="14.25" customHeight="1" x14ac:dyDescent="0.2"/>
    <row r="70" ht="14.25" customHeight="1" x14ac:dyDescent="0.2"/>
    <row r="71" ht="14.25" customHeight="1" x14ac:dyDescent="0.2"/>
    <row r="72" ht="14.25" customHeight="1" x14ac:dyDescent="0.2"/>
    <row r="73" ht="14.25" customHeight="1" x14ac:dyDescent="0.2"/>
    <row r="74" ht="14.25" customHeight="1" x14ac:dyDescent="0.2"/>
    <row r="75" ht="14.25" customHeight="1" x14ac:dyDescent="0.2"/>
    <row r="76" ht="14.25" customHeight="1" x14ac:dyDescent="0.2"/>
    <row r="77" ht="14.25" customHeight="1" x14ac:dyDescent="0.2"/>
    <row r="78" ht="14.25" customHeight="1" x14ac:dyDescent="0.2"/>
    <row r="79" ht="14.25" customHeight="1" x14ac:dyDescent="0.2"/>
    <row r="80" ht="14.25" customHeight="1" x14ac:dyDescent="0.2"/>
    <row r="81" ht="14.25" customHeight="1" x14ac:dyDescent="0.2"/>
    <row r="82" ht="14.25" customHeight="1" x14ac:dyDescent="0.2"/>
    <row r="83" ht="14.25" customHeight="1" x14ac:dyDescent="0.2"/>
    <row r="84" ht="14.25" customHeight="1" x14ac:dyDescent="0.2"/>
    <row r="85" ht="14.25" customHeight="1" x14ac:dyDescent="0.2"/>
    <row r="86" ht="14.25" customHeight="1" x14ac:dyDescent="0.2"/>
    <row r="87" ht="14.25" customHeight="1" x14ac:dyDescent="0.2"/>
    <row r="88" ht="14.25" customHeight="1" x14ac:dyDescent="0.2"/>
    <row r="89" ht="14.25" customHeight="1" x14ac:dyDescent="0.2"/>
    <row r="90" ht="14.25" customHeight="1" x14ac:dyDescent="0.2"/>
    <row r="91" ht="14.25" customHeight="1" x14ac:dyDescent="0.2"/>
    <row r="92" ht="14.25" customHeight="1" x14ac:dyDescent="0.2"/>
    <row r="93" ht="14.25" customHeight="1" x14ac:dyDescent="0.2"/>
    <row r="94" ht="14.25" customHeight="1" x14ac:dyDescent="0.2"/>
    <row r="95" ht="14.25" customHeight="1" x14ac:dyDescent="0.2"/>
    <row r="96" ht="14.25" customHeight="1" x14ac:dyDescent="0.2"/>
    <row r="97" ht="14.25" customHeight="1" x14ac:dyDescent="0.2"/>
    <row r="98" ht="14.25" customHeight="1" x14ac:dyDescent="0.2"/>
    <row r="99" ht="14.25" customHeight="1" x14ac:dyDescent="0.2"/>
    <row r="100" ht="14.25" customHeight="1" x14ac:dyDescent="0.2"/>
    <row r="101" ht="14.25" customHeight="1" x14ac:dyDescent="0.2"/>
    <row r="102" ht="14.25" customHeight="1" x14ac:dyDescent="0.2"/>
    <row r="103" ht="14.25" customHeight="1" x14ac:dyDescent="0.2"/>
    <row r="104" ht="14.25" customHeight="1" x14ac:dyDescent="0.2"/>
    <row r="105" ht="14.25" customHeight="1" x14ac:dyDescent="0.2"/>
    <row r="106" ht="14.25" customHeight="1" x14ac:dyDescent="0.2"/>
    <row r="107" ht="14.25" customHeight="1" x14ac:dyDescent="0.2"/>
    <row r="108" ht="14.25" customHeight="1" x14ac:dyDescent="0.2"/>
    <row r="109" ht="14.25" customHeight="1" x14ac:dyDescent="0.2"/>
    <row r="110" ht="14.25" customHeight="1" x14ac:dyDescent="0.2"/>
    <row r="111" ht="14.25" customHeight="1" x14ac:dyDescent="0.2"/>
    <row r="112" ht="14.25" customHeight="1" x14ac:dyDescent="0.2"/>
    <row r="113" ht="14.25" customHeight="1" x14ac:dyDescent="0.2"/>
    <row r="114" ht="14.25" customHeight="1" x14ac:dyDescent="0.2"/>
    <row r="115" ht="14.25" customHeight="1" x14ac:dyDescent="0.2"/>
    <row r="116" ht="14.25" customHeight="1" x14ac:dyDescent="0.2"/>
    <row r="117" ht="14.25" customHeight="1" x14ac:dyDescent="0.2"/>
    <row r="118" ht="14.25" customHeight="1" x14ac:dyDescent="0.2"/>
    <row r="119" ht="14.25" customHeight="1" x14ac:dyDescent="0.2"/>
    <row r="120" ht="14.25" customHeight="1" x14ac:dyDescent="0.2"/>
    <row r="121" ht="14.25" customHeight="1" x14ac:dyDescent="0.2"/>
    <row r="122" ht="14.25" customHeight="1" x14ac:dyDescent="0.2"/>
    <row r="123" ht="14.25" customHeight="1" x14ac:dyDescent="0.2"/>
    <row r="124" ht="14.25" customHeight="1" x14ac:dyDescent="0.2"/>
    <row r="125" ht="14.25" customHeight="1" x14ac:dyDescent="0.2"/>
    <row r="126" ht="14.25" customHeight="1" x14ac:dyDescent="0.2"/>
    <row r="127" ht="14.25" customHeight="1" x14ac:dyDescent="0.2"/>
    <row r="128" ht="14.25" customHeight="1" x14ac:dyDescent="0.2"/>
    <row r="129" ht="14.25" customHeight="1" x14ac:dyDescent="0.2"/>
    <row r="130" ht="14.25" customHeight="1" x14ac:dyDescent="0.2"/>
    <row r="131" ht="14.25" customHeight="1" x14ac:dyDescent="0.2"/>
    <row r="132" ht="14.25" customHeight="1" x14ac:dyDescent="0.2"/>
    <row r="133" ht="14.25" customHeight="1" x14ac:dyDescent="0.2"/>
    <row r="134" ht="14.25" customHeight="1" x14ac:dyDescent="0.2"/>
    <row r="135" ht="14.25" customHeight="1" x14ac:dyDescent="0.2"/>
    <row r="136" ht="14.25" customHeight="1" x14ac:dyDescent="0.2"/>
    <row r="137" ht="14.25" customHeight="1" x14ac:dyDescent="0.2"/>
    <row r="138" ht="14.25" customHeight="1" x14ac:dyDescent="0.2"/>
    <row r="139" ht="14.25" customHeight="1" x14ac:dyDescent="0.2"/>
    <row r="140" ht="14.25" customHeight="1" x14ac:dyDescent="0.2"/>
    <row r="141" ht="14.25" customHeight="1" x14ac:dyDescent="0.2"/>
    <row r="142" ht="14.25" customHeight="1" x14ac:dyDescent="0.2"/>
    <row r="143" ht="14.25" customHeight="1" x14ac:dyDescent="0.2"/>
    <row r="144" ht="14.25" customHeight="1" x14ac:dyDescent="0.2"/>
    <row r="145" ht="14.25" customHeight="1" x14ac:dyDescent="0.2"/>
    <row r="146" ht="14.25" customHeight="1" x14ac:dyDescent="0.2"/>
    <row r="147" ht="14.25" customHeight="1" x14ac:dyDescent="0.2"/>
    <row r="148" ht="14.25" customHeight="1" x14ac:dyDescent="0.2"/>
    <row r="149" ht="14.25" customHeight="1" x14ac:dyDescent="0.2"/>
    <row r="150" ht="14.25" customHeight="1" x14ac:dyDescent="0.2"/>
    <row r="151" ht="14.25" customHeight="1" x14ac:dyDescent="0.2"/>
    <row r="152" ht="14.25" customHeight="1" x14ac:dyDescent="0.2"/>
    <row r="153" ht="14.25" customHeight="1" x14ac:dyDescent="0.2"/>
    <row r="154" ht="14.25" customHeight="1" x14ac:dyDescent="0.2"/>
    <row r="155" ht="14.25" customHeight="1" x14ac:dyDescent="0.2"/>
    <row r="156" ht="14.25" customHeight="1" x14ac:dyDescent="0.2"/>
    <row r="157" ht="14.25" customHeight="1" x14ac:dyDescent="0.2"/>
    <row r="158" ht="14.25" customHeight="1" x14ac:dyDescent="0.2"/>
    <row r="159" ht="14.25" customHeight="1" x14ac:dyDescent="0.2"/>
    <row r="160" ht="14.25" customHeight="1" x14ac:dyDescent="0.2"/>
    <row r="161" ht="14.25" customHeight="1" x14ac:dyDescent="0.2"/>
    <row r="162" ht="14.25" customHeight="1" x14ac:dyDescent="0.2"/>
    <row r="163" ht="14.25" customHeight="1" x14ac:dyDescent="0.2"/>
    <row r="164" ht="14.25" customHeight="1" x14ac:dyDescent="0.2"/>
    <row r="165" ht="14.25" customHeight="1" x14ac:dyDescent="0.2"/>
    <row r="166" ht="14.25" customHeight="1" x14ac:dyDescent="0.2"/>
    <row r="167" ht="14.25" customHeight="1" x14ac:dyDescent="0.2"/>
    <row r="168" ht="14.25" customHeight="1" x14ac:dyDescent="0.2"/>
    <row r="169" ht="14.25" customHeight="1" x14ac:dyDescent="0.2"/>
    <row r="170" ht="14.25" customHeight="1" x14ac:dyDescent="0.2"/>
    <row r="171" ht="14.25" customHeight="1" x14ac:dyDescent="0.2"/>
    <row r="172" ht="14.25" customHeight="1" x14ac:dyDescent="0.2"/>
    <row r="173" ht="14.25" customHeight="1" x14ac:dyDescent="0.2"/>
    <row r="174" ht="14.25" customHeight="1" x14ac:dyDescent="0.2"/>
    <row r="175" ht="14.25" customHeight="1" x14ac:dyDescent="0.2"/>
    <row r="176" ht="14.25" customHeight="1" x14ac:dyDescent="0.2"/>
    <row r="177" ht="14.25" customHeight="1" x14ac:dyDescent="0.2"/>
    <row r="178" ht="14.25" customHeight="1" x14ac:dyDescent="0.2"/>
    <row r="179" ht="14.25" customHeight="1" x14ac:dyDescent="0.2"/>
    <row r="180" ht="14.25" customHeight="1" x14ac:dyDescent="0.2"/>
    <row r="181" ht="14.25" customHeight="1" x14ac:dyDescent="0.2"/>
    <row r="182" ht="14.25" customHeight="1" x14ac:dyDescent="0.2"/>
    <row r="183" ht="14.25" customHeight="1" x14ac:dyDescent="0.2"/>
    <row r="184" ht="14.25" customHeight="1" x14ac:dyDescent="0.2"/>
    <row r="185" ht="14.25" customHeight="1" x14ac:dyDescent="0.2"/>
    <row r="186" ht="14.25" customHeight="1" x14ac:dyDescent="0.2"/>
    <row r="187" ht="14.25" customHeight="1" x14ac:dyDescent="0.2"/>
    <row r="188" ht="14.25" customHeight="1" x14ac:dyDescent="0.2"/>
    <row r="189" ht="14.25" customHeight="1" x14ac:dyDescent="0.2"/>
    <row r="190" ht="14.25" customHeight="1" x14ac:dyDescent="0.2"/>
    <row r="191" ht="14.25" customHeight="1" x14ac:dyDescent="0.2"/>
    <row r="192" ht="14.25" customHeight="1" x14ac:dyDescent="0.2"/>
    <row r="193" ht="14.25" customHeight="1" x14ac:dyDescent="0.2"/>
    <row r="194" ht="14.25" customHeight="1" x14ac:dyDescent="0.2"/>
    <row r="195" ht="14.25" customHeight="1" x14ac:dyDescent="0.2"/>
    <row r="196" ht="14.25" customHeight="1" x14ac:dyDescent="0.2"/>
    <row r="197" ht="14.25" customHeight="1" x14ac:dyDescent="0.2"/>
    <row r="198" ht="14.25" customHeight="1" x14ac:dyDescent="0.2"/>
    <row r="199" ht="14.25" customHeight="1" x14ac:dyDescent="0.2"/>
    <row r="200" ht="14.25" customHeight="1" x14ac:dyDescent="0.2"/>
    <row r="201" ht="14.25" customHeight="1" x14ac:dyDescent="0.2"/>
    <row r="202" ht="14.25" customHeight="1" x14ac:dyDescent="0.2"/>
    <row r="203" ht="14.25" customHeight="1" x14ac:dyDescent="0.2"/>
    <row r="204" ht="14.25" customHeight="1" x14ac:dyDescent="0.2"/>
    <row r="205" ht="14.25" customHeight="1" x14ac:dyDescent="0.2"/>
    <row r="206" ht="14.25" customHeight="1" x14ac:dyDescent="0.2"/>
    <row r="207" ht="14.25" customHeight="1" x14ac:dyDescent="0.2"/>
    <row r="208" ht="14.25" customHeight="1" x14ac:dyDescent="0.2"/>
    <row r="209" ht="14.25" customHeight="1" x14ac:dyDescent="0.2"/>
    <row r="210" ht="14.25" customHeight="1" x14ac:dyDescent="0.2"/>
    <row r="211" ht="14.25" customHeight="1" x14ac:dyDescent="0.2"/>
    <row r="212" ht="14.25" customHeight="1" x14ac:dyDescent="0.2"/>
    <row r="213" ht="14.25" customHeight="1" x14ac:dyDescent="0.2"/>
    <row r="214" ht="14.25" customHeight="1" x14ac:dyDescent="0.2"/>
    <row r="215" ht="14.25" customHeight="1" x14ac:dyDescent="0.2"/>
    <row r="216" ht="14.25" customHeight="1" x14ac:dyDescent="0.2"/>
    <row r="217" ht="14.25" customHeight="1" x14ac:dyDescent="0.2"/>
    <row r="218" ht="14.25" customHeight="1" x14ac:dyDescent="0.2"/>
    <row r="219" ht="14.25" customHeight="1" x14ac:dyDescent="0.2"/>
    <row r="220" ht="14.25" customHeight="1" x14ac:dyDescent="0.2"/>
    <row r="221" ht="14.25" customHeight="1" x14ac:dyDescent="0.2"/>
    <row r="222" ht="14.25" customHeight="1" x14ac:dyDescent="0.2"/>
    <row r="223" ht="14.25" customHeight="1" x14ac:dyDescent="0.2"/>
    <row r="224" ht="14.25" customHeight="1" x14ac:dyDescent="0.2"/>
    <row r="225" ht="14.25" customHeight="1" x14ac:dyDescent="0.2"/>
    <row r="226" ht="14.25" customHeight="1" x14ac:dyDescent="0.2"/>
    <row r="227" ht="14.25" customHeight="1" x14ac:dyDescent="0.2"/>
    <row r="228" ht="14.25" customHeight="1" x14ac:dyDescent="0.2"/>
    <row r="229" ht="14.25" customHeight="1" x14ac:dyDescent="0.2"/>
    <row r="230" ht="14.25" customHeight="1" x14ac:dyDescent="0.2"/>
    <row r="231" ht="14.25" customHeight="1" x14ac:dyDescent="0.2"/>
    <row r="232" ht="14.25" customHeight="1" x14ac:dyDescent="0.2"/>
    <row r="233" ht="14.25" customHeight="1" x14ac:dyDescent="0.2"/>
    <row r="234" ht="14.25" customHeight="1" x14ac:dyDescent="0.2"/>
    <row r="235" ht="14.25" customHeight="1" x14ac:dyDescent="0.2"/>
    <row r="236" ht="14.25" customHeight="1" x14ac:dyDescent="0.2"/>
    <row r="237" ht="14.25" customHeight="1" x14ac:dyDescent="0.2"/>
    <row r="238" ht="14.25" customHeight="1" x14ac:dyDescent="0.2"/>
    <row r="239" ht="14.25" customHeight="1" x14ac:dyDescent="0.2"/>
    <row r="240" ht="14.25" customHeight="1" x14ac:dyDescent="0.2"/>
    <row r="241" ht="14.25" customHeight="1" x14ac:dyDescent="0.2"/>
    <row r="242" ht="14.25" customHeight="1" x14ac:dyDescent="0.2"/>
    <row r="243" ht="14.25" customHeight="1" x14ac:dyDescent="0.2"/>
    <row r="244" ht="14.25" customHeight="1" x14ac:dyDescent="0.2"/>
    <row r="245" ht="14.25" customHeight="1" x14ac:dyDescent="0.2"/>
    <row r="246" ht="14.25" customHeight="1" x14ac:dyDescent="0.2"/>
    <row r="247" ht="14.25" customHeight="1" x14ac:dyDescent="0.2"/>
    <row r="248" ht="14.25" customHeight="1" x14ac:dyDescent="0.2"/>
    <row r="249" ht="14.25" customHeight="1" x14ac:dyDescent="0.2"/>
    <row r="250" ht="14.25" customHeight="1" x14ac:dyDescent="0.2"/>
    <row r="251" ht="14.25" customHeight="1" x14ac:dyDescent="0.2"/>
    <row r="252" ht="14.25" customHeight="1" x14ac:dyDescent="0.2"/>
    <row r="253" ht="14.25" customHeight="1" x14ac:dyDescent="0.2"/>
    <row r="254" ht="14.25" customHeight="1" x14ac:dyDescent="0.2"/>
    <row r="255" ht="14.25" customHeight="1" x14ac:dyDescent="0.2"/>
    <row r="256" ht="14.25" customHeight="1" x14ac:dyDescent="0.2"/>
    <row r="257" ht="14.25" customHeight="1" x14ac:dyDescent="0.2"/>
    <row r="258" ht="14.25" customHeight="1" x14ac:dyDescent="0.2"/>
    <row r="259" ht="14.25" customHeight="1" x14ac:dyDescent="0.2"/>
    <row r="260" ht="14.25" customHeight="1" x14ac:dyDescent="0.2"/>
    <row r="261" ht="14.25" customHeight="1" x14ac:dyDescent="0.2"/>
    <row r="262" ht="14.25" customHeight="1" x14ac:dyDescent="0.2"/>
    <row r="263" ht="14.25" customHeight="1" x14ac:dyDescent="0.2"/>
    <row r="264" ht="14.25" customHeight="1" x14ac:dyDescent="0.2"/>
    <row r="265" ht="14.25" customHeight="1" x14ac:dyDescent="0.2"/>
    <row r="266" ht="14.25" customHeight="1" x14ac:dyDescent="0.2"/>
    <row r="267" ht="14.25" customHeight="1" x14ac:dyDescent="0.2"/>
    <row r="268" ht="14.25" customHeight="1" x14ac:dyDescent="0.2"/>
    <row r="269" ht="14.25" customHeight="1" x14ac:dyDescent="0.2"/>
    <row r="270" ht="14.25" customHeight="1" x14ac:dyDescent="0.2"/>
    <row r="271" ht="14.25" customHeight="1" x14ac:dyDescent="0.2"/>
    <row r="272" ht="14.25" customHeight="1" x14ac:dyDescent="0.2"/>
    <row r="273" ht="14.25" customHeight="1" x14ac:dyDescent="0.2"/>
    <row r="274" ht="14.25" customHeight="1" x14ac:dyDescent="0.2"/>
    <row r="275" ht="14.25" customHeight="1" x14ac:dyDescent="0.2"/>
    <row r="276" ht="14.25" customHeight="1" x14ac:dyDescent="0.2"/>
    <row r="277" ht="14.25" customHeight="1" x14ac:dyDescent="0.2"/>
    <row r="278" ht="14.25" customHeight="1" x14ac:dyDescent="0.2"/>
    <row r="279" ht="14.25" customHeight="1" x14ac:dyDescent="0.2"/>
    <row r="280" ht="14.25" customHeight="1" x14ac:dyDescent="0.2"/>
    <row r="281" ht="14.25" customHeight="1" x14ac:dyDescent="0.2"/>
    <row r="282" ht="14.25" customHeight="1" x14ac:dyDescent="0.2"/>
    <row r="283" ht="14.25" customHeight="1" x14ac:dyDescent="0.2"/>
    <row r="284" ht="14.25" customHeight="1" x14ac:dyDescent="0.2"/>
    <row r="285" ht="14.25" customHeight="1" x14ac:dyDescent="0.2"/>
    <row r="286" ht="14.25" customHeight="1" x14ac:dyDescent="0.2"/>
    <row r="287" ht="14.25" customHeight="1" x14ac:dyDescent="0.2"/>
    <row r="288" ht="14.25" customHeight="1" x14ac:dyDescent="0.2"/>
    <row r="289" ht="14.25" customHeight="1" x14ac:dyDescent="0.2"/>
    <row r="290" ht="14.25" customHeight="1" x14ac:dyDescent="0.2"/>
    <row r="291" ht="14.25" customHeight="1" x14ac:dyDescent="0.2"/>
    <row r="292" ht="14.25" customHeight="1" x14ac:dyDescent="0.2"/>
    <row r="293" ht="14.25" customHeight="1" x14ac:dyDescent="0.2"/>
    <row r="294" ht="14.25" customHeight="1" x14ac:dyDescent="0.2"/>
    <row r="295" ht="14.25" customHeight="1" x14ac:dyDescent="0.2"/>
    <row r="296" ht="14.25" customHeight="1" x14ac:dyDescent="0.2"/>
    <row r="297" ht="14.25" customHeight="1" x14ac:dyDescent="0.2"/>
    <row r="298" ht="14.25" customHeight="1" x14ac:dyDescent="0.2"/>
    <row r="299" ht="14.25" customHeight="1" x14ac:dyDescent="0.2"/>
    <row r="300" ht="14.25" customHeight="1" x14ac:dyDescent="0.2"/>
    <row r="301" ht="14.25" customHeight="1" x14ac:dyDescent="0.2"/>
    <row r="302" ht="14.25" customHeight="1" x14ac:dyDescent="0.2"/>
    <row r="303" ht="14.25" customHeight="1" x14ac:dyDescent="0.2"/>
    <row r="304" ht="14.25" customHeight="1" x14ac:dyDescent="0.2"/>
    <row r="305" ht="14.25" customHeight="1" x14ac:dyDescent="0.2"/>
    <row r="306" ht="14.25" customHeight="1" x14ac:dyDescent="0.2"/>
    <row r="307" ht="14.25" customHeight="1" x14ac:dyDescent="0.2"/>
    <row r="308" ht="14.25" customHeight="1" x14ac:dyDescent="0.2"/>
    <row r="309" ht="14.25" customHeight="1" x14ac:dyDescent="0.2"/>
    <row r="310" ht="14.25" customHeight="1" x14ac:dyDescent="0.2"/>
    <row r="311" ht="14.25" customHeight="1" x14ac:dyDescent="0.2"/>
    <row r="312" ht="14.25" customHeight="1" x14ac:dyDescent="0.2"/>
    <row r="313" ht="14.25" customHeight="1" x14ac:dyDescent="0.2"/>
    <row r="314" ht="14.25" customHeight="1" x14ac:dyDescent="0.2"/>
    <row r="315" ht="14.25" customHeight="1" x14ac:dyDescent="0.2"/>
    <row r="316" ht="14.25" customHeight="1" x14ac:dyDescent="0.2"/>
    <row r="317" ht="14.25" customHeight="1" x14ac:dyDescent="0.2"/>
    <row r="318" ht="14.25" customHeight="1" x14ac:dyDescent="0.2"/>
    <row r="319" ht="14.25" customHeight="1" x14ac:dyDescent="0.2"/>
    <row r="320" ht="14.25" customHeight="1" x14ac:dyDescent="0.2"/>
    <row r="321" ht="14.25" customHeight="1" x14ac:dyDescent="0.2"/>
    <row r="322" ht="14.25" customHeight="1" x14ac:dyDescent="0.2"/>
    <row r="323" ht="14.25" customHeight="1" x14ac:dyDescent="0.2"/>
    <row r="324" ht="14.25" customHeight="1" x14ac:dyDescent="0.2"/>
    <row r="325" ht="14.25" customHeight="1" x14ac:dyDescent="0.2"/>
    <row r="326" ht="14.25" customHeight="1" x14ac:dyDescent="0.2"/>
    <row r="327" ht="14.25" customHeight="1" x14ac:dyDescent="0.2"/>
    <row r="328" ht="14.25" customHeight="1" x14ac:dyDescent="0.2"/>
    <row r="329" ht="14.25" customHeight="1" x14ac:dyDescent="0.2"/>
    <row r="330" ht="14.25" customHeight="1" x14ac:dyDescent="0.2"/>
    <row r="331" ht="14.25" customHeight="1" x14ac:dyDescent="0.2"/>
    <row r="332" ht="14.25" customHeight="1" x14ac:dyDescent="0.2"/>
    <row r="333" ht="14.25" customHeight="1" x14ac:dyDescent="0.2"/>
    <row r="334" ht="14.25" customHeight="1" x14ac:dyDescent="0.2"/>
    <row r="335" ht="14.25" customHeight="1" x14ac:dyDescent="0.2"/>
    <row r="336" ht="14.25" customHeight="1" x14ac:dyDescent="0.2"/>
    <row r="337" ht="14.25" customHeight="1" x14ac:dyDescent="0.2"/>
    <row r="338" ht="14.25" customHeight="1" x14ac:dyDescent="0.2"/>
    <row r="339" ht="14.25" customHeight="1" x14ac:dyDescent="0.2"/>
    <row r="340" ht="14.25" customHeight="1" x14ac:dyDescent="0.2"/>
    <row r="341" ht="14.25" customHeight="1" x14ac:dyDescent="0.2"/>
    <row r="342" ht="14.25" customHeight="1" x14ac:dyDescent="0.2"/>
    <row r="343" ht="14.25" customHeight="1" x14ac:dyDescent="0.2"/>
    <row r="344" ht="14.25" customHeight="1" x14ac:dyDescent="0.2"/>
    <row r="345" ht="14.25" customHeight="1" x14ac:dyDescent="0.2"/>
    <row r="346" ht="14.25" customHeight="1" x14ac:dyDescent="0.2"/>
    <row r="347" ht="14.25" customHeight="1" x14ac:dyDescent="0.2"/>
    <row r="348" ht="14.25" customHeight="1" x14ac:dyDescent="0.2"/>
    <row r="349" ht="14.25" customHeight="1" x14ac:dyDescent="0.2"/>
    <row r="350" ht="14.25" customHeight="1" x14ac:dyDescent="0.2"/>
    <row r="351" ht="14.25" customHeight="1" x14ac:dyDescent="0.2"/>
    <row r="352" ht="14.25" customHeight="1" x14ac:dyDescent="0.2"/>
    <row r="353" ht="14.25" customHeight="1" x14ac:dyDescent="0.2"/>
    <row r="354" ht="14.25" customHeight="1" x14ac:dyDescent="0.2"/>
    <row r="355" ht="14.25" customHeight="1" x14ac:dyDescent="0.2"/>
    <row r="356" ht="14.25" customHeight="1" x14ac:dyDescent="0.2"/>
    <row r="357" ht="14.25" customHeight="1" x14ac:dyDescent="0.2"/>
    <row r="358" ht="14.25" customHeight="1" x14ac:dyDescent="0.2"/>
    <row r="359" ht="14.25" customHeight="1" x14ac:dyDescent="0.2"/>
    <row r="360" ht="14.25" customHeight="1" x14ac:dyDescent="0.2"/>
    <row r="361" ht="14.25" customHeight="1" x14ac:dyDescent="0.2"/>
    <row r="362" ht="14.25" customHeight="1" x14ac:dyDescent="0.2"/>
    <row r="363" ht="14.25" customHeight="1" x14ac:dyDescent="0.2"/>
    <row r="364" ht="14.25" customHeight="1" x14ac:dyDescent="0.2"/>
    <row r="365" ht="14.25" customHeight="1" x14ac:dyDescent="0.2"/>
    <row r="366" ht="14.25" customHeight="1" x14ac:dyDescent="0.2"/>
    <row r="367" ht="14.25" customHeight="1" x14ac:dyDescent="0.2"/>
    <row r="368" ht="14.25" customHeight="1" x14ac:dyDescent="0.2"/>
    <row r="369" ht="14.25" customHeight="1" x14ac:dyDescent="0.2"/>
    <row r="370" ht="14.25" customHeight="1" x14ac:dyDescent="0.2"/>
    <row r="371" ht="14.25" customHeight="1" x14ac:dyDescent="0.2"/>
    <row r="372" ht="14.25" customHeight="1" x14ac:dyDescent="0.2"/>
    <row r="373" ht="14.25" customHeight="1" x14ac:dyDescent="0.2"/>
    <row r="374" ht="14.25" customHeight="1" x14ac:dyDescent="0.2"/>
    <row r="375" ht="14.25" customHeight="1" x14ac:dyDescent="0.2"/>
    <row r="376" ht="14.25" customHeight="1" x14ac:dyDescent="0.2"/>
    <row r="377" ht="14.25" customHeight="1" x14ac:dyDescent="0.2"/>
    <row r="378" ht="14.25" customHeight="1" x14ac:dyDescent="0.2"/>
    <row r="379" ht="14.25" customHeight="1" x14ac:dyDescent="0.2"/>
    <row r="380" ht="14.25" customHeight="1" x14ac:dyDescent="0.2"/>
    <row r="381" ht="14.25" customHeight="1" x14ac:dyDescent="0.2"/>
    <row r="382" ht="14.25" customHeight="1" x14ac:dyDescent="0.2"/>
    <row r="383" ht="14.25" customHeight="1" x14ac:dyDescent="0.2"/>
    <row r="384" ht="14.25" customHeight="1" x14ac:dyDescent="0.2"/>
    <row r="385" ht="14.25" customHeight="1" x14ac:dyDescent="0.2"/>
    <row r="386" ht="14.25" customHeight="1" x14ac:dyDescent="0.2"/>
    <row r="387" ht="14.25" customHeight="1" x14ac:dyDescent="0.2"/>
    <row r="388" ht="14.25" customHeight="1" x14ac:dyDescent="0.2"/>
    <row r="389" ht="14.25" customHeight="1" x14ac:dyDescent="0.2"/>
    <row r="390" ht="14.25" customHeight="1" x14ac:dyDescent="0.2"/>
    <row r="391" ht="14.25" customHeight="1" x14ac:dyDescent="0.2"/>
    <row r="392" ht="14.25" customHeight="1" x14ac:dyDescent="0.2"/>
    <row r="393" ht="14.25" customHeight="1" x14ac:dyDescent="0.2"/>
    <row r="394" ht="14.25" customHeight="1" x14ac:dyDescent="0.2"/>
    <row r="395" ht="14.25" customHeight="1" x14ac:dyDescent="0.2"/>
    <row r="396" ht="14.25" customHeight="1" x14ac:dyDescent="0.2"/>
    <row r="397" ht="14.25" customHeight="1" x14ac:dyDescent="0.2"/>
    <row r="398" ht="14.25" customHeight="1" x14ac:dyDescent="0.2"/>
    <row r="399" ht="14.25" customHeight="1" x14ac:dyDescent="0.2"/>
    <row r="400" ht="14.25" customHeight="1" x14ac:dyDescent="0.2"/>
    <row r="401" ht="14.25" customHeight="1" x14ac:dyDescent="0.2"/>
    <row r="402" ht="14.25" customHeight="1" x14ac:dyDescent="0.2"/>
    <row r="403" ht="14.25" customHeight="1" x14ac:dyDescent="0.2"/>
    <row r="404" ht="14.25" customHeight="1" x14ac:dyDescent="0.2"/>
    <row r="405" ht="14.25" customHeight="1" x14ac:dyDescent="0.2"/>
    <row r="406" ht="14.25" customHeight="1" x14ac:dyDescent="0.2"/>
    <row r="407" ht="14.25" customHeight="1" x14ac:dyDescent="0.2"/>
    <row r="408" ht="14.25" customHeight="1" x14ac:dyDescent="0.2"/>
    <row r="409" ht="14.25" customHeight="1" x14ac:dyDescent="0.2"/>
    <row r="410" ht="14.25" customHeight="1" x14ac:dyDescent="0.2"/>
    <row r="411" ht="14.25" customHeight="1" x14ac:dyDescent="0.2"/>
    <row r="412" ht="14.25" customHeight="1" x14ac:dyDescent="0.2"/>
    <row r="413" ht="14.25" customHeight="1" x14ac:dyDescent="0.2"/>
    <row r="414" ht="14.25" customHeight="1" x14ac:dyDescent="0.2"/>
    <row r="415" ht="14.25" customHeight="1" x14ac:dyDescent="0.2"/>
    <row r="416" ht="14.25" customHeight="1" x14ac:dyDescent="0.2"/>
    <row r="417" ht="14.25" customHeight="1" x14ac:dyDescent="0.2"/>
    <row r="418" ht="14.25" customHeight="1" x14ac:dyDescent="0.2"/>
    <row r="419" ht="14.25" customHeight="1" x14ac:dyDescent="0.2"/>
    <row r="420" ht="14.25" customHeight="1" x14ac:dyDescent="0.2"/>
    <row r="421" ht="14.25" customHeight="1" x14ac:dyDescent="0.2"/>
    <row r="422" ht="14.25" customHeight="1" x14ac:dyDescent="0.2"/>
    <row r="423" ht="14.25" customHeight="1" x14ac:dyDescent="0.2"/>
    <row r="424" ht="14.25" customHeight="1" x14ac:dyDescent="0.2"/>
    <row r="425" ht="14.25" customHeight="1" x14ac:dyDescent="0.2"/>
    <row r="426" ht="14.25" customHeight="1" x14ac:dyDescent="0.2"/>
    <row r="427" ht="14.25" customHeight="1" x14ac:dyDescent="0.2"/>
    <row r="428" ht="14.25" customHeight="1" x14ac:dyDescent="0.2"/>
    <row r="429" ht="14.25" customHeight="1" x14ac:dyDescent="0.2"/>
    <row r="430" ht="14.25" customHeight="1" x14ac:dyDescent="0.2"/>
    <row r="431" ht="14.25" customHeight="1" x14ac:dyDescent="0.2"/>
    <row r="432" ht="14.25" customHeight="1" x14ac:dyDescent="0.2"/>
    <row r="433" ht="14.25" customHeight="1" x14ac:dyDescent="0.2"/>
    <row r="434" ht="14.25" customHeight="1" x14ac:dyDescent="0.2"/>
    <row r="435" ht="14.25" customHeight="1" x14ac:dyDescent="0.2"/>
    <row r="436" ht="14.25" customHeight="1" x14ac:dyDescent="0.2"/>
    <row r="437" ht="14.25" customHeight="1" x14ac:dyDescent="0.2"/>
    <row r="438" ht="14.25" customHeight="1" x14ac:dyDescent="0.2"/>
    <row r="439" ht="14.25" customHeight="1" x14ac:dyDescent="0.2"/>
    <row r="440" ht="14.25" customHeight="1" x14ac:dyDescent="0.2"/>
    <row r="441" ht="14.25" customHeight="1" x14ac:dyDescent="0.2"/>
    <row r="442" ht="14.25" customHeight="1" x14ac:dyDescent="0.2"/>
    <row r="443" ht="14.25" customHeight="1" x14ac:dyDescent="0.2"/>
    <row r="444" ht="14.25" customHeight="1" x14ac:dyDescent="0.2"/>
    <row r="445" ht="14.25" customHeight="1" x14ac:dyDescent="0.2"/>
    <row r="446" ht="14.25" customHeight="1" x14ac:dyDescent="0.2"/>
    <row r="447" ht="14.25" customHeight="1" x14ac:dyDescent="0.2"/>
    <row r="448" ht="14.25" customHeight="1" x14ac:dyDescent="0.2"/>
    <row r="449" ht="14.25" customHeight="1" x14ac:dyDescent="0.2"/>
    <row r="450" ht="14.25" customHeight="1" x14ac:dyDescent="0.2"/>
    <row r="451" ht="14.25" customHeight="1" x14ac:dyDescent="0.2"/>
    <row r="452" ht="14.25" customHeight="1" x14ac:dyDescent="0.2"/>
    <row r="453" ht="14.25" customHeight="1" x14ac:dyDescent="0.2"/>
    <row r="454" ht="14.25" customHeight="1" x14ac:dyDescent="0.2"/>
    <row r="455" ht="14.25" customHeight="1" x14ac:dyDescent="0.2"/>
    <row r="456" ht="14.25" customHeight="1" x14ac:dyDescent="0.2"/>
    <row r="457" ht="14.25" customHeight="1" x14ac:dyDescent="0.2"/>
    <row r="458" ht="14.25" customHeight="1" x14ac:dyDescent="0.2"/>
    <row r="459" ht="14.25" customHeight="1" x14ac:dyDescent="0.2"/>
    <row r="460" ht="14.25" customHeight="1" x14ac:dyDescent="0.2"/>
    <row r="461" ht="14.25" customHeight="1" x14ac:dyDescent="0.2"/>
    <row r="462" ht="14.25" customHeight="1" x14ac:dyDescent="0.2"/>
    <row r="463" ht="14.25" customHeight="1" x14ac:dyDescent="0.2"/>
    <row r="464" ht="14.25" customHeight="1" x14ac:dyDescent="0.2"/>
    <row r="465" ht="14.25" customHeight="1" x14ac:dyDescent="0.2"/>
    <row r="466" ht="14.25" customHeight="1" x14ac:dyDescent="0.2"/>
    <row r="467" ht="14.25" customHeight="1" x14ac:dyDescent="0.2"/>
    <row r="468" ht="14.25" customHeight="1" x14ac:dyDescent="0.2"/>
    <row r="469" ht="14.25" customHeight="1" x14ac:dyDescent="0.2"/>
    <row r="470" ht="14.25" customHeight="1" x14ac:dyDescent="0.2"/>
    <row r="471" ht="14.25" customHeight="1" x14ac:dyDescent="0.2"/>
    <row r="472" ht="14.25" customHeight="1" x14ac:dyDescent="0.2"/>
    <row r="473" ht="14.25" customHeight="1" x14ac:dyDescent="0.2"/>
    <row r="474" ht="14.25" customHeight="1" x14ac:dyDescent="0.2"/>
    <row r="475" ht="14.25" customHeight="1" x14ac:dyDescent="0.2"/>
    <row r="476" ht="14.25" customHeight="1" x14ac:dyDescent="0.2"/>
    <row r="477" ht="14.25" customHeight="1" x14ac:dyDescent="0.2"/>
    <row r="478" ht="14.25" customHeight="1" x14ac:dyDescent="0.2"/>
    <row r="479" ht="14.25" customHeight="1" x14ac:dyDescent="0.2"/>
    <row r="480" ht="14.25" customHeight="1" x14ac:dyDescent="0.2"/>
    <row r="481" ht="14.25" customHeight="1" x14ac:dyDescent="0.2"/>
    <row r="482" ht="14.25" customHeight="1" x14ac:dyDescent="0.2"/>
    <row r="483" ht="14.25" customHeight="1" x14ac:dyDescent="0.2"/>
    <row r="484" ht="14.25" customHeight="1" x14ac:dyDescent="0.2"/>
    <row r="485" ht="14.25" customHeight="1" x14ac:dyDescent="0.2"/>
    <row r="486" ht="14.25" customHeight="1" x14ac:dyDescent="0.2"/>
    <row r="487" ht="14.25" customHeight="1" x14ac:dyDescent="0.2"/>
    <row r="488" ht="14.25" customHeight="1" x14ac:dyDescent="0.2"/>
    <row r="489" ht="14.25" customHeight="1" x14ac:dyDescent="0.2"/>
    <row r="490" ht="14.25" customHeight="1" x14ac:dyDescent="0.2"/>
    <row r="491" ht="14.25" customHeight="1" x14ac:dyDescent="0.2"/>
    <row r="492" ht="14.25" customHeight="1" x14ac:dyDescent="0.2"/>
    <row r="493" ht="14.25" customHeight="1" x14ac:dyDescent="0.2"/>
    <row r="494" ht="14.25" customHeight="1" x14ac:dyDescent="0.2"/>
    <row r="495" ht="14.25" customHeight="1" x14ac:dyDescent="0.2"/>
    <row r="496" ht="14.25" customHeight="1" x14ac:dyDescent="0.2"/>
    <row r="497" ht="14.25" customHeight="1" x14ac:dyDescent="0.2"/>
    <row r="498" ht="14.25" customHeight="1" x14ac:dyDescent="0.2"/>
    <row r="499" ht="14.25" customHeight="1" x14ac:dyDescent="0.2"/>
    <row r="500" ht="14.25" customHeight="1" x14ac:dyDescent="0.2"/>
    <row r="501" ht="14.25" customHeight="1" x14ac:dyDescent="0.2"/>
    <row r="502" ht="14.25" customHeight="1" x14ac:dyDescent="0.2"/>
    <row r="503" ht="14.25" customHeight="1" x14ac:dyDescent="0.2"/>
    <row r="504" ht="14.25" customHeight="1" x14ac:dyDescent="0.2"/>
    <row r="505" ht="14.25" customHeight="1" x14ac:dyDescent="0.2"/>
    <row r="506" ht="14.25" customHeight="1" x14ac:dyDescent="0.2"/>
    <row r="507" ht="14.25" customHeight="1" x14ac:dyDescent="0.2"/>
    <row r="508" ht="14.25" customHeight="1" x14ac:dyDescent="0.2"/>
    <row r="509" ht="14.25" customHeight="1" x14ac:dyDescent="0.2"/>
    <row r="510" ht="14.25" customHeight="1" x14ac:dyDescent="0.2"/>
    <row r="511" ht="14.25" customHeight="1" x14ac:dyDescent="0.2"/>
    <row r="512" ht="14.25" customHeight="1" x14ac:dyDescent="0.2"/>
    <row r="513" ht="14.25" customHeight="1" x14ac:dyDescent="0.2"/>
    <row r="514" ht="14.25" customHeight="1" x14ac:dyDescent="0.2"/>
    <row r="515" ht="14.25" customHeight="1" x14ac:dyDescent="0.2"/>
    <row r="516" ht="14.25" customHeight="1" x14ac:dyDescent="0.2"/>
    <row r="517" ht="14.25" customHeight="1" x14ac:dyDescent="0.2"/>
    <row r="518" ht="14.25" customHeight="1" x14ac:dyDescent="0.2"/>
    <row r="519" ht="14.25" customHeight="1" x14ac:dyDescent="0.2"/>
    <row r="520" ht="14.25" customHeight="1" x14ac:dyDescent="0.2"/>
    <row r="521" ht="14.25" customHeight="1" x14ac:dyDescent="0.2"/>
    <row r="522" ht="14.25" customHeight="1" x14ac:dyDescent="0.2"/>
    <row r="523" ht="14.25" customHeight="1" x14ac:dyDescent="0.2"/>
    <row r="524" ht="14.25" customHeight="1" x14ac:dyDescent="0.2"/>
    <row r="525" ht="14.25" customHeight="1" x14ac:dyDescent="0.2"/>
    <row r="526" ht="14.25" customHeight="1" x14ac:dyDescent="0.2"/>
    <row r="527" ht="14.25" customHeight="1" x14ac:dyDescent="0.2"/>
    <row r="528" ht="14.25" customHeight="1" x14ac:dyDescent="0.2"/>
    <row r="529" ht="14.25" customHeight="1" x14ac:dyDescent="0.2"/>
    <row r="530" ht="14.25" customHeight="1" x14ac:dyDescent="0.2"/>
    <row r="531" ht="14.25" customHeight="1" x14ac:dyDescent="0.2"/>
    <row r="532" ht="14.25" customHeight="1" x14ac:dyDescent="0.2"/>
    <row r="533" ht="14.25" customHeight="1" x14ac:dyDescent="0.2"/>
    <row r="534" ht="14.25" customHeight="1" x14ac:dyDescent="0.2"/>
    <row r="535" ht="14.25" customHeight="1" x14ac:dyDescent="0.2"/>
    <row r="536" ht="14.25" customHeight="1" x14ac:dyDescent="0.2"/>
    <row r="537" ht="14.25" customHeight="1" x14ac:dyDescent="0.2"/>
    <row r="538" ht="14.25" customHeight="1" x14ac:dyDescent="0.2"/>
    <row r="539" ht="14.25" customHeight="1" x14ac:dyDescent="0.2"/>
    <row r="540" ht="14.25" customHeight="1" x14ac:dyDescent="0.2"/>
    <row r="541" ht="14.25" customHeight="1" x14ac:dyDescent="0.2"/>
    <row r="542" ht="14.25" customHeight="1" x14ac:dyDescent="0.2"/>
    <row r="543" ht="14.25" customHeight="1" x14ac:dyDescent="0.2"/>
    <row r="544" ht="14.25" customHeight="1" x14ac:dyDescent="0.2"/>
    <row r="545" ht="14.25" customHeight="1" x14ac:dyDescent="0.2"/>
    <row r="546" ht="14.25" customHeight="1" x14ac:dyDescent="0.2"/>
    <row r="547" ht="14.25" customHeight="1" x14ac:dyDescent="0.2"/>
    <row r="548" ht="14.25" customHeight="1" x14ac:dyDescent="0.2"/>
    <row r="549" ht="14.25" customHeight="1" x14ac:dyDescent="0.2"/>
    <row r="550" ht="14.25" customHeight="1" x14ac:dyDescent="0.2"/>
    <row r="551" ht="14.25" customHeight="1" x14ac:dyDescent="0.2"/>
    <row r="552" ht="14.25" customHeight="1" x14ac:dyDescent="0.2"/>
    <row r="553" ht="14.25" customHeight="1" x14ac:dyDescent="0.2"/>
    <row r="554" ht="14.25" customHeight="1" x14ac:dyDescent="0.2"/>
    <row r="555" ht="14.25" customHeight="1" x14ac:dyDescent="0.2"/>
    <row r="556" ht="14.25" customHeight="1" x14ac:dyDescent="0.2"/>
    <row r="557" ht="14.25" customHeight="1" x14ac:dyDescent="0.2"/>
    <row r="558" ht="14.25" customHeight="1" x14ac:dyDescent="0.2"/>
    <row r="559" ht="14.25" customHeight="1" x14ac:dyDescent="0.2"/>
    <row r="560" ht="14.25" customHeight="1" x14ac:dyDescent="0.2"/>
    <row r="561" ht="14.25" customHeight="1" x14ac:dyDescent="0.2"/>
    <row r="562" ht="14.25" customHeight="1" x14ac:dyDescent="0.2"/>
    <row r="563" ht="14.25" customHeight="1" x14ac:dyDescent="0.2"/>
    <row r="564" ht="14.25" customHeight="1" x14ac:dyDescent="0.2"/>
    <row r="565" ht="14.25" customHeight="1" x14ac:dyDescent="0.2"/>
    <row r="566" ht="14.25" customHeight="1" x14ac:dyDescent="0.2"/>
    <row r="567" ht="14.25" customHeight="1" x14ac:dyDescent="0.2"/>
    <row r="568" ht="14.25" customHeight="1" x14ac:dyDescent="0.2"/>
    <row r="569" ht="14.25" customHeight="1" x14ac:dyDescent="0.2"/>
    <row r="570" ht="14.25" customHeight="1" x14ac:dyDescent="0.2"/>
    <row r="571" ht="14.25" customHeight="1" x14ac:dyDescent="0.2"/>
    <row r="572" ht="14.25" customHeight="1" x14ac:dyDescent="0.2"/>
    <row r="573" ht="14.25" customHeight="1" x14ac:dyDescent="0.2"/>
    <row r="574" ht="14.25" customHeight="1" x14ac:dyDescent="0.2"/>
    <row r="575" ht="14.25" customHeight="1" x14ac:dyDescent="0.2"/>
    <row r="576" ht="14.25" customHeight="1" x14ac:dyDescent="0.2"/>
    <row r="577" ht="14.25" customHeight="1" x14ac:dyDescent="0.2"/>
    <row r="578" ht="14.25" customHeight="1" x14ac:dyDescent="0.2"/>
    <row r="579" ht="14.25" customHeight="1" x14ac:dyDescent="0.2"/>
    <row r="580" ht="14.25" customHeight="1" x14ac:dyDescent="0.2"/>
    <row r="581" ht="14.25" customHeight="1" x14ac:dyDescent="0.2"/>
    <row r="582" ht="14.25" customHeight="1" x14ac:dyDescent="0.2"/>
    <row r="583" ht="14.25" customHeight="1" x14ac:dyDescent="0.2"/>
    <row r="584" ht="14.25" customHeight="1" x14ac:dyDescent="0.2"/>
    <row r="585" ht="14.25" customHeight="1" x14ac:dyDescent="0.2"/>
    <row r="586" ht="14.25" customHeight="1" x14ac:dyDescent="0.2"/>
    <row r="587" ht="14.25" customHeight="1" x14ac:dyDescent="0.2"/>
    <row r="588" ht="14.25" customHeight="1" x14ac:dyDescent="0.2"/>
    <row r="589" ht="14.25" customHeight="1" x14ac:dyDescent="0.2"/>
    <row r="590" ht="14.25" customHeight="1" x14ac:dyDescent="0.2"/>
    <row r="591" ht="14.25" customHeight="1" x14ac:dyDescent="0.2"/>
    <row r="592" ht="14.25" customHeight="1" x14ac:dyDescent="0.2"/>
    <row r="593" ht="14.25" customHeight="1" x14ac:dyDescent="0.2"/>
    <row r="594" ht="14.25" customHeight="1" x14ac:dyDescent="0.2"/>
    <row r="595" ht="14.25" customHeight="1" x14ac:dyDescent="0.2"/>
    <row r="596" ht="14.25" customHeight="1" x14ac:dyDescent="0.2"/>
    <row r="597" ht="14.25" customHeight="1" x14ac:dyDescent="0.2"/>
    <row r="598" ht="14.25" customHeight="1" x14ac:dyDescent="0.2"/>
    <row r="599" ht="14.25" customHeight="1" x14ac:dyDescent="0.2"/>
    <row r="600" ht="14.25" customHeight="1" x14ac:dyDescent="0.2"/>
    <row r="601" ht="14.25" customHeight="1" x14ac:dyDescent="0.2"/>
    <row r="602" ht="14.25" customHeight="1" x14ac:dyDescent="0.2"/>
    <row r="603" ht="14.25" customHeight="1" x14ac:dyDescent="0.2"/>
    <row r="604" ht="14.25" customHeight="1" x14ac:dyDescent="0.2"/>
    <row r="605" ht="14.25" customHeight="1" x14ac:dyDescent="0.2"/>
    <row r="606" ht="14.25" customHeight="1" x14ac:dyDescent="0.2"/>
    <row r="607" ht="14.25" customHeight="1" x14ac:dyDescent="0.2"/>
    <row r="608" ht="14.25" customHeight="1" x14ac:dyDescent="0.2"/>
    <row r="609" ht="14.25" customHeight="1" x14ac:dyDescent="0.2"/>
    <row r="610" ht="14.25" customHeight="1" x14ac:dyDescent="0.2"/>
    <row r="611" ht="14.25" customHeight="1" x14ac:dyDescent="0.2"/>
    <row r="612" ht="14.25" customHeight="1" x14ac:dyDescent="0.2"/>
    <row r="613" ht="14.25" customHeight="1" x14ac:dyDescent="0.2"/>
    <row r="614" ht="14.25" customHeight="1" x14ac:dyDescent="0.2"/>
    <row r="615" ht="14.25" customHeight="1" x14ac:dyDescent="0.2"/>
    <row r="616" ht="14.25" customHeight="1" x14ac:dyDescent="0.2"/>
    <row r="617" ht="14.25" customHeight="1" x14ac:dyDescent="0.2"/>
    <row r="618" ht="14.25" customHeight="1" x14ac:dyDescent="0.2"/>
    <row r="619" ht="14.25" customHeight="1" x14ac:dyDescent="0.2"/>
    <row r="620" ht="14.25" customHeight="1" x14ac:dyDescent="0.2"/>
    <row r="621" ht="14.25" customHeight="1" x14ac:dyDescent="0.2"/>
    <row r="622" ht="14.25" customHeight="1" x14ac:dyDescent="0.2"/>
    <row r="623" ht="14.25" customHeight="1" x14ac:dyDescent="0.2"/>
    <row r="624" ht="14.25" customHeight="1" x14ac:dyDescent="0.2"/>
    <row r="625" ht="14.25" customHeight="1" x14ac:dyDescent="0.2"/>
    <row r="626" ht="14.25" customHeight="1" x14ac:dyDescent="0.2"/>
    <row r="627" ht="14.25" customHeight="1" x14ac:dyDescent="0.2"/>
    <row r="628" ht="14.25" customHeight="1" x14ac:dyDescent="0.2"/>
    <row r="629" ht="14.25" customHeight="1" x14ac:dyDescent="0.2"/>
    <row r="630" ht="14.25" customHeight="1" x14ac:dyDescent="0.2"/>
    <row r="631" ht="14.25" customHeight="1" x14ac:dyDescent="0.2"/>
    <row r="632" ht="14.25" customHeight="1" x14ac:dyDescent="0.2"/>
    <row r="633" ht="14.25" customHeight="1" x14ac:dyDescent="0.2"/>
    <row r="634" ht="14.25" customHeight="1" x14ac:dyDescent="0.2"/>
    <row r="635" ht="14.25" customHeight="1" x14ac:dyDescent="0.2"/>
    <row r="636" ht="14.25" customHeight="1" x14ac:dyDescent="0.2"/>
    <row r="637" ht="14.25" customHeight="1" x14ac:dyDescent="0.2"/>
    <row r="638" ht="14.25" customHeight="1" x14ac:dyDescent="0.2"/>
    <row r="639" ht="14.25" customHeight="1" x14ac:dyDescent="0.2"/>
    <row r="640" ht="14.25" customHeight="1" x14ac:dyDescent="0.2"/>
    <row r="641" ht="14.25" customHeight="1" x14ac:dyDescent="0.2"/>
    <row r="642" ht="14.25" customHeight="1" x14ac:dyDescent="0.2"/>
    <row r="643" ht="14.25" customHeight="1" x14ac:dyDescent="0.2"/>
    <row r="644" ht="14.25" customHeight="1" x14ac:dyDescent="0.2"/>
    <row r="645" ht="14.25" customHeight="1" x14ac:dyDescent="0.2"/>
    <row r="646" ht="14.25" customHeight="1" x14ac:dyDescent="0.2"/>
    <row r="647" ht="14.25" customHeight="1" x14ac:dyDescent="0.2"/>
    <row r="648" ht="14.25" customHeight="1" x14ac:dyDescent="0.2"/>
    <row r="649" ht="14.25" customHeight="1" x14ac:dyDescent="0.2"/>
    <row r="650" ht="14.25" customHeight="1" x14ac:dyDescent="0.2"/>
    <row r="651" ht="14.25" customHeight="1" x14ac:dyDescent="0.2"/>
    <row r="652" ht="14.25" customHeight="1" x14ac:dyDescent="0.2"/>
    <row r="653" ht="14.25" customHeight="1" x14ac:dyDescent="0.2"/>
    <row r="654" ht="14.25" customHeight="1" x14ac:dyDescent="0.2"/>
    <row r="655" ht="14.25" customHeight="1" x14ac:dyDescent="0.2"/>
    <row r="656" ht="14.25" customHeight="1" x14ac:dyDescent="0.2"/>
    <row r="657" ht="14.25" customHeight="1" x14ac:dyDescent="0.2"/>
    <row r="658" ht="14.25" customHeight="1" x14ac:dyDescent="0.2"/>
    <row r="659" ht="14.25" customHeight="1" x14ac:dyDescent="0.2"/>
    <row r="660" ht="14.25" customHeight="1" x14ac:dyDescent="0.2"/>
    <row r="661" ht="14.25" customHeight="1" x14ac:dyDescent="0.2"/>
    <row r="662" ht="14.25" customHeight="1" x14ac:dyDescent="0.2"/>
    <row r="663" ht="14.25" customHeight="1" x14ac:dyDescent="0.2"/>
    <row r="664" ht="14.25" customHeight="1" x14ac:dyDescent="0.2"/>
    <row r="665" ht="14.25" customHeight="1" x14ac:dyDescent="0.2"/>
    <row r="666" ht="14.25" customHeight="1" x14ac:dyDescent="0.2"/>
    <row r="667" ht="14.25" customHeight="1" x14ac:dyDescent="0.2"/>
    <row r="668" ht="14.25" customHeight="1" x14ac:dyDescent="0.2"/>
    <row r="669" ht="14.25" customHeight="1" x14ac:dyDescent="0.2"/>
    <row r="670" ht="14.25" customHeight="1" x14ac:dyDescent="0.2"/>
    <row r="671" ht="14.25" customHeight="1" x14ac:dyDescent="0.2"/>
    <row r="672" ht="14.25" customHeight="1" x14ac:dyDescent="0.2"/>
    <row r="673" ht="14.25" customHeight="1" x14ac:dyDescent="0.2"/>
    <row r="674" ht="14.25" customHeight="1" x14ac:dyDescent="0.2"/>
    <row r="675" ht="14.25" customHeight="1" x14ac:dyDescent="0.2"/>
    <row r="676" ht="14.25" customHeight="1" x14ac:dyDescent="0.2"/>
    <row r="677" ht="14.25" customHeight="1" x14ac:dyDescent="0.2"/>
    <row r="678" ht="14.25" customHeight="1" x14ac:dyDescent="0.2"/>
    <row r="679" ht="14.25" customHeight="1" x14ac:dyDescent="0.2"/>
    <row r="680" ht="14.25" customHeight="1" x14ac:dyDescent="0.2"/>
    <row r="681" ht="14.25" customHeight="1" x14ac:dyDescent="0.2"/>
    <row r="682" ht="14.25" customHeight="1" x14ac:dyDescent="0.2"/>
    <row r="683" ht="14.25" customHeight="1" x14ac:dyDescent="0.2"/>
    <row r="684" ht="14.25" customHeight="1" x14ac:dyDescent="0.2"/>
    <row r="685" ht="14.25" customHeight="1" x14ac:dyDescent="0.2"/>
    <row r="686" ht="14.25" customHeight="1" x14ac:dyDescent="0.2"/>
    <row r="687" ht="14.25" customHeight="1" x14ac:dyDescent="0.2"/>
    <row r="688" ht="14.25" customHeight="1" x14ac:dyDescent="0.2"/>
    <row r="689" ht="14.25" customHeight="1" x14ac:dyDescent="0.2"/>
    <row r="690" ht="14.25" customHeight="1" x14ac:dyDescent="0.2"/>
    <row r="691" ht="14.25" customHeight="1" x14ac:dyDescent="0.2"/>
    <row r="692" ht="14.25" customHeight="1" x14ac:dyDescent="0.2"/>
    <row r="693" ht="14.25" customHeight="1" x14ac:dyDescent="0.2"/>
    <row r="694" ht="14.25" customHeight="1" x14ac:dyDescent="0.2"/>
    <row r="695" ht="14.25" customHeight="1" x14ac:dyDescent="0.2"/>
    <row r="696" ht="14.25" customHeight="1" x14ac:dyDescent="0.2"/>
    <row r="697" ht="14.25" customHeight="1" x14ac:dyDescent="0.2"/>
    <row r="698" ht="14.25" customHeight="1" x14ac:dyDescent="0.2"/>
    <row r="699" ht="14.25" customHeight="1" x14ac:dyDescent="0.2"/>
    <row r="700" ht="14.25" customHeight="1" x14ac:dyDescent="0.2"/>
    <row r="701" ht="14.25" customHeight="1" x14ac:dyDescent="0.2"/>
    <row r="702" ht="14.25" customHeight="1" x14ac:dyDescent="0.2"/>
    <row r="703" ht="14.25" customHeight="1" x14ac:dyDescent="0.2"/>
    <row r="704" ht="14.25" customHeight="1" x14ac:dyDescent="0.2"/>
    <row r="705" ht="14.25" customHeight="1" x14ac:dyDescent="0.2"/>
    <row r="706" ht="14.25" customHeight="1" x14ac:dyDescent="0.2"/>
    <row r="707" ht="14.25" customHeight="1" x14ac:dyDescent="0.2"/>
    <row r="708" ht="14.25" customHeight="1" x14ac:dyDescent="0.2"/>
    <row r="709" ht="14.25" customHeight="1" x14ac:dyDescent="0.2"/>
    <row r="710" ht="14.25" customHeight="1" x14ac:dyDescent="0.2"/>
    <row r="711" ht="14.25" customHeight="1" x14ac:dyDescent="0.2"/>
    <row r="712" ht="14.25" customHeight="1" x14ac:dyDescent="0.2"/>
    <row r="713" ht="14.25" customHeight="1" x14ac:dyDescent="0.2"/>
    <row r="714" ht="14.25" customHeight="1" x14ac:dyDescent="0.2"/>
    <row r="715" ht="14.25" customHeight="1" x14ac:dyDescent="0.2"/>
    <row r="716" ht="14.25" customHeight="1" x14ac:dyDescent="0.2"/>
    <row r="717" ht="14.25" customHeight="1" x14ac:dyDescent="0.2"/>
    <row r="718" ht="14.25" customHeight="1" x14ac:dyDescent="0.2"/>
    <row r="719" ht="14.25" customHeight="1" x14ac:dyDescent="0.2"/>
    <row r="720" ht="14.25" customHeight="1" x14ac:dyDescent="0.2"/>
    <row r="721" ht="14.25" customHeight="1" x14ac:dyDescent="0.2"/>
    <row r="722" ht="14.25" customHeight="1" x14ac:dyDescent="0.2"/>
    <row r="723" ht="14.25" customHeight="1" x14ac:dyDescent="0.2"/>
    <row r="724" ht="14.25" customHeight="1" x14ac:dyDescent="0.2"/>
    <row r="725" ht="14.25" customHeight="1" x14ac:dyDescent="0.2"/>
    <row r="726" ht="14.25" customHeight="1" x14ac:dyDescent="0.2"/>
    <row r="727" ht="14.25" customHeight="1" x14ac:dyDescent="0.2"/>
    <row r="728" ht="14.25" customHeight="1" x14ac:dyDescent="0.2"/>
    <row r="729" ht="14.25" customHeight="1" x14ac:dyDescent="0.2"/>
    <row r="730" ht="14.25" customHeight="1" x14ac:dyDescent="0.2"/>
    <row r="731" ht="14.25" customHeight="1" x14ac:dyDescent="0.2"/>
    <row r="732" ht="14.25" customHeight="1" x14ac:dyDescent="0.2"/>
    <row r="733" ht="14.25" customHeight="1" x14ac:dyDescent="0.2"/>
    <row r="734" ht="14.25" customHeight="1" x14ac:dyDescent="0.2"/>
    <row r="735" ht="14.25" customHeight="1" x14ac:dyDescent="0.2"/>
    <row r="736" ht="14.25" customHeight="1" x14ac:dyDescent="0.2"/>
    <row r="737" ht="14.25" customHeight="1" x14ac:dyDescent="0.2"/>
    <row r="738" ht="14.25" customHeight="1" x14ac:dyDescent="0.2"/>
    <row r="739" ht="14.25" customHeight="1" x14ac:dyDescent="0.2"/>
    <row r="740" ht="14.25" customHeight="1" x14ac:dyDescent="0.2"/>
    <row r="741" ht="14.25" customHeight="1" x14ac:dyDescent="0.2"/>
    <row r="742" ht="14.25" customHeight="1" x14ac:dyDescent="0.2"/>
    <row r="743" ht="14.25" customHeight="1" x14ac:dyDescent="0.2"/>
    <row r="744" ht="14.25" customHeight="1" x14ac:dyDescent="0.2"/>
    <row r="745" ht="14.25" customHeight="1" x14ac:dyDescent="0.2"/>
    <row r="746" ht="14.25" customHeight="1" x14ac:dyDescent="0.2"/>
    <row r="747" ht="14.25" customHeight="1" x14ac:dyDescent="0.2"/>
    <row r="748" ht="14.25" customHeight="1" x14ac:dyDescent="0.2"/>
    <row r="749" ht="14.25" customHeight="1" x14ac:dyDescent="0.2"/>
    <row r="750" ht="14.25" customHeight="1" x14ac:dyDescent="0.2"/>
    <row r="751" ht="14.25" customHeight="1" x14ac:dyDescent="0.2"/>
    <row r="752" ht="14.25" customHeight="1" x14ac:dyDescent="0.2"/>
    <row r="753" ht="14.25" customHeight="1" x14ac:dyDescent="0.2"/>
    <row r="754" ht="14.25" customHeight="1" x14ac:dyDescent="0.2"/>
    <row r="755" ht="14.25" customHeight="1" x14ac:dyDescent="0.2"/>
    <row r="756" ht="14.25" customHeight="1" x14ac:dyDescent="0.2"/>
    <row r="757" ht="14.25" customHeight="1" x14ac:dyDescent="0.2"/>
    <row r="758" ht="14.25" customHeight="1" x14ac:dyDescent="0.2"/>
    <row r="759" ht="14.25" customHeight="1" x14ac:dyDescent="0.2"/>
    <row r="760" ht="14.25" customHeight="1" x14ac:dyDescent="0.2"/>
    <row r="761" ht="14.25" customHeight="1" x14ac:dyDescent="0.2"/>
    <row r="762" ht="14.25" customHeight="1" x14ac:dyDescent="0.2"/>
    <row r="763" ht="14.25" customHeight="1" x14ac:dyDescent="0.2"/>
    <row r="764" ht="14.25" customHeight="1" x14ac:dyDescent="0.2"/>
    <row r="765" ht="14.25" customHeight="1" x14ac:dyDescent="0.2"/>
    <row r="766" ht="14.25" customHeight="1" x14ac:dyDescent="0.2"/>
    <row r="767" ht="14.25" customHeight="1" x14ac:dyDescent="0.2"/>
    <row r="768" ht="14.25" customHeight="1" x14ac:dyDescent="0.2"/>
    <row r="769" ht="14.25" customHeight="1" x14ac:dyDescent="0.2"/>
    <row r="770" ht="14.25" customHeight="1" x14ac:dyDescent="0.2"/>
    <row r="771" ht="14.25" customHeight="1" x14ac:dyDescent="0.2"/>
    <row r="772" ht="14.25" customHeight="1" x14ac:dyDescent="0.2"/>
    <row r="773" ht="14.25" customHeight="1" x14ac:dyDescent="0.2"/>
    <row r="774" ht="14.25" customHeight="1" x14ac:dyDescent="0.2"/>
    <row r="775" ht="14.25" customHeight="1" x14ac:dyDescent="0.2"/>
    <row r="776" ht="14.25" customHeight="1" x14ac:dyDescent="0.2"/>
    <row r="777" ht="14.25" customHeight="1" x14ac:dyDescent="0.2"/>
    <row r="778" ht="14.25" customHeight="1" x14ac:dyDescent="0.2"/>
    <row r="779" ht="14.25" customHeight="1" x14ac:dyDescent="0.2"/>
    <row r="780" ht="14.25" customHeight="1" x14ac:dyDescent="0.2"/>
    <row r="781" ht="14.25" customHeight="1" x14ac:dyDescent="0.2"/>
    <row r="782" ht="14.25" customHeight="1" x14ac:dyDescent="0.2"/>
    <row r="783" ht="14.25" customHeight="1" x14ac:dyDescent="0.2"/>
    <row r="784" ht="14.25" customHeight="1" x14ac:dyDescent="0.2"/>
    <row r="785" ht="14.25" customHeight="1" x14ac:dyDescent="0.2"/>
    <row r="786" ht="14.25" customHeight="1" x14ac:dyDescent="0.2"/>
    <row r="787" ht="14.25" customHeight="1" x14ac:dyDescent="0.2"/>
    <row r="788" ht="14.25" customHeight="1" x14ac:dyDescent="0.2"/>
    <row r="789" ht="14.25" customHeight="1" x14ac:dyDescent="0.2"/>
    <row r="790" ht="14.25" customHeight="1" x14ac:dyDescent="0.2"/>
    <row r="791" ht="14.25" customHeight="1" x14ac:dyDescent="0.2"/>
    <row r="792" ht="14.25" customHeight="1" x14ac:dyDescent="0.2"/>
    <row r="793" ht="14.25" customHeight="1" x14ac:dyDescent="0.2"/>
    <row r="794" ht="14.25" customHeight="1" x14ac:dyDescent="0.2"/>
    <row r="795" ht="14.25" customHeight="1" x14ac:dyDescent="0.2"/>
    <row r="796" ht="14.25" customHeight="1" x14ac:dyDescent="0.2"/>
    <row r="797" ht="14.25" customHeight="1" x14ac:dyDescent="0.2"/>
    <row r="798" ht="14.25" customHeight="1" x14ac:dyDescent="0.2"/>
    <row r="799" ht="14.25" customHeight="1" x14ac:dyDescent="0.2"/>
    <row r="800" ht="14.25" customHeight="1" x14ac:dyDescent="0.2"/>
    <row r="801" ht="14.25" customHeight="1" x14ac:dyDescent="0.2"/>
    <row r="802" ht="14.25" customHeight="1" x14ac:dyDescent="0.2"/>
    <row r="803" ht="14.25" customHeight="1" x14ac:dyDescent="0.2"/>
    <row r="804" ht="14.25" customHeight="1" x14ac:dyDescent="0.2"/>
    <row r="805" ht="14.25" customHeight="1" x14ac:dyDescent="0.2"/>
    <row r="806" ht="14.25" customHeight="1" x14ac:dyDescent="0.2"/>
    <row r="807" ht="14.25" customHeight="1" x14ac:dyDescent="0.2"/>
    <row r="808" ht="14.25" customHeight="1" x14ac:dyDescent="0.2"/>
    <row r="809" ht="14.25" customHeight="1" x14ac:dyDescent="0.2"/>
    <row r="810" ht="14.25" customHeight="1" x14ac:dyDescent="0.2"/>
    <row r="811" ht="14.25" customHeight="1" x14ac:dyDescent="0.2"/>
    <row r="812" ht="14.25" customHeight="1" x14ac:dyDescent="0.2"/>
    <row r="813" ht="14.25" customHeight="1" x14ac:dyDescent="0.2"/>
    <row r="814" ht="14.25" customHeight="1" x14ac:dyDescent="0.2"/>
    <row r="815" ht="14.25" customHeight="1" x14ac:dyDescent="0.2"/>
    <row r="816" ht="14.25" customHeight="1" x14ac:dyDescent="0.2"/>
    <row r="817" ht="14.25" customHeight="1" x14ac:dyDescent="0.2"/>
    <row r="818" ht="14.25" customHeight="1" x14ac:dyDescent="0.2"/>
    <row r="819" ht="14.25" customHeight="1" x14ac:dyDescent="0.2"/>
    <row r="820" ht="14.25" customHeight="1" x14ac:dyDescent="0.2"/>
    <row r="821" ht="14.25" customHeight="1" x14ac:dyDescent="0.2"/>
    <row r="822" ht="14.25" customHeight="1" x14ac:dyDescent="0.2"/>
    <row r="823" ht="14.25" customHeight="1" x14ac:dyDescent="0.2"/>
    <row r="824" ht="14.25" customHeight="1" x14ac:dyDescent="0.2"/>
    <row r="825" ht="14.25" customHeight="1" x14ac:dyDescent="0.2"/>
    <row r="826" ht="14.25" customHeight="1" x14ac:dyDescent="0.2"/>
    <row r="827" ht="14.25" customHeight="1" x14ac:dyDescent="0.2"/>
    <row r="828" ht="14.25" customHeight="1" x14ac:dyDescent="0.2"/>
    <row r="829" ht="14.25" customHeight="1" x14ac:dyDescent="0.2"/>
    <row r="830" ht="14.25" customHeight="1" x14ac:dyDescent="0.2"/>
    <row r="831" ht="14.25" customHeight="1" x14ac:dyDescent="0.2"/>
    <row r="832" ht="14.25" customHeight="1" x14ac:dyDescent="0.2"/>
    <row r="833" ht="14.25" customHeight="1" x14ac:dyDescent="0.2"/>
    <row r="834" ht="14.25" customHeight="1" x14ac:dyDescent="0.2"/>
    <row r="835" ht="14.25" customHeight="1" x14ac:dyDescent="0.2"/>
    <row r="836" ht="14.25" customHeight="1" x14ac:dyDescent="0.2"/>
    <row r="837" ht="14.25" customHeight="1" x14ac:dyDescent="0.2"/>
    <row r="838" ht="14.25" customHeight="1" x14ac:dyDescent="0.2"/>
    <row r="839" ht="14.25" customHeight="1" x14ac:dyDescent="0.2"/>
    <row r="840" ht="14.25" customHeight="1" x14ac:dyDescent="0.2"/>
    <row r="841" ht="14.25" customHeight="1" x14ac:dyDescent="0.2"/>
    <row r="842" ht="14.25" customHeight="1" x14ac:dyDescent="0.2"/>
    <row r="843" ht="14.25" customHeight="1" x14ac:dyDescent="0.2"/>
    <row r="844" ht="14.25" customHeight="1" x14ac:dyDescent="0.2"/>
    <row r="845" ht="14.25" customHeight="1" x14ac:dyDescent="0.2"/>
    <row r="846" ht="14.25" customHeight="1" x14ac:dyDescent="0.2"/>
    <row r="847" ht="14.25" customHeight="1" x14ac:dyDescent="0.2"/>
    <row r="848" ht="14.25" customHeight="1" x14ac:dyDescent="0.2"/>
    <row r="849" ht="14.25" customHeight="1" x14ac:dyDescent="0.2"/>
    <row r="850" ht="14.25" customHeight="1" x14ac:dyDescent="0.2"/>
    <row r="851" ht="14.25" customHeight="1" x14ac:dyDescent="0.2"/>
    <row r="852" ht="14.25" customHeight="1" x14ac:dyDescent="0.2"/>
    <row r="853" ht="14.25" customHeight="1" x14ac:dyDescent="0.2"/>
    <row r="854" ht="14.25" customHeight="1" x14ac:dyDescent="0.2"/>
    <row r="855" ht="14.25" customHeight="1" x14ac:dyDescent="0.2"/>
    <row r="856" ht="14.25" customHeight="1" x14ac:dyDescent="0.2"/>
    <row r="857" ht="14.25" customHeight="1" x14ac:dyDescent="0.2"/>
    <row r="858" ht="14.25" customHeight="1" x14ac:dyDescent="0.2"/>
    <row r="859" ht="14.25" customHeight="1" x14ac:dyDescent="0.2"/>
    <row r="860" ht="14.25" customHeight="1" x14ac:dyDescent="0.2"/>
    <row r="861" ht="14.25" customHeight="1" x14ac:dyDescent="0.2"/>
    <row r="862" ht="14.25" customHeight="1" x14ac:dyDescent="0.2"/>
    <row r="863" ht="14.25" customHeight="1" x14ac:dyDescent="0.2"/>
    <row r="864" ht="14.25" customHeight="1" x14ac:dyDescent="0.2"/>
    <row r="865" ht="14.25" customHeight="1" x14ac:dyDescent="0.2"/>
    <row r="866" ht="14.25" customHeight="1" x14ac:dyDescent="0.2"/>
    <row r="867" ht="14.25" customHeight="1" x14ac:dyDescent="0.2"/>
    <row r="868" ht="14.25" customHeight="1" x14ac:dyDescent="0.2"/>
    <row r="869" ht="14.25" customHeight="1" x14ac:dyDescent="0.2"/>
    <row r="870" ht="14.25" customHeight="1" x14ac:dyDescent="0.2"/>
    <row r="871" ht="14.25" customHeight="1" x14ac:dyDescent="0.2"/>
    <row r="872" ht="14.25" customHeight="1" x14ac:dyDescent="0.2"/>
    <row r="873" ht="14.25" customHeight="1" x14ac:dyDescent="0.2"/>
    <row r="874" ht="14.25" customHeight="1" x14ac:dyDescent="0.2"/>
    <row r="875" ht="14.25" customHeight="1" x14ac:dyDescent="0.2"/>
    <row r="876" ht="14.25" customHeight="1" x14ac:dyDescent="0.2"/>
    <row r="877" ht="14.25" customHeight="1" x14ac:dyDescent="0.2"/>
    <row r="878" ht="14.25" customHeight="1" x14ac:dyDescent="0.2"/>
    <row r="879" ht="14.25" customHeight="1" x14ac:dyDescent="0.2"/>
    <row r="880" ht="14.25" customHeight="1" x14ac:dyDescent="0.2"/>
    <row r="881" ht="14.25" customHeight="1" x14ac:dyDescent="0.2"/>
    <row r="882" ht="14.25" customHeight="1" x14ac:dyDescent="0.2"/>
    <row r="883" ht="14.25" customHeight="1" x14ac:dyDescent="0.2"/>
    <row r="884" ht="14.25" customHeight="1" x14ac:dyDescent="0.2"/>
    <row r="885" ht="14.25" customHeight="1" x14ac:dyDescent="0.2"/>
    <row r="886" ht="14.25" customHeight="1" x14ac:dyDescent="0.2"/>
    <row r="887" ht="14.25" customHeight="1" x14ac:dyDescent="0.2"/>
    <row r="888" ht="14.25" customHeight="1" x14ac:dyDescent="0.2"/>
    <row r="889" ht="14.25" customHeight="1" x14ac:dyDescent="0.2"/>
    <row r="890" ht="14.25" customHeight="1" x14ac:dyDescent="0.2"/>
    <row r="891" ht="14.25" customHeight="1" x14ac:dyDescent="0.2"/>
    <row r="892" ht="14.25" customHeight="1" x14ac:dyDescent="0.2"/>
    <row r="893" ht="14.25" customHeight="1" x14ac:dyDescent="0.2"/>
    <row r="894" ht="14.25" customHeight="1" x14ac:dyDescent="0.2"/>
    <row r="895" ht="14.25" customHeight="1" x14ac:dyDescent="0.2"/>
    <row r="896" ht="14.25" customHeight="1" x14ac:dyDescent="0.2"/>
    <row r="897" ht="14.25" customHeight="1" x14ac:dyDescent="0.2"/>
    <row r="898" ht="14.25" customHeight="1" x14ac:dyDescent="0.2"/>
    <row r="899" ht="14.25" customHeight="1" x14ac:dyDescent="0.2"/>
    <row r="900" ht="14.25" customHeight="1" x14ac:dyDescent="0.2"/>
    <row r="901" ht="14.25" customHeight="1" x14ac:dyDescent="0.2"/>
    <row r="902" ht="14.25" customHeight="1" x14ac:dyDescent="0.2"/>
    <row r="903" ht="14.25" customHeight="1" x14ac:dyDescent="0.2"/>
    <row r="904" ht="14.25" customHeight="1" x14ac:dyDescent="0.2"/>
    <row r="905" ht="14.25" customHeight="1" x14ac:dyDescent="0.2"/>
    <row r="906" ht="14.25" customHeight="1" x14ac:dyDescent="0.2"/>
    <row r="907" ht="14.25" customHeight="1" x14ac:dyDescent="0.2"/>
    <row r="908" ht="14.25" customHeight="1" x14ac:dyDescent="0.2"/>
    <row r="909" ht="14.25" customHeight="1" x14ac:dyDescent="0.2"/>
    <row r="910" ht="14.25" customHeight="1" x14ac:dyDescent="0.2"/>
    <row r="911" ht="14.25" customHeight="1" x14ac:dyDescent="0.2"/>
    <row r="912" ht="14.25" customHeight="1" x14ac:dyDescent="0.2"/>
    <row r="913" ht="14.25" customHeight="1" x14ac:dyDescent="0.2"/>
    <row r="914" ht="14.25" customHeight="1" x14ac:dyDescent="0.2"/>
    <row r="915" ht="14.25" customHeight="1" x14ac:dyDescent="0.2"/>
    <row r="916" ht="14.25" customHeight="1" x14ac:dyDescent="0.2"/>
    <row r="917" ht="14.25" customHeight="1" x14ac:dyDescent="0.2"/>
    <row r="918" ht="14.25" customHeight="1" x14ac:dyDescent="0.2"/>
    <row r="919" ht="14.25" customHeight="1" x14ac:dyDescent="0.2"/>
    <row r="920" ht="14.25" customHeight="1" x14ac:dyDescent="0.2"/>
    <row r="921" ht="14.25" customHeight="1" x14ac:dyDescent="0.2"/>
    <row r="922" ht="14.25" customHeight="1" x14ac:dyDescent="0.2"/>
    <row r="923" ht="14.25" customHeight="1" x14ac:dyDescent="0.2"/>
    <row r="924" ht="14.25" customHeight="1" x14ac:dyDescent="0.2"/>
    <row r="925" ht="14.25" customHeight="1" x14ac:dyDescent="0.2"/>
    <row r="926" ht="14.25" customHeight="1" x14ac:dyDescent="0.2"/>
    <row r="927" ht="14.25" customHeight="1" x14ac:dyDescent="0.2"/>
    <row r="928" ht="14.25" customHeight="1" x14ac:dyDescent="0.2"/>
    <row r="929" ht="14.25" customHeight="1" x14ac:dyDescent="0.2"/>
    <row r="930" ht="14.25" customHeight="1" x14ac:dyDescent="0.2"/>
    <row r="931" ht="14.25" customHeight="1" x14ac:dyDescent="0.2"/>
    <row r="932" ht="14.25" customHeight="1" x14ac:dyDescent="0.2"/>
    <row r="933" ht="14.25" customHeight="1" x14ac:dyDescent="0.2"/>
    <row r="934" ht="14.25" customHeight="1" x14ac:dyDescent="0.2"/>
    <row r="935" ht="14.25" customHeight="1" x14ac:dyDescent="0.2"/>
    <row r="936" ht="14.25" customHeight="1" x14ac:dyDescent="0.2"/>
    <row r="937" ht="14.25" customHeight="1" x14ac:dyDescent="0.2"/>
    <row r="938" ht="14.25" customHeight="1" x14ac:dyDescent="0.2"/>
    <row r="939" ht="14.25" customHeight="1" x14ac:dyDescent="0.2"/>
    <row r="940" ht="14.25" customHeight="1" x14ac:dyDescent="0.2"/>
    <row r="941" ht="14.25" customHeight="1" x14ac:dyDescent="0.2"/>
    <row r="942" ht="14.25" customHeight="1" x14ac:dyDescent="0.2"/>
    <row r="943" ht="14.25" customHeight="1" x14ac:dyDescent="0.2"/>
    <row r="944" ht="14.25" customHeight="1" x14ac:dyDescent="0.2"/>
    <row r="945" ht="14.25" customHeight="1" x14ac:dyDescent="0.2"/>
    <row r="946" ht="14.25" customHeight="1" x14ac:dyDescent="0.2"/>
    <row r="947" ht="14.25" customHeight="1" x14ac:dyDescent="0.2"/>
    <row r="948" ht="14.25" customHeight="1" x14ac:dyDescent="0.2"/>
    <row r="949" ht="14.25" customHeight="1" x14ac:dyDescent="0.2"/>
    <row r="950" ht="14.25" customHeight="1" x14ac:dyDescent="0.2"/>
    <row r="951" ht="14.25" customHeight="1" x14ac:dyDescent="0.2"/>
    <row r="952" ht="14.25" customHeight="1" x14ac:dyDescent="0.2"/>
    <row r="953" ht="14.25" customHeight="1" x14ac:dyDescent="0.2"/>
    <row r="954" ht="14.25" customHeight="1" x14ac:dyDescent="0.2"/>
    <row r="955" ht="14.25" customHeight="1" x14ac:dyDescent="0.2"/>
    <row r="956" ht="14.25" customHeight="1" x14ac:dyDescent="0.2"/>
    <row r="957" ht="14.25" customHeight="1" x14ac:dyDescent="0.2"/>
    <row r="958" ht="14.25" customHeight="1" x14ac:dyDescent="0.2"/>
    <row r="959" ht="14.25" customHeight="1" x14ac:dyDescent="0.2"/>
    <row r="960" ht="14.25" customHeight="1" x14ac:dyDescent="0.2"/>
    <row r="961" ht="14.25" customHeight="1" x14ac:dyDescent="0.2"/>
    <row r="962" ht="14.25" customHeight="1" x14ac:dyDescent="0.2"/>
    <row r="963" ht="14.25" customHeight="1" x14ac:dyDescent="0.2"/>
    <row r="964" ht="14.25" customHeight="1" x14ac:dyDescent="0.2"/>
    <row r="965" ht="14.25" customHeight="1" x14ac:dyDescent="0.2"/>
    <row r="966" ht="14.25" customHeight="1" x14ac:dyDescent="0.2"/>
    <row r="967" ht="14.25" customHeight="1" x14ac:dyDescent="0.2"/>
    <row r="968" ht="14.25" customHeight="1" x14ac:dyDescent="0.2"/>
    <row r="969" ht="14.25" customHeight="1" x14ac:dyDescent="0.2"/>
    <row r="970" ht="14.25" customHeight="1" x14ac:dyDescent="0.2"/>
    <row r="971" ht="14.25" customHeight="1" x14ac:dyDescent="0.2"/>
    <row r="972" ht="14.25" customHeight="1" x14ac:dyDescent="0.2"/>
    <row r="973" ht="14.25" customHeight="1" x14ac:dyDescent="0.2"/>
    <row r="974" ht="14.25" customHeight="1" x14ac:dyDescent="0.2"/>
    <row r="975" ht="14.25" customHeight="1" x14ac:dyDescent="0.2"/>
    <row r="976" ht="14.25" customHeight="1" x14ac:dyDescent="0.2"/>
    <row r="977" ht="14.25" customHeight="1" x14ac:dyDescent="0.2"/>
    <row r="978" ht="14.25" customHeight="1" x14ac:dyDescent="0.2"/>
    <row r="979" ht="14.25" customHeight="1" x14ac:dyDescent="0.2"/>
    <row r="980" ht="14.25" customHeight="1" x14ac:dyDescent="0.2"/>
    <row r="981" ht="14.25" customHeight="1" x14ac:dyDescent="0.2"/>
    <row r="982" ht="14.25" customHeight="1" x14ac:dyDescent="0.2"/>
    <row r="983" ht="14.25" customHeight="1" x14ac:dyDescent="0.2"/>
    <row r="984" ht="14.25" customHeight="1" x14ac:dyDescent="0.2"/>
    <row r="985" ht="14.25" customHeight="1" x14ac:dyDescent="0.2"/>
    <row r="986" ht="14.25" customHeight="1" x14ac:dyDescent="0.2"/>
    <row r="987" ht="14.25" customHeight="1" x14ac:dyDescent="0.2"/>
    <row r="988" ht="14.25" customHeight="1" x14ac:dyDescent="0.2"/>
    <row r="989" ht="14.25" customHeight="1" x14ac:dyDescent="0.2"/>
    <row r="990" ht="14.25" customHeight="1" x14ac:dyDescent="0.2"/>
    <row r="991" ht="14.25" customHeight="1" x14ac:dyDescent="0.2"/>
    <row r="992" ht="14.25" customHeight="1" x14ac:dyDescent="0.2"/>
    <row r="993" ht="14.25" customHeight="1" x14ac:dyDescent="0.2"/>
    <row r="994" ht="14.25" customHeight="1" x14ac:dyDescent="0.2"/>
    <row r="995" ht="14.25" customHeight="1" x14ac:dyDescent="0.2"/>
    <row r="996" ht="14.25" customHeight="1" x14ac:dyDescent="0.2"/>
    <row r="997" ht="14.25" customHeight="1" x14ac:dyDescent="0.2"/>
    <row r="998" ht="14.25" customHeight="1" x14ac:dyDescent="0.2"/>
    <row r="999" ht="14.25" customHeight="1" x14ac:dyDescent="0.2"/>
    <row r="1000" ht="14.25" customHeight="1" x14ac:dyDescent="0.2"/>
  </sheetData>
  <mergeCells count="26">
    <mergeCell ref="B48:M48"/>
    <mergeCell ref="AB48:AM48"/>
    <mergeCell ref="B33:M33"/>
    <mergeCell ref="AB33:AM33"/>
    <mergeCell ref="B36:M47"/>
    <mergeCell ref="O36:Z47"/>
    <mergeCell ref="AB36:AM47"/>
    <mergeCell ref="AO36:AZ47"/>
    <mergeCell ref="B18:M18"/>
    <mergeCell ref="AB18:AM18"/>
    <mergeCell ref="B21:M32"/>
    <mergeCell ref="O21:Z32"/>
    <mergeCell ref="AB21:AM32"/>
    <mergeCell ref="AO21:AZ32"/>
    <mergeCell ref="A4:Z4"/>
    <mergeCell ref="AA4:AZ4"/>
    <mergeCell ref="B6:M17"/>
    <mergeCell ref="O6:Z17"/>
    <mergeCell ref="AB6:AM17"/>
    <mergeCell ref="AO6:AZ17"/>
    <mergeCell ref="A1:Z1"/>
    <mergeCell ref="AA1:AZ1"/>
    <mergeCell ref="A2:Z2"/>
    <mergeCell ref="AA2:AZ2"/>
    <mergeCell ref="A3:Z3"/>
    <mergeCell ref="AA3:AZ3"/>
  </mergeCells>
  <pageMargins left="0.7" right="0.7" top="0.75" bottom="0.75" header="0" footer="0"/>
  <pageSetup scale="96" orientation="portrait"/>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461CD-C9D7-824B-9C46-823DFA8EC866}">
  <sheetPr codeName="Sheet22">
    <tabColor theme="8" tint="0.39997558519241921"/>
  </sheetPr>
  <dimension ref="A1:Y155"/>
  <sheetViews>
    <sheetView view="pageBreakPreview" topLeftCell="A47" zoomScale="89" zoomScaleNormal="80" zoomScaleSheetLayoutView="50" workbookViewId="0">
      <selection activeCell="M50" sqref="M50:V50"/>
    </sheetView>
  </sheetViews>
  <sheetFormatPr baseColWidth="10" defaultColWidth="9.1640625" defaultRowHeight="20.25" customHeight="1" x14ac:dyDescent="0.2"/>
  <cols>
    <col min="1" max="1" width="3.1640625" style="96" customWidth="1"/>
    <col min="2" max="2" width="32.83203125" style="96" customWidth="1"/>
    <col min="3" max="3" width="3.5" style="96" customWidth="1"/>
    <col min="4" max="4" width="18.1640625" style="96" customWidth="1"/>
    <col min="5" max="6" width="9.1640625" style="96"/>
    <col min="7" max="7" width="10.83203125" style="96" customWidth="1"/>
    <col min="8" max="8" width="9.1640625" style="96"/>
    <col min="9" max="9" width="14.5" style="96" customWidth="1"/>
    <col min="10" max="10" width="20.5" style="96" customWidth="1"/>
    <col min="11" max="11" width="20.1640625" style="96" customWidth="1"/>
    <col min="12" max="12" width="3.1640625" style="96" customWidth="1"/>
    <col min="13" max="13" width="32.83203125" style="96" customWidth="1"/>
    <col min="14" max="14" width="3.5" style="96" customWidth="1"/>
    <col min="15" max="15" width="18.1640625" style="96" customWidth="1"/>
    <col min="16" max="17" width="9.1640625" style="96"/>
    <col min="18" max="18" width="10.83203125" style="96" customWidth="1"/>
    <col min="19" max="19" width="9.1640625" style="96"/>
    <col min="20" max="20" width="14.5" style="96" customWidth="1"/>
    <col min="21" max="21" width="20.5" style="96" customWidth="1"/>
    <col min="22" max="22" width="20.1640625" style="96" customWidth="1"/>
    <col min="23" max="23" width="4.5" style="96" customWidth="1"/>
    <col min="24" max="24" width="22.33203125" style="96" customWidth="1"/>
    <col min="25" max="25" width="9.83203125" style="96" customWidth="1"/>
    <col min="26" max="26" width="16.83203125" style="96" customWidth="1"/>
    <col min="27" max="16384" width="9.1640625" style="96"/>
  </cols>
  <sheetData>
    <row r="1" spans="1:22" ht="20.25" customHeight="1" x14ac:dyDescent="0.2">
      <c r="K1" s="110" t="s">
        <v>307</v>
      </c>
      <c r="V1" s="110" t="s">
        <v>307</v>
      </c>
    </row>
    <row r="2" spans="1:22" ht="20.25" customHeight="1" x14ac:dyDescent="0.2">
      <c r="K2" s="110" t="s">
        <v>293</v>
      </c>
      <c r="V2" s="110" t="s">
        <v>293</v>
      </c>
    </row>
    <row r="3" spans="1:22" ht="20.25" customHeight="1" x14ac:dyDescent="0.2">
      <c r="K3" s="110"/>
      <c r="V3" s="110"/>
    </row>
    <row r="4" spans="1:22" ht="20.25" customHeight="1" x14ac:dyDescent="0.2">
      <c r="A4" s="384" t="s">
        <v>292</v>
      </c>
      <c r="B4" s="384"/>
      <c r="C4" s="384"/>
      <c r="D4" s="384"/>
      <c r="E4" s="384"/>
      <c r="F4" s="384"/>
      <c r="G4" s="384"/>
      <c r="H4" s="384"/>
      <c r="I4" s="384"/>
      <c r="J4" s="384"/>
      <c r="K4" s="384"/>
      <c r="L4" s="384" t="s">
        <v>292</v>
      </c>
      <c r="M4" s="384"/>
      <c r="N4" s="384"/>
      <c r="O4" s="384"/>
      <c r="P4" s="384"/>
      <c r="Q4" s="384"/>
      <c r="R4" s="384"/>
      <c r="S4" s="384"/>
      <c r="T4" s="384"/>
      <c r="U4" s="384"/>
      <c r="V4" s="384"/>
    </row>
    <row r="5" spans="1:22" ht="20.25" customHeight="1" x14ac:dyDescent="0.2">
      <c r="A5" s="384" t="s">
        <v>291</v>
      </c>
      <c r="B5" s="384"/>
      <c r="C5" s="384"/>
      <c r="D5" s="384"/>
      <c r="E5" s="384"/>
      <c r="F5" s="384"/>
      <c r="G5" s="384"/>
      <c r="H5" s="384"/>
      <c r="I5" s="384"/>
      <c r="J5" s="384"/>
      <c r="K5" s="384"/>
      <c r="L5" s="384" t="s">
        <v>291</v>
      </c>
      <c r="M5" s="384"/>
      <c r="N5" s="384"/>
      <c r="O5" s="384"/>
      <c r="P5" s="384"/>
      <c r="Q5" s="384"/>
      <c r="R5" s="384"/>
      <c r="S5" s="384"/>
      <c r="T5" s="384"/>
      <c r="U5" s="384"/>
      <c r="V5" s="384"/>
    </row>
    <row r="7" spans="1:22" ht="61.25" customHeight="1" x14ac:dyDescent="0.2">
      <c r="A7" s="385" t="s">
        <v>306</v>
      </c>
      <c r="B7" s="385"/>
      <c r="C7" s="385"/>
      <c r="D7" s="385"/>
      <c r="E7" s="385"/>
      <c r="F7" s="385"/>
      <c r="G7" s="385"/>
      <c r="H7" s="385"/>
      <c r="I7" s="385"/>
      <c r="J7" s="385"/>
      <c r="K7" s="385"/>
      <c r="L7" s="385" t="str">
        <f>A7</f>
        <v>Pada hari ini …………………….,  Tanggal …………………….,  Bulan …………………….,  Tahun 2026 di tempat …………………….,  dalam rangka Pelaksanaan Bantuan Stimulan Perumahan Swadaya, berdasarkan hasil survei dan Berita Acara Kesepakatan Pemilihan Toko/Penyedia Bahan Bangunan Tanggal …………………….,  telah diadakan Perjanjian Kerja Sama antara:</v>
      </c>
      <c r="M7" s="385"/>
      <c r="N7" s="385"/>
      <c r="O7" s="385"/>
      <c r="P7" s="385"/>
      <c r="Q7" s="385"/>
      <c r="R7" s="385"/>
      <c r="S7" s="385"/>
      <c r="T7" s="385"/>
      <c r="U7" s="385"/>
      <c r="V7" s="385"/>
    </row>
    <row r="8" spans="1:22" ht="20.25" hidden="1" customHeight="1" x14ac:dyDescent="0.2"/>
    <row r="9" spans="1:22" ht="20.25" hidden="1" customHeight="1" x14ac:dyDescent="0.2"/>
    <row r="11" spans="1:22" ht="20.25" customHeight="1" x14ac:dyDescent="0.2">
      <c r="B11" s="106" t="s">
        <v>287</v>
      </c>
      <c r="C11" s="104" t="s">
        <v>102</v>
      </c>
      <c r="D11" s="386" t="str">
        <f>[73]Base_02!$C$28</f>
        <v>Andi</v>
      </c>
      <c r="E11" s="386"/>
      <c r="F11" s="386"/>
      <c r="M11" s="106" t="s">
        <v>287</v>
      </c>
      <c r="N11" s="104" t="s">
        <v>102</v>
      </c>
      <c r="O11" s="386" t="str">
        <f>[73]Base_02!$C$28</f>
        <v>Andi</v>
      </c>
      <c r="P11" s="386"/>
      <c r="Q11" s="386"/>
    </row>
    <row r="12" spans="1:22" ht="20.25" customHeight="1" x14ac:dyDescent="0.2">
      <c r="B12" s="106" t="s">
        <v>286</v>
      </c>
      <c r="C12" s="104" t="s">
        <v>102</v>
      </c>
      <c r="D12" s="108" t="str">
        <f>VLOOKUP($D$11,[73]Base_02!$C$5:$M$24,11,FALSE)</f>
        <v>3310080902970001</v>
      </c>
      <c r="E12" s="104"/>
      <c r="F12" s="104"/>
      <c r="M12" s="106" t="s">
        <v>286</v>
      </c>
      <c r="N12" s="104" t="s">
        <v>102</v>
      </c>
      <c r="O12" s="108" t="str">
        <f>VLOOKUP($D$11,[73]Base_02!$C$5:$M$24,11,FALSE)</f>
        <v>3310080902970001</v>
      </c>
      <c r="P12" s="104"/>
      <c r="Q12" s="104"/>
    </row>
    <row r="13" spans="1:22" ht="20.25" customHeight="1" x14ac:dyDescent="0.2">
      <c r="B13" s="106" t="s">
        <v>285</v>
      </c>
      <c r="C13" s="104" t="s">
        <v>102</v>
      </c>
      <c r="D13" s="104" t="str">
        <f>"Ketua KPB "&amp;[73]Base_02!$C$27</f>
        <v>Ketua KPB Mawar Berduri</v>
      </c>
      <c r="M13" s="106" t="s">
        <v>285</v>
      </c>
      <c r="N13" s="104" t="s">
        <v>102</v>
      </c>
      <c r="O13" s="104" t="str">
        <f>"Ketua KPB "&amp;[73]Base_02!$C$27</f>
        <v>Ketua KPB Mawar Berduri</v>
      </c>
    </row>
    <row r="14" spans="1:22" ht="20.25" customHeight="1" x14ac:dyDescent="0.2">
      <c r="B14" s="106" t="str">
        <f>[73]Base_01!$F$27</f>
        <v>Kelurahan</v>
      </c>
      <c r="C14" s="104" t="s">
        <v>102</v>
      </c>
      <c r="D14" s="104" t="str">
        <f>[73]Base_01!$C$2</f>
        <v>Klasabi</v>
      </c>
      <c r="E14" s="104"/>
      <c r="M14" s="106" t="str">
        <f>[73]Base_01!$F$27</f>
        <v>Kelurahan</v>
      </c>
      <c r="N14" s="104" t="s">
        <v>102</v>
      </c>
      <c r="O14" s="104" t="str">
        <f>[73]Base_01!$C$2</f>
        <v>Klasabi</v>
      </c>
      <c r="P14" s="104"/>
    </row>
    <row r="15" spans="1:22" ht="20.25" customHeight="1" x14ac:dyDescent="0.2">
      <c r="B15" s="106" t="str">
        <f>[73]Base_01!$B$3</f>
        <v>Distrik</v>
      </c>
      <c r="C15" s="104" t="s">
        <v>102</v>
      </c>
      <c r="D15" s="104" t="str">
        <f>[73]Base_01!$C$3</f>
        <v>Sorong Manoi</v>
      </c>
      <c r="E15" s="104"/>
      <c r="M15" s="106" t="str">
        <f>[73]Base_01!$B$3</f>
        <v>Distrik</v>
      </c>
      <c r="N15" s="104" t="s">
        <v>102</v>
      </c>
      <c r="O15" s="104" t="str">
        <f>[73]Base_01!$C$3</f>
        <v>Sorong Manoi</v>
      </c>
      <c r="P15" s="104"/>
    </row>
    <row r="16" spans="1:22" ht="20.25" customHeight="1" x14ac:dyDescent="0.2">
      <c r="B16" s="106" t="str">
        <f>[73]Base_01!$F$28</f>
        <v>Kota</v>
      </c>
      <c r="C16" s="104" t="s">
        <v>273</v>
      </c>
      <c r="D16" s="104" t="str">
        <f>[73]Base_01!$C$4</f>
        <v>Sorong</v>
      </c>
      <c r="E16" s="104"/>
      <c r="M16" s="106" t="str">
        <f>[73]Base_01!$F$28</f>
        <v>Kota</v>
      </c>
      <c r="N16" s="104" t="s">
        <v>273</v>
      </c>
      <c r="O16" s="104" t="str">
        <f>[73]Base_01!$C$4</f>
        <v>Sorong</v>
      </c>
      <c r="P16" s="104"/>
    </row>
    <row r="17" spans="1:22" ht="20.25" customHeight="1" x14ac:dyDescent="0.2">
      <c r="B17" s="96" t="s">
        <v>104</v>
      </c>
      <c r="C17" s="96" t="s">
        <v>102</v>
      </c>
      <c r="D17" s="104" t="str">
        <f>[73]Base_01!$C$5</f>
        <v>Papua Barat Daya</v>
      </c>
      <c r="M17" s="96" t="s">
        <v>104</v>
      </c>
      <c r="N17" s="96" t="s">
        <v>102</v>
      </c>
      <c r="O17" s="104" t="str">
        <f>[73]Base_01!$C$5</f>
        <v>Papua Barat Daya</v>
      </c>
    </row>
    <row r="19" spans="1:22" ht="21" customHeight="1" x14ac:dyDescent="0.2">
      <c r="A19" s="101" t="str">
        <f>"Bertindak untuk dan atas nama KPB "&amp;[73]Base_02!$C$27&amp;" Sebagai PIHAK PERTAMA"</f>
        <v>Bertindak untuk dan atas nama KPB Mawar Berduri Sebagai PIHAK PERTAMA</v>
      </c>
      <c r="B19" s="101"/>
      <c r="C19" s="104"/>
      <c r="D19" s="104"/>
      <c r="E19" s="101"/>
      <c r="G19" s="101"/>
      <c r="H19" s="101"/>
      <c r="I19" s="101"/>
      <c r="J19" s="101"/>
      <c r="K19" s="101"/>
      <c r="L19" s="101" t="str">
        <f>"Bertindak untuk dan atas nama KPB "&amp;[73]Base_02!$C$27&amp;" Sebagai PIHAK PERTAMA"</f>
        <v>Bertindak untuk dan atas nama KPB Mawar Berduri Sebagai PIHAK PERTAMA</v>
      </c>
      <c r="M19" s="101"/>
      <c r="N19" s="104"/>
      <c r="O19" s="104"/>
      <c r="P19" s="101"/>
      <c r="R19" s="101"/>
      <c r="S19" s="101"/>
      <c r="T19" s="101"/>
      <c r="U19" s="101"/>
      <c r="V19" s="101"/>
    </row>
    <row r="21" spans="1:22" ht="20.25" customHeight="1" x14ac:dyDescent="0.2">
      <c r="B21" s="106" t="s">
        <v>280</v>
      </c>
      <c r="C21" s="104" t="s">
        <v>102</v>
      </c>
      <c r="D21" s="104" t="str">
        <f>[73]Base_01!$G$10</f>
        <v>Surya Permana</v>
      </c>
      <c r="M21" s="106" t="s">
        <v>280</v>
      </c>
      <c r="N21" s="104" t="s">
        <v>102</v>
      </c>
      <c r="O21" s="104" t="str">
        <f>[73]Base_01!$G$10</f>
        <v>Surya Permana</v>
      </c>
    </row>
    <row r="22" spans="1:22" ht="20.25" customHeight="1" x14ac:dyDescent="0.2">
      <c r="B22" s="106" t="s">
        <v>279</v>
      </c>
      <c r="C22" s="104" t="s">
        <v>102</v>
      </c>
      <c r="D22" s="107" t="str">
        <f>[73]Base_01!$G$11</f>
        <v>NIK …………………………..</v>
      </c>
      <c r="E22" s="104"/>
      <c r="F22" s="104"/>
      <c r="M22" s="106" t="s">
        <v>279</v>
      </c>
      <c r="N22" s="104" t="s">
        <v>102</v>
      </c>
      <c r="O22" s="107" t="str">
        <f>[73]Base_01!$G$11</f>
        <v>NIK …………………………..</v>
      </c>
      <c r="P22" s="104"/>
      <c r="Q22" s="104"/>
    </row>
    <row r="23" spans="1:22" ht="20.25" customHeight="1" x14ac:dyDescent="0.2">
      <c r="B23" s="106" t="s">
        <v>278</v>
      </c>
      <c r="C23" s="104" t="s">
        <v>102</v>
      </c>
      <c r="D23" s="104" t="str">
        <f>[73]Base_01!$G$2</f>
        <v>….....................</v>
      </c>
      <c r="M23" s="106" t="s">
        <v>278</v>
      </c>
      <c r="N23" s="104" t="s">
        <v>102</v>
      </c>
      <c r="O23" s="104" t="str">
        <f>[73]Base_01!$G$2</f>
        <v>….....................</v>
      </c>
    </row>
    <row r="24" spans="1:22" ht="20.25" customHeight="1" x14ac:dyDescent="0.2">
      <c r="B24" s="106" t="s">
        <v>277</v>
      </c>
      <c r="C24" s="104" t="s">
        <v>102</v>
      </c>
      <c r="D24" s="107" t="str">
        <f>[73]Base_01!$G$14</f>
        <v xml:space="preserve"> …………………</v>
      </c>
      <c r="E24" s="104"/>
      <c r="F24" s="104"/>
      <c r="M24" s="106" t="s">
        <v>277</v>
      </c>
      <c r="N24" s="104" t="s">
        <v>102</v>
      </c>
      <c r="O24" s="107" t="str">
        <f>[73]Base_01!$G$14</f>
        <v xml:space="preserve"> …………………</v>
      </c>
      <c r="P24" s="104"/>
      <c r="Q24" s="104"/>
    </row>
    <row r="25" spans="1:22" ht="20.25" customHeight="1" x14ac:dyDescent="0.2">
      <c r="B25" s="106" t="s">
        <v>144</v>
      </c>
      <c r="C25" s="104" t="s">
        <v>102</v>
      </c>
      <c r="D25" s="104" t="str">
        <f>[73]Base_01!$G$13</f>
        <v>Mandiri</v>
      </c>
      <c r="M25" s="106" t="s">
        <v>144</v>
      </c>
      <c r="N25" s="104" t="s">
        <v>102</v>
      </c>
      <c r="O25" s="104" t="str">
        <f>[73]Base_01!$G$13</f>
        <v>Mandiri</v>
      </c>
    </row>
    <row r="26" spans="1:22" ht="20.25" customHeight="1" x14ac:dyDescent="0.2">
      <c r="B26" s="106" t="s">
        <v>275</v>
      </c>
      <c r="C26" s="104" t="s">
        <v>273</v>
      </c>
      <c r="D26" s="107" t="str">
        <f>[73]Base_01!$G$12</f>
        <v xml:space="preserve"> …………………</v>
      </c>
      <c r="M26" s="106" t="s">
        <v>275</v>
      </c>
      <c r="N26" s="104" t="s">
        <v>273</v>
      </c>
      <c r="O26" s="107" t="str">
        <f>[73]Base_01!$G$12</f>
        <v xml:space="preserve"> …………………</v>
      </c>
    </row>
    <row r="27" spans="1:22" ht="20.25" customHeight="1" x14ac:dyDescent="0.2">
      <c r="B27" s="106" t="s">
        <v>305</v>
      </c>
      <c r="C27" s="104" t="s">
        <v>273</v>
      </c>
      <c r="D27" s="104" t="str">
        <f>[73]Base_01!$G$3</f>
        <v>….....................</v>
      </c>
      <c r="M27" s="106" t="s">
        <v>305</v>
      </c>
      <c r="N27" s="104" t="s">
        <v>273</v>
      </c>
      <c r="O27" s="104" t="str">
        <f>[73]Base_01!$G$3</f>
        <v>….....................</v>
      </c>
    </row>
    <row r="28" spans="1:22" ht="20.25" customHeight="1" x14ac:dyDescent="0.2">
      <c r="B28" s="106" t="str">
        <f>[73]Base_01!$F$27</f>
        <v>Kelurahan</v>
      </c>
      <c r="C28" s="104" t="s">
        <v>102</v>
      </c>
      <c r="D28" s="104" t="str">
        <f>[73]Base_01!$G$4</f>
        <v>….....................</v>
      </c>
      <c r="M28" s="106" t="str">
        <f>[73]Base_01!$F$27</f>
        <v>Kelurahan</v>
      </c>
      <c r="N28" s="104" t="s">
        <v>102</v>
      </c>
      <c r="O28" s="104" t="str">
        <f>[73]Base_01!$G$4</f>
        <v>….....................</v>
      </c>
    </row>
    <row r="29" spans="1:22" ht="20.25" customHeight="1" x14ac:dyDescent="0.2">
      <c r="B29" s="106" t="str">
        <f>[73]Base_01!$B$3</f>
        <v>Distrik</v>
      </c>
      <c r="C29" s="104" t="s">
        <v>102</v>
      </c>
      <c r="D29" s="104" t="str">
        <f>[73]Base_01!$G$5</f>
        <v>….....................</v>
      </c>
      <c r="M29" s="106" t="str">
        <f>[73]Base_01!$B$3</f>
        <v>Distrik</v>
      </c>
      <c r="N29" s="104" t="s">
        <v>102</v>
      </c>
      <c r="O29" s="104" t="str">
        <f>[73]Base_01!$G$5</f>
        <v>….....................</v>
      </c>
    </row>
    <row r="30" spans="1:22" ht="20.25" customHeight="1" x14ac:dyDescent="0.2">
      <c r="B30" s="106" t="str">
        <f>$B$16</f>
        <v>Kota</v>
      </c>
      <c r="C30" s="104" t="s">
        <v>102</v>
      </c>
      <c r="D30" s="104" t="str">
        <f>[73]Base_01!$G$6</f>
        <v>….....................</v>
      </c>
      <c r="M30" s="106" t="str">
        <f>$B$16</f>
        <v>Kota</v>
      </c>
      <c r="N30" s="104" t="s">
        <v>102</v>
      </c>
      <c r="O30" s="104" t="str">
        <f>[73]Base_01!$G$6</f>
        <v>….....................</v>
      </c>
    </row>
    <row r="31" spans="1:22" ht="20.25" customHeight="1" x14ac:dyDescent="0.2">
      <c r="B31" s="96" t="s">
        <v>104</v>
      </c>
      <c r="C31" s="96" t="s">
        <v>102</v>
      </c>
      <c r="D31" s="104" t="str">
        <f>[73]Base_01!$G$7</f>
        <v>….....................</v>
      </c>
      <c r="M31" s="96" t="s">
        <v>104</v>
      </c>
      <c r="N31" s="96" t="s">
        <v>102</v>
      </c>
      <c r="O31" s="104" t="str">
        <f>[73]Base_01!$G$7</f>
        <v>….....................</v>
      </c>
    </row>
    <row r="33" spans="1:25" ht="20.25" customHeight="1" x14ac:dyDescent="0.2">
      <c r="A33" s="101" t="s">
        <v>304</v>
      </c>
      <c r="B33" s="101"/>
      <c r="C33" s="101"/>
      <c r="D33" s="101"/>
      <c r="E33" s="101"/>
      <c r="F33" s="101"/>
      <c r="G33" s="101"/>
      <c r="H33" s="101"/>
      <c r="I33" s="101"/>
      <c r="J33" s="101"/>
      <c r="L33" s="101" t="s">
        <v>304</v>
      </c>
      <c r="M33" s="101"/>
      <c r="N33" s="101"/>
      <c r="O33" s="101"/>
      <c r="P33" s="101"/>
      <c r="Q33" s="101"/>
      <c r="R33" s="101"/>
      <c r="S33" s="101"/>
      <c r="T33" s="101"/>
      <c r="U33" s="101"/>
    </row>
    <row r="35" spans="1:25" ht="35.25" customHeight="1" x14ac:dyDescent="0.2">
      <c r="A35" s="385" t="s">
        <v>271</v>
      </c>
      <c r="B35" s="385"/>
      <c r="C35" s="385"/>
      <c r="D35" s="385"/>
      <c r="E35" s="385"/>
      <c r="F35" s="385"/>
      <c r="G35" s="385"/>
      <c r="H35" s="385"/>
      <c r="I35" s="385"/>
      <c r="J35" s="385"/>
      <c r="K35" s="385"/>
      <c r="L35" s="385" t="s">
        <v>271</v>
      </c>
      <c r="M35" s="385"/>
      <c r="N35" s="385"/>
      <c r="O35" s="385"/>
      <c r="P35" s="385"/>
      <c r="Q35" s="385"/>
      <c r="R35" s="385"/>
      <c r="S35" s="385"/>
      <c r="T35" s="385"/>
      <c r="U35" s="385"/>
      <c r="V35" s="385"/>
    </row>
    <row r="36" spans="1:25" ht="20.25" customHeight="1" x14ac:dyDescent="0.2">
      <c r="A36" s="101" t="s">
        <v>270</v>
      </c>
      <c r="B36" s="101"/>
      <c r="C36" s="101"/>
      <c r="D36" s="101"/>
      <c r="E36" s="101"/>
      <c r="F36" s="101"/>
      <c r="G36" s="101"/>
      <c r="H36" s="101"/>
      <c r="I36" s="101"/>
      <c r="J36" s="101"/>
      <c r="L36" s="101" t="s">
        <v>270</v>
      </c>
      <c r="M36" s="101"/>
      <c r="N36" s="101"/>
      <c r="O36" s="101"/>
      <c r="P36" s="101"/>
      <c r="Q36" s="101"/>
      <c r="R36" s="101"/>
      <c r="S36" s="101"/>
      <c r="T36" s="101"/>
      <c r="U36" s="101"/>
    </row>
    <row r="37" spans="1:25" ht="16" x14ac:dyDescent="0.2">
      <c r="A37" s="103" t="s">
        <v>6</v>
      </c>
      <c r="B37" s="543" t="s">
        <v>269</v>
      </c>
      <c r="C37" s="543"/>
      <c r="D37" s="543"/>
      <c r="E37" s="543"/>
      <c r="F37" s="543"/>
      <c r="G37" s="543"/>
      <c r="H37" s="543"/>
      <c r="I37" s="543"/>
      <c r="J37" s="543"/>
      <c r="K37" s="543"/>
      <c r="L37" s="103" t="s">
        <v>6</v>
      </c>
      <c r="M37" s="543" t="s">
        <v>269</v>
      </c>
      <c r="N37" s="543"/>
      <c r="O37" s="543"/>
      <c r="P37" s="543"/>
      <c r="Q37" s="543"/>
      <c r="R37" s="543"/>
      <c r="S37" s="543"/>
      <c r="T37" s="543"/>
      <c r="U37" s="543"/>
      <c r="V37" s="543"/>
    </row>
    <row r="38" spans="1:25" ht="43.75" customHeight="1" x14ac:dyDescent="0.2">
      <c r="A38" s="103" t="s">
        <v>8</v>
      </c>
      <c r="B38" s="543" t="s">
        <v>268</v>
      </c>
      <c r="C38" s="543"/>
      <c r="D38" s="543"/>
      <c r="E38" s="543"/>
      <c r="F38" s="543"/>
      <c r="G38" s="543"/>
      <c r="H38" s="543"/>
      <c r="I38" s="543"/>
      <c r="J38" s="543"/>
      <c r="K38" s="543"/>
      <c r="L38" s="103" t="s">
        <v>8</v>
      </c>
      <c r="M38" s="543" t="s">
        <v>268</v>
      </c>
      <c r="N38" s="543"/>
      <c r="O38" s="543"/>
      <c r="P38" s="543"/>
      <c r="Q38" s="543"/>
      <c r="R38" s="543"/>
      <c r="S38" s="543"/>
      <c r="T38" s="543"/>
      <c r="U38" s="543"/>
      <c r="V38" s="543"/>
    </row>
    <row r="39" spans="1:25" ht="42.75" customHeight="1" x14ac:dyDescent="0.2">
      <c r="A39" s="103" t="s">
        <v>9</v>
      </c>
      <c r="B39" s="543" t="s">
        <v>267</v>
      </c>
      <c r="C39" s="543"/>
      <c r="D39" s="543"/>
      <c r="E39" s="543"/>
      <c r="F39" s="543"/>
      <c r="G39" s="543"/>
      <c r="H39" s="543"/>
      <c r="I39" s="543"/>
      <c r="J39" s="543"/>
      <c r="K39" s="543"/>
      <c r="L39" s="103" t="s">
        <v>9</v>
      </c>
      <c r="M39" s="543" t="s">
        <v>267</v>
      </c>
      <c r="N39" s="543"/>
      <c r="O39" s="543"/>
      <c r="P39" s="543"/>
      <c r="Q39" s="543"/>
      <c r="R39" s="543"/>
      <c r="S39" s="543"/>
      <c r="T39" s="543"/>
      <c r="U39" s="543"/>
      <c r="V39" s="543"/>
    </row>
    <row r="40" spans="1:25" ht="20.25" customHeight="1" x14ac:dyDescent="0.2">
      <c r="A40" s="105" t="s">
        <v>10</v>
      </c>
      <c r="B40" s="545" t="s">
        <v>266</v>
      </c>
      <c r="C40" s="545"/>
      <c r="D40" s="545"/>
      <c r="E40" s="545"/>
      <c r="F40" s="545"/>
      <c r="G40" s="545"/>
      <c r="H40" s="545"/>
      <c r="I40" s="545"/>
      <c r="J40" s="545"/>
      <c r="K40" s="545"/>
      <c r="L40" s="105" t="s">
        <v>10</v>
      </c>
      <c r="M40" s="545" t="s">
        <v>266</v>
      </c>
      <c r="N40" s="545"/>
      <c r="O40" s="545"/>
      <c r="P40" s="545"/>
      <c r="Q40" s="545"/>
      <c r="R40" s="545"/>
      <c r="S40" s="545"/>
      <c r="T40" s="545"/>
      <c r="U40" s="545"/>
      <c r="V40" s="545"/>
    </row>
    <row r="42" spans="1:25" ht="20.25" customHeight="1" x14ac:dyDescent="0.2">
      <c r="A42" s="101" t="s">
        <v>265</v>
      </c>
      <c r="B42" s="101"/>
      <c r="C42" s="101"/>
      <c r="D42" s="101"/>
      <c r="E42" s="101"/>
      <c r="F42" s="101"/>
      <c r="G42" s="101"/>
      <c r="H42" s="101"/>
      <c r="I42" s="101"/>
      <c r="J42" s="101"/>
      <c r="L42" s="101" t="s">
        <v>265</v>
      </c>
      <c r="M42" s="101"/>
      <c r="N42" s="101"/>
      <c r="O42" s="101"/>
      <c r="P42" s="101"/>
      <c r="Q42" s="101"/>
      <c r="R42" s="101"/>
      <c r="S42" s="101"/>
      <c r="T42" s="101"/>
      <c r="U42" s="101"/>
    </row>
    <row r="43" spans="1:25" ht="36.5" customHeight="1" x14ac:dyDescent="0.2">
      <c r="A43" s="103" t="s">
        <v>6</v>
      </c>
      <c r="B43" s="542" t="s">
        <v>264</v>
      </c>
      <c r="C43" s="542"/>
      <c r="D43" s="542"/>
      <c r="E43" s="542"/>
      <c r="F43" s="542"/>
      <c r="G43" s="542"/>
      <c r="H43" s="542"/>
      <c r="I43" s="542"/>
      <c r="J43" s="542"/>
      <c r="K43" s="542"/>
      <c r="L43" s="103" t="s">
        <v>6</v>
      </c>
      <c r="M43" s="542" t="s">
        <v>264</v>
      </c>
      <c r="N43" s="542"/>
      <c r="O43" s="542"/>
      <c r="P43" s="542"/>
      <c r="Q43" s="542"/>
      <c r="R43" s="542"/>
      <c r="S43" s="542"/>
      <c r="T43" s="542"/>
      <c r="U43" s="542"/>
      <c r="V43" s="542"/>
    </row>
    <row r="44" spans="1:25" ht="48" customHeight="1" x14ac:dyDescent="0.2">
      <c r="A44" s="103" t="s">
        <v>8</v>
      </c>
      <c r="B44" s="544" t="str">
        <f>"Harga bahan bangunan yang ditawarkan/disanggupi sudah termasuk pajak dan biaya transportasi sampai di lokasi yang disepakati, serta tidak melebihi standar harga bahan yang ditetapkan oleh Pemerintah "&amp;$B$16&amp;" "&amp;D16&amp;", dan perkiraan Standar Satuan Harga yang dibuat oleh PIHAK PERTAMA sebagaimana tercantum pada lampiran yang tidak terpisahkan dalam perjanjian kerjasama ini;"</f>
        <v>Harga bahan bangunan yang ditawarkan/disanggupi sudah termasuk pajak dan biaya transportasi sampai di lokasi yang disepakati, serta tidak melebihi standar harga bahan yang ditetapkan oleh Pemerintah Kota Sorong, dan perkiraan Standar Satuan Harga yang dibuat oleh PIHAK PERTAMA sebagaimana tercantum pada lampiran yang tidak terpisahkan dalam perjanjian kerjasama ini;</v>
      </c>
      <c r="C44" s="544"/>
      <c r="D44" s="544"/>
      <c r="E44" s="544"/>
      <c r="F44" s="544"/>
      <c r="G44" s="544"/>
      <c r="H44" s="544"/>
      <c r="I44" s="544"/>
      <c r="J44" s="544"/>
      <c r="K44" s="544"/>
      <c r="L44" s="103" t="s">
        <v>8</v>
      </c>
      <c r="M44" s="544" t="str">
        <f>"Harga bahan bangunan yang ditawarkan/disanggupi sudah termasuk pajak dan biaya transportasi sampai di lokasi yang disepakati, serta tidak melebihi standar harga bahan yang ditetapkan oleh Pemerintah "&amp;$B$16&amp;" "&amp;O16&amp;", dan perkiraan Standar Satuan Harga yang dibuat oleh PIHAK PERTAMA sebagaimana tercantum pada lampiran yang tidak terpisahkan dalam perjanjian kerjasama ini;"</f>
        <v>Harga bahan bangunan yang ditawarkan/disanggupi sudah termasuk pajak dan biaya transportasi sampai di lokasi yang disepakati, serta tidak melebihi standar harga bahan yang ditetapkan oleh Pemerintah Kota Sorong, dan perkiraan Standar Satuan Harga yang dibuat oleh PIHAK PERTAMA sebagaimana tercantum pada lampiran yang tidak terpisahkan dalam perjanjian kerjasama ini;</v>
      </c>
      <c r="N44" s="544"/>
      <c r="O44" s="544"/>
      <c r="P44" s="544"/>
      <c r="Q44" s="544"/>
      <c r="R44" s="544"/>
      <c r="S44" s="544"/>
      <c r="T44" s="544"/>
      <c r="U44" s="544"/>
      <c r="V44" s="544"/>
      <c r="W44" s="111"/>
      <c r="X44" s="111"/>
      <c r="Y44" s="111"/>
    </row>
    <row r="45" spans="1:25" ht="32" customHeight="1" x14ac:dyDescent="0.2">
      <c r="A45" s="103" t="s">
        <v>9</v>
      </c>
      <c r="B45" s="542" t="s">
        <v>303</v>
      </c>
      <c r="C45" s="542"/>
      <c r="D45" s="542"/>
      <c r="E45" s="542"/>
      <c r="F45" s="542"/>
      <c r="G45" s="542"/>
      <c r="H45" s="542"/>
      <c r="I45" s="542"/>
      <c r="J45" s="542"/>
      <c r="K45" s="542"/>
      <c r="L45" s="103" t="s">
        <v>9</v>
      </c>
      <c r="M45" s="542" t="s">
        <v>303</v>
      </c>
      <c r="N45" s="542"/>
      <c r="O45" s="542"/>
      <c r="P45" s="542"/>
      <c r="Q45" s="542"/>
      <c r="R45" s="542"/>
      <c r="S45" s="542"/>
      <c r="T45" s="542"/>
      <c r="U45" s="542"/>
      <c r="V45" s="542"/>
    </row>
    <row r="46" spans="1:25" ht="30" customHeight="1" x14ac:dyDescent="0.2">
      <c r="A46" s="103" t="s">
        <v>10</v>
      </c>
      <c r="B46" s="542" t="s">
        <v>261</v>
      </c>
      <c r="C46" s="542"/>
      <c r="D46" s="542"/>
      <c r="E46" s="542"/>
      <c r="F46" s="542"/>
      <c r="G46" s="542"/>
      <c r="H46" s="542"/>
      <c r="I46" s="542"/>
      <c r="J46" s="542"/>
      <c r="K46" s="542"/>
      <c r="L46" s="103" t="s">
        <v>10</v>
      </c>
      <c r="M46" s="542" t="s">
        <v>261</v>
      </c>
      <c r="N46" s="542"/>
      <c r="O46" s="542"/>
      <c r="P46" s="542"/>
      <c r="Q46" s="542"/>
      <c r="R46" s="542"/>
      <c r="S46" s="542"/>
      <c r="T46" s="542"/>
      <c r="U46" s="542"/>
      <c r="V46" s="542"/>
    </row>
    <row r="47" spans="1:25" ht="39.75" customHeight="1" x14ac:dyDescent="0.2">
      <c r="A47" s="103" t="s">
        <v>47</v>
      </c>
      <c r="B47" s="542" t="s">
        <v>260</v>
      </c>
      <c r="C47" s="542"/>
      <c r="D47" s="542"/>
      <c r="E47" s="542"/>
      <c r="F47" s="542"/>
      <c r="G47" s="542"/>
      <c r="H47" s="542"/>
      <c r="I47" s="542"/>
      <c r="J47" s="542"/>
      <c r="K47" s="542"/>
      <c r="L47" s="103" t="s">
        <v>47</v>
      </c>
      <c r="M47" s="542" t="s">
        <v>260</v>
      </c>
      <c r="N47" s="542"/>
      <c r="O47" s="542"/>
      <c r="P47" s="542"/>
      <c r="Q47" s="542"/>
      <c r="R47" s="542"/>
      <c r="S47" s="542"/>
      <c r="T47" s="542"/>
      <c r="U47" s="542"/>
      <c r="V47" s="542"/>
    </row>
    <row r="48" spans="1:25" ht="24.75" customHeight="1" x14ac:dyDescent="0.2">
      <c r="A48" s="103" t="s">
        <v>49</v>
      </c>
      <c r="B48" s="542" t="s">
        <v>259</v>
      </c>
      <c r="C48" s="542"/>
      <c r="D48" s="542"/>
      <c r="E48" s="542"/>
      <c r="F48" s="542"/>
      <c r="G48" s="542"/>
      <c r="H48" s="542"/>
      <c r="I48" s="542"/>
      <c r="J48" s="542"/>
      <c r="K48" s="542"/>
      <c r="L48" s="103" t="s">
        <v>49</v>
      </c>
      <c r="M48" s="542" t="s">
        <v>259</v>
      </c>
      <c r="N48" s="542"/>
      <c r="O48" s="542"/>
      <c r="P48" s="542"/>
      <c r="Q48" s="542"/>
      <c r="R48" s="542"/>
      <c r="S48" s="542"/>
      <c r="T48" s="542"/>
      <c r="U48" s="542"/>
      <c r="V48" s="542"/>
    </row>
    <row r="49" spans="1:22" ht="41.5" customHeight="1" x14ac:dyDescent="0.2">
      <c r="A49" s="103" t="s">
        <v>51</v>
      </c>
      <c r="B49" s="542" t="s">
        <v>302</v>
      </c>
      <c r="C49" s="542"/>
      <c r="D49" s="542"/>
      <c r="E49" s="542"/>
      <c r="F49" s="542"/>
      <c r="G49" s="542"/>
      <c r="H49" s="542"/>
      <c r="I49" s="542"/>
      <c r="J49" s="542"/>
      <c r="K49" s="542"/>
      <c r="L49" s="103" t="s">
        <v>51</v>
      </c>
      <c r="M49" s="542" t="s">
        <v>302</v>
      </c>
      <c r="N49" s="542"/>
      <c r="O49" s="542"/>
      <c r="P49" s="542"/>
      <c r="Q49" s="542"/>
      <c r="R49" s="542"/>
      <c r="S49" s="542"/>
      <c r="T49" s="542"/>
      <c r="U49" s="542"/>
      <c r="V49" s="542"/>
    </row>
    <row r="50" spans="1:22" ht="41.5" customHeight="1" x14ac:dyDescent="0.2">
      <c r="A50" s="103" t="s">
        <v>53</v>
      </c>
      <c r="B50" s="542" t="s">
        <v>301</v>
      </c>
      <c r="C50" s="542"/>
      <c r="D50" s="542"/>
      <c r="E50" s="542"/>
      <c r="F50" s="542"/>
      <c r="G50" s="542"/>
      <c r="H50" s="542"/>
      <c r="I50" s="542"/>
      <c r="J50" s="542"/>
      <c r="K50" s="542"/>
      <c r="L50" s="103" t="s">
        <v>53</v>
      </c>
      <c r="M50" s="542" t="s">
        <v>301</v>
      </c>
      <c r="N50" s="542"/>
      <c r="O50" s="542"/>
      <c r="P50" s="542"/>
      <c r="Q50" s="542"/>
      <c r="R50" s="542"/>
      <c r="S50" s="542"/>
      <c r="T50" s="542"/>
      <c r="U50" s="542"/>
      <c r="V50" s="542"/>
    </row>
    <row r="51" spans="1:22" ht="26.5" customHeight="1" x14ac:dyDescent="0.2">
      <c r="A51" s="103" t="s">
        <v>300</v>
      </c>
      <c r="B51" s="542" t="s">
        <v>299</v>
      </c>
      <c r="C51" s="542"/>
      <c r="D51" s="542"/>
      <c r="E51" s="542"/>
      <c r="F51" s="542"/>
      <c r="G51" s="542"/>
      <c r="H51" s="542"/>
      <c r="I51" s="542"/>
      <c r="J51" s="542"/>
      <c r="K51" s="542"/>
      <c r="L51" s="103" t="s">
        <v>300</v>
      </c>
      <c r="M51" s="542" t="s">
        <v>299</v>
      </c>
      <c r="N51" s="542"/>
      <c r="O51" s="542"/>
      <c r="P51" s="542"/>
      <c r="Q51" s="542"/>
      <c r="R51" s="542"/>
      <c r="S51" s="542"/>
      <c r="T51" s="542"/>
      <c r="U51" s="542"/>
      <c r="V51" s="542"/>
    </row>
    <row r="52" spans="1:22" ht="26.5" customHeight="1" x14ac:dyDescent="0.2">
      <c r="A52" s="103" t="s">
        <v>298</v>
      </c>
      <c r="B52" s="542" t="s">
        <v>297</v>
      </c>
      <c r="C52" s="542"/>
      <c r="D52" s="542"/>
      <c r="E52" s="542"/>
      <c r="F52" s="542"/>
      <c r="G52" s="542"/>
      <c r="H52" s="542"/>
      <c r="I52" s="542"/>
      <c r="J52" s="542"/>
      <c r="K52" s="542"/>
      <c r="L52" s="103" t="s">
        <v>298</v>
      </c>
      <c r="M52" s="542" t="s">
        <v>297</v>
      </c>
      <c r="N52" s="542"/>
      <c r="O52" s="542"/>
      <c r="P52" s="542"/>
      <c r="Q52" s="542"/>
      <c r="R52" s="542"/>
      <c r="S52" s="542"/>
      <c r="T52" s="542"/>
      <c r="U52" s="542"/>
      <c r="V52" s="542"/>
    </row>
    <row r="54" spans="1:22" ht="31.5" customHeight="1" x14ac:dyDescent="0.2">
      <c r="A54" s="385" t="s">
        <v>255</v>
      </c>
      <c r="B54" s="385"/>
      <c r="C54" s="385"/>
      <c r="D54" s="385"/>
      <c r="E54" s="385"/>
      <c r="F54" s="385"/>
      <c r="G54" s="385"/>
      <c r="H54" s="385"/>
      <c r="I54" s="385"/>
      <c r="J54" s="385"/>
      <c r="K54" s="385"/>
      <c r="L54" s="385" t="s">
        <v>255</v>
      </c>
      <c r="M54" s="385"/>
      <c r="N54" s="385"/>
      <c r="O54" s="385"/>
      <c r="P54" s="385"/>
      <c r="Q54" s="385"/>
      <c r="R54" s="385"/>
      <c r="S54" s="385"/>
      <c r="T54" s="385"/>
      <c r="U54" s="385"/>
      <c r="V54" s="385"/>
    </row>
    <row r="55" spans="1:22" ht="7.75" customHeight="1" x14ac:dyDescent="0.2">
      <c r="A55" s="102"/>
      <c r="B55" s="102"/>
      <c r="C55" s="102"/>
      <c r="D55" s="102"/>
      <c r="E55" s="102"/>
      <c r="F55" s="102"/>
      <c r="G55" s="102"/>
      <c r="H55" s="102"/>
      <c r="I55" s="102"/>
      <c r="J55" s="102"/>
      <c r="K55" s="102"/>
      <c r="L55" s="102"/>
      <c r="M55" s="102"/>
      <c r="N55" s="102"/>
      <c r="O55" s="102"/>
      <c r="P55" s="102"/>
      <c r="Q55" s="102"/>
      <c r="R55" s="102"/>
      <c r="S55" s="102"/>
      <c r="T55" s="102"/>
      <c r="U55" s="102"/>
      <c r="V55" s="102"/>
    </row>
    <row r="56" spans="1:22" ht="31.5" customHeight="1" x14ac:dyDescent="0.2">
      <c r="A56" s="385" t="s">
        <v>254</v>
      </c>
      <c r="B56" s="385"/>
      <c r="C56" s="385"/>
      <c r="D56" s="385"/>
      <c r="E56" s="385"/>
      <c r="F56" s="385"/>
      <c r="G56" s="385"/>
      <c r="H56" s="385"/>
      <c r="I56" s="385"/>
      <c r="J56" s="385"/>
      <c r="K56" s="385"/>
      <c r="L56" s="385" t="s">
        <v>254</v>
      </c>
      <c r="M56" s="385"/>
      <c r="N56" s="385"/>
      <c r="O56" s="385"/>
      <c r="P56" s="385"/>
      <c r="Q56" s="385"/>
      <c r="R56" s="385"/>
      <c r="S56" s="385"/>
      <c r="T56" s="385"/>
      <c r="U56" s="385"/>
      <c r="V56" s="385"/>
    </row>
    <row r="58" spans="1:22" ht="20.25" customHeight="1" x14ac:dyDescent="0.2">
      <c r="B58" s="391" t="s">
        <v>252</v>
      </c>
      <c r="C58" s="391"/>
      <c r="D58" s="391"/>
      <c r="H58" s="391" t="s">
        <v>251</v>
      </c>
      <c r="I58" s="391"/>
      <c r="J58" s="391"/>
      <c r="M58" s="391" t="s">
        <v>252</v>
      </c>
      <c r="N58" s="391"/>
      <c r="O58" s="391"/>
      <c r="S58" s="391" t="s">
        <v>251</v>
      </c>
      <c r="T58" s="391"/>
      <c r="U58" s="391"/>
    </row>
    <row r="59" spans="1:22" ht="20.25" customHeight="1" x14ac:dyDescent="0.2">
      <c r="B59" s="389" t="s">
        <v>250</v>
      </c>
      <c r="C59" s="389"/>
      <c r="D59" s="389"/>
      <c r="H59" s="389" t="str">
        <f>D13</f>
        <v>Ketua KPB Mawar Berduri</v>
      </c>
      <c r="I59" s="389"/>
      <c r="J59" s="389"/>
      <c r="M59" s="389" t="s">
        <v>250</v>
      </c>
      <c r="N59" s="389"/>
      <c r="O59" s="389"/>
      <c r="S59" s="389" t="str">
        <f>O13</f>
        <v>Ketua KPB Mawar Berduri</v>
      </c>
      <c r="T59" s="389"/>
      <c r="U59" s="389"/>
    </row>
    <row r="61" spans="1:22" ht="20.25" customHeight="1" x14ac:dyDescent="0.2">
      <c r="B61" s="99"/>
      <c r="I61" s="99" t="s">
        <v>249</v>
      </c>
      <c r="M61" s="99" t="s">
        <v>249</v>
      </c>
      <c r="T61" s="99"/>
    </row>
    <row r="63" spans="1:22" ht="20.25" customHeight="1" x14ac:dyDescent="0.2">
      <c r="B63" s="390" t="str">
        <f>D21</f>
        <v>Surya Permana</v>
      </c>
      <c r="C63" s="390"/>
      <c r="D63" s="390"/>
      <c r="H63" s="390" t="str">
        <f>[73]Base_02!$C$28</f>
        <v>Andi</v>
      </c>
      <c r="I63" s="390"/>
      <c r="J63" s="390"/>
      <c r="M63" s="390" t="str">
        <f>O21</f>
        <v>Surya Permana</v>
      </c>
      <c r="N63" s="390"/>
      <c r="O63" s="390"/>
      <c r="S63" s="390" t="str">
        <f>[73]Base_02!$C$28</f>
        <v>Andi</v>
      </c>
      <c r="T63" s="390"/>
      <c r="U63" s="390"/>
    </row>
    <row r="65" spans="1:22" ht="20.25" customHeight="1" x14ac:dyDescent="0.2">
      <c r="A65" s="389" t="s">
        <v>296</v>
      </c>
      <c r="B65" s="389"/>
      <c r="C65" s="389"/>
      <c r="D65" s="389"/>
      <c r="E65" s="389"/>
      <c r="F65" s="389"/>
      <c r="G65" s="389"/>
      <c r="H65" s="389" t="s">
        <v>295</v>
      </c>
      <c r="I65" s="389"/>
      <c r="J65" s="389"/>
      <c r="K65" s="389"/>
      <c r="L65" s="389" t="s">
        <v>296</v>
      </c>
      <c r="M65" s="389"/>
      <c r="N65" s="389"/>
      <c r="O65" s="389"/>
      <c r="P65" s="389"/>
      <c r="Q65" s="389"/>
      <c r="R65" s="389"/>
      <c r="S65" s="389" t="s">
        <v>295</v>
      </c>
      <c r="T65" s="389"/>
      <c r="U65" s="389"/>
      <c r="V65" s="389"/>
    </row>
    <row r="66" spans="1:22" ht="20.25" customHeight="1" x14ac:dyDescent="0.2">
      <c r="A66" s="389" t="str">
        <f>[73]Base_01!$F$17</f>
        <v>Tim Pendamping Provinsi</v>
      </c>
      <c r="B66" s="389"/>
      <c r="C66" s="389"/>
      <c r="D66" s="389" t="str">
        <f>[73]Base_01!$F$29</f>
        <v>Koordinator Kota</v>
      </c>
      <c r="E66" s="389"/>
      <c r="F66" s="389"/>
      <c r="G66" s="389"/>
      <c r="H66" s="389" t="s">
        <v>114</v>
      </c>
      <c r="I66" s="389"/>
      <c r="J66" s="389"/>
      <c r="K66" s="389"/>
      <c r="L66" s="389" t="str">
        <f>[73]Base_01!$F$17</f>
        <v>Tim Pendamping Provinsi</v>
      </c>
      <c r="M66" s="389"/>
      <c r="N66" s="389"/>
      <c r="O66" s="389" t="str">
        <f>[73]Base_01!$F$29</f>
        <v>Koordinator Kota</v>
      </c>
      <c r="P66" s="389"/>
      <c r="Q66" s="389"/>
      <c r="R66" s="389"/>
      <c r="S66" s="389" t="s">
        <v>114</v>
      </c>
      <c r="T66" s="389"/>
      <c r="U66" s="389"/>
      <c r="V66" s="389"/>
    </row>
    <row r="70" spans="1:22" ht="20.25" customHeight="1" x14ac:dyDescent="0.2">
      <c r="A70" s="390" t="str">
        <f>[73]Base_01!$L$7</f>
        <v>M. Fachrul Bachmid, S.T.</v>
      </c>
      <c r="B70" s="390"/>
      <c r="C70" s="390"/>
      <c r="D70" s="392" t="str">
        <f>[73]Base_01!$C$31</f>
        <v>AfrIandi Yudhistira, S.T.</v>
      </c>
      <c r="E70" s="392"/>
      <c r="F70" s="392"/>
      <c r="G70" s="392"/>
      <c r="H70" s="390" t="str">
        <f>[73]Base_01!$C$34</f>
        <v>…...............         …...............</v>
      </c>
      <c r="I70" s="390"/>
      <c r="J70" s="390"/>
      <c r="K70" s="390"/>
      <c r="L70" s="390" t="str">
        <f>[73]Base_01!$L$7</f>
        <v>M. Fachrul Bachmid, S.T.</v>
      </c>
      <c r="M70" s="390"/>
      <c r="N70" s="390"/>
      <c r="O70" s="392" t="str">
        <f>[73]Base_01!$C$31</f>
        <v>AfrIandi Yudhistira, S.T.</v>
      </c>
      <c r="P70" s="392"/>
      <c r="Q70" s="392"/>
      <c r="R70" s="392"/>
      <c r="S70" s="390" t="str">
        <f>[73]Base_01!$C$34</f>
        <v>…...............         …...............</v>
      </c>
      <c r="T70" s="390"/>
      <c r="U70" s="390"/>
      <c r="V70" s="390"/>
    </row>
    <row r="71" spans="1:22" s="98" customFormat="1" ht="20.25" customHeight="1" x14ac:dyDescent="0.2">
      <c r="A71" s="389"/>
      <c r="B71" s="389"/>
      <c r="C71" s="389"/>
      <c r="L71" s="389"/>
      <c r="M71" s="389"/>
      <c r="N71" s="389"/>
    </row>
    <row r="73" spans="1:22" ht="20.25" customHeight="1" x14ac:dyDescent="0.2">
      <c r="A73" s="96" t="s">
        <v>245</v>
      </c>
      <c r="L73" s="96" t="s">
        <v>245</v>
      </c>
    </row>
    <row r="74" spans="1:22" ht="20.25" customHeight="1" x14ac:dyDescent="0.2">
      <c r="A74" s="97" t="s">
        <v>244</v>
      </c>
      <c r="L74" s="97" t="s">
        <v>244</v>
      </c>
    </row>
    <row r="75" spans="1:22" ht="20.25" customHeight="1" x14ac:dyDescent="0.2">
      <c r="A75" s="97" t="s">
        <v>243</v>
      </c>
      <c r="L75" s="97" t="s">
        <v>243</v>
      </c>
    </row>
    <row r="76" spans="1:22" ht="20.25" customHeight="1" x14ac:dyDescent="0.2">
      <c r="A76" s="96" t="s">
        <v>242</v>
      </c>
      <c r="L76" s="96" t="s">
        <v>242</v>
      </c>
    </row>
    <row r="77" spans="1:22" ht="20.25" hidden="1" customHeight="1" x14ac:dyDescent="0.2">
      <c r="K77" s="110" t="s">
        <v>294</v>
      </c>
      <c r="V77" s="110" t="s">
        <v>294</v>
      </c>
    </row>
    <row r="78" spans="1:22" ht="20.25" hidden="1" customHeight="1" x14ac:dyDescent="0.2">
      <c r="K78" s="110" t="s">
        <v>293</v>
      </c>
      <c r="V78" s="110" t="s">
        <v>293</v>
      </c>
    </row>
    <row r="79" spans="1:22" ht="20.25" hidden="1" customHeight="1" x14ac:dyDescent="0.2">
      <c r="K79" s="110"/>
      <c r="V79" s="110"/>
    </row>
    <row r="80" spans="1:22" ht="18" hidden="1" x14ac:dyDescent="0.2">
      <c r="A80" s="384" t="s">
        <v>292</v>
      </c>
      <c r="B80" s="384"/>
      <c r="C80" s="384"/>
      <c r="D80" s="384"/>
      <c r="E80" s="384"/>
      <c r="F80" s="384"/>
      <c r="G80" s="384"/>
      <c r="H80" s="384"/>
      <c r="I80" s="384"/>
      <c r="J80" s="384"/>
      <c r="K80" s="384"/>
      <c r="L80" s="384" t="s">
        <v>292</v>
      </c>
      <c r="M80" s="384"/>
      <c r="N80" s="384"/>
      <c r="O80" s="384"/>
      <c r="P80" s="384"/>
      <c r="Q80" s="384"/>
      <c r="R80" s="384"/>
      <c r="S80" s="384"/>
      <c r="T80" s="384"/>
      <c r="U80" s="384"/>
      <c r="V80" s="384"/>
    </row>
    <row r="81" spans="1:22" ht="18" hidden="1" x14ac:dyDescent="0.2">
      <c r="A81" s="384" t="s">
        <v>291</v>
      </c>
      <c r="B81" s="384"/>
      <c r="C81" s="384"/>
      <c r="D81" s="384"/>
      <c r="E81" s="384"/>
      <c r="F81" s="384"/>
      <c r="G81" s="384"/>
      <c r="H81" s="384"/>
      <c r="I81" s="384"/>
      <c r="J81" s="384"/>
      <c r="K81" s="384"/>
      <c r="L81" s="384" t="s">
        <v>291</v>
      </c>
      <c r="M81" s="384"/>
      <c r="N81" s="384"/>
      <c r="O81" s="384"/>
      <c r="P81" s="384"/>
      <c r="Q81" s="384"/>
      <c r="R81" s="384"/>
      <c r="S81" s="384"/>
      <c r="T81" s="384"/>
      <c r="U81" s="384"/>
      <c r="V81" s="384"/>
    </row>
    <row r="82" spans="1:22" ht="20.25" hidden="1" customHeight="1" x14ac:dyDescent="0.2"/>
    <row r="83" spans="1:22" ht="20.25" hidden="1" customHeight="1" x14ac:dyDescent="0.2">
      <c r="A83" s="109" t="s">
        <v>290</v>
      </c>
      <c r="L83" s="109" t="s">
        <v>290</v>
      </c>
    </row>
    <row r="84" spans="1:22" ht="20.25" hidden="1" customHeight="1" x14ac:dyDescent="0.2">
      <c r="A84" s="96" t="s">
        <v>289</v>
      </c>
      <c r="L84" s="96" t="s">
        <v>289</v>
      </c>
    </row>
    <row r="85" spans="1:22" ht="20.25" hidden="1" customHeight="1" x14ac:dyDescent="0.2">
      <c r="A85" s="96" t="s">
        <v>288</v>
      </c>
      <c r="L85" s="96" t="s">
        <v>288</v>
      </c>
    </row>
    <row r="86" spans="1:22" ht="20.25" hidden="1" customHeight="1" x14ac:dyDescent="0.2"/>
    <row r="87" spans="1:22" ht="17" hidden="1" x14ac:dyDescent="0.2">
      <c r="B87" s="106" t="s">
        <v>287</v>
      </c>
      <c r="C87" s="104" t="s">
        <v>102</v>
      </c>
      <c r="D87" s="386" t="e">
        <f>[73]Base_02!#REF!</f>
        <v>#REF!</v>
      </c>
      <c r="E87" s="386"/>
      <c r="F87" s="386"/>
      <c r="M87" s="106" t="s">
        <v>287</v>
      </c>
      <c r="N87" s="104" t="s">
        <v>102</v>
      </c>
      <c r="O87" s="386" t="e">
        <f>[73]Base_02!#REF!</f>
        <v>#REF!</v>
      </c>
      <c r="P87" s="386"/>
      <c r="Q87" s="386"/>
    </row>
    <row r="88" spans="1:22" ht="20.25" hidden="1" customHeight="1" x14ac:dyDescent="0.2">
      <c r="B88" s="106" t="s">
        <v>286</v>
      </c>
      <c r="C88" s="104" t="s">
        <v>102</v>
      </c>
      <c r="D88" s="108">
        <f>[73]Base_02!M15</f>
        <v>0</v>
      </c>
      <c r="E88" s="104"/>
      <c r="F88" s="104"/>
      <c r="M88" s="106" t="s">
        <v>286</v>
      </c>
      <c r="N88" s="104" t="s">
        <v>102</v>
      </c>
      <c r="O88" s="108">
        <f>[73]Base_02!X15</f>
        <v>0</v>
      </c>
      <c r="P88" s="104"/>
      <c r="Q88" s="104"/>
    </row>
    <row r="89" spans="1:22" ht="20.25" hidden="1" customHeight="1" x14ac:dyDescent="0.2">
      <c r="B89" s="106" t="s">
        <v>285</v>
      </c>
      <c r="C89" s="104" t="s">
        <v>102</v>
      </c>
      <c r="D89" s="104" t="s">
        <v>284</v>
      </c>
      <c r="E89" s="96" t="e">
        <f>[73]Base_02!#REF!</f>
        <v>#REF!</v>
      </c>
      <c r="M89" s="106" t="s">
        <v>285</v>
      </c>
      <c r="N89" s="104" t="s">
        <v>102</v>
      </c>
      <c r="O89" s="104" t="s">
        <v>284</v>
      </c>
      <c r="P89" s="96" t="e">
        <f>[73]Base_02!#REF!</f>
        <v>#REF!</v>
      </c>
    </row>
    <row r="90" spans="1:22" ht="20.25" hidden="1" customHeight="1" x14ac:dyDescent="0.2">
      <c r="B90" s="106" t="s">
        <v>185</v>
      </c>
      <c r="C90" s="104" t="s">
        <v>102</v>
      </c>
      <c r="D90" s="104" t="e">
        <f>[73]Base_02!#REF!</f>
        <v>#REF!</v>
      </c>
      <c r="E90" s="104"/>
      <c r="M90" s="106" t="s">
        <v>185</v>
      </c>
      <c r="N90" s="104" t="s">
        <v>102</v>
      </c>
      <c r="O90" s="104" t="e">
        <f>[73]Base_02!#REF!</f>
        <v>#REF!</v>
      </c>
      <c r="P90" s="104"/>
    </row>
    <row r="91" spans="1:22" ht="20.25" hidden="1" customHeight="1" x14ac:dyDescent="0.2">
      <c r="B91" s="106" t="s">
        <v>103</v>
      </c>
      <c r="C91" s="104" t="s">
        <v>102</v>
      </c>
      <c r="D91" s="104" t="e">
        <f>[73]Base_02!#REF!</f>
        <v>#REF!</v>
      </c>
      <c r="E91" s="104"/>
      <c r="M91" s="106" t="s">
        <v>103</v>
      </c>
      <c r="N91" s="104" t="s">
        <v>102</v>
      </c>
      <c r="O91" s="104" t="e">
        <f>[73]Base_02!#REF!</f>
        <v>#REF!</v>
      </c>
      <c r="P91" s="104"/>
    </row>
    <row r="92" spans="1:22" ht="20.25" hidden="1" customHeight="1" x14ac:dyDescent="0.2">
      <c r="B92" s="106" t="s">
        <v>186</v>
      </c>
      <c r="C92" s="104" t="s">
        <v>273</v>
      </c>
      <c r="D92" s="104" t="e">
        <f>[73]Base_02!#REF!</f>
        <v>#REF!</v>
      </c>
      <c r="E92" s="104"/>
      <c r="M92" s="106" t="s">
        <v>186</v>
      </c>
      <c r="N92" s="104" t="s">
        <v>273</v>
      </c>
      <c r="O92" s="104" t="e">
        <f>[73]Base_02!#REF!</f>
        <v>#REF!</v>
      </c>
      <c r="P92" s="104"/>
    </row>
    <row r="93" spans="1:22" ht="20.25" hidden="1" customHeight="1" x14ac:dyDescent="0.2">
      <c r="B93" s="96" t="s">
        <v>104</v>
      </c>
      <c r="C93" s="96" t="s">
        <v>102</v>
      </c>
      <c r="D93" s="96" t="e">
        <f>[73]Base_02!#REF!</f>
        <v>#REF!</v>
      </c>
      <c r="M93" s="96" t="s">
        <v>104</v>
      </c>
      <c r="N93" s="96" t="s">
        <v>102</v>
      </c>
      <c r="O93" s="96" t="e">
        <f>[73]Base_02!#REF!</f>
        <v>#REF!</v>
      </c>
    </row>
    <row r="94" spans="1:22" ht="20.25" hidden="1" customHeight="1" x14ac:dyDescent="0.2"/>
    <row r="95" spans="1:22" ht="20.25" hidden="1" customHeight="1" x14ac:dyDescent="0.2">
      <c r="A95" s="101" t="s">
        <v>283</v>
      </c>
      <c r="B95" s="101"/>
      <c r="C95" s="104"/>
      <c r="D95" s="104" t="s">
        <v>282</v>
      </c>
      <c r="E95" s="101" t="e">
        <f>[73]Base_02!#REF!</f>
        <v>#REF!</v>
      </c>
      <c r="G95" s="101"/>
      <c r="H95" s="101" t="s">
        <v>281</v>
      </c>
      <c r="I95" s="101"/>
      <c r="J95" s="101"/>
      <c r="K95" s="101"/>
      <c r="L95" s="101" t="s">
        <v>283</v>
      </c>
      <c r="M95" s="101"/>
      <c r="N95" s="104"/>
      <c r="O95" s="104" t="s">
        <v>282</v>
      </c>
      <c r="P95" s="101" t="e">
        <f>[73]Base_02!#REF!</f>
        <v>#REF!</v>
      </c>
      <c r="R95" s="101"/>
      <c r="S95" s="101" t="s">
        <v>281</v>
      </c>
      <c r="T95" s="101"/>
      <c r="U95" s="101"/>
      <c r="V95" s="101"/>
    </row>
    <row r="96" spans="1:22" ht="20.25" hidden="1" customHeight="1" x14ac:dyDescent="0.2"/>
    <row r="97" spans="1:22" ht="20.25" hidden="1" customHeight="1" x14ac:dyDescent="0.2">
      <c r="B97" s="106" t="s">
        <v>280</v>
      </c>
      <c r="C97" s="104" t="s">
        <v>102</v>
      </c>
      <c r="D97" s="104" t="e">
        <f>[73]Base_02!#REF!</f>
        <v>#REF!</v>
      </c>
      <c r="M97" s="106" t="s">
        <v>280</v>
      </c>
      <c r="N97" s="104" t="s">
        <v>102</v>
      </c>
      <c r="O97" s="104" t="e">
        <f>[73]Base_02!#REF!</f>
        <v>#REF!</v>
      </c>
    </row>
    <row r="98" spans="1:22" ht="20.25" hidden="1" customHeight="1" x14ac:dyDescent="0.2">
      <c r="B98" s="106" t="s">
        <v>279</v>
      </c>
      <c r="C98" s="104" t="s">
        <v>102</v>
      </c>
      <c r="D98" s="107" t="e">
        <f>[73]Base_02!#REF!</f>
        <v>#REF!</v>
      </c>
      <c r="E98" s="104"/>
      <c r="F98" s="104"/>
      <c r="M98" s="106" t="s">
        <v>279</v>
      </c>
      <c r="N98" s="104" t="s">
        <v>102</v>
      </c>
      <c r="O98" s="107" t="e">
        <f>[73]Base_02!#REF!</f>
        <v>#REF!</v>
      </c>
      <c r="P98" s="104"/>
      <c r="Q98" s="104"/>
    </row>
    <row r="99" spans="1:22" ht="20.25" hidden="1" customHeight="1" x14ac:dyDescent="0.2">
      <c r="B99" s="106" t="s">
        <v>278</v>
      </c>
      <c r="C99" s="104" t="s">
        <v>102</v>
      </c>
      <c r="D99" s="104" t="e">
        <f>[73]Base_02!#REF!</f>
        <v>#REF!</v>
      </c>
      <c r="M99" s="106" t="s">
        <v>278</v>
      </c>
      <c r="N99" s="104" t="s">
        <v>102</v>
      </c>
      <c r="O99" s="104" t="e">
        <f>[73]Base_02!#REF!</f>
        <v>#REF!</v>
      </c>
    </row>
    <row r="100" spans="1:22" ht="20.25" hidden="1" customHeight="1" x14ac:dyDescent="0.2">
      <c r="B100" s="106" t="s">
        <v>277</v>
      </c>
      <c r="C100" s="104" t="s">
        <v>102</v>
      </c>
      <c r="D100" s="107" t="e">
        <f>[73]Base_02!#REF!</f>
        <v>#REF!</v>
      </c>
      <c r="E100" s="104"/>
      <c r="F100" s="104"/>
      <c r="M100" s="106" t="s">
        <v>277</v>
      </c>
      <c r="N100" s="104" t="s">
        <v>102</v>
      </c>
      <c r="O100" s="107" t="e">
        <f>[73]Base_02!#REF!</f>
        <v>#REF!</v>
      </c>
      <c r="P100" s="104"/>
      <c r="Q100" s="104"/>
    </row>
    <row r="101" spans="1:22" ht="20.25" hidden="1" customHeight="1" x14ac:dyDescent="0.2">
      <c r="B101" s="106" t="s">
        <v>144</v>
      </c>
      <c r="C101" s="104" t="s">
        <v>102</v>
      </c>
      <c r="D101" s="104" t="s">
        <v>276</v>
      </c>
      <c r="M101" s="106" t="s">
        <v>144</v>
      </c>
      <c r="N101" s="104" t="s">
        <v>102</v>
      </c>
      <c r="O101" s="104" t="s">
        <v>276</v>
      </c>
    </row>
    <row r="102" spans="1:22" ht="20.25" hidden="1" customHeight="1" x14ac:dyDescent="0.2">
      <c r="B102" s="106" t="s">
        <v>275</v>
      </c>
      <c r="C102" s="104" t="s">
        <v>273</v>
      </c>
      <c r="D102" s="107" t="e">
        <f>[73]Base_02!#REF!</f>
        <v>#REF!</v>
      </c>
      <c r="M102" s="106" t="s">
        <v>275</v>
      </c>
      <c r="N102" s="104" t="s">
        <v>273</v>
      </c>
      <c r="O102" s="107" t="e">
        <f>[73]Base_02!#REF!</f>
        <v>#REF!</v>
      </c>
    </row>
    <row r="103" spans="1:22" ht="20.25" hidden="1" customHeight="1" x14ac:dyDescent="0.2">
      <c r="B103" s="106" t="s">
        <v>274</v>
      </c>
      <c r="C103" s="104" t="s">
        <v>273</v>
      </c>
      <c r="D103" s="104" t="e">
        <f>[73]Base_02!#REF!</f>
        <v>#REF!</v>
      </c>
      <c r="M103" s="106" t="s">
        <v>274</v>
      </c>
      <c r="N103" s="104" t="s">
        <v>273</v>
      </c>
      <c r="O103" s="104" t="e">
        <f>[73]Base_02!#REF!</f>
        <v>#REF!</v>
      </c>
    </row>
    <row r="104" spans="1:22" ht="20.25" hidden="1" customHeight="1" x14ac:dyDescent="0.2">
      <c r="B104" s="106" t="s">
        <v>185</v>
      </c>
      <c r="C104" s="104" t="s">
        <v>102</v>
      </c>
      <c r="D104" s="104" t="e">
        <f>[73]Base_02!#REF!</f>
        <v>#REF!</v>
      </c>
      <c r="M104" s="106" t="s">
        <v>185</v>
      </c>
      <c r="N104" s="104" t="s">
        <v>102</v>
      </c>
      <c r="O104" s="104" t="e">
        <f>[73]Base_02!#REF!</f>
        <v>#REF!</v>
      </c>
    </row>
    <row r="105" spans="1:22" ht="20.25" hidden="1" customHeight="1" x14ac:dyDescent="0.2">
      <c r="B105" s="106" t="s">
        <v>103</v>
      </c>
      <c r="C105" s="104" t="s">
        <v>102</v>
      </c>
      <c r="D105" s="104" t="e">
        <f>[73]Base_02!#REF!</f>
        <v>#REF!</v>
      </c>
      <c r="M105" s="106" t="s">
        <v>103</v>
      </c>
      <c r="N105" s="104" t="s">
        <v>102</v>
      </c>
      <c r="O105" s="104" t="e">
        <f>[73]Base_02!#REF!</f>
        <v>#REF!</v>
      </c>
    </row>
    <row r="106" spans="1:22" ht="20.25" hidden="1" customHeight="1" x14ac:dyDescent="0.2">
      <c r="B106" s="106" t="s">
        <v>186</v>
      </c>
      <c r="C106" s="104" t="s">
        <v>102</v>
      </c>
      <c r="D106" s="104" t="e">
        <f>[73]Base_02!#REF!</f>
        <v>#REF!</v>
      </c>
      <c r="M106" s="106" t="s">
        <v>186</v>
      </c>
      <c r="N106" s="104" t="s">
        <v>102</v>
      </c>
      <c r="O106" s="104" t="e">
        <f>[73]Base_02!#REF!</f>
        <v>#REF!</v>
      </c>
    </row>
    <row r="107" spans="1:22" ht="20.25" hidden="1" customHeight="1" x14ac:dyDescent="0.2">
      <c r="B107" s="96" t="s">
        <v>104</v>
      </c>
      <c r="C107" s="96" t="s">
        <v>102</v>
      </c>
      <c r="D107" s="96" t="e">
        <f>[73]Base_02!#REF!</f>
        <v>#REF!</v>
      </c>
      <c r="M107" s="96" t="s">
        <v>104</v>
      </c>
      <c r="N107" s="96" t="s">
        <v>102</v>
      </c>
      <c r="O107" s="96" t="e">
        <f>[73]Base_02!#REF!</f>
        <v>#REF!</v>
      </c>
    </row>
    <row r="108" spans="1:22" ht="20.25" hidden="1" customHeight="1" x14ac:dyDescent="0.2"/>
    <row r="109" spans="1:22" ht="20.25" hidden="1" customHeight="1" x14ac:dyDescent="0.2">
      <c r="A109" s="101" t="s">
        <v>272</v>
      </c>
      <c r="B109" s="101"/>
      <c r="C109" s="101"/>
      <c r="D109" s="101"/>
      <c r="E109" s="101"/>
      <c r="F109" s="101"/>
      <c r="G109" s="101"/>
      <c r="H109" s="101"/>
      <c r="I109" s="101"/>
      <c r="J109" s="101"/>
      <c r="L109" s="101" t="s">
        <v>272</v>
      </c>
      <c r="M109" s="101"/>
      <c r="N109" s="101"/>
      <c r="O109" s="101"/>
      <c r="P109" s="101"/>
      <c r="Q109" s="101"/>
      <c r="R109" s="101"/>
      <c r="S109" s="101"/>
      <c r="T109" s="101"/>
      <c r="U109" s="101"/>
    </row>
    <row r="110" spans="1:22" ht="20.25" hidden="1" customHeight="1" x14ac:dyDescent="0.2"/>
    <row r="111" spans="1:22" ht="16" hidden="1" x14ac:dyDescent="0.2">
      <c r="A111" s="385" t="s">
        <v>271</v>
      </c>
      <c r="B111" s="385"/>
      <c r="C111" s="385"/>
      <c r="D111" s="385"/>
      <c r="E111" s="385"/>
      <c r="F111" s="385"/>
      <c r="G111" s="385"/>
      <c r="H111" s="385"/>
      <c r="I111" s="385"/>
      <c r="J111" s="385"/>
      <c r="K111" s="385"/>
      <c r="L111" s="385" t="s">
        <v>271</v>
      </c>
      <c r="M111" s="385"/>
      <c r="N111" s="385"/>
      <c r="O111" s="385"/>
      <c r="P111" s="385"/>
      <c r="Q111" s="385"/>
      <c r="R111" s="385"/>
      <c r="S111" s="385"/>
      <c r="T111" s="385"/>
      <c r="U111" s="385"/>
      <c r="V111" s="385"/>
    </row>
    <row r="112" spans="1:22" ht="20.25" hidden="1" customHeight="1" x14ac:dyDescent="0.2">
      <c r="A112" s="101" t="s">
        <v>270</v>
      </c>
      <c r="B112" s="101"/>
      <c r="C112" s="101"/>
      <c r="D112" s="101"/>
      <c r="E112" s="101"/>
      <c r="F112" s="101"/>
      <c r="G112" s="101"/>
      <c r="H112" s="101"/>
      <c r="I112" s="101"/>
      <c r="J112" s="101"/>
      <c r="L112" s="101" t="s">
        <v>270</v>
      </c>
      <c r="M112" s="101"/>
      <c r="N112" s="101"/>
      <c r="O112" s="101"/>
      <c r="P112" s="101"/>
      <c r="Q112" s="101"/>
      <c r="R112" s="101"/>
      <c r="S112" s="101"/>
      <c r="T112" s="101"/>
      <c r="U112" s="101"/>
    </row>
    <row r="113" spans="1:22" ht="16" hidden="1" x14ac:dyDescent="0.2">
      <c r="A113" s="103" t="s">
        <v>6</v>
      </c>
      <c r="B113" s="385" t="s">
        <v>269</v>
      </c>
      <c r="C113" s="385"/>
      <c r="D113" s="385"/>
      <c r="E113" s="385"/>
      <c r="F113" s="385"/>
      <c r="G113" s="385"/>
      <c r="H113" s="385"/>
      <c r="I113" s="385"/>
      <c r="J113" s="385"/>
      <c r="K113" s="385"/>
      <c r="L113" s="103" t="s">
        <v>6</v>
      </c>
      <c r="M113" s="385" t="s">
        <v>269</v>
      </c>
      <c r="N113" s="385"/>
      <c r="O113" s="385"/>
      <c r="P113" s="385"/>
      <c r="Q113" s="385"/>
      <c r="R113" s="385"/>
      <c r="S113" s="385"/>
      <c r="T113" s="385"/>
      <c r="U113" s="385"/>
      <c r="V113" s="385"/>
    </row>
    <row r="114" spans="1:22" ht="16" hidden="1" x14ac:dyDescent="0.2">
      <c r="A114" s="103" t="s">
        <v>8</v>
      </c>
      <c r="B114" s="385" t="s">
        <v>268</v>
      </c>
      <c r="C114" s="385"/>
      <c r="D114" s="385"/>
      <c r="E114" s="385"/>
      <c r="F114" s="385"/>
      <c r="G114" s="385"/>
      <c r="H114" s="385"/>
      <c r="I114" s="385"/>
      <c r="J114" s="385"/>
      <c r="K114" s="385"/>
      <c r="L114" s="103" t="s">
        <v>8</v>
      </c>
      <c r="M114" s="385" t="s">
        <v>268</v>
      </c>
      <c r="N114" s="385"/>
      <c r="O114" s="385"/>
      <c r="P114" s="385"/>
      <c r="Q114" s="385"/>
      <c r="R114" s="385"/>
      <c r="S114" s="385"/>
      <c r="T114" s="385"/>
      <c r="U114" s="385"/>
      <c r="V114" s="385"/>
    </row>
    <row r="115" spans="1:22" ht="16" hidden="1" x14ac:dyDescent="0.2">
      <c r="A115" s="103" t="s">
        <v>9</v>
      </c>
      <c r="B115" s="385" t="s">
        <v>267</v>
      </c>
      <c r="C115" s="385"/>
      <c r="D115" s="385"/>
      <c r="E115" s="385"/>
      <c r="F115" s="385"/>
      <c r="G115" s="385"/>
      <c r="H115" s="385"/>
      <c r="I115" s="385"/>
      <c r="J115" s="385"/>
      <c r="K115" s="385"/>
      <c r="L115" s="103" t="s">
        <v>9</v>
      </c>
      <c r="M115" s="385" t="s">
        <v>267</v>
      </c>
      <c r="N115" s="385"/>
      <c r="O115" s="385"/>
      <c r="P115" s="385"/>
      <c r="Q115" s="385"/>
      <c r="R115" s="385"/>
      <c r="S115" s="385"/>
      <c r="T115" s="385"/>
      <c r="U115" s="385"/>
      <c r="V115" s="385"/>
    </row>
    <row r="116" spans="1:22" ht="20.25" hidden="1" customHeight="1" x14ac:dyDescent="0.2">
      <c r="A116" s="105" t="s">
        <v>10</v>
      </c>
      <c r="B116" s="104" t="s">
        <v>266</v>
      </c>
      <c r="C116" s="104"/>
      <c r="D116" s="104"/>
      <c r="E116" s="104"/>
      <c r="F116" s="104"/>
      <c r="G116" s="104"/>
      <c r="H116" s="104"/>
      <c r="I116" s="104"/>
      <c r="L116" s="105" t="s">
        <v>10</v>
      </c>
      <c r="M116" s="104" t="s">
        <v>266</v>
      </c>
      <c r="N116" s="104"/>
      <c r="O116" s="104"/>
      <c r="P116" s="104"/>
      <c r="Q116" s="104"/>
      <c r="R116" s="104"/>
      <c r="S116" s="104"/>
      <c r="T116" s="104"/>
    </row>
    <row r="117" spans="1:22" ht="20.25" hidden="1" customHeight="1" x14ac:dyDescent="0.2"/>
    <row r="118" spans="1:22" ht="20.25" hidden="1" customHeight="1" x14ac:dyDescent="0.2">
      <c r="A118" s="101" t="s">
        <v>265</v>
      </c>
      <c r="B118" s="101"/>
      <c r="C118" s="101"/>
      <c r="D118" s="101"/>
      <c r="E118" s="101"/>
      <c r="F118" s="101"/>
      <c r="G118" s="101"/>
      <c r="H118" s="101"/>
      <c r="I118" s="101"/>
      <c r="J118" s="101"/>
      <c r="L118" s="101" t="s">
        <v>265</v>
      </c>
      <c r="M118" s="101"/>
      <c r="N118" s="101"/>
      <c r="O118" s="101"/>
      <c r="P118" s="101"/>
      <c r="Q118" s="101"/>
      <c r="R118" s="101"/>
      <c r="S118" s="101"/>
      <c r="T118" s="101"/>
      <c r="U118" s="101"/>
    </row>
    <row r="119" spans="1:22" ht="16" hidden="1" x14ac:dyDescent="0.2">
      <c r="A119" s="103" t="s">
        <v>6</v>
      </c>
      <c r="B119" s="388" t="s">
        <v>264</v>
      </c>
      <c r="C119" s="388"/>
      <c r="D119" s="388"/>
      <c r="E119" s="388"/>
      <c r="F119" s="388"/>
      <c r="G119" s="388"/>
      <c r="H119" s="388"/>
      <c r="I119" s="388"/>
      <c r="J119" s="388"/>
      <c r="K119" s="388"/>
      <c r="L119" s="103" t="s">
        <v>6</v>
      </c>
      <c r="M119" s="388" t="s">
        <v>264</v>
      </c>
      <c r="N119" s="388"/>
      <c r="O119" s="388"/>
      <c r="P119" s="388"/>
      <c r="Q119" s="388"/>
      <c r="R119" s="388"/>
      <c r="S119" s="388"/>
      <c r="T119" s="388"/>
      <c r="U119" s="388"/>
      <c r="V119" s="388"/>
    </row>
    <row r="120" spans="1:22" ht="16" hidden="1" x14ac:dyDescent="0.2">
      <c r="A120" s="103" t="s">
        <v>8</v>
      </c>
      <c r="B120" s="388" t="s">
        <v>263</v>
      </c>
      <c r="C120" s="388"/>
      <c r="D120" s="388"/>
      <c r="E120" s="388"/>
      <c r="F120" s="388"/>
      <c r="G120" s="388"/>
      <c r="H120" s="388"/>
      <c r="I120" s="388"/>
      <c r="J120" s="388"/>
      <c r="K120" s="388"/>
      <c r="L120" s="103" t="s">
        <v>8</v>
      </c>
      <c r="M120" s="388" t="s">
        <v>263</v>
      </c>
      <c r="N120" s="388"/>
      <c r="O120" s="388"/>
      <c r="P120" s="388"/>
      <c r="Q120" s="388"/>
      <c r="R120" s="388"/>
      <c r="S120" s="388"/>
      <c r="T120" s="388"/>
      <c r="U120" s="388"/>
      <c r="V120" s="388"/>
    </row>
    <row r="121" spans="1:22" ht="16" hidden="1" x14ac:dyDescent="0.2">
      <c r="A121" s="103" t="s">
        <v>9</v>
      </c>
      <c r="B121" s="388" t="s">
        <v>262</v>
      </c>
      <c r="C121" s="388"/>
      <c r="D121" s="388"/>
      <c r="E121" s="388"/>
      <c r="F121" s="388"/>
      <c r="G121" s="388"/>
      <c r="H121" s="388"/>
      <c r="I121" s="388"/>
      <c r="J121" s="388"/>
      <c r="K121" s="388"/>
      <c r="L121" s="103" t="s">
        <v>9</v>
      </c>
      <c r="M121" s="388" t="s">
        <v>262</v>
      </c>
      <c r="N121" s="388"/>
      <c r="O121" s="388"/>
      <c r="P121" s="388"/>
      <c r="Q121" s="388"/>
      <c r="R121" s="388"/>
      <c r="S121" s="388"/>
      <c r="T121" s="388"/>
      <c r="U121" s="388"/>
      <c r="V121" s="388"/>
    </row>
    <row r="122" spans="1:22" ht="16" hidden="1" x14ac:dyDescent="0.2">
      <c r="A122" s="103" t="s">
        <v>10</v>
      </c>
      <c r="B122" s="388" t="s">
        <v>261</v>
      </c>
      <c r="C122" s="388"/>
      <c r="D122" s="388"/>
      <c r="E122" s="388"/>
      <c r="F122" s="388"/>
      <c r="G122" s="388"/>
      <c r="H122" s="388"/>
      <c r="I122" s="388"/>
      <c r="J122" s="388"/>
      <c r="K122" s="388"/>
      <c r="L122" s="103" t="s">
        <v>10</v>
      </c>
      <c r="M122" s="388" t="s">
        <v>261</v>
      </c>
      <c r="N122" s="388"/>
      <c r="O122" s="388"/>
      <c r="P122" s="388"/>
      <c r="Q122" s="388"/>
      <c r="R122" s="388"/>
      <c r="S122" s="388"/>
      <c r="T122" s="388"/>
      <c r="U122" s="388"/>
      <c r="V122" s="388"/>
    </row>
    <row r="123" spans="1:22" ht="16" hidden="1" x14ac:dyDescent="0.2">
      <c r="A123" s="103" t="s">
        <v>47</v>
      </c>
      <c r="B123" s="388" t="s">
        <v>260</v>
      </c>
      <c r="C123" s="388"/>
      <c r="D123" s="388"/>
      <c r="E123" s="388"/>
      <c r="F123" s="388"/>
      <c r="G123" s="388"/>
      <c r="H123" s="388"/>
      <c r="I123" s="388"/>
      <c r="J123" s="388"/>
      <c r="K123" s="388"/>
      <c r="L123" s="103" t="s">
        <v>47</v>
      </c>
      <c r="M123" s="388" t="s">
        <v>260</v>
      </c>
      <c r="N123" s="388"/>
      <c r="O123" s="388"/>
      <c r="P123" s="388"/>
      <c r="Q123" s="388"/>
      <c r="R123" s="388"/>
      <c r="S123" s="388"/>
      <c r="T123" s="388"/>
      <c r="U123" s="388"/>
      <c r="V123" s="388"/>
    </row>
    <row r="124" spans="1:22" ht="16" hidden="1" x14ac:dyDescent="0.2">
      <c r="A124" s="103" t="s">
        <v>49</v>
      </c>
      <c r="B124" s="388" t="s">
        <v>259</v>
      </c>
      <c r="C124" s="388"/>
      <c r="D124" s="388"/>
      <c r="E124" s="388"/>
      <c r="F124" s="388"/>
      <c r="G124" s="388"/>
      <c r="H124" s="388"/>
      <c r="I124" s="388"/>
      <c r="J124" s="388"/>
      <c r="K124" s="388"/>
      <c r="L124" s="103" t="s">
        <v>49</v>
      </c>
      <c r="M124" s="388" t="s">
        <v>259</v>
      </c>
      <c r="N124" s="388"/>
      <c r="O124" s="388"/>
      <c r="P124" s="388"/>
      <c r="Q124" s="388"/>
      <c r="R124" s="388"/>
      <c r="S124" s="388"/>
      <c r="T124" s="388"/>
      <c r="U124" s="388"/>
      <c r="V124" s="388"/>
    </row>
    <row r="125" spans="1:22" ht="16" hidden="1" x14ac:dyDescent="0.2">
      <c r="A125" s="103" t="s">
        <v>51</v>
      </c>
      <c r="B125" s="388" t="s">
        <v>258</v>
      </c>
      <c r="C125" s="388"/>
      <c r="D125" s="388"/>
      <c r="E125" s="388"/>
      <c r="F125" s="388"/>
      <c r="G125" s="388"/>
      <c r="H125" s="388"/>
      <c r="I125" s="388"/>
      <c r="J125" s="388"/>
      <c r="K125" s="388"/>
      <c r="L125" s="103" t="s">
        <v>51</v>
      </c>
      <c r="M125" s="388" t="s">
        <v>258</v>
      </c>
      <c r="N125" s="388"/>
      <c r="O125" s="388"/>
      <c r="P125" s="388"/>
      <c r="Q125" s="388"/>
      <c r="R125" s="388"/>
      <c r="S125" s="388"/>
      <c r="T125" s="388"/>
      <c r="U125" s="388"/>
      <c r="V125" s="388"/>
    </row>
    <row r="126" spans="1:22" ht="16" hidden="1" x14ac:dyDescent="0.2">
      <c r="A126" s="103" t="s">
        <v>53</v>
      </c>
      <c r="B126" s="388" t="s">
        <v>257</v>
      </c>
      <c r="C126" s="388"/>
      <c r="D126" s="388"/>
      <c r="E126" s="388"/>
      <c r="F126" s="388"/>
      <c r="G126" s="388"/>
      <c r="H126" s="388"/>
      <c r="I126" s="388"/>
      <c r="J126" s="388"/>
      <c r="K126" s="388"/>
      <c r="L126" s="103" t="s">
        <v>53</v>
      </c>
      <c r="M126" s="388" t="s">
        <v>257</v>
      </c>
      <c r="N126" s="388"/>
      <c r="O126" s="388"/>
      <c r="P126" s="388"/>
      <c r="Q126" s="388"/>
      <c r="R126" s="388"/>
      <c r="S126" s="388"/>
      <c r="T126" s="388"/>
      <c r="U126" s="388"/>
      <c r="V126" s="388"/>
    </row>
    <row r="127" spans="1:22" ht="20.25" hidden="1" customHeight="1" x14ac:dyDescent="0.2"/>
    <row r="128" spans="1:22" ht="16" hidden="1" x14ac:dyDescent="0.2">
      <c r="A128" s="385" t="s">
        <v>256</v>
      </c>
      <c r="B128" s="385"/>
      <c r="C128" s="385"/>
      <c r="D128" s="385"/>
      <c r="E128" s="385"/>
      <c r="F128" s="385"/>
      <c r="G128" s="385"/>
      <c r="H128" s="385"/>
      <c r="I128" s="385"/>
      <c r="J128" s="385"/>
      <c r="K128" s="385"/>
      <c r="L128" s="385" t="s">
        <v>256</v>
      </c>
      <c r="M128" s="385"/>
      <c r="N128" s="385"/>
      <c r="O128" s="385"/>
      <c r="P128" s="385"/>
      <c r="Q128" s="385"/>
      <c r="R128" s="385"/>
      <c r="S128" s="385"/>
      <c r="T128" s="385"/>
      <c r="U128" s="385"/>
      <c r="V128" s="385"/>
    </row>
    <row r="129" spans="1:22" ht="20.25" hidden="1" customHeight="1" x14ac:dyDescent="0.2">
      <c r="A129" s="102"/>
      <c r="B129" s="102"/>
      <c r="C129" s="102"/>
      <c r="D129" s="102"/>
      <c r="E129" s="102"/>
      <c r="F129" s="102"/>
      <c r="G129" s="102"/>
      <c r="H129" s="102"/>
      <c r="I129" s="102"/>
      <c r="J129" s="102"/>
      <c r="K129" s="102"/>
      <c r="L129" s="102"/>
      <c r="M129" s="102"/>
      <c r="N129" s="102"/>
      <c r="O129" s="102"/>
      <c r="P129" s="102"/>
      <c r="Q129" s="102"/>
      <c r="R129" s="102"/>
      <c r="S129" s="102"/>
      <c r="T129" s="102"/>
      <c r="U129" s="102"/>
      <c r="V129" s="102"/>
    </row>
    <row r="130" spans="1:22" ht="16" hidden="1" x14ac:dyDescent="0.2">
      <c r="A130" s="385" t="s">
        <v>255</v>
      </c>
      <c r="B130" s="385"/>
      <c r="C130" s="385"/>
      <c r="D130" s="385"/>
      <c r="E130" s="385"/>
      <c r="F130" s="385"/>
      <c r="G130" s="385"/>
      <c r="H130" s="385"/>
      <c r="I130" s="385"/>
      <c r="J130" s="385"/>
      <c r="K130" s="385"/>
      <c r="L130" s="385" t="s">
        <v>255</v>
      </c>
      <c r="M130" s="385"/>
      <c r="N130" s="385"/>
      <c r="O130" s="385"/>
      <c r="P130" s="385"/>
      <c r="Q130" s="385"/>
      <c r="R130" s="385"/>
      <c r="S130" s="385"/>
      <c r="T130" s="385"/>
      <c r="U130" s="385"/>
      <c r="V130" s="385"/>
    </row>
    <row r="131" spans="1:22" ht="20.25" hidden="1" customHeight="1" x14ac:dyDescent="0.2">
      <c r="A131" s="102"/>
      <c r="B131" s="102"/>
      <c r="C131" s="102"/>
      <c r="D131" s="102"/>
      <c r="E131" s="102"/>
      <c r="F131" s="102"/>
      <c r="G131" s="102"/>
      <c r="H131" s="102"/>
      <c r="I131" s="102"/>
      <c r="J131" s="102"/>
      <c r="K131" s="102"/>
      <c r="L131" s="102"/>
      <c r="M131" s="102"/>
      <c r="N131" s="102"/>
      <c r="O131" s="102"/>
      <c r="P131" s="102"/>
      <c r="Q131" s="102"/>
      <c r="R131" s="102"/>
      <c r="S131" s="102"/>
      <c r="T131" s="102"/>
      <c r="U131" s="102"/>
      <c r="V131" s="102"/>
    </row>
    <row r="132" spans="1:22" ht="16" hidden="1" x14ac:dyDescent="0.2">
      <c r="A132" s="385" t="s">
        <v>254</v>
      </c>
      <c r="B132" s="385"/>
      <c r="C132" s="385"/>
      <c r="D132" s="385"/>
      <c r="E132" s="385"/>
      <c r="F132" s="385"/>
      <c r="G132" s="385"/>
      <c r="H132" s="385"/>
      <c r="I132" s="385"/>
      <c r="J132" s="385"/>
      <c r="K132" s="385"/>
      <c r="L132" s="385" t="s">
        <v>254</v>
      </c>
      <c r="M132" s="385"/>
      <c r="N132" s="385"/>
      <c r="O132" s="385"/>
      <c r="P132" s="385"/>
      <c r="Q132" s="385"/>
      <c r="R132" s="385"/>
      <c r="S132" s="385"/>
      <c r="T132" s="385"/>
      <c r="U132" s="385"/>
      <c r="V132" s="385"/>
    </row>
    <row r="133" spans="1:22" ht="20.25" hidden="1" customHeight="1" x14ac:dyDescent="0.2">
      <c r="A133" s="102"/>
      <c r="B133" s="102"/>
      <c r="C133" s="102"/>
      <c r="D133" s="102"/>
      <c r="E133" s="102"/>
      <c r="F133" s="102"/>
      <c r="G133" s="102"/>
      <c r="H133" s="102"/>
      <c r="I133" s="102"/>
      <c r="J133" s="102"/>
      <c r="K133" s="102"/>
      <c r="L133" s="102"/>
      <c r="M133" s="102"/>
      <c r="N133" s="102"/>
      <c r="O133" s="102"/>
      <c r="P133" s="102"/>
      <c r="Q133" s="102"/>
      <c r="R133" s="102"/>
      <c r="S133" s="102"/>
      <c r="T133" s="102"/>
      <c r="U133" s="102"/>
      <c r="V133" s="102"/>
    </row>
    <row r="134" spans="1:22" ht="20.25" hidden="1" customHeight="1" x14ac:dyDescent="0.2">
      <c r="A134" s="101" t="s">
        <v>253</v>
      </c>
      <c r="B134" s="101"/>
      <c r="C134" s="101"/>
      <c r="D134" s="101"/>
      <c r="E134" s="101"/>
      <c r="F134" s="101"/>
      <c r="G134" s="101"/>
      <c r="H134" s="101"/>
      <c r="I134" s="101"/>
      <c r="J134" s="101"/>
      <c r="K134" s="100"/>
      <c r="L134" s="101" t="s">
        <v>253</v>
      </c>
      <c r="M134" s="101"/>
      <c r="N134" s="101"/>
      <c r="O134" s="101"/>
      <c r="P134" s="101"/>
      <c r="Q134" s="101"/>
      <c r="R134" s="101"/>
      <c r="S134" s="101"/>
      <c r="T134" s="101"/>
      <c r="U134" s="101"/>
      <c r="V134" s="100"/>
    </row>
    <row r="135" spans="1:22" ht="20.25" hidden="1" customHeight="1" x14ac:dyDescent="0.2"/>
    <row r="136" spans="1:22" ht="16" hidden="1" x14ac:dyDescent="0.2">
      <c r="B136" s="391" t="s">
        <v>252</v>
      </c>
      <c r="C136" s="391"/>
      <c r="D136" s="391"/>
      <c r="H136" s="391" t="s">
        <v>251</v>
      </c>
      <c r="I136" s="391"/>
      <c r="J136" s="391"/>
      <c r="M136" s="391" t="s">
        <v>252</v>
      </c>
      <c r="N136" s="391"/>
      <c r="O136" s="391"/>
      <c r="S136" s="391" t="s">
        <v>251</v>
      </c>
      <c r="T136" s="391"/>
      <c r="U136" s="391"/>
    </row>
    <row r="137" spans="1:22" ht="16" hidden="1" x14ac:dyDescent="0.2">
      <c r="B137" s="389" t="s">
        <v>250</v>
      </c>
      <c r="C137" s="389"/>
      <c r="D137" s="389"/>
      <c r="H137" s="389" t="s">
        <v>192</v>
      </c>
      <c r="I137" s="389"/>
      <c r="J137" s="389"/>
      <c r="M137" s="389" t="s">
        <v>250</v>
      </c>
      <c r="N137" s="389"/>
      <c r="O137" s="389"/>
      <c r="S137" s="389" t="s">
        <v>192</v>
      </c>
      <c r="T137" s="389"/>
      <c r="U137" s="389"/>
    </row>
    <row r="138" spans="1:22" ht="20.25" hidden="1" customHeight="1" x14ac:dyDescent="0.2"/>
    <row r="139" spans="1:22" ht="20.25" hidden="1" customHeight="1" x14ac:dyDescent="0.2">
      <c r="B139" s="99" t="s">
        <v>249</v>
      </c>
      <c r="I139" s="99" t="s">
        <v>249</v>
      </c>
      <c r="M139" s="99" t="s">
        <v>249</v>
      </c>
      <c r="T139" s="99" t="s">
        <v>249</v>
      </c>
    </row>
    <row r="140" spans="1:22" ht="20.25" hidden="1" customHeight="1" x14ac:dyDescent="0.2"/>
    <row r="141" spans="1:22" ht="16" hidden="1" x14ac:dyDescent="0.2">
      <c r="B141" s="389" t="e">
        <f>[73]Base_02!#REF!</f>
        <v>#REF!</v>
      </c>
      <c r="C141" s="389"/>
      <c r="D141" s="389"/>
      <c r="H141" s="389" t="e">
        <f>[73]Base_02!#REF!</f>
        <v>#REF!</v>
      </c>
      <c r="I141" s="389"/>
      <c r="J141" s="389"/>
      <c r="M141" s="389" t="e">
        <f>[73]Base_02!#REF!</f>
        <v>#REF!</v>
      </c>
      <c r="N141" s="389"/>
      <c r="O141" s="389"/>
      <c r="S141" s="389" t="e">
        <f>[73]Base_02!#REF!</f>
        <v>#REF!</v>
      </c>
      <c r="T141" s="389"/>
      <c r="U141" s="389"/>
    </row>
    <row r="142" spans="1:22" ht="20.25" hidden="1" customHeight="1" x14ac:dyDescent="0.2"/>
    <row r="143" spans="1:22" ht="16" hidden="1" x14ac:dyDescent="0.2">
      <c r="A143" s="389" t="s">
        <v>248</v>
      </c>
      <c r="B143" s="389"/>
      <c r="C143" s="389"/>
      <c r="D143" s="389"/>
      <c r="E143" s="389"/>
      <c r="F143" s="389"/>
      <c r="G143" s="389"/>
      <c r="H143" s="389"/>
      <c r="I143" s="389"/>
      <c r="J143" s="389"/>
      <c r="K143" s="389"/>
      <c r="L143" s="389" t="s">
        <v>248</v>
      </c>
      <c r="M143" s="389"/>
      <c r="N143" s="389"/>
      <c r="O143" s="389"/>
      <c r="P143" s="389"/>
      <c r="Q143" s="389"/>
      <c r="R143" s="389"/>
      <c r="S143" s="389"/>
      <c r="T143" s="389"/>
      <c r="U143" s="389"/>
      <c r="V143" s="389"/>
    </row>
    <row r="144" spans="1:22" ht="20.25" hidden="1" customHeight="1" x14ac:dyDescent="0.2">
      <c r="A144" s="98"/>
      <c r="B144" s="98"/>
      <c r="C144" s="98"/>
      <c r="D144" s="98"/>
      <c r="E144" s="98"/>
      <c r="F144" s="98"/>
      <c r="G144" s="98"/>
      <c r="H144" s="98"/>
      <c r="I144" s="98"/>
      <c r="J144" s="98"/>
      <c r="K144" s="98"/>
      <c r="L144" s="98"/>
      <c r="M144" s="98"/>
      <c r="N144" s="98"/>
      <c r="O144" s="98"/>
      <c r="P144" s="98"/>
      <c r="Q144" s="98"/>
      <c r="R144" s="98"/>
      <c r="S144" s="98"/>
      <c r="T144" s="98"/>
      <c r="U144" s="98"/>
      <c r="V144" s="98"/>
    </row>
    <row r="145" spans="1:22" ht="16" hidden="1" x14ac:dyDescent="0.2">
      <c r="A145" s="389" t="s">
        <v>116</v>
      </c>
      <c r="B145" s="389"/>
      <c r="C145" s="389"/>
      <c r="D145" s="389" t="s">
        <v>247</v>
      </c>
      <c r="E145" s="389"/>
      <c r="F145" s="389"/>
      <c r="G145" s="389" t="s">
        <v>114</v>
      </c>
      <c r="H145" s="389"/>
      <c r="I145" s="389"/>
      <c r="J145" s="389"/>
      <c r="K145" s="389"/>
      <c r="L145" s="389" t="s">
        <v>116</v>
      </c>
      <c r="M145" s="389"/>
      <c r="N145" s="389"/>
      <c r="O145" s="389" t="s">
        <v>247</v>
      </c>
      <c r="P145" s="389"/>
      <c r="Q145" s="389"/>
      <c r="R145" s="389" t="s">
        <v>114</v>
      </c>
      <c r="S145" s="389"/>
      <c r="T145" s="389"/>
      <c r="U145" s="389"/>
      <c r="V145" s="389"/>
    </row>
    <row r="146" spans="1:22" ht="20.25" hidden="1" customHeight="1" x14ac:dyDescent="0.2"/>
    <row r="147" spans="1:22" ht="20.25" hidden="1" customHeight="1" x14ac:dyDescent="0.2"/>
    <row r="148" spans="1:22" ht="20.25" hidden="1" customHeight="1" x14ac:dyDescent="0.2"/>
    <row r="149" spans="1:22" ht="16" hidden="1" x14ac:dyDescent="0.2">
      <c r="A149" s="393" t="s">
        <v>246</v>
      </c>
      <c r="B149" s="393"/>
      <c r="C149" s="393"/>
      <c r="D149" s="394" t="e">
        <f>[73]Base_02!#REF!</f>
        <v>#REF!</v>
      </c>
      <c r="E149" s="394"/>
      <c r="F149" s="394"/>
      <c r="G149" s="389" t="e">
        <f>[73]Base_02!#REF!</f>
        <v>#REF!</v>
      </c>
      <c r="H149" s="389"/>
      <c r="I149" s="389"/>
      <c r="J149" s="389" t="e">
        <f>[73]Base_02!#REF!</f>
        <v>#REF!</v>
      </c>
      <c r="K149" s="389"/>
      <c r="L149" s="393" t="s">
        <v>246</v>
      </c>
      <c r="M149" s="393"/>
      <c r="N149" s="393"/>
      <c r="O149" s="394" t="e">
        <f>[73]Base_02!#REF!</f>
        <v>#REF!</v>
      </c>
      <c r="P149" s="394"/>
      <c r="Q149" s="394"/>
      <c r="R149" s="389" t="e">
        <f>[73]Base_02!#REF!</f>
        <v>#REF!</v>
      </c>
      <c r="S149" s="389"/>
      <c r="T149" s="389"/>
      <c r="U149" s="389" t="e">
        <f>[73]Base_02!#REF!</f>
        <v>#REF!</v>
      </c>
      <c r="V149" s="389"/>
    </row>
    <row r="150" spans="1:22" ht="16" hidden="1" x14ac:dyDescent="0.2">
      <c r="A150" s="389"/>
      <c r="B150" s="389"/>
      <c r="C150" s="389"/>
      <c r="D150" s="98"/>
      <c r="E150" s="98"/>
      <c r="F150" s="98"/>
      <c r="G150" s="98"/>
      <c r="H150" s="98"/>
      <c r="I150" s="98"/>
      <c r="J150" s="98"/>
      <c r="K150" s="98"/>
      <c r="L150" s="389"/>
      <c r="M150" s="389"/>
      <c r="N150" s="389"/>
      <c r="O150" s="98"/>
      <c r="P150" s="98"/>
      <c r="Q150" s="98"/>
      <c r="R150" s="98"/>
      <c r="S150" s="98"/>
      <c r="T150" s="98"/>
      <c r="U150" s="98"/>
      <c r="V150" s="98"/>
    </row>
    <row r="151" spans="1:22" ht="20.25" hidden="1" customHeight="1" x14ac:dyDescent="0.2"/>
    <row r="152" spans="1:22" ht="20.25" hidden="1" customHeight="1" x14ac:dyDescent="0.2">
      <c r="A152" s="96" t="s">
        <v>245</v>
      </c>
      <c r="L152" s="96" t="s">
        <v>245</v>
      </c>
    </row>
    <row r="153" spans="1:22" ht="20.25" hidden="1" customHeight="1" x14ac:dyDescent="0.2">
      <c r="A153" s="97" t="s">
        <v>244</v>
      </c>
      <c r="L153" s="97" t="s">
        <v>244</v>
      </c>
    </row>
    <row r="154" spans="1:22" ht="20.25" hidden="1" customHeight="1" x14ac:dyDescent="0.2">
      <c r="A154" s="97" t="s">
        <v>243</v>
      </c>
      <c r="L154" s="97" t="s">
        <v>243</v>
      </c>
    </row>
    <row r="155" spans="1:22" ht="20.25" hidden="1" customHeight="1" x14ac:dyDescent="0.2">
      <c r="A155" s="96" t="s">
        <v>242</v>
      </c>
      <c r="L155" s="96" t="s">
        <v>242</v>
      </c>
    </row>
  </sheetData>
  <mergeCells count="138">
    <mergeCell ref="B40:K40"/>
    <mergeCell ref="M40:V40"/>
    <mergeCell ref="L143:V143"/>
    <mergeCell ref="M126:V126"/>
    <mergeCell ref="L128:V128"/>
    <mergeCell ref="L130:V130"/>
    <mergeCell ref="L132:V132"/>
    <mergeCell ref="M136:O136"/>
    <mergeCell ref="L150:N150"/>
    <mergeCell ref="L145:N145"/>
    <mergeCell ref="O145:Q145"/>
    <mergeCell ref="R145:V145"/>
    <mergeCell ref="L149:N149"/>
    <mergeCell ref="O149:Q149"/>
    <mergeCell ref="R149:T149"/>
    <mergeCell ref="U149:V149"/>
    <mergeCell ref="S136:U136"/>
    <mergeCell ref="M121:V121"/>
    <mergeCell ref="M122:V122"/>
    <mergeCell ref="M123:V123"/>
    <mergeCell ref="M124:V124"/>
    <mergeCell ref="M125:V125"/>
    <mergeCell ref="M137:O137"/>
    <mergeCell ref="S137:U137"/>
    <mergeCell ref="M141:O141"/>
    <mergeCell ref="S141:U141"/>
    <mergeCell ref="M113:V113"/>
    <mergeCell ref="M114:V114"/>
    <mergeCell ref="M115:V115"/>
    <mergeCell ref="M119:V119"/>
    <mergeCell ref="M120:V120"/>
    <mergeCell ref="L71:N71"/>
    <mergeCell ref="L80:V80"/>
    <mergeCell ref="L81:V81"/>
    <mergeCell ref="O87:Q87"/>
    <mergeCell ref="L111:V111"/>
    <mergeCell ref="L70:N70"/>
    <mergeCell ref="M59:O59"/>
    <mergeCell ref="S59:U59"/>
    <mergeCell ref="M63:O63"/>
    <mergeCell ref="S63:U63"/>
    <mergeCell ref="L65:R65"/>
    <mergeCell ref="S65:V65"/>
    <mergeCell ref="O66:R66"/>
    <mergeCell ref="S66:V66"/>
    <mergeCell ref="L4:V4"/>
    <mergeCell ref="L5:V5"/>
    <mergeCell ref="O11:Q11"/>
    <mergeCell ref="L35:V35"/>
    <mergeCell ref="M37:V37"/>
    <mergeCell ref="M46:V46"/>
    <mergeCell ref="M47:V47"/>
    <mergeCell ref="M48:V48"/>
    <mergeCell ref="M49:V49"/>
    <mergeCell ref="A150:C150"/>
    <mergeCell ref="A145:C145"/>
    <mergeCell ref="D145:F145"/>
    <mergeCell ref="G145:K145"/>
    <mergeCell ref="A149:C149"/>
    <mergeCell ref="D149:F149"/>
    <mergeCell ref="G149:I149"/>
    <mergeCell ref="J149:K149"/>
    <mergeCell ref="B137:D137"/>
    <mergeCell ref="B141:D141"/>
    <mergeCell ref="H141:J141"/>
    <mergeCell ref="A143:K143"/>
    <mergeCell ref="A128:K128"/>
    <mergeCell ref="A130:K130"/>
    <mergeCell ref="A132:K132"/>
    <mergeCell ref="B136:D136"/>
    <mergeCell ref="H136:J136"/>
    <mergeCell ref="L7:V7"/>
    <mergeCell ref="M38:V38"/>
    <mergeCell ref="M39:V39"/>
    <mergeCell ref="M43:V43"/>
    <mergeCell ref="M44:V44"/>
    <mergeCell ref="M45:V45"/>
    <mergeCell ref="M50:V50"/>
    <mergeCell ref="M52:V52"/>
    <mergeCell ref="M51:V51"/>
    <mergeCell ref="O70:R70"/>
    <mergeCell ref="S70:V70"/>
    <mergeCell ref="L54:V54"/>
    <mergeCell ref="L56:V56"/>
    <mergeCell ref="M58:O58"/>
    <mergeCell ref="S58:U58"/>
    <mergeCell ref="L66:N66"/>
    <mergeCell ref="B124:K124"/>
    <mergeCell ref="B125:K125"/>
    <mergeCell ref="B126:K126"/>
    <mergeCell ref="B114:K114"/>
    <mergeCell ref="B115:K115"/>
    <mergeCell ref="B119:K119"/>
    <mergeCell ref="B120:K120"/>
    <mergeCell ref="B121:K121"/>
    <mergeCell ref="H137:J137"/>
    <mergeCell ref="A111:K111"/>
    <mergeCell ref="B113:K113"/>
    <mergeCell ref="A4:K4"/>
    <mergeCell ref="A5:K5"/>
    <mergeCell ref="B38:K38"/>
    <mergeCell ref="D11:F11"/>
    <mergeCell ref="B58:D58"/>
    <mergeCell ref="B122:K122"/>
    <mergeCell ref="B123:K123"/>
    <mergeCell ref="H58:J58"/>
    <mergeCell ref="H59:J59"/>
    <mergeCell ref="H63:J63"/>
    <mergeCell ref="B50:K50"/>
    <mergeCell ref="A54:K54"/>
    <mergeCell ref="A56:K56"/>
    <mergeCell ref="A80:K80"/>
    <mergeCell ref="A81:K81"/>
    <mergeCell ref="D87:F87"/>
    <mergeCell ref="H70:K70"/>
    <mergeCell ref="D66:G66"/>
    <mergeCell ref="D70:G70"/>
    <mergeCell ref="A7:K7"/>
    <mergeCell ref="A71:C71"/>
    <mergeCell ref="A66:C66"/>
    <mergeCell ref="A70:C70"/>
    <mergeCell ref="A35:K35"/>
    <mergeCell ref="A65:G65"/>
    <mergeCell ref="H65:K65"/>
    <mergeCell ref="B52:K52"/>
    <mergeCell ref="B51:K51"/>
    <mergeCell ref="H66:K66"/>
    <mergeCell ref="B37:K37"/>
    <mergeCell ref="B49:K49"/>
    <mergeCell ref="B39:K39"/>
    <mergeCell ref="B43:K43"/>
    <mergeCell ref="B44:K44"/>
    <mergeCell ref="B45:K45"/>
    <mergeCell ref="B46:K46"/>
    <mergeCell ref="B47:K47"/>
    <mergeCell ref="B48:K48"/>
    <mergeCell ref="B59:D59"/>
    <mergeCell ref="B63:D63"/>
  </mergeCells>
  <printOptions horizontalCentered="1"/>
  <pageMargins left="0.70866141732283472" right="0.27559055118110237" top="0.47244094488188981" bottom="0.31496062992125984" header="0.23622047244094491" footer="0.15748031496062992"/>
  <pageSetup paperSize="9" scale="56" orientation="portrait" horizontalDpi="4294967293" r:id="rId1"/>
  <rowBreaks count="3" manualBreakCount="3">
    <brk id="52" max="21" man="1"/>
    <brk id="76" max="21" man="1"/>
    <brk id="126" max="21" man="1"/>
  </rowBreaks>
  <colBreaks count="1" manualBreakCount="1">
    <brk id="11" max="155" man="1"/>
  </col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BB5567-C250-564D-BF65-74F8A762DB12}">
  <sheetPr codeName="Sheet35">
    <tabColor theme="8" tint="0.39997558519241921"/>
  </sheetPr>
  <dimension ref="A1:Z990"/>
  <sheetViews>
    <sheetView view="pageBreakPreview" zoomScale="125" zoomScaleNormal="70" workbookViewId="0">
      <selection activeCell="M19" sqref="M19"/>
    </sheetView>
  </sheetViews>
  <sheetFormatPr baseColWidth="10" defaultColWidth="13.83203125" defaultRowHeight="14" x14ac:dyDescent="0.15"/>
  <cols>
    <col min="1" max="1" width="3" style="75" customWidth="1"/>
    <col min="2" max="2" width="22.6640625" style="75" customWidth="1"/>
    <col min="3" max="3" width="2.6640625" style="75" customWidth="1"/>
    <col min="4" max="4" width="15.6640625" style="75" customWidth="1"/>
    <col min="5" max="5" width="14.5" style="75" customWidth="1"/>
    <col min="6" max="6" width="8.1640625" style="75" customWidth="1"/>
    <col min="7" max="7" width="4.1640625" style="75" customWidth="1"/>
    <col min="8" max="8" width="8.33203125" style="75" customWidth="1"/>
    <col min="9" max="9" width="9.5" style="75" customWidth="1"/>
    <col min="10" max="26" width="8.33203125" style="75" customWidth="1"/>
    <col min="27" max="16384" width="13.83203125" style="75"/>
  </cols>
  <sheetData>
    <row r="1" spans="1:26" ht="18.75" customHeight="1" x14ac:dyDescent="0.2">
      <c r="A1" s="390" t="s">
        <v>323</v>
      </c>
      <c r="B1" s="549"/>
      <c r="C1" s="549"/>
      <c r="D1" s="549"/>
      <c r="E1" s="549"/>
      <c r="F1" s="549"/>
      <c r="G1" s="549"/>
      <c r="H1" s="549"/>
      <c r="I1" s="549"/>
      <c r="K1" s="116"/>
      <c r="L1" s="116"/>
      <c r="M1" s="116"/>
      <c r="N1" s="116"/>
      <c r="O1" s="116"/>
      <c r="P1" s="116"/>
      <c r="Q1" s="116"/>
      <c r="R1" s="116"/>
      <c r="S1" s="116"/>
      <c r="T1" s="116"/>
      <c r="U1" s="116"/>
      <c r="V1" s="116"/>
      <c r="W1" s="116"/>
      <c r="X1" s="116"/>
      <c r="Y1" s="116"/>
      <c r="Z1" s="116"/>
    </row>
    <row r="2" spans="1:26" ht="18.75" customHeight="1" x14ac:dyDescent="0.2">
      <c r="A2" s="390" t="s">
        <v>322</v>
      </c>
      <c r="B2" s="549"/>
      <c r="C2" s="549"/>
      <c r="D2" s="549"/>
      <c r="E2" s="549"/>
      <c r="F2" s="549"/>
      <c r="G2" s="549"/>
      <c r="H2" s="549"/>
      <c r="I2" s="549"/>
      <c r="K2" s="116"/>
      <c r="L2" s="116"/>
      <c r="M2" s="116"/>
      <c r="N2" s="116"/>
      <c r="O2" s="116"/>
      <c r="P2" s="116"/>
      <c r="Q2" s="116"/>
      <c r="R2" s="116"/>
      <c r="S2" s="116"/>
      <c r="T2" s="116"/>
      <c r="U2" s="116"/>
      <c r="V2" s="116"/>
      <c r="W2" s="116"/>
      <c r="X2" s="116"/>
      <c r="Y2" s="116"/>
      <c r="Z2" s="116"/>
    </row>
    <row r="3" spans="1:26" ht="14.25" customHeight="1" x14ac:dyDescent="0.15"/>
    <row r="4" spans="1:26" ht="14.25" customHeight="1" x14ac:dyDescent="0.15">
      <c r="A4" s="356" t="s">
        <v>321</v>
      </c>
      <c r="B4" s="315"/>
      <c r="C4" s="315"/>
      <c r="D4" s="315"/>
      <c r="E4" s="315"/>
      <c r="F4" s="315"/>
      <c r="G4" s="315"/>
      <c r="H4" s="315"/>
      <c r="I4" s="315"/>
    </row>
    <row r="5" spans="1:26" ht="6" customHeight="1" x14ac:dyDescent="0.15"/>
    <row r="6" spans="1:26" ht="17" customHeight="1" x14ac:dyDescent="0.15">
      <c r="A6" s="356" t="s">
        <v>320</v>
      </c>
      <c r="B6" s="315"/>
      <c r="C6" s="112" t="s">
        <v>102</v>
      </c>
      <c r="D6" s="75" t="s">
        <v>177</v>
      </c>
    </row>
    <row r="7" spans="1:26" ht="17" customHeight="1" x14ac:dyDescent="0.15">
      <c r="A7" s="356" t="s">
        <v>560</v>
      </c>
      <c r="B7" s="315"/>
      <c r="C7" s="112" t="s">
        <v>102</v>
      </c>
      <c r="D7" s="75" t="s">
        <v>177</v>
      </c>
    </row>
    <row r="8" spans="1:26" ht="17" customHeight="1" x14ac:dyDescent="0.15">
      <c r="A8" s="356" t="s">
        <v>278</v>
      </c>
      <c r="B8" s="315"/>
      <c r="C8" s="112" t="s">
        <v>102</v>
      </c>
      <c r="D8" s="75" t="s">
        <v>177</v>
      </c>
    </row>
    <row r="9" spans="1:26" ht="17" customHeight="1" x14ac:dyDescent="0.15">
      <c r="A9" s="356" t="s">
        <v>319</v>
      </c>
      <c r="B9" s="315"/>
      <c r="C9" s="112" t="s">
        <v>102</v>
      </c>
      <c r="D9" s="75" t="s">
        <v>177</v>
      </c>
    </row>
    <row r="10" spans="1:26" ht="14.25" customHeight="1" x14ac:dyDescent="0.15"/>
    <row r="11" spans="1:26" ht="17" customHeight="1" x14ac:dyDescent="0.15">
      <c r="A11" s="313" t="s">
        <v>318</v>
      </c>
      <c r="B11" s="315"/>
      <c r="C11" s="315"/>
      <c r="D11" s="315"/>
      <c r="E11" s="315"/>
      <c r="F11" s="315"/>
      <c r="G11" s="315"/>
      <c r="H11" s="315"/>
      <c r="I11" s="315"/>
    </row>
    <row r="12" spans="1:26" x14ac:dyDescent="0.15">
      <c r="A12" s="114">
        <v>1</v>
      </c>
      <c r="B12" s="321" t="s">
        <v>317</v>
      </c>
      <c r="C12" s="348"/>
      <c r="D12" s="348"/>
      <c r="E12" s="348"/>
      <c r="F12" s="348"/>
      <c r="G12" s="348"/>
      <c r="H12" s="348"/>
      <c r="I12" s="348"/>
      <c r="J12" s="75" t="s">
        <v>316</v>
      </c>
    </row>
    <row r="13" spans="1:26" ht="36" customHeight="1" x14ac:dyDescent="0.15">
      <c r="A13" s="114">
        <v>2</v>
      </c>
      <c r="B13" s="321" t="s">
        <v>315</v>
      </c>
      <c r="C13" s="321"/>
      <c r="D13" s="321"/>
      <c r="E13" s="321"/>
      <c r="F13" s="321"/>
      <c r="G13" s="321"/>
      <c r="H13" s="321"/>
      <c r="I13" s="321"/>
      <c r="J13" s="75" t="s">
        <v>314</v>
      </c>
    </row>
    <row r="14" spans="1:26" ht="31.5" customHeight="1" x14ac:dyDescent="0.15">
      <c r="A14" s="114">
        <v>3</v>
      </c>
      <c r="B14" s="321" t="s">
        <v>313</v>
      </c>
      <c r="C14" s="348"/>
      <c r="D14" s="348"/>
      <c r="E14" s="348"/>
      <c r="F14" s="348"/>
      <c r="G14" s="348"/>
      <c r="H14" s="348"/>
      <c r="I14" s="348"/>
      <c r="J14" s="75" t="s">
        <v>312</v>
      </c>
    </row>
    <row r="15" spans="1:26" ht="30" customHeight="1" x14ac:dyDescent="0.15">
      <c r="A15" s="114">
        <v>4</v>
      </c>
      <c r="B15" s="321" t="s">
        <v>311</v>
      </c>
      <c r="C15" s="348"/>
      <c r="D15" s="348"/>
      <c r="E15" s="348"/>
      <c r="F15" s="348"/>
      <c r="G15" s="348"/>
      <c r="H15" s="348"/>
      <c r="I15" s="348"/>
    </row>
    <row r="16" spans="1:26" ht="29" customHeight="1" x14ac:dyDescent="0.15">
      <c r="A16" s="114">
        <v>5</v>
      </c>
      <c r="B16" s="321" t="s">
        <v>310</v>
      </c>
      <c r="C16" s="348"/>
      <c r="D16" s="348"/>
      <c r="E16" s="348"/>
      <c r="F16" s="348"/>
      <c r="G16" s="348"/>
      <c r="H16" s="348"/>
      <c r="I16" s="348"/>
    </row>
    <row r="17" spans="1:9" ht="43" customHeight="1" x14ac:dyDescent="0.15">
      <c r="A17" s="310" t="s">
        <v>579</v>
      </c>
      <c r="B17" s="321" t="s">
        <v>309</v>
      </c>
      <c r="C17" s="348"/>
      <c r="D17" s="348"/>
      <c r="E17" s="348"/>
      <c r="F17" s="348"/>
      <c r="G17" s="348"/>
      <c r="H17" s="348"/>
      <c r="I17" s="348"/>
    </row>
    <row r="18" spans="1:9" ht="14.25" customHeight="1" x14ac:dyDescent="0.15"/>
    <row r="19" spans="1:9" ht="14.25" customHeight="1" x14ac:dyDescent="0.15">
      <c r="F19" s="547" t="str">
        <f>[73]Base_01!$C$4&amp;", …..  ….................. 2026"</f>
        <v>Sorong, …..  ….................. 2026</v>
      </c>
      <c r="G19" s="315"/>
      <c r="H19" s="315"/>
      <c r="I19" s="315"/>
    </row>
    <row r="20" spans="1:9" ht="14.25" customHeight="1" x14ac:dyDescent="0.15">
      <c r="F20" s="347" t="s">
        <v>561</v>
      </c>
      <c r="G20" s="347"/>
      <c r="H20" s="347"/>
      <c r="I20" s="347"/>
    </row>
    <row r="21" spans="1:9" ht="9" customHeight="1" x14ac:dyDescent="0.15"/>
    <row r="22" spans="1:9" ht="14.25" customHeight="1" x14ac:dyDescent="0.15"/>
    <row r="23" spans="1:9" ht="14.25" customHeight="1" x14ac:dyDescent="0.2">
      <c r="G23" s="548" t="s">
        <v>308</v>
      </c>
      <c r="H23" s="315"/>
      <c r="I23" s="315"/>
    </row>
    <row r="24" spans="1:9" ht="14.25" customHeight="1" x14ac:dyDescent="0.15"/>
    <row r="25" spans="1:9" ht="14.25" customHeight="1" x14ac:dyDescent="0.15"/>
    <row r="26" spans="1:9" ht="14.25" customHeight="1" x14ac:dyDescent="0.15">
      <c r="F26" s="351" t="str">
        <f>D6</f>
        <v>….............................................</v>
      </c>
      <c r="G26" s="315"/>
      <c r="H26" s="315"/>
      <c r="I26" s="315"/>
    </row>
    <row r="27" spans="1:9" ht="14.25" customHeight="1" x14ac:dyDescent="0.15">
      <c r="F27" s="546" t="str">
        <f>D7</f>
        <v>….............................................</v>
      </c>
      <c r="G27" s="347"/>
      <c r="H27" s="347"/>
      <c r="I27" s="347"/>
    </row>
    <row r="28" spans="1:9" ht="14.25" customHeight="1" x14ac:dyDescent="0.15"/>
    <row r="29" spans="1:9" ht="14.25" customHeight="1" x14ac:dyDescent="0.15"/>
    <row r="30" spans="1:9" ht="14.25" customHeight="1" x14ac:dyDescent="0.15"/>
    <row r="31" spans="1:9" ht="14.25" customHeight="1" x14ac:dyDescent="0.15"/>
    <row r="32" spans="1:9" ht="14.25" customHeight="1" x14ac:dyDescent="0.15"/>
    <row r="33" s="75" customFormat="1" ht="14.25" customHeight="1" x14ac:dyDescent="0.15"/>
    <row r="34" s="75" customFormat="1" ht="14.25" customHeight="1" x14ac:dyDescent="0.15"/>
    <row r="35" s="75" customFormat="1" ht="14.25" customHeight="1" x14ac:dyDescent="0.15"/>
    <row r="36" s="75" customFormat="1" ht="14.25" customHeight="1" x14ac:dyDescent="0.15"/>
    <row r="37" s="75" customFormat="1" ht="14.25" customHeight="1" x14ac:dyDescent="0.15"/>
    <row r="38" s="75" customFormat="1" ht="14.25" customHeight="1" x14ac:dyDescent="0.15"/>
    <row r="39" s="75" customFormat="1" ht="14.25" customHeight="1" x14ac:dyDescent="0.15"/>
    <row r="40" s="75" customFormat="1" ht="14.25" customHeight="1" x14ac:dyDescent="0.15"/>
    <row r="41" s="75" customFormat="1" ht="14.25" customHeight="1" x14ac:dyDescent="0.15"/>
    <row r="42" s="75" customFormat="1" ht="14.25" customHeight="1" x14ac:dyDescent="0.15"/>
    <row r="43" s="75" customFormat="1" ht="14.25" customHeight="1" x14ac:dyDescent="0.15"/>
    <row r="44" s="75" customFormat="1" ht="14.25" customHeight="1" x14ac:dyDescent="0.15"/>
    <row r="45" s="75" customFormat="1" ht="14.25" customHeight="1" x14ac:dyDescent="0.15"/>
    <row r="46" s="75" customFormat="1" ht="14.25" customHeight="1" x14ac:dyDescent="0.15"/>
    <row r="47" s="75" customFormat="1" ht="14.25" customHeight="1" x14ac:dyDescent="0.15"/>
    <row r="48" s="75" customFormat="1" ht="14.25" customHeight="1" x14ac:dyDescent="0.15"/>
    <row r="49" s="75" customFormat="1" ht="14.25" customHeight="1" x14ac:dyDescent="0.15"/>
    <row r="50" s="75" customFormat="1" ht="14.25" customHeight="1" x14ac:dyDescent="0.15"/>
    <row r="51" s="75" customFormat="1" ht="14.25" customHeight="1" x14ac:dyDescent="0.15"/>
    <row r="52" s="75" customFormat="1" ht="14.25" customHeight="1" x14ac:dyDescent="0.15"/>
    <row r="53" s="75" customFormat="1" ht="14.25" customHeight="1" x14ac:dyDescent="0.15"/>
    <row r="54" s="75" customFormat="1" ht="14.25" customHeight="1" x14ac:dyDescent="0.15"/>
    <row r="55" s="75" customFormat="1" ht="14.25" customHeight="1" x14ac:dyDescent="0.15"/>
    <row r="56" s="75" customFormat="1" ht="14.25" customHeight="1" x14ac:dyDescent="0.15"/>
    <row r="57" s="75" customFormat="1" ht="14.25" customHeight="1" x14ac:dyDescent="0.15"/>
    <row r="58" s="75" customFormat="1" ht="14.25" customHeight="1" x14ac:dyDescent="0.15"/>
    <row r="59" s="75" customFormat="1" ht="14.25" customHeight="1" x14ac:dyDescent="0.15"/>
    <row r="60" s="75" customFormat="1" ht="14.25" customHeight="1" x14ac:dyDescent="0.15"/>
    <row r="61" s="75" customFormat="1" ht="14.25" customHeight="1" x14ac:dyDescent="0.15"/>
    <row r="62" s="75" customFormat="1" ht="14.25" customHeight="1" x14ac:dyDescent="0.15"/>
    <row r="63" s="75" customFormat="1" ht="14.25" customHeight="1" x14ac:dyDescent="0.15"/>
    <row r="64" s="75" customFormat="1" ht="14.25" customHeight="1" x14ac:dyDescent="0.15"/>
    <row r="65" s="75" customFormat="1" ht="14.25" customHeight="1" x14ac:dyDescent="0.15"/>
    <row r="66" s="75" customFormat="1" ht="14.25" customHeight="1" x14ac:dyDescent="0.15"/>
    <row r="67" s="75" customFormat="1" ht="14.25" customHeight="1" x14ac:dyDescent="0.15"/>
    <row r="68" s="75" customFormat="1" ht="14.25" customHeight="1" x14ac:dyDescent="0.15"/>
    <row r="69" s="75" customFormat="1" ht="14.25" customHeight="1" x14ac:dyDescent="0.15"/>
    <row r="70" s="75" customFormat="1" ht="14.25" customHeight="1" x14ac:dyDescent="0.15"/>
    <row r="71" s="75" customFormat="1" ht="14.25" customHeight="1" x14ac:dyDescent="0.15"/>
    <row r="72" s="75" customFormat="1" ht="14.25" customHeight="1" x14ac:dyDescent="0.15"/>
    <row r="73" s="75" customFormat="1" ht="14.25" customHeight="1" x14ac:dyDescent="0.15"/>
    <row r="74" s="75" customFormat="1" ht="14.25" customHeight="1" x14ac:dyDescent="0.15"/>
    <row r="75" s="75" customFormat="1" ht="14.25" customHeight="1" x14ac:dyDescent="0.15"/>
    <row r="76" s="75" customFormat="1" ht="14.25" customHeight="1" x14ac:dyDescent="0.15"/>
    <row r="77" s="75" customFormat="1" ht="14.25" customHeight="1" x14ac:dyDescent="0.15"/>
    <row r="78" s="75" customFormat="1" ht="14.25" customHeight="1" x14ac:dyDescent="0.15"/>
    <row r="79" s="75" customFormat="1" ht="14.25" customHeight="1" x14ac:dyDescent="0.15"/>
    <row r="80" s="75" customFormat="1" ht="14.25" customHeight="1" x14ac:dyDescent="0.15"/>
    <row r="81" s="75" customFormat="1" ht="14.25" customHeight="1" x14ac:dyDescent="0.15"/>
    <row r="82" s="75" customFormat="1" ht="14.25" customHeight="1" x14ac:dyDescent="0.15"/>
    <row r="83" s="75" customFormat="1" ht="14.25" customHeight="1" x14ac:dyDescent="0.15"/>
    <row r="84" s="75" customFormat="1" ht="14.25" customHeight="1" x14ac:dyDescent="0.15"/>
    <row r="85" s="75" customFormat="1" ht="14.25" customHeight="1" x14ac:dyDescent="0.15"/>
    <row r="86" s="75" customFormat="1" ht="14.25" customHeight="1" x14ac:dyDescent="0.15"/>
    <row r="87" s="75" customFormat="1" ht="14.25" customHeight="1" x14ac:dyDescent="0.15"/>
    <row r="88" s="75" customFormat="1" ht="14.25" customHeight="1" x14ac:dyDescent="0.15"/>
    <row r="89" s="75" customFormat="1" ht="14.25" customHeight="1" x14ac:dyDescent="0.15"/>
    <row r="90" s="75" customFormat="1" ht="14.25" customHeight="1" x14ac:dyDescent="0.15"/>
    <row r="91" s="75" customFormat="1" ht="14.25" customHeight="1" x14ac:dyDescent="0.15"/>
    <row r="92" s="75" customFormat="1" ht="14.25" customHeight="1" x14ac:dyDescent="0.15"/>
    <row r="93" s="75" customFormat="1" ht="14.25" customHeight="1" x14ac:dyDescent="0.15"/>
    <row r="94" s="75" customFormat="1" ht="14.25" customHeight="1" x14ac:dyDescent="0.15"/>
    <row r="95" s="75" customFormat="1" ht="14.25" customHeight="1" x14ac:dyDescent="0.15"/>
    <row r="96" s="75" customFormat="1" ht="14.25" customHeight="1" x14ac:dyDescent="0.15"/>
    <row r="97" s="75" customFormat="1" ht="14.25" customHeight="1" x14ac:dyDescent="0.15"/>
    <row r="98" s="75" customFormat="1" ht="14.25" customHeight="1" x14ac:dyDescent="0.15"/>
    <row r="99" s="75" customFormat="1" ht="14.25" customHeight="1" x14ac:dyDescent="0.15"/>
    <row r="100" s="75" customFormat="1" ht="14.25" customHeight="1" x14ac:dyDescent="0.15"/>
    <row r="101" s="75" customFormat="1" ht="14.25" customHeight="1" x14ac:dyDescent="0.15"/>
    <row r="102" s="75" customFormat="1" ht="14.25" customHeight="1" x14ac:dyDescent="0.15"/>
    <row r="103" s="75" customFormat="1" ht="14.25" customHeight="1" x14ac:dyDescent="0.15"/>
    <row r="104" s="75" customFormat="1" ht="14.25" customHeight="1" x14ac:dyDescent="0.15"/>
    <row r="105" s="75" customFormat="1" ht="14.25" customHeight="1" x14ac:dyDescent="0.15"/>
    <row r="106" s="75" customFormat="1" ht="14.25" customHeight="1" x14ac:dyDescent="0.15"/>
    <row r="107" s="75" customFormat="1" ht="14.25" customHeight="1" x14ac:dyDescent="0.15"/>
    <row r="108" s="75" customFormat="1" ht="14.25" customHeight="1" x14ac:dyDescent="0.15"/>
    <row r="109" s="75" customFormat="1" ht="14.25" customHeight="1" x14ac:dyDescent="0.15"/>
    <row r="110" s="75" customFormat="1" ht="14.25" customHeight="1" x14ac:dyDescent="0.15"/>
    <row r="111" s="75" customFormat="1" ht="14.25" customHeight="1" x14ac:dyDescent="0.15"/>
    <row r="112" s="75" customFormat="1" ht="14.25" customHeight="1" x14ac:dyDescent="0.15"/>
    <row r="113" s="75" customFormat="1" ht="14.25" customHeight="1" x14ac:dyDescent="0.15"/>
    <row r="114" s="75" customFormat="1" ht="14.25" customHeight="1" x14ac:dyDescent="0.15"/>
    <row r="115" s="75" customFormat="1" ht="14.25" customHeight="1" x14ac:dyDescent="0.15"/>
    <row r="116" s="75" customFormat="1" ht="14.25" customHeight="1" x14ac:dyDescent="0.15"/>
    <row r="117" s="75" customFormat="1" ht="14.25" customHeight="1" x14ac:dyDescent="0.15"/>
    <row r="118" s="75" customFormat="1" ht="14.25" customHeight="1" x14ac:dyDescent="0.15"/>
    <row r="119" s="75" customFormat="1" ht="14.25" customHeight="1" x14ac:dyDescent="0.15"/>
    <row r="120" s="75" customFormat="1" ht="14.25" customHeight="1" x14ac:dyDescent="0.15"/>
    <row r="121" s="75" customFormat="1" ht="14.25" customHeight="1" x14ac:dyDescent="0.15"/>
    <row r="122" s="75" customFormat="1" ht="14.25" customHeight="1" x14ac:dyDescent="0.15"/>
    <row r="123" s="75" customFormat="1" ht="14.25" customHeight="1" x14ac:dyDescent="0.15"/>
    <row r="124" s="75" customFormat="1" ht="14.25" customHeight="1" x14ac:dyDescent="0.15"/>
    <row r="125" s="75" customFormat="1" ht="14.25" customHeight="1" x14ac:dyDescent="0.15"/>
    <row r="126" s="75" customFormat="1" ht="14.25" customHeight="1" x14ac:dyDescent="0.15"/>
    <row r="127" s="75" customFormat="1" ht="14.25" customHeight="1" x14ac:dyDescent="0.15"/>
    <row r="128" s="75" customFormat="1" ht="14.25" customHeight="1" x14ac:dyDescent="0.15"/>
    <row r="129" s="75" customFormat="1" ht="14.25" customHeight="1" x14ac:dyDescent="0.15"/>
    <row r="130" s="75" customFormat="1" ht="14.25" customHeight="1" x14ac:dyDescent="0.15"/>
    <row r="131" s="75" customFormat="1" ht="14.25" customHeight="1" x14ac:dyDescent="0.15"/>
    <row r="132" s="75" customFormat="1" ht="14.25" customHeight="1" x14ac:dyDescent="0.15"/>
    <row r="133" s="75" customFormat="1" ht="14.25" customHeight="1" x14ac:dyDescent="0.15"/>
    <row r="134" s="75" customFormat="1" ht="14.25" customHeight="1" x14ac:dyDescent="0.15"/>
    <row r="135" s="75" customFormat="1" ht="14.25" customHeight="1" x14ac:dyDescent="0.15"/>
    <row r="136" s="75" customFormat="1" ht="14.25" customHeight="1" x14ac:dyDescent="0.15"/>
    <row r="137" s="75" customFormat="1" ht="14.25" customHeight="1" x14ac:dyDescent="0.15"/>
    <row r="138" s="75" customFormat="1" ht="14.25" customHeight="1" x14ac:dyDescent="0.15"/>
    <row r="139" s="75" customFormat="1" ht="14.25" customHeight="1" x14ac:dyDescent="0.15"/>
    <row r="140" s="75" customFormat="1" ht="14.25" customHeight="1" x14ac:dyDescent="0.15"/>
    <row r="141" s="75" customFormat="1" ht="14.25" customHeight="1" x14ac:dyDescent="0.15"/>
    <row r="142" s="75" customFormat="1" ht="14.25" customHeight="1" x14ac:dyDescent="0.15"/>
    <row r="143" s="75" customFormat="1" ht="14.25" customHeight="1" x14ac:dyDescent="0.15"/>
    <row r="144" s="75" customFormat="1" ht="14.25" customHeight="1" x14ac:dyDescent="0.15"/>
    <row r="145" s="75" customFormat="1" ht="14.25" customHeight="1" x14ac:dyDescent="0.15"/>
    <row r="146" s="75" customFormat="1" ht="14.25" customHeight="1" x14ac:dyDescent="0.15"/>
    <row r="147" s="75" customFormat="1" ht="14.25" customHeight="1" x14ac:dyDescent="0.15"/>
    <row r="148" s="75" customFormat="1" ht="14.25" customHeight="1" x14ac:dyDescent="0.15"/>
    <row r="149" s="75" customFormat="1" ht="14.25" customHeight="1" x14ac:dyDescent="0.15"/>
    <row r="150" s="75" customFormat="1" ht="14.25" customHeight="1" x14ac:dyDescent="0.15"/>
    <row r="151" s="75" customFormat="1" ht="14.25" customHeight="1" x14ac:dyDescent="0.15"/>
    <row r="152" s="75" customFormat="1" ht="14.25" customHeight="1" x14ac:dyDescent="0.15"/>
    <row r="153" s="75" customFormat="1" ht="14.25" customHeight="1" x14ac:dyDescent="0.15"/>
    <row r="154" s="75" customFormat="1" ht="14.25" customHeight="1" x14ac:dyDescent="0.15"/>
    <row r="155" s="75" customFormat="1" ht="14.25" customHeight="1" x14ac:dyDescent="0.15"/>
    <row r="156" s="75" customFormat="1" ht="14.25" customHeight="1" x14ac:dyDescent="0.15"/>
    <row r="157" s="75" customFormat="1" ht="14.25" customHeight="1" x14ac:dyDescent="0.15"/>
    <row r="158" s="75" customFormat="1" ht="14.25" customHeight="1" x14ac:dyDescent="0.15"/>
    <row r="159" s="75" customFormat="1" ht="14.25" customHeight="1" x14ac:dyDescent="0.15"/>
    <row r="160" s="75" customFormat="1" ht="14.25" customHeight="1" x14ac:dyDescent="0.15"/>
    <row r="161" s="75" customFormat="1" ht="14.25" customHeight="1" x14ac:dyDescent="0.15"/>
    <row r="162" s="75" customFormat="1" ht="14.25" customHeight="1" x14ac:dyDescent="0.15"/>
    <row r="163" s="75" customFormat="1" ht="14.25" customHeight="1" x14ac:dyDescent="0.15"/>
    <row r="164" s="75" customFormat="1" ht="14.25" customHeight="1" x14ac:dyDescent="0.15"/>
    <row r="165" s="75" customFormat="1" ht="14.25" customHeight="1" x14ac:dyDescent="0.15"/>
    <row r="166" s="75" customFormat="1" ht="14.25" customHeight="1" x14ac:dyDescent="0.15"/>
    <row r="167" s="75" customFormat="1" ht="14.25" customHeight="1" x14ac:dyDescent="0.15"/>
    <row r="168" s="75" customFormat="1" ht="14.25" customHeight="1" x14ac:dyDescent="0.15"/>
    <row r="169" s="75" customFormat="1" ht="14.25" customHeight="1" x14ac:dyDescent="0.15"/>
    <row r="170" s="75" customFormat="1" ht="14.25" customHeight="1" x14ac:dyDescent="0.15"/>
    <row r="171" s="75" customFormat="1" ht="14.25" customHeight="1" x14ac:dyDescent="0.15"/>
    <row r="172" s="75" customFormat="1" ht="14.25" customHeight="1" x14ac:dyDescent="0.15"/>
    <row r="173" s="75" customFormat="1" ht="14.25" customHeight="1" x14ac:dyDescent="0.15"/>
    <row r="174" s="75" customFormat="1" ht="14.25" customHeight="1" x14ac:dyDescent="0.15"/>
    <row r="175" s="75" customFormat="1" ht="14.25" customHeight="1" x14ac:dyDescent="0.15"/>
    <row r="176" s="75" customFormat="1" ht="14.25" customHeight="1" x14ac:dyDescent="0.15"/>
    <row r="177" s="75" customFormat="1" ht="14.25" customHeight="1" x14ac:dyDescent="0.15"/>
    <row r="178" s="75" customFormat="1" ht="14.25" customHeight="1" x14ac:dyDescent="0.15"/>
    <row r="179" s="75" customFormat="1" ht="14.25" customHeight="1" x14ac:dyDescent="0.15"/>
    <row r="180" s="75" customFormat="1" ht="14.25" customHeight="1" x14ac:dyDescent="0.15"/>
    <row r="181" s="75" customFormat="1" ht="14.25" customHeight="1" x14ac:dyDescent="0.15"/>
    <row r="182" s="75" customFormat="1" ht="14.25" customHeight="1" x14ac:dyDescent="0.15"/>
    <row r="183" s="75" customFormat="1" ht="14.25" customHeight="1" x14ac:dyDescent="0.15"/>
    <row r="184" s="75" customFormat="1" ht="14.25" customHeight="1" x14ac:dyDescent="0.15"/>
    <row r="185" s="75" customFormat="1" ht="14.25" customHeight="1" x14ac:dyDescent="0.15"/>
    <row r="186" s="75" customFormat="1" ht="14.25" customHeight="1" x14ac:dyDescent="0.15"/>
    <row r="187" s="75" customFormat="1" ht="14.25" customHeight="1" x14ac:dyDescent="0.15"/>
    <row r="188" s="75" customFormat="1" ht="14.25" customHeight="1" x14ac:dyDescent="0.15"/>
    <row r="189" s="75" customFormat="1" ht="14.25" customHeight="1" x14ac:dyDescent="0.15"/>
    <row r="190" s="75" customFormat="1" ht="14.25" customHeight="1" x14ac:dyDescent="0.15"/>
    <row r="191" s="75" customFormat="1" ht="14.25" customHeight="1" x14ac:dyDescent="0.15"/>
    <row r="192" s="75" customFormat="1" ht="14.25" customHeight="1" x14ac:dyDescent="0.15"/>
    <row r="193" s="75" customFormat="1" ht="14.25" customHeight="1" x14ac:dyDescent="0.15"/>
    <row r="194" s="75" customFormat="1" ht="14.25" customHeight="1" x14ac:dyDescent="0.15"/>
    <row r="195" s="75" customFormat="1" ht="14.25" customHeight="1" x14ac:dyDescent="0.15"/>
    <row r="196" s="75" customFormat="1" ht="14.25" customHeight="1" x14ac:dyDescent="0.15"/>
    <row r="197" s="75" customFormat="1" ht="14.25" customHeight="1" x14ac:dyDescent="0.15"/>
    <row r="198" s="75" customFormat="1" ht="14.25" customHeight="1" x14ac:dyDescent="0.15"/>
    <row r="199" s="75" customFormat="1" ht="14.25" customHeight="1" x14ac:dyDescent="0.15"/>
    <row r="200" s="75" customFormat="1" ht="14.25" customHeight="1" x14ac:dyDescent="0.15"/>
    <row r="201" s="75" customFormat="1" ht="14.25" customHeight="1" x14ac:dyDescent="0.15"/>
    <row r="202" s="75" customFormat="1" ht="14.25" customHeight="1" x14ac:dyDescent="0.15"/>
    <row r="203" s="75" customFormat="1" ht="14.25" customHeight="1" x14ac:dyDescent="0.15"/>
    <row r="204" s="75" customFormat="1" ht="14.25" customHeight="1" x14ac:dyDescent="0.15"/>
    <row r="205" s="75" customFormat="1" ht="14.25" customHeight="1" x14ac:dyDescent="0.15"/>
    <row r="206" s="75" customFormat="1" ht="14.25" customHeight="1" x14ac:dyDescent="0.15"/>
    <row r="207" s="75" customFormat="1" ht="14.25" customHeight="1" x14ac:dyDescent="0.15"/>
    <row r="208" s="75" customFormat="1" ht="14.25" customHeight="1" x14ac:dyDescent="0.15"/>
    <row r="209" s="75" customFormat="1" ht="14.25" customHeight="1" x14ac:dyDescent="0.15"/>
    <row r="210" s="75" customFormat="1" ht="14.25" customHeight="1" x14ac:dyDescent="0.15"/>
    <row r="211" s="75" customFormat="1" ht="14.25" customHeight="1" x14ac:dyDescent="0.15"/>
    <row r="212" s="75" customFormat="1" ht="14.25" customHeight="1" x14ac:dyDescent="0.15"/>
    <row r="213" s="75" customFormat="1" ht="14.25" customHeight="1" x14ac:dyDescent="0.15"/>
    <row r="214" s="75" customFormat="1" ht="14.25" customHeight="1" x14ac:dyDescent="0.15"/>
    <row r="215" s="75" customFormat="1" ht="14.25" customHeight="1" x14ac:dyDescent="0.15"/>
    <row r="216" s="75" customFormat="1" ht="14.25" customHeight="1" x14ac:dyDescent="0.15"/>
    <row r="217" s="75" customFormat="1" ht="14.25" customHeight="1" x14ac:dyDescent="0.15"/>
    <row r="218" s="75" customFormat="1" ht="14.25" customHeight="1" x14ac:dyDescent="0.15"/>
    <row r="219" s="75" customFormat="1" ht="14.25" customHeight="1" x14ac:dyDescent="0.15"/>
    <row r="220" s="75" customFormat="1" ht="14.25" customHeight="1" x14ac:dyDescent="0.15"/>
    <row r="221" s="75" customFormat="1" ht="14.25" customHeight="1" x14ac:dyDescent="0.15"/>
    <row r="222" s="75" customFormat="1" ht="14.25" customHeight="1" x14ac:dyDescent="0.15"/>
    <row r="223" s="75" customFormat="1" ht="14.25" customHeight="1" x14ac:dyDescent="0.15"/>
    <row r="224" s="75" customFormat="1" ht="14.25" customHeight="1" x14ac:dyDescent="0.15"/>
    <row r="225" s="75" customFormat="1" ht="14.25" customHeight="1" x14ac:dyDescent="0.15"/>
    <row r="226" s="75" customFormat="1" ht="14.25" customHeight="1" x14ac:dyDescent="0.15"/>
    <row r="227" s="75" customFormat="1" ht="14.25" customHeight="1" x14ac:dyDescent="0.15"/>
    <row r="228" s="75" customFormat="1" ht="14.25" customHeight="1" x14ac:dyDescent="0.15"/>
    <row r="229" s="75" customFormat="1" ht="14.25" customHeight="1" x14ac:dyDescent="0.15"/>
    <row r="230" s="75" customFormat="1" ht="14.25" customHeight="1" x14ac:dyDescent="0.15"/>
    <row r="231" s="75" customFormat="1" ht="14.25" customHeight="1" x14ac:dyDescent="0.15"/>
    <row r="232" s="75" customFormat="1" ht="14.25" customHeight="1" x14ac:dyDescent="0.15"/>
    <row r="233" s="75" customFormat="1" ht="14.25" customHeight="1" x14ac:dyDescent="0.15"/>
    <row r="234" s="75" customFormat="1" ht="14.25" customHeight="1" x14ac:dyDescent="0.15"/>
    <row r="235" s="75" customFormat="1" ht="14.25" customHeight="1" x14ac:dyDescent="0.15"/>
    <row r="236" s="75" customFormat="1" ht="14.25" customHeight="1" x14ac:dyDescent="0.15"/>
    <row r="237" s="75" customFormat="1" ht="14.25" customHeight="1" x14ac:dyDescent="0.15"/>
    <row r="238" s="75" customFormat="1" ht="14.25" customHeight="1" x14ac:dyDescent="0.15"/>
    <row r="239" s="75" customFormat="1" ht="14.25" customHeight="1" x14ac:dyDescent="0.15"/>
    <row r="240" s="75" customFormat="1" ht="14.25" customHeight="1" x14ac:dyDescent="0.15"/>
    <row r="241" s="75" customFormat="1" ht="14.25" customHeight="1" x14ac:dyDescent="0.15"/>
    <row r="242" s="75" customFormat="1" ht="14.25" customHeight="1" x14ac:dyDescent="0.15"/>
    <row r="243" s="75" customFormat="1" ht="14.25" customHeight="1" x14ac:dyDescent="0.15"/>
    <row r="244" s="75" customFormat="1" ht="14.25" customHeight="1" x14ac:dyDescent="0.15"/>
    <row r="245" s="75" customFormat="1" ht="14.25" customHeight="1" x14ac:dyDescent="0.15"/>
    <row r="246" s="75" customFormat="1" ht="14.25" customHeight="1" x14ac:dyDescent="0.15"/>
    <row r="247" s="75" customFormat="1" ht="14.25" customHeight="1" x14ac:dyDescent="0.15"/>
    <row r="248" s="75" customFormat="1" ht="14.25" customHeight="1" x14ac:dyDescent="0.15"/>
    <row r="249" s="75" customFormat="1" ht="14.25" customHeight="1" x14ac:dyDescent="0.15"/>
    <row r="250" s="75" customFormat="1" ht="14.25" customHeight="1" x14ac:dyDescent="0.15"/>
    <row r="251" s="75" customFormat="1" ht="14.25" customHeight="1" x14ac:dyDescent="0.15"/>
    <row r="252" s="75" customFormat="1" ht="14.25" customHeight="1" x14ac:dyDescent="0.15"/>
    <row r="253" s="75" customFormat="1" ht="14.25" customHeight="1" x14ac:dyDescent="0.15"/>
    <row r="254" s="75" customFormat="1" ht="14.25" customHeight="1" x14ac:dyDescent="0.15"/>
    <row r="255" s="75" customFormat="1" ht="14.25" customHeight="1" x14ac:dyDescent="0.15"/>
    <row r="256" s="75" customFormat="1" ht="14.25" customHeight="1" x14ac:dyDescent="0.15"/>
    <row r="257" s="75" customFormat="1" ht="14.25" customHeight="1" x14ac:dyDescent="0.15"/>
    <row r="258" s="75" customFormat="1" ht="14.25" customHeight="1" x14ac:dyDescent="0.15"/>
    <row r="259" s="75" customFormat="1" ht="14.25" customHeight="1" x14ac:dyDescent="0.15"/>
    <row r="260" s="75" customFormat="1" ht="14.25" customHeight="1" x14ac:dyDescent="0.15"/>
    <row r="261" s="75" customFormat="1" ht="14.25" customHeight="1" x14ac:dyDescent="0.15"/>
    <row r="262" s="75" customFormat="1" ht="14.25" customHeight="1" x14ac:dyDescent="0.15"/>
    <row r="263" s="75" customFormat="1" ht="14.25" customHeight="1" x14ac:dyDescent="0.15"/>
    <row r="264" s="75" customFormat="1" ht="14.25" customHeight="1" x14ac:dyDescent="0.15"/>
    <row r="265" s="75" customFormat="1" ht="14.25" customHeight="1" x14ac:dyDescent="0.15"/>
    <row r="266" s="75" customFormat="1" ht="14.25" customHeight="1" x14ac:dyDescent="0.15"/>
    <row r="267" s="75" customFormat="1" ht="14.25" customHeight="1" x14ac:dyDescent="0.15"/>
    <row r="268" s="75" customFormat="1" ht="14.25" customHeight="1" x14ac:dyDescent="0.15"/>
    <row r="269" s="75" customFormat="1" ht="14.25" customHeight="1" x14ac:dyDescent="0.15"/>
    <row r="270" s="75" customFormat="1" ht="14.25" customHeight="1" x14ac:dyDescent="0.15"/>
    <row r="271" s="75" customFormat="1" ht="14.25" customHeight="1" x14ac:dyDescent="0.15"/>
    <row r="272" s="75" customFormat="1" ht="14.25" customHeight="1" x14ac:dyDescent="0.15"/>
    <row r="273" s="75" customFormat="1" ht="14.25" customHeight="1" x14ac:dyDescent="0.15"/>
    <row r="274" s="75" customFormat="1" ht="14.25" customHeight="1" x14ac:dyDescent="0.15"/>
    <row r="275" s="75" customFormat="1" ht="14.25" customHeight="1" x14ac:dyDescent="0.15"/>
    <row r="276" s="75" customFormat="1" ht="14.25" customHeight="1" x14ac:dyDescent="0.15"/>
    <row r="277" s="75" customFormat="1" ht="14.25" customHeight="1" x14ac:dyDescent="0.15"/>
    <row r="278" s="75" customFormat="1" ht="14.25" customHeight="1" x14ac:dyDescent="0.15"/>
    <row r="279" s="75" customFormat="1" ht="14.25" customHeight="1" x14ac:dyDescent="0.15"/>
    <row r="280" s="75" customFormat="1" ht="14.25" customHeight="1" x14ac:dyDescent="0.15"/>
    <row r="281" s="75" customFormat="1" ht="14.25" customHeight="1" x14ac:dyDescent="0.15"/>
    <row r="282" s="75" customFormat="1" ht="14.25" customHeight="1" x14ac:dyDescent="0.15"/>
    <row r="283" s="75" customFormat="1" ht="14.25" customHeight="1" x14ac:dyDescent="0.15"/>
    <row r="284" s="75" customFormat="1" ht="14.25" customHeight="1" x14ac:dyDescent="0.15"/>
    <row r="285" s="75" customFormat="1" ht="14.25" customHeight="1" x14ac:dyDescent="0.15"/>
    <row r="286" s="75" customFormat="1" ht="14.25" customHeight="1" x14ac:dyDescent="0.15"/>
    <row r="287" s="75" customFormat="1" ht="14.25" customHeight="1" x14ac:dyDescent="0.15"/>
    <row r="288" s="75" customFormat="1" ht="14.25" customHeight="1" x14ac:dyDescent="0.15"/>
    <row r="289" s="75" customFormat="1" ht="14.25" customHeight="1" x14ac:dyDescent="0.15"/>
    <row r="290" s="75" customFormat="1" ht="14.25" customHeight="1" x14ac:dyDescent="0.15"/>
    <row r="291" s="75" customFormat="1" ht="14.25" customHeight="1" x14ac:dyDescent="0.15"/>
    <row r="292" s="75" customFormat="1" ht="14.25" customHeight="1" x14ac:dyDescent="0.15"/>
    <row r="293" s="75" customFormat="1" ht="14.25" customHeight="1" x14ac:dyDescent="0.15"/>
    <row r="294" s="75" customFormat="1" ht="14.25" customHeight="1" x14ac:dyDescent="0.15"/>
    <row r="295" s="75" customFormat="1" ht="14.25" customHeight="1" x14ac:dyDescent="0.15"/>
    <row r="296" s="75" customFormat="1" ht="14.25" customHeight="1" x14ac:dyDescent="0.15"/>
    <row r="297" s="75" customFormat="1" ht="14.25" customHeight="1" x14ac:dyDescent="0.15"/>
    <row r="298" s="75" customFormat="1" ht="14.25" customHeight="1" x14ac:dyDescent="0.15"/>
    <row r="299" s="75" customFormat="1" ht="14.25" customHeight="1" x14ac:dyDescent="0.15"/>
    <row r="300" s="75" customFormat="1" ht="14.25" customHeight="1" x14ac:dyDescent="0.15"/>
    <row r="301" s="75" customFormat="1" ht="14.25" customHeight="1" x14ac:dyDescent="0.15"/>
    <row r="302" s="75" customFormat="1" ht="14.25" customHeight="1" x14ac:dyDescent="0.15"/>
    <row r="303" s="75" customFormat="1" ht="14.25" customHeight="1" x14ac:dyDescent="0.15"/>
    <row r="304" s="75" customFormat="1" ht="14.25" customHeight="1" x14ac:dyDescent="0.15"/>
    <row r="305" s="75" customFormat="1" ht="14.25" customHeight="1" x14ac:dyDescent="0.15"/>
    <row r="306" s="75" customFormat="1" ht="14.25" customHeight="1" x14ac:dyDescent="0.15"/>
    <row r="307" s="75" customFormat="1" ht="14.25" customHeight="1" x14ac:dyDescent="0.15"/>
    <row r="308" s="75" customFormat="1" ht="14.25" customHeight="1" x14ac:dyDescent="0.15"/>
    <row r="309" s="75" customFormat="1" ht="14.25" customHeight="1" x14ac:dyDescent="0.15"/>
    <row r="310" s="75" customFormat="1" ht="14.25" customHeight="1" x14ac:dyDescent="0.15"/>
    <row r="311" s="75" customFormat="1" ht="14.25" customHeight="1" x14ac:dyDescent="0.15"/>
    <row r="312" s="75" customFormat="1" ht="14.25" customHeight="1" x14ac:dyDescent="0.15"/>
    <row r="313" s="75" customFormat="1" ht="14.25" customHeight="1" x14ac:dyDescent="0.15"/>
    <row r="314" s="75" customFormat="1" ht="14.25" customHeight="1" x14ac:dyDescent="0.15"/>
    <row r="315" s="75" customFormat="1" ht="14.25" customHeight="1" x14ac:dyDescent="0.15"/>
    <row r="316" s="75" customFormat="1" ht="14.25" customHeight="1" x14ac:dyDescent="0.15"/>
    <row r="317" s="75" customFormat="1" ht="14.25" customHeight="1" x14ac:dyDescent="0.15"/>
    <row r="318" s="75" customFormat="1" ht="14.25" customHeight="1" x14ac:dyDescent="0.15"/>
    <row r="319" s="75" customFormat="1" ht="14.25" customHeight="1" x14ac:dyDescent="0.15"/>
    <row r="320" s="75" customFormat="1" ht="14.25" customHeight="1" x14ac:dyDescent="0.15"/>
    <row r="321" s="75" customFormat="1" ht="14.25" customHeight="1" x14ac:dyDescent="0.15"/>
    <row r="322" s="75" customFormat="1" ht="14.25" customHeight="1" x14ac:dyDescent="0.15"/>
    <row r="323" s="75" customFormat="1" ht="14.25" customHeight="1" x14ac:dyDescent="0.15"/>
    <row r="324" s="75" customFormat="1" ht="14.25" customHeight="1" x14ac:dyDescent="0.15"/>
    <row r="325" s="75" customFormat="1" ht="14.25" customHeight="1" x14ac:dyDescent="0.15"/>
    <row r="326" s="75" customFormat="1" ht="14.25" customHeight="1" x14ac:dyDescent="0.15"/>
    <row r="327" s="75" customFormat="1" ht="14.25" customHeight="1" x14ac:dyDescent="0.15"/>
    <row r="328" s="75" customFormat="1" ht="14.25" customHeight="1" x14ac:dyDescent="0.15"/>
    <row r="329" s="75" customFormat="1" ht="14.25" customHeight="1" x14ac:dyDescent="0.15"/>
    <row r="330" s="75" customFormat="1" ht="14.25" customHeight="1" x14ac:dyDescent="0.15"/>
    <row r="331" s="75" customFormat="1" ht="14.25" customHeight="1" x14ac:dyDescent="0.15"/>
    <row r="332" s="75" customFormat="1" ht="14.25" customHeight="1" x14ac:dyDescent="0.15"/>
    <row r="333" s="75" customFormat="1" ht="14.25" customHeight="1" x14ac:dyDescent="0.15"/>
    <row r="334" s="75" customFormat="1" ht="14.25" customHeight="1" x14ac:dyDescent="0.15"/>
    <row r="335" s="75" customFormat="1" ht="14.25" customHeight="1" x14ac:dyDescent="0.15"/>
    <row r="336" s="75" customFormat="1" ht="14.25" customHeight="1" x14ac:dyDescent="0.15"/>
    <row r="337" s="75" customFormat="1" ht="14.25" customHeight="1" x14ac:dyDescent="0.15"/>
    <row r="338" s="75" customFormat="1" ht="14.25" customHeight="1" x14ac:dyDescent="0.15"/>
    <row r="339" s="75" customFormat="1" ht="14.25" customHeight="1" x14ac:dyDescent="0.15"/>
    <row r="340" s="75" customFormat="1" ht="14.25" customHeight="1" x14ac:dyDescent="0.15"/>
    <row r="341" s="75" customFormat="1" ht="14.25" customHeight="1" x14ac:dyDescent="0.15"/>
    <row r="342" s="75" customFormat="1" ht="14.25" customHeight="1" x14ac:dyDescent="0.15"/>
    <row r="343" s="75" customFormat="1" ht="14.25" customHeight="1" x14ac:dyDescent="0.15"/>
    <row r="344" s="75" customFormat="1" ht="14.25" customHeight="1" x14ac:dyDescent="0.15"/>
    <row r="345" s="75" customFormat="1" ht="14.25" customHeight="1" x14ac:dyDescent="0.15"/>
    <row r="346" s="75" customFormat="1" ht="14.25" customHeight="1" x14ac:dyDescent="0.15"/>
    <row r="347" s="75" customFormat="1" ht="14.25" customHeight="1" x14ac:dyDescent="0.15"/>
    <row r="348" s="75" customFormat="1" ht="14.25" customHeight="1" x14ac:dyDescent="0.15"/>
    <row r="349" s="75" customFormat="1" ht="14.25" customHeight="1" x14ac:dyDescent="0.15"/>
    <row r="350" s="75" customFormat="1" ht="14.25" customHeight="1" x14ac:dyDescent="0.15"/>
    <row r="351" s="75" customFormat="1" ht="14.25" customHeight="1" x14ac:dyDescent="0.15"/>
    <row r="352" s="75" customFormat="1" ht="14.25" customHeight="1" x14ac:dyDescent="0.15"/>
    <row r="353" s="75" customFormat="1" ht="14.25" customHeight="1" x14ac:dyDescent="0.15"/>
    <row r="354" s="75" customFormat="1" ht="14.25" customHeight="1" x14ac:dyDescent="0.15"/>
    <row r="355" s="75" customFormat="1" ht="14.25" customHeight="1" x14ac:dyDescent="0.15"/>
    <row r="356" s="75" customFormat="1" ht="14.25" customHeight="1" x14ac:dyDescent="0.15"/>
    <row r="357" s="75" customFormat="1" ht="14.25" customHeight="1" x14ac:dyDescent="0.15"/>
    <row r="358" s="75" customFormat="1" ht="14.25" customHeight="1" x14ac:dyDescent="0.15"/>
    <row r="359" s="75" customFormat="1" ht="14.25" customHeight="1" x14ac:dyDescent="0.15"/>
    <row r="360" s="75" customFormat="1" ht="14.25" customHeight="1" x14ac:dyDescent="0.15"/>
    <row r="361" s="75" customFormat="1" ht="14.25" customHeight="1" x14ac:dyDescent="0.15"/>
    <row r="362" s="75" customFormat="1" ht="14.25" customHeight="1" x14ac:dyDescent="0.15"/>
    <row r="363" s="75" customFormat="1" ht="14.25" customHeight="1" x14ac:dyDescent="0.15"/>
    <row r="364" s="75" customFormat="1" ht="14.25" customHeight="1" x14ac:dyDescent="0.15"/>
    <row r="365" s="75" customFormat="1" ht="14.25" customHeight="1" x14ac:dyDescent="0.15"/>
    <row r="366" s="75" customFormat="1" ht="14.25" customHeight="1" x14ac:dyDescent="0.15"/>
    <row r="367" s="75" customFormat="1" ht="14.25" customHeight="1" x14ac:dyDescent="0.15"/>
    <row r="368" s="75" customFormat="1" ht="14.25" customHeight="1" x14ac:dyDescent="0.15"/>
    <row r="369" s="75" customFormat="1" ht="14.25" customHeight="1" x14ac:dyDescent="0.15"/>
    <row r="370" s="75" customFormat="1" ht="14.25" customHeight="1" x14ac:dyDescent="0.15"/>
    <row r="371" s="75" customFormat="1" ht="14.25" customHeight="1" x14ac:dyDescent="0.15"/>
    <row r="372" s="75" customFormat="1" ht="14.25" customHeight="1" x14ac:dyDescent="0.15"/>
    <row r="373" s="75" customFormat="1" ht="14.25" customHeight="1" x14ac:dyDescent="0.15"/>
    <row r="374" s="75" customFormat="1" ht="14.25" customHeight="1" x14ac:dyDescent="0.15"/>
    <row r="375" s="75" customFormat="1" ht="14.25" customHeight="1" x14ac:dyDescent="0.15"/>
    <row r="376" s="75" customFormat="1" ht="14.25" customHeight="1" x14ac:dyDescent="0.15"/>
    <row r="377" s="75" customFormat="1" ht="14.25" customHeight="1" x14ac:dyDescent="0.15"/>
    <row r="378" s="75" customFormat="1" ht="14.25" customHeight="1" x14ac:dyDescent="0.15"/>
    <row r="379" s="75" customFormat="1" ht="14.25" customHeight="1" x14ac:dyDescent="0.15"/>
    <row r="380" s="75" customFormat="1" ht="14.25" customHeight="1" x14ac:dyDescent="0.15"/>
    <row r="381" s="75" customFormat="1" ht="14.25" customHeight="1" x14ac:dyDescent="0.15"/>
    <row r="382" s="75" customFormat="1" ht="14.25" customHeight="1" x14ac:dyDescent="0.15"/>
    <row r="383" s="75" customFormat="1" ht="14.25" customHeight="1" x14ac:dyDescent="0.15"/>
    <row r="384" s="75" customFormat="1" ht="14.25" customHeight="1" x14ac:dyDescent="0.15"/>
    <row r="385" s="75" customFormat="1" ht="14.25" customHeight="1" x14ac:dyDescent="0.15"/>
    <row r="386" s="75" customFormat="1" ht="14.25" customHeight="1" x14ac:dyDescent="0.15"/>
    <row r="387" s="75" customFormat="1" ht="14.25" customHeight="1" x14ac:dyDescent="0.15"/>
    <row r="388" s="75" customFormat="1" ht="14.25" customHeight="1" x14ac:dyDescent="0.15"/>
    <row r="389" s="75" customFormat="1" ht="14.25" customHeight="1" x14ac:dyDescent="0.15"/>
    <row r="390" s="75" customFormat="1" ht="14.25" customHeight="1" x14ac:dyDescent="0.15"/>
    <row r="391" s="75" customFormat="1" ht="14.25" customHeight="1" x14ac:dyDescent="0.15"/>
    <row r="392" s="75" customFormat="1" ht="14.25" customHeight="1" x14ac:dyDescent="0.15"/>
    <row r="393" s="75" customFormat="1" ht="14.25" customHeight="1" x14ac:dyDescent="0.15"/>
    <row r="394" s="75" customFormat="1" ht="14.25" customHeight="1" x14ac:dyDescent="0.15"/>
    <row r="395" s="75" customFormat="1" ht="14.25" customHeight="1" x14ac:dyDescent="0.15"/>
    <row r="396" s="75" customFormat="1" ht="14.25" customHeight="1" x14ac:dyDescent="0.15"/>
    <row r="397" s="75" customFormat="1" ht="14.25" customHeight="1" x14ac:dyDescent="0.15"/>
    <row r="398" s="75" customFormat="1" ht="14.25" customHeight="1" x14ac:dyDescent="0.15"/>
    <row r="399" s="75" customFormat="1" ht="14.25" customHeight="1" x14ac:dyDescent="0.15"/>
    <row r="400" s="75" customFormat="1" ht="14.25" customHeight="1" x14ac:dyDescent="0.15"/>
    <row r="401" s="75" customFormat="1" ht="14.25" customHeight="1" x14ac:dyDescent="0.15"/>
    <row r="402" s="75" customFormat="1" ht="14.25" customHeight="1" x14ac:dyDescent="0.15"/>
    <row r="403" s="75" customFormat="1" ht="14.25" customHeight="1" x14ac:dyDescent="0.15"/>
    <row r="404" s="75" customFormat="1" ht="14.25" customHeight="1" x14ac:dyDescent="0.15"/>
    <row r="405" s="75" customFormat="1" ht="14.25" customHeight="1" x14ac:dyDescent="0.15"/>
    <row r="406" s="75" customFormat="1" ht="14.25" customHeight="1" x14ac:dyDescent="0.15"/>
    <row r="407" s="75" customFormat="1" ht="14.25" customHeight="1" x14ac:dyDescent="0.15"/>
    <row r="408" s="75" customFormat="1" ht="14.25" customHeight="1" x14ac:dyDescent="0.15"/>
    <row r="409" s="75" customFormat="1" ht="14.25" customHeight="1" x14ac:dyDescent="0.15"/>
    <row r="410" s="75" customFormat="1" ht="14.25" customHeight="1" x14ac:dyDescent="0.15"/>
    <row r="411" s="75" customFormat="1" ht="14.25" customHeight="1" x14ac:dyDescent="0.15"/>
    <row r="412" s="75" customFormat="1" ht="14.25" customHeight="1" x14ac:dyDescent="0.15"/>
    <row r="413" s="75" customFormat="1" ht="14.25" customHeight="1" x14ac:dyDescent="0.15"/>
    <row r="414" s="75" customFormat="1" ht="14.25" customHeight="1" x14ac:dyDescent="0.15"/>
    <row r="415" s="75" customFormat="1" ht="14.25" customHeight="1" x14ac:dyDescent="0.15"/>
    <row r="416" s="75" customFormat="1" ht="14.25" customHeight="1" x14ac:dyDescent="0.15"/>
    <row r="417" s="75" customFormat="1" ht="14.25" customHeight="1" x14ac:dyDescent="0.15"/>
    <row r="418" s="75" customFormat="1" ht="14.25" customHeight="1" x14ac:dyDescent="0.15"/>
    <row r="419" s="75" customFormat="1" ht="14.25" customHeight="1" x14ac:dyDescent="0.15"/>
    <row r="420" s="75" customFormat="1" ht="14.25" customHeight="1" x14ac:dyDescent="0.15"/>
    <row r="421" s="75" customFormat="1" ht="14.25" customHeight="1" x14ac:dyDescent="0.15"/>
    <row r="422" s="75" customFormat="1" ht="14.25" customHeight="1" x14ac:dyDescent="0.15"/>
    <row r="423" s="75" customFormat="1" ht="14.25" customHeight="1" x14ac:dyDescent="0.15"/>
    <row r="424" s="75" customFormat="1" ht="14.25" customHeight="1" x14ac:dyDescent="0.15"/>
    <row r="425" s="75" customFormat="1" ht="14.25" customHeight="1" x14ac:dyDescent="0.15"/>
    <row r="426" s="75" customFormat="1" ht="14.25" customHeight="1" x14ac:dyDescent="0.15"/>
    <row r="427" s="75" customFormat="1" ht="14.25" customHeight="1" x14ac:dyDescent="0.15"/>
    <row r="428" s="75" customFormat="1" ht="14.25" customHeight="1" x14ac:dyDescent="0.15"/>
    <row r="429" s="75" customFormat="1" ht="14.25" customHeight="1" x14ac:dyDescent="0.15"/>
    <row r="430" s="75" customFormat="1" ht="14.25" customHeight="1" x14ac:dyDescent="0.15"/>
    <row r="431" s="75" customFormat="1" ht="14.25" customHeight="1" x14ac:dyDescent="0.15"/>
    <row r="432" s="75" customFormat="1" ht="14.25" customHeight="1" x14ac:dyDescent="0.15"/>
    <row r="433" s="75" customFormat="1" ht="14.25" customHeight="1" x14ac:dyDescent="0.15"/>
    <row r="434" s="75" customFormat="1" ht="14.25" customHeight="1" x14ac:dyDescent="0.15"/>
    <row r="435" s="75" customFormat="1" ht="14.25" customHeight="1" x14ac:dyDescent="0.15"/>
    <row r="436" s="75" customFormat="1" ht="14.25" customHeight="1" x14ac:dyDescent="0.15"/>
    <row r="437" s="75" customFormat="1" ht="14.25" customHeight="1" x14ac:dyDescent="0.15"/>
    <row r="438" s="75" customFormat="1" ht="14.25" customHeight="1" x14ac:dyDescent="0.15"/>
    <row r="439" s="75" customFormat="1" ht="14.25" customHeight="1" x14ac:dyDescent="0.15"/>
    <row r="440" s="75" customFormat="1" ht="14.25" customHeight="1" x14ac:dyDescent="0.15"/>
    <row r="441" s="75" customFormat="1" ht="14.25" customHeight="1" x14ac:dyDescent="0.15"/>
    <row r="442" s="75" customFormat="1" ht="14.25" customHeight="1" x14ac:dyDescent="0.15"/>
    <row r="443" s="75" customFormat="1" ht="14.25" customHeight="1" x14ac:dyDescent="0.15"/>
    <row r="444" s="75" customFormat="1" ht="14.25" customHeight="1" x14ac:dyDescent="0.15"/>
    <row r="445" s="75" customFormat="1" ht="14.25" customHeight="1" x14ac:dyDescent="0.15"/>
    <row r="446" s="75" customFormat="1" ht="14.25" customHeight="1" x14ac:dyDescent="0.15"/>
    <row r="447" s="75" customFormat="1" ht="14.25" customHeight="1" x14ac:dyDescent="0.15"/>
    <row r="448" s="75" customFormat="1" ht="14.25" customHeight="1" x14ac:dyDescent="0.15"/>
    <row r="449" s="75" customFormat="1" ht="14.25" customHeight="1" x14ac:dyDescent="0.15"/>
    <row r="450" s="75" customFormat="1" ht="14.25" customHeight="1" x14ac:dyDescent="0.15"/>
    <row r="451" s="75" customFormat="1" ht="14.25" customHeight="1" x14ac:dyDescent="0.15"/>
    <row r="452" s="75" customFormat="1" ht="14.25" customHeight="1" x14ac:dyDescent="0.15"/>
    <row r="453" s="75" customFormat="1" ht="14.25" customHeight="1" x14ac:dyDescent="0.15"/>
    <row r="454" s="75" customFormat="1" ht="14.25" customHeight="1" x14ac:dyDescent="0.15"/>
    <row r="455" s="75" customFormat="1" ht="14.25" customHeight="1" x14ac:dyDescent="0.15"/>
    <row r="456" s="75" customFormat="1" ht="14.25" customHeight="1" x14ac:dyDescent="0.15"/>
    <row r="457" s="75" customFormat="1" ht="14.25" customHeight="1" x14ac:dyDescent="0.15"/>
    <row r="458" s="75" customFormat="1" ht="14.25" customHeight="1" x14ac:dyDescent="0.15"/>
    <row r="459" s="75" customFormat="1" ht="14.25" customHeight="1" x14ac:dyDescent="0.15"/>
    <row r="460" s="75" customFormat="1" ht="14.25" customHeight="1" x14ac:dyDescent="0.15"/>
    <row r="461" s="75" customFormat="1" ht="14.25" customHeight="1" x14ac:dyDescent="0.15"/>
    <row r="462" s="75" customFormat="1" ht="14.25" customHeight="1" x14ac:dyDescent="0.15"/>
    <row r="463" s="75" customFormat="1" ht="14.25" customHeight="1" x14ac:dyDescent="0.15"/>
    <row r="464" s="75" customFormat="1" ht="14.25" customHeight="1" x14ac:dyDescent="0.15"/>
    <row r="465" s="75" customFormat="1" ht="14.25" customHeight="1" x14ac:dyDescent="0.15"/>
    <row r="466" s="75" customFormat="1" ht="14.25" customHeight="1" x14ac:dyDescent="0.15"/>
    <row r="467" s="75" customFormat="1" ht="14.25" customHeight="1" x14ac:dyDescent="0.15"/>
    <row r="468" s="75" customFormat="1" ht="14.25" customHeight="1" x14ac:dyDescent="0.15"/>
    <row r="469" s="75" customFormat="1" ht="14.25" customHeight="1" x14ac:dyDescent="0.15"/>
    <row r="470" s="75" customFormat="1" ht="14.25" customHeight="1" x14ac:dyDescent="0.15"/>
    <row r="471" s="75" customFormat="1" ht="14.25" customHeight="1" x14ac:dyDescent="0.15"/>
    <row r="472" s="75" customFormat="1" ht="14.25" customHeight="1" x14ac:dyDescent="0.15"/>
    <row r="473" s="75" customFormat="1" ht="14.25" customHeight="1" x14ac:dyDescent="0.15"/>
    <row r="474" s="75" customFormat="1" ht="14.25" customHeight="1" x14ac:dyDescent="0.15"/>
    <row r="475" s="75" customFormat="1" ht="14.25" customHeight="1" x14ac:dyDescent="0.15"/>
    <row r="476" s="75" customFormat="1" ht="14.25" customHeight="1" x14ac:dyDescent="0.15"/>
    <row r="477" s="75" customFormat="1" ht="14.25" customHeight="1" x14ac:dyDescent="0.15"/>
    <row r="478" s="75" customFormat="1" ht="14.25" customHeight="1" x14ac:dyDescent="0.15"/>
    <row r="479" s="75" customFormat="1" ht="14.25" customHeight="1" x14ac:dyDescent="0.15"/>
    <row r="480" s="75" customFormat="1" ht="14.25" customHeight="1" x14ac:dyDescent="0.15"/>
    <row r="481" s="75" customFormat="1" ht="14.25" customHeight="1" x14ac:dyDescent="0.15"/>
    <row r="482" s="75" customFormat="1" ht="14.25" customHeight="1" x14ac:dyDescent="0.15"/>
    <row r="483" s="75" customFormat="1" ht="14.25" customHeight="1" x14ac:dyDescent="0.15"/>
    <row r="484" s="75" customFormat="1" ht="14.25" customHeight="1" x14ac:dyDescent="0.15"/>
    <row r="485" s="75" customFormat="1" ht="14.25" customHeight="1" x14ac:dyDescent="0.15"/>
    <row r="486" s="75" customFormat="1" ht="14.25" customHeight="1" x14ac:dyDescent="0.15"/>
    <row r="487" s="75" customFormat="1" ht="14.25" customHeight="1" x14ac:dyDescent="0.15"/>
    <row r="488" s="75" customFormat="1" ht="14.25" customHeight="1" x14ac:dyDescent="0.15"/>
    <row r="489" s="75" customFormat="1" ht="14.25" customHeight="1" x14ac:dyDescent="0.15"/>
    <row r="490" s="75" customFormat="1" ht="14.25" customHeight="1" x14ac:dyDescent="0.15"/>
    <row r="491" s="75" customFormat="1" ht="14.25" customHeight="1" x14ac:dyDescent="0.15"/>
    <row r="492" s="75" customFormat="1" ht="14.25" customHeight="1" x14ac:dyDescent="0.15"/>
    <row r="493" s="75" customFormat="1" ht="14.25" customHeight="1" x14ac:dyDescent="0.15"/>
    <row r="494" s="75" customFormat="1" ht="14.25" customHeight="1" x14ac:dyDescent="0.15"/>
    <row r="495" s="75" customFormat="1" ht="14.25" customHeight="1" x14ac:dyDescent="0.15"/>
    <row r="496" s="75" customFormat="1" ht="14.25" customHeight="1" x14ac:dyDescent="0.15"/>
    <row r="497" s="75" customFormat="1" ht="14.25" customHeight="1" x14ac:dyDescent="0.15"/>
    <row r="498" s="75" customFormat="1" ht="14.25" customHeight="1" x14ac:dyDescent="0.15"/>
    <row r="499" s="75" customFormat="1" ht="14.25" customHeight="1" x14ac:dyDescent="0.15"/>
    <row r="500" s="75" customFormat="1" ht="14.25" customHeight="1" x14ac:dyDescent="0.15"/>
    <row r="501" s="75" customFormat="1" ht="14.25" customHeight="1" x14ac:dyDescent="0.15"/>
    <row r="502" s="75" customFormat="1" ht="14.25" customHeight="1" x14ac:dyDescent="0.15"/>
    <row r="503" s="75" customFormat="1" ht="14.25" customHeight="1" x14ac:dyDescent="0.15"/>
    <row r="504" s="75" customFormat="1" ht="14.25" customHeight="1" x14ac:dyDescent="0.15"/>
    <row r="505" s="75" customFormat="1" ht="14.25" customHeight="1" x14ac:dyDescent="0.15"/>
    <row r="506" s="75" customFormat="1" ht="14.25" customHeight="1" x14ac:dyDescent="0.15"/>
    <row r="507" s="75" customFormat="1" ht="14.25" customHeight="1" x14ac:dyDescent="0.15"/>
    <row r="508" s="75" customFormat="1" ht="14.25" customHeight="1" x14ac:dyDescent="0.15"/>
    <row r="509" s="75" customFormat="1" ht="14.25" customHeight="1" x14ac:dyDescent="0.15"/>
    <row r="510" s="75" customFormat="1" ht="14.25" customHeight="1" x14ac:dyDescent="0.15"/>
    <row r="511" s="75" customFormat="1" ht="14.25" customHeight="1" x14ac:dyDescent="0.15"/>
    <row r="512" s="75" customFormat="1" ht="14.25" customHeight="1" x14ac:dyDescent="0.15"/>
    <row r="513" s="75" customFormat="1" ht="14.25" customHeight="1" x14ac:dyDescent="0.15"/>
    <row r="514" s="75" customFormat="1" ht="14.25" customHeight="1" x14ac:dyDescent="0.15"/>
    <row r="515" s="75" customFormat="1" ht="14.25" customHeight="1" x14ac:dyDescent="0.15"/>
    <row r="516" s="75" customFormat="1" ht="14.25" customHeight="1" x14ac:dyDescent="0.15"/>
    <row r="517" s="75" customFormat="1" ht="14.25" customHeight="1" x14ac:dyDescent="0.15"/>
    <row r="518" s="75" customFormat="1" ht="14.25" customHeight="1" x14ac:dyDescent="0.15"/>
    <row r="519" s="75" customFormat="1" ht="14.25" customHeight="1" x14ac:dyDescent="0.15"/>
    <row r="520" s="75" customFormat="1" ht="14.25" customHeight="1" x14ac:dyDescent="0.15"/>
    <row r="521" s="75" customFormat="1" ht="14.25" customHeight="1" x14ac:dyDescent="0.15"/>
    <row r="522" s="75" customFormat="1" ht="14.25" customHeight="1" x14ac:dyDescent="0.15"/>
    <row r="523" s="75" customFormat="1" ht="14.25" customHeight="1" x14ac:dyDescent="0.15"/>
    <row r="524" s="75" customFormat="1" ht="14.25" customHeight="1" x14ac:dyDescent="0.15"/>
    <row r="525" s="75" customFormat="1" ht="14.25" customHeight="1" x14ac:dyDescent="0.15"/>
    <row r="526" s="75" customFormat="1" ht="14.25" customHeight="1" x14ac:dyDescent="0.15"/>
    <row r="527" s="75" customFormat="1" ht="14.25" customHeight="1" x14ac:dyDescent="0.15"/>
    <row r="528" s="75" customFormat="1" ht="14.25" customHeight="1" x14ac:dyDescent="0.15"/>
    <row r="529" s="75" customFormat="1" ht="14.25" customHeight="1" x14ac:dyDescent="0.15"/>
    <row r="530" s="75" customFormat="1" ht="14.25" customHeight="1" x14ac:dyDescent="0.15"/>
    <row r="531" s="75" customFormat="1" ht="14.25" customHeight="1" x14ac:dyDescent="0.15"/>
    <row r="532" s="75" customFormat="1" ht="14.25" customHeight="1" x14ac:dyDescent="0.15"/>
    <row r="533" s="75" customFormat="1" ht="14.25" customHeight="1" x14ac:dyDescent="0.15"/>
    <row r="534" s="75" customFormat="1" ht="14.25" customHeight="1" x14ac:dyDescent="0.15"/>
    <row r="535" s="75" customFormat="1" ht="14.25" customHeight="1" x14ac:dyDescent="0.15"/>
    <row r="536" s="75" customFormat="1" ht="14.25" customHeight="1" x14ac:dyDescent="0.15"/>
    <row r="537" s="75" customFormat="1" ht="14.25" customHeight="1" x14ac:dyDescent="0.15"/>
    <row r="538" s="75" customFormat="1" ht="14.25" customHeight="1" x14ac:dyDescent="0.15"/>
    <row r="539" s="75" customFormat="1" ht="14.25" customHeight="1" x14ac:dyDescent="0.15"/>
    <row r="540" s="75" customFormat="1" ht="14.25" customHeight="1" x14ac:dyDescent="0.15"/>
    <row r="541" s="75" customFormat="1" ht="14.25" customHeight="1" x14ac:dyDescent="0.15"/>
    <row r="542" s="75" customFormat="1" ht="14.25" customHeight="1" x14ac:dyDescent="0.15"/>
    <row r="543" s="75" customFormat="1" ht="14.25" customHeight="1" x14ac:dyDescent="0.15"/>
    <row r="544" s="75" customFormat="1" ht="14.25" customHeight="1" x14ac:dyDescent="0.15"/>
    <row r="545" s="75" customFormat="1" ht="14.25" customHeight="1" x14ac:dyDescent="0.15"/>
    <row r="546" s="75" customFormat="1" ht="14.25" customHeight="1" x14ac:dyDescent="0.15"/>
    <row r="547" s="75" customFormat="1" ht="14.25" customHeight="1" x14ac:dyDescent="0.15"/>
    <row r="548" s="75" customFormat="1" ht="14.25" customHeight="1" x14ac:dyDescent="0.15"/>
    <row r="549" s="75" customFormat="1" ht="14.25" customHeight="1" x14ac:dyDescent="0.15"/>
    <row r="550" s="75" customFormat="1" ht="14.25" customHeight="1" x14ac:dyDescent="0.15"/>
    <row r="551" s="75" customFormat="1" ht="14.25" customHeight="1" x14ac:dyDescent="0.15"/>
    <row r="552" s="75" customFormat="1" ht="14.25" customHeight="1" x14ac:dyDescent="0.15"/>
    <row r="553" s="75" customFormat="1" ht="14.25" customHeight="1" x14ac:dyDescent="0.15"/>
    <row r="554" s="75" customFormat="1" ht="14.25" customHeight="1" x14ac:dyDescent="0.15"/>
    <row r="555" s="75" customFormat="1" ht="14.25" customHeight="1" x14ac:dyDescent="0.15"/>
    <row r="556" s="75" customFormat="1" ht="14.25" customHeight="1" x14ac:dyDescent="0.15"/>
    <row r="557" s="75" customFormat="1" ht="14.25" customHeight="1" x14ac:dyDescent="0.15"/>
    <row r="558" s="75" customFormat="1" ht="14.25" customHeight="1" x14ac:dyDescent="0.15"/>
    <row r="559" s="75" customFormat="1" ht="14.25" customHeight="1" x14ac:dyDescent="0.15"/>
    <row r="560" s="75" customFormat="1" ht="14.25" customHeight="1" x14ac:dyDescent="0.15"/>
    <row r="561" s="75" customFormat="1" ht="14.25" customHeight="1" x14ac:dyDescent="0.15"/>
    <row r="562" s="75" customFormat="1" ht="14.25" customHeight="1" x14ac:dyDescent="0.15"/>
    <row r="563" s="75" customFormat="1" ht="14.25" customHeight="1" x14ac:dyDescent="0.15"/>
    <row r="564" s="75" customFormat="1" ht="14.25" customHeight="1" x14ac:dyDescent="0.15"/>
    <row r="565" s="75" customFormat="1" ht="14.25" customHeight="1" x14ac:dyDescent="0.15"/>
    <row r="566" s="75" customFormat="1" ht="14.25" customHeight="1" x14ac:dyDescent="0.15"/>
    <row r="567" s="75" customFormat="1" ht="14.25" customHeight="1" x14ac:dyDescent="0.15"/>
    <row r="568" s="75" customFormat="1" ht="14.25" customHeight="1" x14ac:dyDescent="0.15"/>
    <row r="569" s="75" customFormat="1" ht="14.25" customHeight="1" x14ac:dyDescent="0.15"/>
    <row r="570" s="75" customFormat="1" ht="14.25" customHeight="1" x14ac:dyDescent="0.15"/>
    <row r="571" s="75" customFormat="1" ht="14.25" customHeight="1" x14ac:dyDescent="0.15"/>
    <row r="572" s="75" customFormat="1" ht="14.25" customHeight="1" x14ac:dyDescent="0.15"/>
    <row r="573" s="75" customFormat="1" ht="14.25" customHeight="1" x14ac:dyDescent="0.15"/>
    <row r="574" s="75" customFormat="1" ht="14.25" customHeight="1" x14ac:dyDescent="0.15"/>
    <row r="575" s="75" customFormat="1" ht="14.25" customHeight="1" x14ac:dyDescent="0.15"/>
    <row r="576" s="75" customFormat="1" ht="14.25" customHeight="1" x14ac:dyDescent="0.15"/>
    <row r="577" s="75" customFormat="1" ht="14.25" customHeight="1" x14ac:dyDescent="0.15"/>
    <row r="578" s="75" customFormat="1" ht="14.25" customHeight="1" x14ac:dyDescent="0.15"/>
    <row r="579" s="75" customFormat="1" ht="14.25" customHeight="1" x14ac:dyDescent="0.15"/>
    <row r="580" s="75" customFormat="1" ht="14.25" customHeight="1" x14ac:dyDescent="0.15"/>
    <row r="581" s="75" customFormat="1" ht="14.25" customHeight="1" x14ac:dyDescent="0.15"/>
    <row r="582" s="75" customFormat="1" ht="14.25" customHeight="1" x14ac:dyDescent="0.15"/>
    <row r="583" s="75" customFormat="1" ht="14.25" customHeight="1" x14ac:dyDescent="0.15"/>
    <row r="584" s="75" customFormat="1" ht="14.25" customHeight="1" x14ac:dyDescent="0.15"/>
    <row r="585" s="75" customFormat="1" ht="14.25" customHeight="1" x14ac:dyDescent="0.15"/>
    <row r="586" s="75" customFormat="1" ht="14.25" customHeight="1" x14ac:dyDescent="0.15"/>
    <row r="587" s="75" customFormat="1" ht="14.25" customHeight="1" x14ac:dyDescent="0.15"/>
    <row r="588" s="75" customFormat="1" ht="14.25" customHeight="1" x14ac:dyDescent="0.15"/>
    <row r="589" s="75" customFormat="1" ht="14.25" customHeight="1" x14ac:dyDescent="0.15"/>
    <row r="590" s="75" customFormat="1" ht="14.25" customHeight="1" x14ac:dyDescent="0.15"/>
    <row r="591" s="75" customFormat="1" ht="14.25" customHeight="1" x14ac:dyDescent="0.15"/>
    <row r="592" s="75" customFormat="1" ht="14.25" customHeight="1" x14ac:dyDescent="0.15"/>
    <row r="593" s="75" customFormat="1" ht="14.25" customHeight="1" x14ac:dyDescent="0.15"/>
    <row r="594" s="75" customFormat="1" ht="14.25" customHeight="1" x14ac:dyDescent="0.15"/>
    <row r="595" s="75" customFormat="1" ht="14.25" customHeight="1" x14ac:dyDescent="0.15"/>
    <row r="596" s="75" customFormat="1" ht="14.25" customHeight="1" x14ac:dyDescent="0.15"/>
    <row r="597" s="75" customFormat="1" ht="14.25" customHeight="1" x14ac:dyDescent="0.15"/>
    <row r="598" s="75" customFormat="1" ht="14.25" customHeight="1" x14ac:dyDescent="0.15"/>
    <row r="599" s="75" customFormat="1" ht="14.25" customHeight="1" x14ac:dyDescent="0.15"/>
    <row r="600" s="75" customFormat="1" ht="14.25" customHeight="1" x14ac:dyDescent="0.15"/>
    <row r="601" s="75" customFormat="1" ht="14.25" customHeight="1" x14ac:dyDescent="0.15"/>
    <row r="602" s="75" customFormat="1" ht="14.25" customHeight="1" x14ac:dyDescent="0.15"/>
    <row r="603" s="75" customFormat="1" ht="14.25" customHeight="1" x14ac:dyDescent="0.15"/>
    <row r="604" s="75" customFormat="1" ht="14.25" customHeight="1" x14ac:dyDescent="0.15"/>
    <row r="605" s="75" customFormat="1" ht="14.25" customHeight="1" x14ac:dyDescent="0.15"/>
    <row r="606" s="75" customFormat="1" ht="14.25" customHeight="1" x14ac:dyDescent="0.15"/>
    <row r="607" s="75" customFormat="1" ht="14.25" customHeight="1" x14ac:dyDescent="0.15"/>
    <row r="608" s="75" customFormat="1" ht="14.25" customHeight="1" x14ac:dyDescent="0.15"/>
    <row r="609" s="75" customFormat="1" ht="14.25" customHeight="1" x14ac:dyDescent="0.15"/>
    <row r="610" s="75" customFormat="1" ht="14.25" customHeight="1" x14ac:dyDescent="0.15"/>
    <row r="611" s="75" customFormat="1" ht="14.25" customHeight="1" x14ac:dyDescent="0.15"/>
    <row r="612" s="75" customFormat="1" ht="14.25" customHeight="1" x14ac:dyDescent="0.15"/>
    <row r="613" s="75" customFormat="1" ht="14.25" customHeight="1" x14ac:dyDescent="0.15"/>
    <row r="614" s="75" customFormat="1" ht="14.25" customHeight="1" x14ac:dyDescent="0.15"/>
    <row r="615" s="75" customFormat="1" ht="14.25" customHeight="1" x14ac:dyDescent="0.15"/>
    <row r="616" s="75" customFormat="1" ht="14.25" customHeight="1" x14ac:dyDescent="0.15"/>
    <row r="617" s="75" customFormat="1" ht="14.25" customHeight="1" x14ac:dyDescent="0.15"/>
    <row r="618" s="75" customFormat="1" ht="14.25" customHeight="1" x14ac:dyDescent="0.15"/>
    <row r="619" s="75" customFormat="1" ht="14.25" customHeight="1" x14ac:dyDescent="0.15"/>
    <row r="620" s="75" customFormat="1" ht="14.25" customHeight="1" x14ac:dyDescent="0.15"/>
    <row r="621" s="75" customFormat="1" ht="14.25" customHeight="1" x14ac:dyDescent="0.15"/>
    <row r="622" s="75" customFormat="1" ht="14.25" customHeight="1" x14ac:dyDescent="0.15"/>
    <row r="623" s="75" customFormat="1" ht="14.25" customHeight="1" x14ac:dyDescent="0.15"/>
    <row r="624" s="75" customFormat="1" ht="14.25" customHeight="1" x14ac:dyDescent="0.15"/>
    <row r="625" s="75" customFormat="1" ht="14.25" customHeight="1" x14ac:dyDescent="0.15"/>
    <row r="626" s="75" customFormat="1" ht="14.25" customHeight="1" x14ac:dyDescent="0.15"/>
    <row r="627" s="75" customFormat="1" ht="14.25" customHeight="1" x14ac:dyDescent="0.15"/>
    <row r="628" s="75" customFormat="1" ht="14.25" customHeight="1" x14ac:dyDescent="0.15"/>
    <row r="629" s="75" customFormat="1" ht="14.25" customHeight="1" x14ac:dyDescent="0.15"/>
    <row r="630" s="75" customFormat="1" ht="14.25" customHeight="1" x14ac:dyDescent="0.15"/>
    <row r="631" s="75" customFormat="1" ht="14.25" customHeight="1" x14ac:dyDescent="0.15"/>
    <row r="632" s="75" customFormat="1" ht="14.25" customHeight="1" x14ac:dyDescent="0.15"/>
    <row r="633" s="75" customFormat="1" ht="14.25" customHeight="1" x14ac:dyDescent="0.15"/>
    <row r="634" s="75" customFormat="1" ht="14.25" customHeight="1" x14ac:dyDescent="0.15"/>
    <row r="635" s="75" customFormat="1" ht="14.25" customHeight="1" x14ac:dyDescent="0.15"/>
    <row r="636" s="75" customFormat="1" ht="14.25" customHeight="1" x14ac:dyDescent="0.15"/>
    <row r="637" s="75" customFormat="1" ht="14.25" customHeight="1" x14ac:dyDescent="0.15"/>
    <row r="638" s="75" customFormat="1" ht="14.25" customHeight="1" x14ac:dyDescent="0.15"/>
    <row r="639" s="75" customFormat="1" ht="14.25" customHeight="1" x14ac:dyDescent="0.15"/>
    <row r="640" s="75" customFormat="1" ht="14.25" customHeight="1" x14ac:dyDescent="0.15"/>
    <row r="641" s="75" customFormat="1" ht="14.25" customHeight="1" x14ac:dyDescent="0.15"/>
    <row r="642" s="75" customFormat="1" ht="14.25" customHeight="1" x14ac:dyDescent="0.15"/>
    <row r="643" s="75" customFormat="1" ht="14.25" customHeight="1" x14ac:dyDescent="0.15"/>
    <row r="644" s="75" customFormat="1" ht="14.25" customHeight="1" x14ac:dyDescent="0.15"/>
    <row r="645" s="75" customFormat="1" ht="14.25" customHeight="1" x14ac:dyDescent="0.15"/>
    <row r="646" s="75" customFormat="1" ht="14.25" customHeight="1" x14ac:dyDescent="0.15"/>
    <row r="647" s="75" customFormat="1" ht="14.25" customHeight="1" x14ac:dyDescent="0.15"/>
    <row r="648" s="75" customFormat="1" ht="14.25" customHeight="1" x14ac:dyDescent="0.15"/>
    <row r="649" s="75" customFormat="1" ht="14.25" customHeight="1" x14ac:dyDescent="0.15"/>
    <row r="650" s="75" customFormat="1" ht="14.25" customHeight="1" x14ac:dyDescent="0.15"/>
    <row r="651" s="75" customFormat="1" ht="14.25" customHeight="1" x14ac:dyDescent="0.15"/>
    <row r="652" s="75" customFormat="1" ht="14.25" customHeight="1" x14ac:dyDescent="0.15"/>
    <row r="653" s="75" customFormat="1" ht="14.25" customHeight="1" x14ac:dyDescent="0.15"/>
    <row r="654" s="75" customFormat="1" ht="14.25" customHeight="1" x14ac:dyDescent="0.15"/>
    <row r="655" s="75" customFormat="1" ht="14.25" customHeight="1" x14ac:dyDescent="0.15"/>
    <row r="656" s="75" customFormat="1" ht="14.25" customHeight="1" x14ac:dyDescent="0.15"/>
    <row r="657" s="75" customFormat="1" ht="14.25" customHeight="1" x14ac:dyDescent="0.15"/>
    <row r="658" s="75" customFormat="1" ht="14.25" customHeight="1" x14ac:dyDescent="0.15"/>
    <row r="659" s="75" customFormat="1" ht="14.25" customHeight="1" x14ac:dyDescent="0.15"/>
    <row r="660" s="75" customFormat="1" ht="14.25" customHeight="1" x14ac:dyDescent="0.15"/>
    <row r="661" s="75" customFormat="1" ht="14.25" customHeight="1" x14ac:dyDescent="0.15"/>
    <row r="662" s="75" customFormat="1" ht="14.25" customHeight="1" x14ac:dyDescent="0.15"/>
    <row r="663" s="75" customFormat="1" ht="14.25" customHeight="1" x14ac:dyDescent="0.15"/>
    <row r="664" s="75" customFormat="1" ht="14.25" customHeight="1" x14ac:dyDescent="0.15"/>
    <row r="665" s="75" customFormat="1" ht="14.25" customHeight="1" x14ac:dyDescent="0.15"/>
    <row r="666" s="75" customFormat="1" ht="14.25" customHeight="1" x14ac:dyDescent="0.15"/>
    <row r="667" s="75" customFormat="1" ht="14.25" customHeight="1" x14ac:dyDescent="0.15"/>
    <row r="668" s="75" customFormat="1" ht="14.25" customHeight="1" x14ac:dyDescent="0.15"/>
    <row r="669" s="75" customFormat="1" ht="14.25" customHeight="1" x14ac:dyDescent="0.15"/>
    <row r="670" s="75" customFormat="1" ht="14.25" customHeight="1" x14ac:dyDescent="0.15"/>
    <row r="671" s="75" customFormat="1" ht="14.25" customHeight="1" x14ac:dyDescent="0.15"/>
    <row r="672" s="75" customFormat="1" ht="14.25" customHeight="1" x14ac:dyDescent="0.15"/>
    <row r="673" s="75" customFormat="1" ht="14.25" customHeight="1" x14ac:dyDescent="0.15"/>
    <row r="674" s="75" customFormat="1" ht="14.25" customHeight="1" x14ac:dyDescent="0.15"/>
    <row r="675" s="75" customFormat="1" ht="14.25" customHeight="1" x14ac:dyDescent="0.15"/>
    <row r="676" s="75" customFormat="1" ht="14.25" customHeight="1" x14ac:dyDescent="0.15"/>
    <row r="677" s="75" customFormat="1" ht="14.25" customHeight="1" x14ac:dyDescent="0.15"/>
    <row r="678" s="75" customFormat="1" ht="14.25" customHeight="1" x14ac:dyDescent="0.15"/>
    <row r="679" s="75" customFormat="1" ht="14.25" customHeight="1" x14ac:dyDescent="0.15"/>
    <row r="680" s="75" customFormat="1" ht="14.25" customHeight="1" x14ac:dyDescent="0.15"/>
    <row r="681" s="75" customFormat="1" ht="14.25" customHeight="1" x14ac:dyDescent="0.15"/>
    <row r="682" s="75" customFormat="1" ht="14.25" customHeight="1" x14ac:dyDescent="0.15"/>
    <row r="683" s="75" customFormat="1" ht="14.25" customHeight="1" x14ac:dyDescent="0.15"/>
    <row r="684" s="75" customFormat="1" ht="14.25" customHeight="1" x14ac:dyDescent="0.15"/>
    <row r="685" s="75" customFormat="1" ht="14.25" customHeight="1" x14ac:dyDescent="0.15"/>
    <row r="686" s="75" customFormat="1" ht="14.25" customHeight="1" x14ac:dyDescent="0.15"/>
    <row r="687" s="75" customFormat="1" ht="14.25" customHeight="1" x14ac:dyDescent="0.15"/>
    <row r="688" s="75" customFormat="1" ht="14.25" customHeight="1" x14ac:dyDescent="0.15"/>
    <row r="689" s="75" customFormat="1" ht="14.25" customHeight="1" x14ac:dyDescent="0.15"/>
    <row r="690" s="75" customFormat="1" ht="14.25" customHeight="1" x14ac:dyDescent="0.15"/>
    <row r="691" s="75" customFormat="1" ht="14.25" customHeight="1" x14ac:dyDescent="0.15"/>
    <row r="692" s="75" customFormat="1" ht="14.25" customHeight="1" x14ac:dyDescent="0.15"/>
    <row r="693" s="75" customFormat="1" ht="14.25" customHeight="1" x14ac:dyDescent="0.15"/>
    <row r="694" s="75" customFormat="1" ht="14.25" customHeight="1" x14ac:dyDescent="0.15"/>
    <row r="695" s="75" customFormat="1" ht="14.25" customHeight="1" x14ac:dyDescent="0.15"/>
    <row r="696" s="75" customFormat="1" ht="14.25" customHeight="1" x14ac:dyDescent="0.15"/>
    <row r="697" s="75" customFormat="1" ht="14.25" customHeight="1" x14ac:dyDescent="0.15"/>
    <row r="698" s="75" customFormat="1" ht="14.25" customHeight="1" x14ac:dyDescent="0.15"/>
    <row r="699" s="75" customFormat="1" ht="14.25" customHeight="1" x14ac:dyDescent="0.15"/>
    <row r="700" s="75" customFormat="1" ht="14.25" customHeight="1" x14ac:dyDescent="0.15"/>
    <row r="701" s="75" customFormat="1" ht="14.25" customHeight="1" x14ac:dyDescent="0.15"/>
    <row r="702" s="75" customFormat="1" ht="14.25" customHeight="1" x14ac:dyDescent="0.15"/>
    <row r="703" s="75" customFormat="1" ht="14.25" customHeight="1" x14ac:dyDescent="0.15"/>
    <row r="704" s="75" customFormat="1" ht="14.25" customHeight="1" x14ac:dyDescent="0.15"/>
    <row r="705" s="75" customFormat="1" ht="14.25" customHeight="1" x14ac:dyDescent="0.15"/>
    <row r="706" s="75" customFormat="1" ht="14.25" customHeight="1" x14ac:dyDescent="0.15"/>
    <row r="707" s="75" customFormat="1" ht="14.25" customHeight="1" x14ac:dyDescent="0.15"/>
    <row r="708" s="75" customFormat="1" ht="14.25" customHeight="1" x14ac:dyDescent="0.15"/>
    <row r="709" s="75" customFormat="1" ht="14.25" customHeight="1" x14ac:dyDescent="0.15"/>
    <row r="710" s="75" customFormat="1" ht="14.25" customHeight="1" x14ac:dyDescent="0.15"/>
    <row r="711" s="75" customFormat="1" ht="14.25" customHeight="1" x14ac:dyDescent="0.15"/>
    <row r="712" s="75" customFormat="1" ht="14.25" customHeight="1" x14ac:dyDescent="0.15"/>
    <row r="713" s="75" customFormat="1" ht="14.25" customHeight="1" x14ac:dyDescent="0.15"/>
    <row r="714" s="75" customFormat="1" ht="14.25" customHeight="1" x14ac:dyDescent="0.15"/>
    <row r="715" s="75" customFormat="1" ht="14.25" customHeight="1" x14ac:dyDescent="0.15"/>
    <row r="716" s="75" customFormat="1" ht="14.25" customHeight="1" x14ac:dyDescent="0.15"/>
    <row r="717" s="75" customFormat="1" ht="14.25" customHeight="1" x14ac:dyDescent="0.15"/>
    <row r="718" s="75" customFormat="1" ht="14.25" customHeight="1" x14ac:dyDescent="0.15"/>
    <row r="719" s="75" customFormat="1" ht="14.25" customHeight="1" x14ac:dyDescent="0.15"/>
    <row r="720" s="75" customFormat="1" ht="14.25" customHeight="1" x14ac:dyDescent="0.15"/>
    <row r="721" s="75" customFormat="1" ht="14.25" customHeight="1" x14ac:dyDescent="0.15"/>
    <row r="722" s="75" customFormat="1" ht="14.25" customHeight="1" x14ac:dyDescent="0.15"/>
    <row r="723" s="75" customFormat="1" ht="14.25" customHeight="1" x14ac:dyDescent="0.15"/>
    <row r="724" s="75" customFormat="1" ht="14.25" customHeight="1" x14ac:dyDescent="0.15"/>
    <row r="725" s="75" customFormat="1" ht="14.25" customHeight="1" x14ac:dyDescent="0.15"/>
    <row r="726" s="75" customFormat="1" ht="14.25" customHeight="1" x14ac:dyDescent="0.15"/>
    <row r="727" s="75" customFormat="1" ht="14.25" customHeight="1" x14ac:dyDescent="0.15"/>
    <row r="728" s="75" customFormat="1" ht="14.25" customHeight="1" x14ac:dyDescent="0.15"/>
    <row r="729" s="75" customFormat="1" ht="14.25" customHeight="1" x14ac:dyDescent="0.15"/>
    <row r="730" s="75" customFormat="1" ht="14.25" customHeight="1" x14ac:dyDescent="0.15"/>
    <row r="731" s="75" customFormat="1" ht="14.25" customHeight="1" x14ac:dyDescent="0.15"/>
    <row r="732" s="75" customFormat="1" ht="14.25" customHeight="1" x14ac:dyDescent="0.15"/>
    <row r="733" s="75" customFormat="1" ht="14.25" customHeight="1" x14ac:dyDescent="0.15"/>
    <row r="734" s="75" customFormat="1" ht="14.25" customHeight="1" x14ac:dyDescent="0.15"/>
    <row r="735" s="75" customFormat="1" ht="14.25" customHeight="1" x14ac:dyDescent="0.15"/>
    <row r="736" s="75" customFormat="1" ht="14.25" customHeight="1" x14ac:dyDescent="0.15"/>
    <row r="737" s="75" customFormat="1" ht="14.25" customHeight="1" x14ac:dyDescent="0.15"/>
    <row r="738" s="75" customFormat="1" ht="14.25" customHeight="1" x14ac:dyDescent="0.15"/>
    <row r="739" s="75" customFormat="1" ht="14.25" customHeight="1" x14ac:dyDescent="0.15"/>
    <row r="740" s="75" customFormat="1" ht="14.25" customHeight="1" x14ac:dyDescent="0.15"/>
    <row r="741" s="75" customFormat="1" ht="14.25" customHeight="1" x14ac:dyDescent="0.15"/>
    <row r="742" s="75" customFormat="1" ht="14.25" customHeight="1" x14ac:dyDescent="0.15"/>
    <row r="743" s="75" customFormat="1" ht="14.25" customHeight="1" x14ac:dyDescent="0.15"/>
    <row r="744" s="75" customFormat="1" ht="14.25" customHeight="1" x14ac:dyDescent="0.15"/>
    <row r="745" s="75" customFormat="1" ht="14.25" customHeight="1" x14ac:dyDescent="0.15"/>
    <row r="746" s="75" customFormat="1" ht="14.25" customHeight="1" x14ac:dyDescent="0.15"/>
    <row r="747" s="75" customFormat="1" ht="14.25" customHeight="1" x14ac:dyDescent="0.15"/>
    <row r="748" s="75" customFormat="1" ht="14.25" customHeight="1" x14ac:dyDescent="0.15"/>
    <row r="749" s="75" customFormat="1" ht="14.25" customHeight="1" x14ac:dyDescent="0.15"/>
    <row r="750" s="75" customFormat="1" ht="14.25" customHeight="1" x14ac:dyDescent="0.15"/>
    <row r="751" s="75" customFormat="1" ht="14.25" customHeight="1" x14ac:dyDescent="0.15"/>
    <row r="752" s="75" customFormat="1" ht="14.25" customHeight="1" x14ac:dyDescent="0.15"/>
    <row r="753" s="75" customFormat="1" ht="14.25" customHeight="1" x14ac:dyDescent="0.15"/>
    <row r="754" s="75" customFormat="1" ht="14.25" customHeight="1" x14ac:dyDescent="0.15"/>
    <row r="755" s="75" customFormat="1" ht="14.25" customHeight="1" x14ac:dyDescent="0.15"/>
    <row r="756" s="75" customFormat="1" ht="14.25" customHeight="1" x14ac:dyDescent="0.15"/>
    <row r="757" s="75" customFormat="1" ht="14.25" customHeight="1" x14ac:dyDescent="0.15"/>
    <row r="758" s="75" customFormat="1" ht="14.25" customHeight="1" x14ac:dyDescent="0.15"/>
    <row r="759" s="75" customFormat="1" ht="14.25" customHeight="1" x14ac:dyDescent="0.15"/>
    <row r="760" s="75" customFormat="1" ht="14.25" customHeight="1" x14ac:dyDescent="0.15"/>
    <row r="761" s="75" customFormat="1" ht="14.25" customHeight="1" x14ac:dyDescent="0.15"/>
    <row r="762" s="75" customFormat="1" ht="14.25" customHeight="1" x14ac:dyDescent="0.15"/>
    <row r="763" s="75" customFormat="1" ht="14.25" customHeight="1" x14ac:dyDescent="0.15"/>
    <row r="764" s="75" customFormat="1" ht="14.25" customHeight="1" x14ac:dyDescent="0.15"/>
    <row r="765" s="75" customFormat="1" ht="14.25" customHeight="1" x14ac:dyDescent="0.15"/>
    <row r="766" s="75" customFormat="1" ht="14.25" customHeight="1" x14ac:dyDescent="0.15"/>
    <row r="767" s="75" customFormat="1" ht="14.25" customHeight="1" x14ac:dyDescent="0.15"/>
    <row r="768" s="75" customFormat="1" ht="14.25" customHeight="1" x14ac:dyDescent="0.15"/>
    <row r="769" s="75" customFormat="1" ht="14.25" customHeight="1" x14ac:dyDescent="0.15"/>
    <row r="770" s="75" customFormat="1" ht="14.25" customHeight="1" x14ac:dyDescent="0.15"/>
    <row r="771" s="75" customFormat="1" ht="14.25" customHeight="1" x14ac:dyDescent="0.15"/>
    <row r="772" s="75" customFormat="1" ht="14.25" customHeight="1" x14ac:dyDescent="0.15"/>
    <row r="773" s="75" customFormat="1" ht="14.25" customHeight="1" x14ac:dyDescent="0.15"/>
    <row r="774" s="75" customFormat="1" ht="14.25" customHeight="1" x14ac:dyDescent="0.15"/>
    <row r="775" s="75" customFormat="1" ht="14.25" customHeight="1" x14ac:dyDescent="0.15"/>
    <row r="776" s="75" customFormat="1" ht="14.25" customHeight="1" x14ac:dyDescent="0.15"/>
    <row r="777" s="75" customFormat="1" ht="14.25" customHeight="1" x14ac:dyDescent="0.15"/>
    <row r="778" s="75" customFormat="1" ht="14.25" customHeight="1" x14ac:dyDescent="0.15"/>
    <row r="779" s="75" customFormat="1" ht="14.25" customHeight="1" x14ac:dyDescent="0.15"/>
    <row r="780" s="75" customFormat="1" ht="14.25" customHeight="1" x14ac:dyDescent="0.15"/>
    <row r="781" s="75" customFormat="1" ht="14.25" customHeight="1" x14ac:dyDescent="0.15"/>
    <row r="782" s="75" customFormat="1" ht="14.25" customHeight="1" x14ac:dyDescent="0.15"/>
    <row r="783" s="75" customFormat="1" ht="14.25" customHeight="1" x14ac:dyDescent="0.15"/>
    <row r="784" s="75" customFormat="1" ht="14.25" customHeight="1" x14ac:dyDescent="0.15"/>
    <row r="785" s="75" customFormat="1" ht="14.25" customHeight="1" x14ac:dyDescent="0.15"/>
    <row r="786" s="75" customFormat="1" ht="14.25" customHeight="1" x14ac:dyDescent="0.15"/>
    <row r="787" s="75" customFormat="1" ht="14.25" customHeight="1" x14ac:dyDescent="0.15"/>
    <row r="788" s="75" customFormat="1" ht="14.25" customHeight="1" x14ac:dyDescent="0.15"/>
    <row r="789" s="75" customFormat="1" ht="14.25" customHeight="1" x14ac:dyDescent="0.15"/>
    <row r="790" s="75" customFormat="1" ht="14.25" customHeight="1" x14ac:dyDescent="0.15"/>
    <row r="791" s="75" customFormat="1" ht="14.25" customHeight="1" x14ac:dyDescent="0.15"/>
    <row r="792" s="75" customFormat="1" ht="14.25" customHeight="1" x14ac:dyDescent="0.15"/>
    <row r="793" s="75" customFormat="1" ht="14.25" customHeight="1" x14ac:dyDescent="0.15"/>
    <row r="794" s="75" customFormat="1" ht="14.25" customHeight="1" x14ac:dyDescent="0.15"/>
    <row r="795" s="75" customFormat="1" ht="14.25" customHeight="1" x14ac:dyDescent="0.15"/>
    <row r="796" s="75" customFormat="1" ht="14.25" customHeight="1" x14ac:dyDescent="0.15"/>
    <row r="797" s="75" customFormat="1" ht="14.25" customHeight="1" x14ac:dyDescent="0.15"/>
    <row r="798" s="75" customFormat="1" ht="14.25" customHeight="1" x14ac:dyDescent="0.15"/>
    <row r="799" s="75" customFormat="1" ht="14.25" customHeight="1" x14ac:dyDescent="0.15"/>
    <row r="800" s="75" customFormat="1" ht="14.25" customHeight="1" x14ac:dyDescent="0.15"/>
    <row r="801" s="75" customFormat="1" ht="14.25" customHeight="1" x14ac:dyDescent="0.15"/>
    <row r="802" s="75" customFormat="1" ht="14.25" customHeight="1" x14ac:dyDescent="0.15"/>
    <row r="803" s="75" customFormat="1" ht="14.25" customHeight="1" x14ac:dyDescent="0.15"/>
    <row r="804" s="75" customFormat="1" ht="14.25" customHeight="1" x14ac:dyDescent="0.15"/>
    <row r="805" s="75" customFormat="1" ht="14.25" customHeight="1" x14ac:dyDescent="0.15"/>
    <row r="806" s="75" customFormat="1" ht="14.25" customHeight="1" x14ac:dyDescent="0.15"/>
    <row r="807" s="75" customFormat="1" ht="14.25" customHeight="1" x14ac:dyDescent="0.15"/>
    <row r="808" s="75" customFormat="1" ht="14.25" customHeight="1" x14ac:dyDescent="0.15"/>
    <row r="809" s="75" customFormat="1" ht="14.25" customHeight="1" x14ac:dyDescent="0.15"/>
    <row r="810" s="75" customFormat="1" ht="14.25" customHeight="1" x14ac:dyDescent="0.15"/>
    <row r="811" s="75" customFormat="1" ht="14.25" customHeight="1" x14ac:dyDescent="0.15"/>
    <row r="812" s="75" customFormat="1" ht="14.25" customHeight="1" x14ac:dyDescent="0.15"/>
    <row r="813" s="75" customFormat="1" ht="14.25" customHeight="1" x14ac:dyDescent="0.15"/>
    <row r="814" s="75" customFormat="1" ht="14.25" customHeight="1" x14ac:dyDescent="0.15"/>
    <row r="815" s="75" customFormat="1" ht="14.25" customHeight="1" x14ac:dyDescent="0.15"/>
    <row r="816" s="75" customFormat="1" ht="14.25" customHeight="1" x14ac:dyDescent="0.15"/>
    <row r="817" s="75" customFormat="1" ht="14.25" customHeight="1" x14ac:dyDescent="0.15"/>
    <row r="818" s="75" customFormat="1" ht="14.25" customHeight="1" x14ac:dyDescent="0.15"/>
    <row r="819" s="75" customFormat="1" ht="14.25" customHeight="1" x14ac:dyDescent="0.15"/>
    <row r="820" s="75" customFormat="1" ht="14.25" customHeight="1" x14ac:dyDescent="0.15"/>
    <row r="821" s="75" customFormat="1" ht="14.25" customHeight="1" x14ac:dyDescent="0.15"/>
    <row r="822" s="75" customFormat="1" ht="14.25" customHeight="1" x14ac:dyDescent="0.15"/>
    <row r="823" s="75" customFormat="1" ht="14.25" customHeight="1" x14ac:dyDescent="0.15"/>
    <row r="824" s="75" customFormat="1" ht="14.25" customHeight="1" x14ac:dyDescent="0.15"/>
    <row r="825" s="75" customFormat="1" ht="14.25" customHeight="1" x14ac:dyDescent="0.15"/>
    <row r="826" s="75" customFormat="1" ht="14.25" customHeight="1" x14ac:dyDescent="0.15"/>
    <row r="827" s="75" customFormat="1" ht="14.25" customHeight="1" x14ac:dyDescent="0.15"/>
    <row r="828" s="75" customFormat="1" ht="14.25" customHeight="1" x14ac:dyDescent="0.15"/>
    <row r="829" s="75" customFormat="1" ht="14.25" customHeight="1" x14ac:dyDescent="0.15"/>
    <row r="830" s="75" customFormat="1" ht="14.25" customHeight="1" x14ac:dyDescent="0.15"/>
    <row r="831" s="75" customFormat="1" ht="14.25" customHeight="1" x14ac:dyDescent="0.15"/>
    <row r="832" s="75" customFormat="1" ht="14.25" customHeight="1" x14ac:dyDescent="0.15"/>
    <row r="833" s="75" customFormat="1" ht="14.25" customHeight="1" x14ac:dyDescent="0.15"/>
    <row r="834" s="75" customFormat="1" ht="14.25" customHeight="1" x14ac:dyDescent="0.15"/>
    <row r="835" s="75" customFormat="1" ht="14.25" customHeight="1" x14ac:dyDescent="0.15"/>
    <row r="836" s="75" customFormat="1" ht="14.25" customHeight="1" x14ac:dyDescent="0.15"/>
    <row r="837" s="75" customFormat="1" ht="14.25" customHeight="1" x14ac:dyDescent="0.15"/>
    <row r="838" s="75" customFormat="1" ht="14.25" customHeight="1" x14ac:dyDescent="0.15"/>
    <row r="839" s="75" customFormat="1" ht="14.25" customHeight="1" x14ac:dyDescent="0.15"/>
    <row r="840" s="75" customFormat="1" ht="14.25" customHeight="1" x14ac:dyDescent="0.15"/>
    <row r="841" s="75" customFormat="1" ht="14.25" customHeight="1" x14ac:dyDescent="0.15"/>
    <row r="842" s="75" customFormat="1" ht="14.25" customHeight="1" x14ac:dyDescent="0.15"/>
    <row r="843" s="75" customFormat="1" ht="14.25" customHeight="1" x14ac:dyDescent="0.15"/>
    <row r="844" s="75" customFormat="1" ht="14.25" customHeight="1" x14ac:dyDescent="0.15"/>
    <row r="845" s="75" customFormat="1" ht="14.25" customHeight="1" x14ac:dyDescent="0.15"/>
    <row r="846" s="75" customFormat="1" ht="14.25" customHeight="1" x14ac:dyDescent="0.15"/>
    <row r="847" s="75" customFormat="1" ht="14.25" customHeight="1" x14ac:dyDescent="0.15"/>
    <row r="848" s="75" customFormat="1" ht="14.25" customHeight="1" x14ac:dyDescent="0.15"/>
    <row r="849" s="75" customFormat="1" ht="14.25" customHeight="1" x14ac:dyDescent="0.15"/>
    <row r="850" s="75" customFormat="1" ht="14.25" customHeight="1" x14ac:dyDescent="0.15"/>
    <row r="851" s="75" customFormat="1" ht="14.25" customHeight="1" x14ac:dyDescent="0.15"/>
    <row r="852" s="75" customFormat="1" ht="14.25" customHeight="1" x14ac:dyDescent="0.15"/>
    <row r="853" s="75" customFormat="1" ht="14.25" customHeight="1" x14ac:dyDescent="0.15"/>
    <row r="854" s="75" customFormat="1" ht="14.25" customHeight="1" x14ac:dyDescent="0.15"/>
    <row r="855" s="75" customFormat="1" ht="14.25" customHeight="1" x14ac:dyDescent="0.15"/>
    <row r="856" s="75" customFormat="1" ht="14.25" customHeight="1" x14ac:dyDescent="0.15"/>
    <row r="857" s="75" customFormat="1" ht="14.25" customHeight="1" x14ac:dyDescent="0.15"/>
    <row r="858" s="75" customFormat="1" ht="14.25" customHeight="1" x14ac:dyDescent="0.15"/>
    <row r="859" s="75" customFormat="1" ht="14.25" customHeight="1" x14ac:dyDescent="0.15"/>
    <row r="860" s="75" customFormat="1" ht="14.25" customHeight="1" x14ac:dyDescent="0.15"/>
    <row r="861" s="75" customFormat="1" ht="14.25" customHeight="1" x14ac:dyDescent="0.15"/>
    <row r="862" s="75" customFormat="1" ht="14.25" customHeight="1" x14ac:dyDescent="0.15"/>
    <row r="863" s="75" customFormat="1" ht="14.25" customHeight="1" x14ac:dyDescent="0.15"/>
    <row r="864" s="75" customFormat="1" ht="14.25" customHeight="1" x14ac:dyDescent="0.15"/>
    <row r="865" s="75" customFormat="1" ht="14.25" customHeight="1" x14ac:dyDescent="0.15"/>
    <row r="866" s="75" customFormat="1" ht="14.25" customHeight="1" x14ac:dyDescent="0.15"/>
    <row r="867" s="75" customFormat="1" ht="14.25" customHeight="1" x14ac:dyDescent="0.15"/>
    <row r="868" s="75" customFormat="1" ht="14.25" customHeight="1" x14ac:dyDescent="0.15"/>
    <row r="869" s="75" customFormat="1" ht="14.25" customHeight="1" x14ac:dyDescent="0.15"/>
    <row r="870" s="75" customFormat="1" ht="14.25" customHeight="1" x14ac:dyDescent="0.15"/>
    <row r="871" s="75" customFormat="1" ht="14.25" customHeight="1" x14ac:dyDescent="0.15"/>
    <row r="872" s="75" customFormat="1" ht="14.25" customHeight="1" x14ac:dyDescent="0.15"/>
    <row r="873" s="75" customFormat="1" ht="14.25" customHeight="1" x14ac:dyDescent="0.15"/>
    <row r="874" s="75" customFormat="1" ht="14.25" customHeight="1" x14ac:dyDescent="0.15"/>
    <row r="875" s="75" customFormat="1" ht="14.25" customHeight="1" x14ac:dyDescent="0.15"/>
    <row r="876" s="75" customFormat="1" ht="14.25" customHeight="1" x14ac:dyDescent="0.15"/>
    <row r="877" s="75" customFormat="1" ht="14.25" customHeight="1" x14ac:dyDescent="0.15"/>
    <row r="878" s="75" customFormat="1" ht="14.25" customHeight="1" x14ac:dyDescent="0.15"/>
    <row r="879" s="75" customFormat="1" ht="14.25" customHeight="1" x14ac:dyDescent="0.15"/>
    <row r="880" s="75" customFormat="1" ht="14.25" customHeight="1" x14ac:dyDescent="0.15"/>
    <row r="881" s="75" customFormat="1" ht="14.25" customHeight="1" x14ac:dyDescent="0.15"/>
    <row r="882" s="75" customFormat="1" ht="14.25" customHeight="1" x14ac:dyDescent="0.15"/>
    <row r="883" s="75" customFormat="1" ht="14.25" customHeight="1" x14ac:dyDescent="0.15"/>
    <row r="884" s="75" customFormat="1" ht="14.25" customHeight="1" x14ac:dyDescent="0.15"/>
    <row r="885" s="75" customFormat="1" ht="14.25" customHeight="1" x14ac:dyDescent="0.15"/>
    <row r="886" s="75" customFormat="1" ht="14.25" customHeight="1" x14ac:dyDescent="0.15"/>
    <row r="887" s="75" customFormat="1" ht="14.25" customHeight="1" x14ac:dyDescent="0.15"/>
    <row r="888" s="75" customFormat="1" ht="14.25" customHeight="1" x14ac:dyDescent="0.15"/>
    <row r="889" s="75" customFormat="1" ht="14.25" customHeight="1" x14ac:dyDescent="0.15"/>
    <row r="890" s="75" customFormat="1" ht="14.25" customHeight="1" x14ac:dyDescent="0.15"/>
    <row r="891" s="75" customFormat="1" ht="14.25" customHeight="1" x14ac:dyDescent="0.15"/>
    <row r="892" s="75" customFormat="1" ht="14.25" customHeight="1" x14ac:dyDescent="0.15"/>
    <row r="893" s="75" customFormat="1" ht="14.25" customHeight="1" x14ac:dyDescent="0.15"/>
    <row r="894" s="75" customFormat="1" ht="14.25" customHeight="1" x14ac:dyDescent="0.15"/>
    <row r="895" s="75" customFormat="1" ht="14.25" customHeight="1" x14ac:dyDescent="0.15"/>
    <row r="896" s="75" customFormat="1" ht="14.25" customHeight="1" x14ac:dyDescent="0.15"/>
    <row r="897" s="75" customFormat="1" ht="14.25" customHeight="1" x14ac:dyDescent="0.15"/>
    <row r="898" s="75" customFormat="1" ht="14.25" customHeight="1" x14ac:dyDescent="0.15"/>
    <row r="899" s="75" customFormat="1" ht="14.25" customHeight="1" x14ac:dyDescent="0.15"/>
    <row r="900" s="75" customFormat="1" ht="14.25" customHeight="1" x14ac:dyDescent="0.15"/>
    <row r="901" s="75" customFormat="1" ht="14.25" customHeight="1" x14ac:dyDescent="0.15"/>
    <row r="902" s="75" customFormat="1" ht="14.25" customHeight="1" x14ac:dyDescent="0.15"/>
    <row r="903" s="75" customFormat="1" ht="14.25" customHeight="1" x14ac:dyDescent="0.15"/>
    <row r="904" s="75" customFormat="1" ht="14.25" customHeight="1" x14ac:dyDescent="0.15"/>
    <row r="905" s="75" customFormat="1" ht="14.25" customHeight="1" x14ac:dyDescent="0.15"/>
    <row r="906" s="75" customFormat="1" ht="14.25" customHeight="1" x14ac:dyDescent="0.15"/>
    <row r="907" s="75" customFormat="1" ht="14.25" customHeight="1" x14ac:dyDescent="0.15"/>
    <row r="908" s="75" customFormat="1" ht="14.25" customHeight="1" x14ac:dyDescent="0.15"/>
    <row r="909" s="75" customFormat="1" ht="14.25" customHeight="1" x14ac:dyDescent="0.15"/>
    <row r="910" s="75" customFormat="1" ht="14.25" customHeight="1" x14ac:dyDescent="0.15"/>
    <row r="911" s="75" customFormat="1" ht="14.25" customHeight="1" x14ac:dyDescent="0.15"/>
    <row r="912" s="75" customFormat="1" ht="14.25" customHeight="1" x14ac:dyDescent="0.15"/>
    <row r="913" s="75" customFormat="1" ht="14.25" customHeight="1" x14ac:dyDescent="0.15"/>
    <row r="914" s="75" customFormat="1" ht="14.25" customHeight="1" x14ac:dyDescent="0.15"/>
    <row r="915" s="75" customFormat="1" ht="14.25" customHeight="1" x14ac:dyDescent="0.15"/>
    <row r="916" s="75" customFormat="1" ht="14.25" customHeight="1" x14ac:dyDescent="0.15"/>
    <row r="917" s="75" customFormat="1" ht="14.25" customHeight="1" x14ac:dyDescent="0.15"/>
    <row r="918" s="75" customFormat="1" ht="14.25" customHeight="1" x14ac:dyDescent="0.15"/>
    <row r="919" s="75" customFormat="1" ht="14.25" customHeight="1" x14ac:dyDescent="0.15"/>
    <row r="920" s="75" customFormat="1" ht="14.25" customHeight="1" x14ac:dyDescent="0.15"/>
    <row r="921" s="75" customFormat="1" ht="14.25" customHeight="1" x14ac:dyDescent="0.15"/>
    <row r="922" s="75" customFormat="1" ht="14.25" customHeight="1" x14ac:dyDescent="0.15"/>
    <row r="923" s="75" customFormat="1" ht="14.25" customHeight="1" x14ac:dyDescent="0.15"/>
    <row r="924" s="75" customFormat="1" ht="14.25" customHeight="1" x14ac:dyDescent="0.15"/>
    <row r="925" s="75" customFormat="1" ht="14.25" customHeight="1" x14ac:dyDescent="0.15"/>
    <row r="926" s="75" customFormat="1" ht="14.25" customHeight="1" x14ac:dyDescent="0.15"/>
    <row r="927" s="75" customFormat="1" ht="14.25" customHeight="1" x14ac:dyDescent="0.15"/>
    <row r="928" s="75" customFormat="1" ht="14.25" customHeight="1" x14ac:dyDescent="0.15"/>
    <row r="929" s="75" customFormat="1" ht="14.25" customHeight="1" x14ac:dyDescent="0.15"/>
    <row r="930" s="75" customFormat="1" ht="14.25" customHeight="1" x14ac:dyDescent="0.15"/>
    <row r="931" s="75" customFormat="1" ht="14.25" customHeight="1" x14ac:dyDescent="0.15"/>
    <row r="932" s="75" customFormat="1" ht="14.25" customHeight="1" x14ac:dyDescent="0.15"/>
    <row r="933" s="75" customFormat="1" ht="14.25" customHeight="1" x14ac:dyDescent="0.15"/>
    <row r="934" s="75" customFormat="1" ht="14.25" customHeight="1" x14ac:dyDescent="0.15"/>
    <row r="935" s="75" customFormat="1" ht="14.25" customHeight="1" x14ac:dyDescent="0.15"/>
    <row r="936" s="75" customFormat="1" ht="14.25" customHeight="1" x14ac:dyDescent="0.15"/>
    <row r="937" s="75" customFormat="1" ht="14.25" customHeight="1" x14ac:dyDescent="0.15"/>
    <row r="938" s="75" customFormat="1" ht="14.25" customHeight="1" x14ac:dyDescent="0.15"/>
    <row r="939" s="75" customFormat="1" ht="14.25" customHeight="1" x14ac:dyDescent="0.15"/>
    <row r="940" s="75" customFormat="1" ht="14.25" customHeight="1" x14ac:dyDescent="0.15"/>
    <row r="941" s="75" customFormat="1" ht="14.25" customHeight="1" x14ac:dyDescent="0.15"/>
    <row r="942" s="75" customFormat="1" ht="14.25" customHeight="1" x14ac:dyDescent="0.15"/>
    <row r="943" s="75" customFormat="1" ht="14.25" customHeight="1" x14ac:dyDescent="0.15"/>
    <row r="944" s="75" customFormat="1" ht="14.25" customHeight="1" x14ac:dyDescent="0.15"/>
    <row r="945" s="75" customFormat="1" ht="14.25" customHeight="1" x14ac:dyDescent="0.15"/>
    <row r="946" s="75" customFormat="1" ht="14.25" customHeight="1" x14ac:dyDescent="0.15"/>
    <row r="947" s="75" customFormat="1" ht="14.25" customHeight="1" x14ac:dyDescent="0.15"/>
    <row r="948" s="75" customFormat="1" ht="14.25" customHeight="1" x14ac:dyDescent="0.15"/>
    <row r="949" s="75" customFormat="1" ht="14.25" customHeight="1" x14ac:dyDescent="0.15"/>
    <row r="950" s="75" customFormat="1" ht="14.25" customHeight="1" x14ac:dyDescent="0.15"/>
    <row r="951" s="75" customFormat="1" ht="14.25" customHeight="1" x14ac:dyDescent="0.15"/>
    <row r="952" s="75" customFormat="1" ht="14.25" customHeight="1" x14ac:dyDescent="0.15"/>
    <row r="953" s="75" customFormat="1" ht="14.25" customHeight="1" x14ac:dyDescent="0.15"/>
    <row r="954" s="75" customFormat="1" ht="14.25" customHeight="1" x14ac:dyDescent="0.15"/>
    <row r="955" s="75" customFormat="1" ht="14.25" customHeight="1" x14ac:dyDescent="0.15"/>
    <row r="956" s="75" customFormat="1" ht="14.25" customHeight="1" x14ac:dyDescent="0.15"/>
    <row r="957" s="75" customFormat="1" ht="14.25" customHeight="1" x14ac:dyDescent="0.15"/>
    <row r="958" s="75" customFormat="1" ht="14.25" customHeight="1" x14ac:dyDescent="0.15"/>
    <row r="959" s="75" customFormat="1" ht="14.25" customHeight="1" x14ac:dyDescent="0.15"/>
    <row r="960" s="75" customFormat="1" ht="14.25" customHeight="1" x14ac:dyDescent="0.15"/>
    <row r="961" s="75" customFormat="1" ht="14.25" customHeight="1" x14ac:dyDescent="0.15"/>
    <row r="962" s="75" customFormat="1" ht="14.25" customHeight="1" x14ac:dyDescent="0.15"/>
    <row r="963" s="75" customFormat="1" ht="14.25" customHeight="1" x14ac:dyDescent="0.15"/>
    <row r="964" s="75" customFormat="1" ht="14.25" customHeight="1" x14ac:dyDescent="0.15"/>
    <row r="965" s="75" customFormat="1" ht="14.25" customHeight="1" x14ac:dyDescent="0.15"/>
    <row r="966" s="75" customFormat="1" ht="14.25" customHeight="1" x14ac:dyDescent="0.15"/>
    <row r="967" s="75" customFormat="1" ht="14.25" customHeight="1" x14ac:dyDescent="0.15"/>
    <row r="968" s="75" customFormat="1" ht="14.25" customHeight="1" x14ac:dyDescent="0.15"/>
    <row r="969" s="75" customFormat="1" ht="14.25" customHeight="1" x14ac:dyDescent="0.15"/>
    <row r="970" s="75" customFormat="1" ht="14.25" customHeight="1" x14ac:dyDescent="0.15"/>
    <row r="971" s="75" customFormat="1" ht="14.25" customHeight="1" x14ac:dyDescent="0.15"/>
    <row r="972" s="75" customFormat="1" ht="14.25" customHeight="1" x14ac:dyDescent="0.15"/>
    <row r="973" s="75" customFormat="1" ht="14.25" customHeight="1" x14ac:dyDescent="0.15"/>
    <row r="974" s="75" customFormat="1" ht="14.25" customHeight="1" x14ac:dyDescent="0.15"/>
    <row r="975" s="75" customFormat="1" ht="14.25" customHeight="1" x14ac:dyDescent="0.15"/>
    <row r="976" s="75" customFormat="1" ht="14.25" customHeight="1" x14ac:dyDescent="0.15"/>
    <row r="977" s="75" customFormat="1" ht="14.25" customHeight="1" x14ac:dyDescent="0.15"/>
    <row r="978" s="75" customFormat="1" ht="14.25" customHeight="1" x14ac:dyDescent="0.15"/>
    <row r="979" s="75" customFormat="1" ht="14.25" customHeight="1" x14ac:dyDescent="0.15"/>
    <row r="980" s="75" customFormat="1" ht="14.25" customHeight="1" x14ac:dyDescent="0.15"/>
    <row r="981" s="75" customFormat="1" ht="14.25" customHeight="1" x14ac:dyDescent="0.15"/>
    <row r="982" s="75" customFormat="1" ht="14.25" customHeight="1" x14ac:dyDescent="0.15"/>
    <row r="983" s="75" customFormat="1" ht="14.25" customHeight="1" x14ac:dyDescent="0.15"/>
    <row r="984" s="75" customFormat="1" ht="14.25" customHeight="1" x14ac:dyDescent="0.15"/>
    <row r="985" s="75" customFormat="1" ht="14.25" customHeight="1" x14ac:dyDescent="0.15"/>
    <row r="986" s="75" customFormat="1" ht="14.25" customHeight="1" x14ac:dyDescent="0.15"/>
    <row r="987" s="75" customFormat="1" ht="14.25" customHeight="1" x14ac:dyDescent="0.15"/>
    <row r="988" s="75" customFormat="1" ht="14.25" customHeight="1" x14ac:dyDescent="0.15"/>
    <row r="989" s="75" customFormat="1" ht="14.25" customHeight="1" x14ac:dyDescent="0.15"/>
    <row r="990" s="75" customFormat="1" ht="14.25" customHeight="1" x14ac:dyDescent="0.15"/>
  </sheetData>
  <mergeCells count="19">
    <mergeCell ref="A8:B8"/>
    <mergeCell ref="A1:I1"/>
    <mergeCell ref="A2:I2"/>
    <mergeCell ref="A4:I4"/>
    <mergeCell ref="A6:B6"/>
    <mergeCell ref="A7:B7"/>
    <mergeCell ref="F26:I26"/>
    <mergeCell ref="B13:I13"/>
    <mergeCell ref="F20:I20"/>
    <mergeCell ref="F27:I27"/>
    <mergeCell ref="A9:B9"/>
    <mergeCell ref="A11:I11"/>
    <mergeCell ref="B12:I12"/>
    <mergeCell ref="B14:I14"/>
    <mergeCell ref="B15:I15"/>
    <mergeCell ref="B16:I16"/>
    <mergeCell ref="B17:I17"/>
    <mergeCell ref="F19:I19"/>
    <mergeCell ref="G23:I23"/>
  </mergeCells>
  <printOptions horizontalCentered="1"/>
  <pageMargins left="0.7" right="0.7" top="0.75" bottom="0.75" header="0.3" footer="0.3"/>
  <pageSetup scale="95"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92D050"/>
    <outlinePr summaryBelow="0" summaryRight="0"/>
  </sheetPr>
  <dimension ref="A1:Z1000"/>
  <sheetViews>
    <sheetView zoomScale="115" workbookViewId="0"/>
  </sheetViews>
  <sheetFormatPr baseColWidth="10" defaultColWidth="14.5" defaultRowHeight="15" customHeight="1" x14ac:dyDescent="0.2"/>
  <cols>
    <col min="1" max="1" width="6.83203125" customWidth="1"/>
    <col min="2" max="2" width="5.33203125" customWidth="1"/>
    <col min="3" max="3" width="4.83203125" customWidth="1"/>
    <col min="4" max="4" width="38.5" customWidth="1"/>
    <col min="5" max="5" width="11.33203125" customWidth="1"/>
    <col min="6" max="6" width="14.5" customWidth="1"/>
  </cols>
  <sheetData>
    <row r="1" spans="1:26" ht="18" customHeight="1" x14ac:dyDescent="0.2">
      <c r="A1" s="27"/>
      <c r="B1" s="27"/>
      <c r="C1" s="27"/>
      <c r="D1" s="27"/>
      <c r="E1" s="27"/>
      <c r="F1" s="27"/>
      <c r="G1" s="27"/>
      <c r="H1" s="27"/>
      <c r="I1" s="27"/>
      <c r="J1" s="27"/>
      <c r="K1" s="27"/>
      <c r="L1" s="27"/>
      <c r="M1" s="27"/>
      <c r="N1" s="27"/>
      <c r="O1" s="27"/>
      <c r="P1" s="27"/>
      <c r="Q1" s="27"/>
      <c r="R1" s="27"/>
      <c r="S1" s="27"/>
      <c r="T1" s="27"/>
      <c r="U1" s="27"/>
      <c r="V1" s="27"/>
      <c r="W1" s="27"/>
      <c r="X1" s="27"/>
      <c r="Y1" s="27"/>
      <c r="Z1" s="27"/>
    </row>
    <row r="2" spans="1:26" ht="18" customHeight="1" x14ac:dyDescent="0.2">
      <c r="A2" s="27"/>
      <c r="B2" s="34" t="s">
        <v>85</v>
      </c>
      <c r="C2" s="27"/>
      <c r="D2" s="27"/>
      <c r="E2" s="27"/>
      <c r="F2" s="27"/>
      <c r="G2" s="27"/>
      <c r="H2" s="27"/>
      <c r="I2" s="27"/>
      <c r="J2" s="27"/>
      <c r="K2" s="27"/>
      <c r="L2" s="27"/>
      <c r="M2" s="27"/>
      <c r="N2" s="27"/>
      <c r="O2" s="27"/>
      <c r="P2" s="27"/>
      <c r="Q2" s="27"/>
      <c r="R2" s="27"/>
      <c r="S2" s="27"/>
      <c r="T2" s="27"/>
      <c r="U2" s="27"/>
      <c r="V2" s="27"/>
      <c r="W2" s="27"/>
      <c r="X2" s="27"/>
      <c r="Y2" s="27"/>
      <c r="Z2" s="27"/>
    </row>
    <row r="3" spans="1:26" ht="18" customHeight="1" x14ac:dyDescent="0.2">
      <c r="A3" s="27"/>
      <c r="B3" s="2">
        <v>1</v>
      </c>
      <c r="C3" s="27" t="s">
        <v>86</v>
      </c>
      <c r="D3" s="27"/>
      <c r="E3" s="27"/>
      <c r="F3" s="27"/>
      <c r="G3" s="27"/>
      <c r="H3" s="27"/>
      <c r="I3" s="27"/>
      <c r="J3" s="27"/>
      <c r="K3" s="27"/>
      <c r="L3" s="27"/>
      <c r="M3" s="27"/>
      <c r="N3" s="27"/>
      <c r="O3" s="27"/>
      <c r="P3" s="27"/>
      <c r="Q3" s="27"/>
      <c r="R3" s="27"/>
      <c r="S3" s="27"/>
      <c r="T3" s="27"/>
      <c r="U3" s="27"/>
      <c r="V3" s="27"/>
      <c r="W3" s="27"/>
      <c r="X3" s="27"/>
      <c r="Y3" s="27"/>
      <c r="Z3" s="27"/>
    </row>
    <row r="4" spans="1:26" ht="18" hidden="1" customHeight="1" x14ac:dyDescent="0.2">
      <c r="A4" s="27"/>
      <c r="B4" s="27"/>
      <c r="C4" s="27"/>
      <c r="D4" s="27"/>
      <c r="E4" s="27"/>
      <c r="F4" s="27"/>
      <c r="G4" s="27"/>
      <c r="H4" s="27"/>
      <c r="I4" s="27"/>
      <c r="J4" s="27"/>
      <c r="K4" s="27"/>
      <c r="L4" s="27"/>
      <c r="M4" s="27"/>
      <c r="N4" s="27"/>
      <c r="O4" s="27"/>
      <c r="P4" s="27"/>
      <c r="Q4" s="27"/>
      <c r="R4" s="27"/>
      <c r="S4" s="27"/>
      <c r="T4" s="27"/>
      <c r="U4" s="27"/>
      <c r="V4" s="27"/>
      <c r="W4" s="27"/>
      <c r="X4" s="27"/>
      <c r="Y4" s="27"/>
      <c r="Z4" s="27"/>
    </row>
    <row r="5" spans="1:26" ht="18" customHeight="1" x14ac:dyDescent="0.2">
      <c r="A5" s="27"/>
      <c r="B5" s="27"/>
      <c r="C5" s="27"/>
      <c r="D5" s="27"/>
      <c r="E5" s="27"/>
      <c r="F5" s="27"/>
      <c r="G5" s="27"/>
      <c r="H5" s="27"/>
      <c r="I5" s="27"/>
      <c r="J5" s="27"/>
      <c r="K5" s="27"/>
      <c r="L5" s="27"/>
      <c r="M5" s="27"/>
      <c r="N5" s="27"/>
      <c r="O5" s="27"/>
      <c r="P5" s="27"/>
      <c r="Q5" s="27"/>
      <c r="R5" s="27"/>
      <c r="S5" s="27"/>
      <c r="T5" s="27"/>
      <c r="U5" s="27"/>
      <c r="V5" s="27"/>
      <c r="W5" s="27"/>
      <c r="X5" s="27"/>
      <c r="Y5" s="27"/>
      <c r="Z5" s="27"/>
    </row>
    <row r="6" spans="1:26" ht="18" customHeight="1" x14ac:dyDescent="0.2">
      <c r="A6" s="27"/>
      <c r="B6" s="34" t="s">
        <v>87</v>
      </c>
      <c r="C6" s="27"/>
      <c r="D6" s="27"/>
      <c r="E6" s="27"/>
      <c r="F6" s="27"/>
      <c r="G6" s="27"/>
      <c r="H6" s="27"/>
      <c r="I6" s="27"/>
      <c r="J6" s="27"/>
      <c r="K6" s="27"/>
      <c r="L6" s="27"/>
      <c r="M6" s="27"/>
      <c r="N6" s="27"/>
      <c r="O6" s="27"/>
      <c r="P6" s="27"/>
      <c r="Q6" s="27"/>
      <c r="R6" s="27"/>
      <c r="S6" s="27"/>
      <c r="T6" s="27"/>
      <c r="U6" s="27"/>
      <c r="V6" s="27"/>
      <c r="W6" s="27"/>
      <c r="X6" s="27"/>
      <c r="Y6" s="27"/>
      <c r="Z6" s="27"/>
    </row>
    <row r="7" spans="1:26" ht="18" customHeight="1" x14ac:dyDescent="0.2">
      <c r="A7" s="27"/>
      <c r="B7" s="2">
        <v>1</v>
      </c>
      <c r="C7" s="27" t="s">
        <v>88</v>
      </c>
      <c r="D7" s="27"/>
      <c r="E7" s="27"/>
      <c r="F7" s="27"/>
      <c r="G7" s="27"/>
      <c r="H7" s="27"/>
      <c r="I7" s="27"/>
      <c r="J7" s="27"/>
      <c r="K7" s="27"/>
      <c r="L7" s="27"/>
      <c r="M7" s="27"/>
      <c r="N7" s="27"/>
      <c r="O7" s="27"/>
      <c r="P7" s="27"/>
      <c r="Q7" s="27"/>
      <c r="R7" s="27"/>
      <c r="S7" s="27"/>
      <c r="T7" s="27"/>
      <c r="U7" s="27"/>
      <c r="V7" s="27"/>
      <c r="W7" s="27"/>
      <c r="X7" s="27"/>
      <c r="Y7" s="27"/>
      <c r="Z7" s="27"/>
    </row>
    <row r="8" spans="1:26" ht="18" customHeight="1" x14ac:dyDescent="0.2">
      <c r="A8" s="27"/>
      <c r="B8" s="2">
        <v>2</v>
      </c>
      <c r="C8" s="27" t="s">
        <v>89</v>
      </c>
      <c r="D8" s="27"/>
      <c r="E8" s="27"/>
      <c r="F8" s="27"/>
      <c r="G8" s="27"/>
      <c r="H8" s="27"/>
      <c r="I8" s="27"/>
      <c r="J8" s="27"/>
      <c r="K8" s="27"/>
      <c r="L8" s="27"/>
      <c r="M8" s="27"/>
      <c r="N8" s="27"/>
      <c r="O8" s="27"/>
      <c r="P8" s="27"/>
      <c r="Q8" s="27"/>
      <c r="R8" s="27"/>
      <c r="S8" s="27"/>
      <c r="T8" s="27"/>
      <c r="U8" s="27"/>
      <c r="V8" s="27"/>
      <c r="W8" s="27"/>
      <c r="X8" s="27"/>
      <c r="Y8" s="27"/>
      <c r="Z8" s="27"/>
    </row>
    <row r="9" spans="1:26" ht="37.5" customHeight="1" x14ac:dyDescent="0.2">
      <c r="A9" s="27"/>
      <c r="B9" s="2"/>
      <c r="C9" s="35" t="s">
        <v>90</v>
      </c>
      <c r="D9" s="36" t="s">
        <v>91</v>
      </c>
      <c r="E9" s="37" t="s">
        <v>92</v>
      </c>
      <c r="F9" s="27"/>
      <c r="G9" s="27"/>
      <c r="H9" s="27"/>
      <c r="I9" s="27"/>
      <c r="J9" s="27"/>
      <c r="K9" s="27"/>
      <c r="L9" s="27"/>
      <c r="M9" s="27"/>
      <c r="N9" s="27"/>
      <c r="O9" s="27"/>
      <c r="P9" s="27"/>
      <c r="Q9" s="27"/>
      <c r="R9" s="27"/>
      <c r="S9" s="27"/>
      <c r="T9" s="27"/>
      <c r="U9" s="27"/>
      <c r="V9" s="27"/>
      <c r="W9" s="27"/>
      <c r="X9" s="27"/>
      <c r="Y9" s="27"/>
      <c r="Z9" s="27"/>
    </row>
    <row r="10" spans="1:26" ht="27.75" customHeight="1" x14ac:dyDescent="0.2">
      <c r="A10" s="27"/>
      <c r="B10" s="2"/>
      <c r="C10" s="2"/>
      <c r="D10" s="38" t="s">
        <v>93</v>
      </c>
      <c r="F10" s="27"/>
      <c r="G10" s="27"/>
      <c r="H10" s="27"/>
      <c r="I10" s="27"/>
      <c r="J10" s="27"/>
      <c r="K10" s="27"/>
      <c r="L10" s="27"/>
      <c r="M10" s="27"/>
      <c r="N10" s="27"/>
      <c r="O10" s="27"/>
      <c r="P10" s="27"/>
      <c r="Q10" s="27"/>
      <c r="R10" s="27"/>
      <c r="S10" s="27"/>
      <c r="T10" s="27"/>
      <c r="U10" s="27"/>
      <c r="V10" s="27"/>
      <c r="W10" s="27"/>
      <c r="X10" s="27"/>
      <c r="Y10" s="27"/>
      <c r="Z10" s="27"/>
    </row>
    <row r="11" spans="1:26" ht="29.25" customHeight="1" x14ac:dyDescent="0.2">
      <c r="A11" s="27"/>
      <c r="B11" s="2"/>
      <c r="C11" s="2"/>
      <c r="D11" s="1" t="s">
        <v>94</v>
      </c>
      <c r="F11" s="27"/>
      <c r="G11" s="27"/>
      <c r="H11" s="27"/>
      <c r="I11" s="27"/>
      <c r="J11" s="27"/>
      <c r="K11" s="27"/>
      <c r="L11" s="27"/>
      <c r="M11" s="27"/>
      <c r="N11" s="27"/>
      <c r="O11" s="27"/>
      <c r="P11" s="27"/>
      <c r="Q11" s="27"/>
      <c r="R11" s="27"/>
      <c r="S11" s="27"/>
      <c r="T11" s="27"/>
      <c r="U11" s="27"/>
      <c r="V11" s="27"/>
      <c r="W11" s="27"/>
      <c r="X11" s="27"/>
      <c r="Y11" s="27"/>
      <c r="Z11" s="27"/>
    </row>
    <row r="12" spans="1:26" ht="29.25" customHeight="1" x14ac:dyDescent="0.2">
      <c r="A12" s="27"/>
      <c r="B12" s="2"/>
      <c r="C12" s="2"/>
      <c r="D12" s="1" t="s">
        <v>95</v>
      </c>
      <c r="F12" s="27"/>
      <c r="G12" s="27"/>
      <c r="H12" s="27"/>
      <c r="I12" s="27"/>
      <c r="J12" s="27"/>
      <c r="K12" s="27"/>
      <c r="L12" s="27"/>
      <c r="M12" s="27"/>
      <c r="N12" s="27"/>
      <c r="O12" s="27"/>
      <c r="P12" s="27"/>
      <c r="Q12" s="27"/>
      <c r="R12" s="27"/>
      <c r="S12" s="27"/>
      <c r="T12" s="27"/>
      <c r="U12" s="27"/>
      <c r="V12" s="27"/>
      <c r="W12" s="27"/>
      <c r="X12" s="27"/>
      <c r="Y12" s="27"/>
      <c r="Z12" s="27"/>
    </row>
    <row r="13" spans="1:26" ht="26.25" customHeight="1" x14ac:dyDescent="0.2">
      <c r="A13" s="27"/>
      <c r="B13" s="2"/>
      <c r="C13" s="2"/>
      <c r="D13" s="1" t="s">
        <v>96</v>
      </c>
      <c r="F13" s="27"/>
      <c r="G13" s="27"/>
      <c r="H13" s="27"/>
      <c r="I13" s="27"/>
      <c r="J13" s="27"/>
      <c r="K13" s="27"/>
      <c r="L13" s="27"/>
      <c r="M13" s="27"/>
      <c r="N13" s="27"/>
      <c r="O13" s="27"/>
      <c r="P13" s="27"/>
      <c r="Q13" s="27"/>
      <c r="R13" s="27"/>
      <c r="S13" s="27"/>
      <c r="T13" s="27"/>
      <c r="U13" s="27"/>
      <c r="V13" s="27"/>
      <c r="W13" s="27"/>
      <c r="X13" s="27"/>
      <c r="Y13" s="27"/>
      <c r="Z13" s="27"/>
    </row>
    <row r="14" spans="1:26" ht="39" customHeight="1" x14ac:dyDescent="0.2">
      <c r="A14" s="27"/>
      <c r="B14" s="2"/>
      <c r="C14" s="35" t="s">
        <v>90</v>
      </c>
      <c r="D14" s="36" t="s">
        <v>97</v>
      </c>
      <c r="E14" s="37" t="s">
        <v>98</v>
      </c>
      <c r="F14" s="27"/>
      <c r="G14" s="27"/>
      <c r="H14" s="27"/>
      <c r="I14" s="27"/>
      <c r="J14" s="27"/>
      <c r="K14" s="27"/>
      <c r="L14" s="27"/>
      <c r="M14" s="27"/>
      <c r="N14" s="27"/>
      <c r="O14" s="27"/>
      <c r="P14" s="27"/>
      <c r="Q14" s="27"/>
      <c r="R14" s="27"/>
      <c r="S14" s="27"/>
      <c r="T14" s="27"/>
      <c r="U14" s="27"/>
      <c r="V14" s="27"/>
      <c r="W14" s="27"/>
      <c r="X14" s="27"/>
      <c r="Y14" s="27"/>
      <c r="Z14" s="27"/>
    </row>
    <row r="15" spans="1:26" ht="18" customHeight="1" x14ac:dyDescent="0.2">
      <c r="A15" s="27"/>
      <c r="B15" s="2"/>
      <c r="C15" s="2"/>
      <c r="D15" s="27"/>
      <c r="E15" s="27"/>
      <c r="F15" s="27"/>
      <c r="G15" s="27"/>
      <c r="H15" s="27"/>
      <c r="I15" s="27"/>
      <c r="J15" s="27"/>
      <c r="K15" s="27"/>
      <c r="L15" s="27"/>
      <c r="M15" s="27"/>
      <c r="N15" s="27"/>
      <c r="O15" s="27"/>
      <c r="P15" s="27"/>
      <c r="Q15" s="27"/>
      <c r="R15" s="27"/>
      <c r="S15" s="27"/>
      <c r="T15" s="27"/>
      <c r="U15" s="27"/>
      <c r="V15" s="27"/>
      <c r="W15" s="27"/>
      <c r="X15" s="27"/>
      <c r="Y15" s="27"/>
      <c r="Z15" s="27"/>
    </row>
    <row r="16" spans="1:26" ht="18" customHeight="1" x14ac:dyDescent="0.2">
      <c r="A16" s="27"/>
      <c r="B16" s="2"/>
      <c r="C16" s="2"/>
      <c r="D16" s="27"/>
      <c r="E16" s="27"/>
      <c r="F16" s="27"/>
      <c r="G16" s="27"/>
      <c r="H16" s="27"/>
      <c r="I16" s="27"/>
      <c r="J16" s="27"/>
      <c r="K16" s="27"/>
      <c r="L16" s="27"/>
      <c r="M16" s="27"/>
      <c r="N16" s="27"/>
      <c r="O16" s="27"/>
      <c r="P16" s="27"/>
      <c r="Q16" s="27"/>
      <c r="R16" s="27"/>
      <c r="S16" s="27"/>
      <c r="T16" s="27"/>
      <c r="U16" s="27"/>
      <c r="V16" s="27"/>
      <c r="W16" s="27"/>
      <c r="X16" s="27"/>
      <c r="Y16" s="27"/>
      <c r="Z16" s="27"/>
    </row>
    <row r="17" spans="1:26" ht="18" customHeight="1" x14ac:dyDescent="0.2">
      <c r="A17" s="27"/>
      <c r="B17" s="2"/>
      <c r="C17" s="2"/>
      <c r="D17" s="27"/>
      <c r="E17" s="27"/>
      <c r="F17" s="27"/>
      <c r="G17" s="27"/>
      <c r="H17" s="27"/>
      <c r="I17" s="27"/>
      <c r="J17" s="27"/>
      <c r="K17" s="27"/>
      <c r="L17" s="27"/>
      <c r="M17" s="27"/>
      <c r="N17" s="27"/>
      <c r="O17" s="27"/>
      <c r="P17" s="27"/>
      <c r="Q17" s="27"/>
      <c r="R17" s="27"/>
      <c r="S17" s="27"/>
      <c r="T17" s="27"/>
      <c r="U17" s="27"/>
      <c r="V17" s="27"/>
      <c r="W17" s="27"/>
      <c r="X17" s="27"/>
      <c r="Y17" s="27"/>
      <c r="Z17" s="27"/>
    </row>
    <row r="18" spans="1:26" ht="18" customHeight="1" x14ac:dyDescent="0.2">
      <c r="A18" s="27"/>
      <c r="B18" s="2"/>
      <c r="C18" s="2"/>
      <c r="D18" s="27"/>
      <c r="E18" s="27"/>
      <c r="F18" s="27"/>
      <c r="G18" s="27"/>
      <c r="H18" s="27"/>
      <c r="I18" s="27"/>
      <c r="J18" s="27"/>
      <c r="K18" s="27"/>
      <c r="L18" s="27"/>
      <c r="M18" s="27"/>
      <c r="N18" s="27"/>
      <c r="O18" s="27"/>
      <c r="P18" s="27"/>
      <c r="Q18" s="27"/>
      <c r="R18" s="27"/>
      <c r="S18" s="27"/>
      <c r="T18" s="27"/>
      <c r="U18" s="27"/>
      <c r="V18" s="27"/>
      <c r="W18" s="27"/>
      <c r="X18" s="27"/>
      <c r="Y18" s="27"/>
      <c r="Z18" s="27"/>
    </row>
    <row r="19" spans="1:26" ht="18" customHeight="1" x14ac:dyDescent="0.2">
      <c r="A19" s="27"/>
      <c r="B19" s="27"/>
      <c r="C19" s="2"/>
      <c r="D19" s="27"/>
      <c r="E19" s="27"/>
      <c r="F19" s="27"/>
      <c r="G19" s="27"/>
      <c r="H19" s="27"/>
      <c r="I19" s="27"/>
      <c r="J19" s="27"/>
      <c r="K19" s="27"/>
      <c r="L19" s="27"/>
      <c r="M19" s="27"/>
      <c r="N19" s="27"/>
      <c r="O19" s="27"/>
      <c r="P19" s="27"/>
      <c r="Q19" s="27"/>
      <c r="R19" s="27"/>
      <c r="S19" s="27"/>
      <c r="T19" s="27"/>
      <c r="U19" s="27"/>
      <c r="V19" s="27"/>
      <c r="W19" s="27"/>
      <c r="X19" s="27"/>
      <c r="Y19" s="27"/>
      <c r="Z19" s="27"/>
    </row>
    <row r="20" spans="1:26" ht="18" customHeight="1" x14ac:dyDescent="0.2">
      <c r="A20" s="27"/>
      <c r="B20" s="27"/>
      <c r="C20" s="2"/>
      <c r="D20" s="27"/>
      <c r="E20" s="27"/>
      <c r="F20" s="27"/>
      <c r="G20" s="27"/>
      <c r="H20" s="27"/>
      <c r="I20" s="27"/>
      <c r="J20" s="27"/>
      <c r="K20" s="27"/>
      <c r="L20" s="27"/>
      <c r="M20" s="27"/>
      <c r="N20" s="27"/>
      <c r="O20" s="27"/>
      <c r="P20" s="27"/>
      <c r="Q20" s="27"/>
      <c r="R20" s="27"/>
      <c r="S20" s="27"/>
      <c r="T20" s="27"/>
      <c r="U20" s="27"/>
      <c r="V20" s="27"/>
      <c r="W20" s="27"/>
      <c r="X20" s="27"/>
      <c r="Y20" s="27"/>
      <c r="Z20" s="27"/>
    </row>
    <row r="21" spans="1:26" ht="18" customHeight="1" x14ac:dyDescent="0.2">
      <c r="A21" s="27"/>
      <c r="B21" s="27"/>
      <c r="C21" s="2"/>
      <c r="D21" s="27"/>
      <c r="E21" s="27"/>
      <c r="F21" s="27"/>
      <c r="G21" s="27"/>
      <c r="H21" s="27"/>
      <c r="I21" s="27"/>
      <c r="J21" s="27"/>
      <c r="K21" s="27"/>
      <c r="L21" s="27"/>
      <c r="M21" s="27"/>
      <c r="N21" s="27"/>
      <c r="O21" s="27"/>
      <c r="P21" s="27"/>
      <c r="Q21" s="27"/>
      <c r="R21" s="27"/>
      <c r="S21" s="27"/>
      <c r="T21" s="27"/>
      <c r="U21" s="27"/>
      <c r="V21" s="27"/>
      <c r="W21" s="27"/>
      <c r="X21" s="27"/>
      <c r="Y21" s="27"/>
      <c r="Z21" s="27"/>
    </row>
    <row r="22" spans="1:26" ht="18" customHeight="1" x14ac:dyDescent="0.2">
      <c r="A22" s="27"/>
      <c r="B22" s="27"/>
      <c r="C22" s="27"/>
      <c r="D22" s="27"/>
      <c r="E22" s="27"/>
      <c r="F22" s="27"/>
      <c r="G22" s="27"/>
      <c r="H22" s="27"/>
      <c r="I22" s="27"/>
      <c r="J22" s="27"/>
      <c r="K22" s="27"/>
      <c r="L22" s="27"/>
      <c r="M22" s="27"/>
      <c r="N22" s="27"/>
      <c r="O22" s="27"/>
      <c r="P22" s="27"/>
      <c r="Q22" s="27"/>
      <c r="R22" s="27"/>
      <c r="S22" s="27"/>
      <c r="T22" s="27"/>
      <c r="U22" s="27"/>
      <c r="V22" s="27"/>
      <c r="W22" s="27"/>
      <c r="X22" s="27"/>
      <c r="Y22" s="27"/>
      <c r="Z22" s="27"/>
    </row>
    <row r="23" spans="1:26" ht="18" customHeight="1" x14ac:dyDescent="0.2">
      <c r="A23" s="27"/>
      <c r="B23" s="27"/>
      <c r="C23" s="27"/>
      <c r="D23" s="27"/>
      <c r="E23" s="27"/>
      <c r="F23" s="27"/>
      <c r="G23" s="27"/>
      <c r="H23" s="27"/>
      <c r="I23" s="27"/>
      <c r="J23" s="27"/>
      <c r="K23" s="27"/>
      <c r="L23" s="27"/>
      <c r="M23" s="27"/>
      <c r="N23" s="27"/>
      <c r="O23" s="27"/>
      <c r="P23" s="27"/>
      <c r="Q23" s="27"/>
      <c r="R23" s="27"/>
      <c r="S23" s="27"/>
      <c r="T23" s="27"/>
      <c r="U23" s="27"/>
      <c r="V23" s="27"/>
      <c r="W23" s="27"/>
      <c r="X23" s="27"/>
      <c r="Y23" s="27"/>
      <c r="Z23" s="27"/>
    </row>
    <row r="24" spans="1:26" ht="18" customHeight="1" x14ac:dyDescent="0.2">
      <c r="A24" s="27"/>
      <c r="B24" s="27"/>
      <c r="C24" s="27"/>
      <c r="D24" s="27"/>
      <c r="E24" s="27"/>
      <c r="F24" s="27"/>
      <c r="G24" s="27"/>
      <c r="H24" s="27"/>
      <c r="I24" s="27"/>
      <c r="J24" s="27"/>
      <c r="K24" s="27"/>
      <c r="L24" s="27"/>
      <c r="M24" s="27"/>
      <c r="N24" s="27"/>
      <c r="O24" s="27"/>
      <c r="P24" s="27"/>
      <c r="Q24" s="27"/>
      <c r="R24" s="27"/>
      <c r="S24" s="27"/>
      <c r="T24" s="27"/>
      <c r="U24" s="27"/>
      <c r="V24" s="27"/>
      <c r="W24" s="27"/>
      <c r="X24" s="27"/>
      <c r="Y24" s="27"/>
      <c r="Z24" s="27"/>
    </row>
    <row r="25" spans="1:26" ht="18" customHeight="1" x14ac:dyDescent="0.2">
      <c r="A25" s="27"/>
      <c r="B25" s="27"/>
      <c r="C25" s="27"/>
      <c r="D25" s="27"/>
      <c r="E25" s="27"/>
      <c r="F25" s="27"/>
      <c r="G25" s="27"/>
      <c r="H25" s="27"/>
      <c r="I25" s="27"/>
      <c r="J25" s="27"/>
      <c r="K25" s="27"/>
      <c r="L25" s="27"/>
      <c r="M25" s="27"/>
      <c r="N25" s="27"/>
      <c r="O25" s="27"/>
      <c r="P25" s="27"/>
      <c r="Q25" s="27"/>
      <c r="R25" s="27"/>
      <c r="S25" s="27"/>
      <c r="T25" s="27"/>
      <c r="U25" s="27"/>
      <c r="V25" s="27"/>
      <c r="W25" s="27"/>
      <c r="X25" s="27"/>
      <c r="Y25" s="27"/>
      <c r="Z25" s="27"/>
    </row>
    <row r="26" spans="1:26" ht="18" customHeight="1" x14ac:dyDescent="0.2">
      <c r="A26" s="27"/>
      <c r="B26" s="27"/>
      <c r="C26" s="27"/>
      <c r="D26" s="27"/>
      <c r="E26" s="27"/>
      <c r="F26" s="27"/>
      <c r="G26" s="27"/>
      <c r="H26" s="27"/>
      <c r="I26" s="27"/>
      <c r="J26" s="27"/>
      <c r="K26" s="27"/>
      <c r="L26" s="27"/>
      <c r="M26" s="27"/>
      <c r="N26" s="27"/>
      <c r="O26" s="27"/>
      <c r="P26" s="27"/>
      <c r="Q26" s="27"/>
      <c r="R26" s="27"/>
      <c r="S26" s="27"/>
      <c r="T26" s="27"/>
      <c r="U26" s="27"/>
      <c r="V26" s="27"/>
      <c r="W26" s="27"/>
      <c r="X26" s="27"/>
      <c r="Y26" s="27"/>
      <c r="Z26" s="27"/>
    </row>
    <row r="27" spans="1:26" ht="18" customHeight="1" x14ac:dyDescent="0.2">
      <c r="A27" s="27"/>
      <c r="B27" s="27"/>
      <c r="C27" s="27"/>
      <c r="D27" s="27"/>
      <c r="E27" s="27"/>
      <c r="F27" s="27"/>
      <c r="G27" s="27"/>
      <c r="H27" s="27"/>
      <c r="I27" s="27"/>
      <c r="J27" s="27"/>
      <c r="K27" s="27"/>
      <c r="L27" s="27"/>
      <c r="M27" s="27"/>
      <c r="N27" s="27"/>
      <c r="O27" s="27"/>
      <c r="P27" s="27"/>
      <c r="Q27" s="27"/>
      <c r="R27" s="27"/>
      <c r="S27" s="27"/>
      <c r="T27" s="27"/>
      <c r="U27" s="27"/>
      <c r="V27" s="27"/>
      <c r="W27" s="27"/>
      <c r="X27" s="27"/>
      <c r="Y27" s="27"/>
      <c r="Z27" s="27"/>
    </row>
    <row r="28" spans="1:26" ht="18" customHeight="1" x14ac:dyDescent="0.2">
      <c r="A28" s="27"/>
      <c r="B28" s="27"/>
      <c r="C28" s="27"/>
      <c r="D28" s="27"/>
      <c r="E28" s="27"/>
      <c r="F28" s="27"/>
      <c r="G28" s="27"/>
      <c r="H28" s="27"/>
      <c r="I28" s="27"/>
      <c r="J28" s="27"/>
      <c r="K28" s="27"/>
      <c r="L28" s="27"/>
      <c r="M28" s="27"/>
      <c r="N28" s="27"/>
      <c r="O28" s="27"/>
      <c r="P28" s="27"/>
      <c r="Q28" s="27"/>
      <c r="R28" s="27"/>
      <c r="S28" s="27"/>
      <c r="T28" s="27"/>
      <c r="U28" s="27"/>
      <c r="V28" s="27"/>
      <c r="W28" s="27"/>
      <c r="X28" s="27"/>
      <c r="Y28" s="27"/>
      <c r="Z28" s="27"/>
    </row>
    <row r="29" spans="1:26" ht="18" customHeight="1" x14ac:dyDescent="0.2">
      <c r="A29" s="27"/>
      <c r="B29" s="27"/>
      <c r="C29" s="27"/>
      <c r="D29" s="27"/>
      <c r="E29" s="27"/>
      <c r="F29" s="27"/>
      <c r="G29" s="27"/>
      <c r="H29" s="27"/>
      <c r="I29" s="27"/>
      <c r="J29" s="27"/>
      <c r="K29" s="27"/>
      <c r="L29" s="27"/>
      <c r="M29" s="27"/>
      <c r="N29" s="27"/>
      <c r="O29" s="27"/>
      <c r="P29" s="27"/>
      <c r="Q29" s="27"/>
      <c r="R29" s="27"/>
      <c r="S29" s="27"/>
      <c r="T29" s="27"/>
      <c r="U29" s="27"/>
      <c r="V29" s="27"/>
      <c r="W29" s="27"/>
      <c r="X29" s="27"/>
      <c r="Y29" s="27"/>
      <c r="Z29" s="27"/>
    </row>
    <row r="30" spans="1:26" ht="18" customHeight="1" x14ac:dyDescent="0.2">
      <c r="A30" s="27"/>
      <c r="B30" s="27"/>
      <c r="C30" s="27"/>
      <c r="D30" s="27"/>
      <c r="E30" s="27"/>
      <c r="F30" s="27"/>
      <c r="G30" s="27"/>
      <c r="H30" s="27"/>
      <c r="I30" s="27"/>
      <c r="J30" s="27"/>
      <c r="K30" s="27"/>
      <c r="L30" s="27"/>
      <c r="M30" s="27"/>
      <c r="N30" s="27"/>
      <c r="O30" s="27"/>
      <c r="P30" s="27"/>
      <c r="Q30" s="27"/>
      <c r="R30" s="27"/>
      <c r="S30" s="27"/>
      <c r="T30" s="27"/>
      <c r="U30" s="27"/>
      <c r="V30" s="27"/>
      <c r="W30" s="27"/>
      <c r="X30" s="27"/>
      <c r="Y30" s="27"/>
      <c r="Z30" s="27"/>
    </row>
    <row r="31" spans="1:26" ht="18" customHeight="1" x14ac:dyDescent="0.2">
      <c r="A31" s="27"/>
      <c r="B31" s="27"/>
      <c r="C31" s="27"/>
      <c r="D31" s="27"/>
      <c r="E31" s="27"/>
      <c r="F31" s="27"/>
      <c r="G31" s="27"/>
      <c r="H31" s="27"/>
      <c r="I31" s="27"/>
      <c r="J31" s="27"/>
      <c r="K31" s="27"/>
      <c r="L31" s="27"/>
      <c r="M31" s="27"/>
      <c r="N31" s="27"/>
      <c r="O31" s="27"/>
      <c r="P31" s="27"/>
      <c r="Q31" s="27"/>
      <c r="R31" s="27"/>
      <c r="S31" s="27"/>
      <c r="T31" s="27"/>
      <c r="U31" s="27"/>
      <c r="V31" s="27"/>
      <c r="W31" s="27"/>
      <c r="X31" s="27"/>
      <c r="Y31" s="27"/>
      <c r="Z31" s="27"/>
    </row>
    <row r="32" spans="1:26" ht="18" customHeight="1" x14ac:dyDescent="0.2">
      <c r="A32" s="27"/>
      <c r="B32" s="27"/>
      <c r="C32" s="27"/>
      <c r="D32" s="27"/>
      <c r="E32" s="27"/>
      <c r="F32" s="27"/>
      <c r="G32" s="27"/>
      <c r="H32" s="27"/>
      <c r="I32" s="27"/>
      <c r="J32" s="27"/>
      <c r="K32" s="27"/>
      <c r="L32" s="27"/>
      <c r="M32" s="27"/>
      <c r="N32" s="27"/>
      <c r="O32" s="27"/>
      <c r="P32" s="27"/>
      <c r="Q32" s="27"/>
      <c r="R32" s="27"/>
      <c r="S32" s="27"/>
      <c r="T32" s="27"/>
      <c r="U32" s="27"/>
      <c r="V32" s="27"/>
      <c r="W32" s="27"/>
      <c r="X32" s="27"/>
      <c r="Y32" s="27"/>
      <c r="Z32" s="27"/>
    </row>
    <row r="33" spans="1:26" ht="18" customHeight="1" x14ac:dyDescent="0.2">
      <c r="A33" s="27"/>
      <c r="B33" s="27"/>
      <c r="C33" s="27"/>
      <c r="D33" s="27"/>
      <c r="E33" s="27"/>
      <c r="F33" s="27"/>
      <c r="G33" s="27"/>
      <c r="H33" s="27"/>
      <c r="I33" s="27"/>
      <c r="J33" s="27"/>
      <c r="K33" s="27"/>
      <c r="L33" s="27"/>
      <c r="M33" s="27"/>
      <c r="N33" s="27"/>
      <c r="O33" s="27"/>
      <c r="P33" s="27"/>
      <c r="Q33" s="27"/>
      <c r="R33" s="27"/>
      <c r="S33" s="27"/>
      <c r="T33" s="27"/>
      <c r="U33" s="27"/>
      <c r="V33" s="27"/>
      <c r="W33" s="27"/>
      <c r="X33" s="27"/>
      <c r="Y33" s="27"/>
      <c r="Z33" s="27"/>
    </row>
    <row r="34" spans="1:26" ht="18" customHeight="1" x14ac:dyDescent="0.2">
      <c r="A34" s="27"/>
      <c r="B34" s="27"/>
      <c r="C34" s="27"/>
      <c r="D34" s="27"/>
      <c r="E34" s="27"/>
      <c r="F34" s="27"/>
      <c r="G34" s="27"/>
      <c r="H34" s="27"/>
      <c r="I34" s="27"/>
      <c r="J34" s="27"/>
      <c r="K34" s="27"/>
      <c r="L34" s="27"/>
      <c r="M34" s="27"/>
      <c r="N34" s="27"/>
      <c r="O34" s="27"/>
      <c r="P34" s="27"/>
      <c r="Q34" s="27"/>
      <c r="R34" s="27"/>
      <c r="S34" s="27"/>
      <c r="T34" s="27"/>
      <c r="U34" s="27"/>
      <c r="V34" s="27"/>
      <c r="W34" s="27"/>
      <c r="X34" s="27"/>
      <c r="Y34" s="27"/>
      <c r="Z34" s="27"/>
    </row>
    <row r="35" spans="1:26" ht="18" customHeight="1" x14ac:dyDescent="0.2">
      <c r="A35" s="27"/>
      <c r="B35" s="27"/>
      <c r="C35" s="27"/>
      <c r="D35" s="27"/>
      <c r="E35" s="27"/>
      <c r="F35" s="27"/>
      <c r="G35" s="27"/>
      <c r="H35" s="27"/>
      <c r="I35" s="27"/>
      <c r="J35" s="27"/>
      <c r="K35" s="27"/>
      <c r="L35" s="27"/>
      <c r="M35" s="27"/>
      <c r="N35" s="27"/>
      <c r="O35" s="27"/>
      <c r="P35" s="27"/>
      <c r="Q35" s="27"/>
      <c r="R35" s="27"/>
      <c r="S35" s="27"/>
      <c r="T35" s="27"/>
      <c r="U35" s="27"/>
      <c r="V35" s="27"/>
      <c r="W35" s="27"/>
      <c r="X35" s="27"/>
      <c r="Y35" s="27"/>
      <c r="Z35" s="27"/>
    </row>
    <row r="36" spans="1:26" ht="18" customHeight="1" x14ac:dyDescent="0.2">
      <c r="A36" s="27"/>
      <c r="B36" s="27"/>
      <c r="C36" s="27"/>
      <c r="D36" s="27"/>
      <c r="E36" s="27"/>
      <c r="F36" s="27"/>
      <c r="G36" s="27"/>
      <c r="H36" s="27"/>
      <c r="I36" s="27"/>
      <c r="J36" s="27"/>
      <c r="K36" s="27"/>
      <c r="L36" s="27"/>
      <c r="M36" s="27"/>
      <c r="N36" s="27"/>
      <c r="O36" s="27"/>
      <c r="P36" s="27"/>
      <c r="Q36" s="27"/>
      <c r="R36" s="27"/>
      <c r="S36" s="27"/>
      <c r="T36" s="27"/>
      <c r="U36" s="27"/>
      <c r="V36" s="27"/>
      <c r="W36" s="27"/>
      <c r="X36" s="27"/>
      <c r="Y36" s="27"/>
      <c r="Z36" s="27"/>
    </row>
    <row r="37" spans="1:26" ht="18" customHeight="1" x14ac:dyDescent="0.2">
      <c r="A37" s="27"/>
      <c r="B37" s="27"/>
      <c r="C37" s="27"/>
      <c r="D37" s="27"/>
      <c r="E37" s="27"/>
      <c r="F37" s="27"/>
      <c r="G37" s="27"/>
      <c r="H37" s="27"/>
      <c r="I37" s="27"/>
      <c r="J37" s="27"/>
      <c r="K37" s="27"/>
      <c r="L37" s="27"/>
      <c r="M37" s="27"/>
      <c r="N37" s="27"/>
      <c r="O37" s="27"/>
      <c r="P37" s="27"/>
      <c r="Q37" s="27"/>
      <c r="R37" s="27"/>
      <c r="S37" s="27"/>
      <c r="T37" s="27"/>
      <c r="U37" s="27"/>
      <c r="V37" s="27"/>
      <c r="W37" s="27"/>
      <c r="X37" s="27"/>
      <c r="Y37" s="27"/>
      <c r="Z37" s="27"/>
    </row>
    <row r="38" spans="1:26" ht="18" customHeight="1" x14ac:dyDescent="0.2">
      <c r="A38" s="27"/>
      <c r="B38" s="27"/>
      <c r="C38" s="27"/>
      <c r="D38" s="27"/>
      <c r="E38" s="27"/>
      <c r="F38" s="27"/>
      <c r="G38" s="27"/>
      <c r="H38" s="27"/>
      <c r="I38" s="27"/>
      <c r="J38" s="27"/>
      <c r="K38" s="27"/>
      <c r="L38" s="27"/>
      <c r="M38" s="27"/>
      <c r="N38" s="27"/>
      <c r="O38" s="27"/>
      <c r="P38" s="27"/>
      <c r="Q38" s="27"/>
      <c r="R38" s="27"/>
      <c r="S38" s="27"/>
      <c r="T38" s="27"/>
      <c r="U38" s="27"/>
      <c r="V38" s="27"/>
      <c r="W38" s="27"/>
      <c r="X38" s="27"/>
      <c r="Y38" s="27"/>
      <c r="Z38" s="27"/>
    </row>
    <row r="39" spans="1:26" ht="18" customHeight="1" x14ac:dyDescent="0.2">
      <c r="A39" s="27"/>
      <c r="B39" s="27"/>
      <c r="C39" s="27"/>
      <c r="D39" s="27"/>
      <c r="E39" s="27"/>
      <c r="F39" s="27"/>
      <c r="G39" s="27"/>
      <c r="H39" s="27"/>
      <c r="I39" s="27"/>
      <c r="J39" s="27"/>
      <c r="K39" s="27"/>
      <c r="L39" s="27"/>
      <c r="M39" s="27"/>
      <c r="N39" s="27"/>
      <c r="O39" s="27"/>
      <c r="P39" s="27"/>
      <c r="Q39" s="27"/>
      <c r="R39" s="27"/>
      <c r="S39" s="27"/>
      <c r="T39" s="27"/>
      <c r="U39" s="27"/>
      <c r="V39" s="27"/>
      <c r="W39" s="27"/>
      <c r="X39" s="27"/>
      <c r="Y39" s="27"/>
      <c r="Z39" s="27"/>
    </row>
    <row r="40" spans="1:26" ht="18" customHeight="1" x14ac:dyDescent="0.2">
      <c r="A40" s="27"/>
      <c r="B40" s="27"/>
      <c r="C40" s="27"/>
      <c r="D40" s="27"/>
      <c r="E40" s="27"/>
      <c r="F40" s="27"/>
      <c r="G40" s="27"/>
      <c r="H40" s="27"/>
      <c r="I40" s="27"/>
      <c r="J40" s="27"/>
      <c r="K40" s="27"/>
      <c r="L40" s="27"/>
      <c r="M40" s="27"/>
      <c r="N40" s="27"/>
      <c r="O40" s="27"/>
      <c r="P40" s="27"/>
      <c r="Q40" s="27"/>
      <c r="R40" s="27"/>
      <c r="S40" s="27"/>
      <c r="T40" s="27"/>
      <c r="U40" s="27"/>
      <c r="V40" s="27"/>
      <c r="W40" s="27"/>
      <c r="X40" s="27"/>
      <c r="Y40" s="27"/>
      <c r="Z40" s="27"/>
    </row>
    <row r="41" spans="1:26" ht="15.75" customHeight="1" x14ac:dyDescent="0.2">
      <c r="A41" s="27"/>
      <c r="B41" s="27"/>
      <c r="C41" s="27"/>
      <c r="D41" s="27"/>
      <c r="E41" s="27"/>
      <c r="F41" s="27"/>
      <c r="G41" s="27"/>
      <c r="H41" s="27"/>
      <c r="I41" s="27"/>
      <c r="J41" s="27"/>
      <c r="K41" s="27"/>
      <c r="L41" s="27"/>
      <c r="M41" s="27"/>
      <c r="N41" s="27"/>
      <c r="O41" s="27"/>
      <c r="P41" s="27"/>
      <c r="Q41" s="27"/>
      <c r="R41" s="27"/>
      <c r="S41" s="27"/>
      <c r="T41" s="27"/>
      <c r="U41" s="27"/>
      <c r="V41" s="27"/>
      <c r="W41" s="27"/>
      <c r="X41" s="27"/>
      <c r="Y41" s="27"/>
      <c r="Z41" s="27"/>
    </row>
    <row r="42" spans="1:26" ht="15.75" customHeight="1" x14ac:dyDescent="0.2">
      <c r="A42" s="27"/>
      <c r="B42" s="27"/>
      <c r="C42" s="27"/>
      <c r="D42" s="27"/>
      <c r="E42" s="27"/>
      <c r="F42" s="27"/>
      <c r="G42" s="27"/>
      <c r="H42" s="27"/>
      <c r="I42" s="27"/>
      <c r="J42" s="27"/>
      <c r="K42" s="27"/>
      <c r="L42" s="27"/>
      <c r="M42" s="27"/>
      <c r="N42" s="27"/>
      <c r="O42" s="27"/>
      <c r="P42" s="27"/>
      <c r="Q42" s="27"/>
      <c r="R42" s="27"/>
      <c r="S42" s="27"/>
      <c r="T42" s="27"/>
      <c r="U42" s="27"/>
      <c r="V42" s="27"/>
      <c r="W42" s="27"/>
      <c r="X42" s="27"/>
      <c r="Y42" s="27"/>
      <c r="Z42" s="27"/>
    </row>
    <row r="43" spans="1:26" ht="15.75" customHeight="1" x14ac:dyDescent="0.2">
      <c r="A43" s="27"/>
      <c r="B43" s="27"/>
      <c r="C43" s="27"/>
      <c r="D43" s="27"/>
      <c r="E43" s="27"/>
      <c r="F43" s="27"/>
      <c r="G43" s="27"/>
      <c r="H43" s="27"/>
      <c r="I43" s="27"/>
      <c r="J43" s="27"/>
      <c r="K43" s="27"/>
      <c r="L43" s="27"/>
      <c r="M43" s="27"/>
      <c r="N43" s="27"/>
      <c r="O43" s="27"/>
      <c r="P43" s="27"/>
      <c r="Q43" s="27"/>
      <c r="R43" s="27"/>
      <c r="S43" s="27"/>
      <c r="T43" s="27"/>
      <c r="U43" s="27"/>
      <c r="V43" s="27"/>
      <c r="W43" s="27"/>
      <c r="X43" s="27"/>
      <c r="Y43" s="27"/>
      <c r="Z43" s="27"/>
    </row>
    <row r="44" spans="1:26" ht="15.75" customHeight="1" x14ac:dyDescent="0.2">
      <c r="A44" s="27"/>
      <c r="B44" s="27"/>
      <c r="C44" s="27"/>
      <c r="D44" s="27"/>
      <c r="E44" s="27"/>
      <c r="F44" s="27"/>
      <c r="G44" s="27"/>
      <c r="H44" s="27"/>
      <c r="I44" s="27"/>
      <c r="J44" s="27"/>
      <c r="K44" s="27"/>
      <c r="L44" s="27"/>
      <c r="M44" s="27"/>
      <c r="N44" s="27"/>
      <c r="O44" s="27"/>
      <c r="P44" s="27"/>
      <c r="Q44" s="27"/>
      <c r="R44" s="27"/>
      <c r="S44" s="27"/>
      <c r="T44" s="27"/>
      <c r="U44" s="27"/>
      <c r="V44" s="27"/>
      <c r="W44" s="27"/>
      <c r="X44" s="27"/>
      <c r="Y44" s="27"/>
      <c r="Z44" s="27"/>
    </row>
    <row r="45" spans="1:26" ht="15.75" customHeight="1" x14ac:dyDescent="0.2">
      <c r="A45" s="27"/>
      <c r="B45" s="27"/>
      <c r="C45" s="27"/>
      <c r="D45" s="27"/>
      <c r="E45" s="27"/>
      <c r="F45" s="27"/>
      <c r="G45" s="27"/>
      <c r="H45" s="27"/>
      <c r="I45" s="27"/>
      <c r="J45" s="27"/>
      <c r="K45" s="27"/>
      <c r="L45" s="27"/>
      <c r="M45" s="27"/>
      <c r="N45" s="27"/>
      <c r="O45" s="27"/>
      <c r="P45" s="27"/>
      <c r="Q45" s="27"/>
      <c r="R45" s="27"/>
      <c r="S45" s="27"/>
      <c r="T45" s="27"/>
      <c r="U45" s="27"/>
      <c r="V45" s="27"/>
      <c r="W45" s="27"/>
      <c r="X45" s="27"/>
      <c r="Y45" s="27"/>
      <c r="Z45" s="27"/>
    </row>
    <row r="46" spans="1:26" ht="15.75" customHeight="1" x14ac:dyDescent="0.2">
      <c r="A46" s="27"/>
      <c r="B46" s="27"/>
      <c r="C46" s="27"/>
      <c r="D46" s="27"/>
      <c r="E46" s="27"/>
      <c r="F46" s="27"/>
      <c r="G46" s="27"/>
      <c r="H46" s="27"/>
      <c r="I46" s="27"/>
      <c r="J46" s="27"/>
      <c r="K46" s="27"/>
      <c r="L46" s="27"/>
      <c r="M46" s="27"/>
      <c r="N46" s="27"/>
      <c r="O46" s="27"/>
      <c r="P46" s="27"/>
      <c r="Q46" s="27"/>
      <c r="R46" s="27"/>
      <c r="S46" s="27"/>
      <c r="T46" s="27"/>
      <c r="U46" s="27"/>
      <c r="V46" s="27"/>
      <c r="W46" s="27"/>
      <c r="X46" s="27"/>
      <c r="Y46" s="27"/>
      <c r="Z46" s="27"/>
    </row>
    <row r="47" spans="1:26" ht="15.75" customHeight="1" x14ac:dyDescent="0.2">
      <c r="A47" s="27"/>
      <c r="B47" s="27"/>
      <c r="C47" s="27"/>
      <c r="D47" s="27"/>
      <c r="E47" s="27"/>
      <c r="F47" s="27"/>
      <c r="G47" s="27"/>
      <c r="H47" s="27"/>
      <c r="I47" s="27"/>
      <c r="J47" s="27"/>
      <c r="K47" s="27"/>
      <c r="L47" s="27"/>
      <c r="M47" s="27"/>
      <c r="N47" s="27"/>
      <c r="O47" s="27"/>
      <c r="P47" s="27"/>
      <c r="Q47" s="27"/>
      <c r="R47" s="27"/>
      <c r="S47" s="27"/>
      <c r="T47" s="27"/>
      <c r="U47" s="27"/>
      <c r="V47" s="27"/>
      <c r="W47" s="27"/>
      <c r="X47" s="27"/>
      <c r="Y47" s="27"/>
      <c r="Z47" s="27"/>
    </row>
    <row r="48" spans="1:26" ht="15.75" customHeight="1" x14ac:dyDescent="0.2">
      <c r="A48" s="27"/>
      <c r="B48" s="27"/>
      <c r="C48" s="27"/>
      <c r="D48" s="27"/>
      <c r="E48" s="27"/>
      <c r="F48" s="27"/>
      <c r="G48" s="27"/>
      <c r="H48" s="27"/>
      <c r="I48" s="27"/>
      <c r="J48" s="27"/>
      <c r="K48" s="27"/>
      <c r="L48" s="27"/>
      <c r="M48" s="27"/>
      <c r="N48" s="27"/>
      <c r="O48" s="27"/>
      <c r="P48" s="27"/>
      <c r="Q48" s="27"/>
      <c r="R48" s="27"/>
      <c r="S48" s="27"/>
      <c r="T48" s="27"/>
      <c r="U48" s="27"/>
      <c r="V48" s="27"/>
      <c r="W48" s="27"/>
      <c r="X48" s="27"/>
      <c r="Y48" s="27"/>
      <c r="Z48" s="27"/>
    </row>
    <row r="49" spans="1:26" ht="15.75" customHeight="1" x14ac:dyDescent="0.2">
      <c r="A49" s="27"/>
      <c r="B49" s="27"/>
      <c r="C49" s="27"/>
      <c r="D49" s="27"/>
      <c r="E49" s="27"/>
      <c r="F49" s="27"/>
      <c r="G49" s="27"/>
      <c r="H49" s="27"/>
      <c r="I49" s="27"/>
      <c r="J49" s="27"/>
      <c r="K49" s="27"/>
      <c r="L49" s="27"/>
      <c r="M49" s="27"/>
      <c r="N49" s="27"/>
      <c r="O49" s="27"/>
      <c r="P49" s="27"/>
      <c r="Q49" s="27"/>
      <c r="R49" s="27"/>
      <c r="S49" s="27"/>
      <c r="T49" s="27"/>
      <c r="U49" s="27"/>
      <c r="V49" s="27"/>
      <c r="W49" s="27"/>
      <c r="X49" s="27"/>
      <c r="Y49" s="27"/>
      <c r="Z49" s="27"/>
    </row>
    <row r="50" spans="1:26" ht="15.75" customHeight="1" x14ac:dyDescent="0.2">
      <c r="A50" s="27"/>
      <c r="B50" s="27"/>
      <c r="C50" s="27"/>
      <c r="D50" s="27"/>
      <c r="E50" s="27"/>
      <c r="F50" s="27"/>
      <c r="G50" s="27"/>
      <c r="H50" s="27"/>
      <c r="I50" s="27"/>
      <c r="J50" s="27"/>
      <c r="K50" s="27"/>
      <c r="L50" s="27"/>
      <c r="M50" s="27"/>
      <c r="N50" s="27"/>
      <c r="O50" s="27"/>
      <c r="P50" s="27"/>
      <c r="Q50" s="27"/>
      <c r="R50" s="27"/>
      <c r="S50" s="27"/>
      <c r="T50" s="27"/>
      <c r="U50" s="27"/>
      <c r="V50" s="27"/>
      <c r="W50" s="27"/>
      <c r="X50" s="27"/>
      <c r="Y50" s="27"/>
      <c r="Z50" s="27"/>
    </row>
    <row r="51" spans="1:26" ht="15.75" customHeight="1" x14ac:dyDescent="0.2">
      <c r="A51" s="27"/>
      <c r="B51" s="27"/>
      <c r="C51" s="27"/>
      <c r="D51" s="27"/>
      <c r="E51" s="27"/>
      <c r="F51" s="27"/>
      <c r="G51" s="27"/>
      <c r="H51" s="27"/>
      <c r="I51" s="27"/>
      <c r="J51" s="27"/>
      <c r="K51" s="27"/>
      <c r="L51" s="27"/>
      <c r="M51" s="27"/>
      <c r="N51" s="27"/>
      <c r="O51" s="27"/>
      <c r="P51" s="27"/>
      <c r="Q51" s="27"/>
      <c r="R51" s="27"/>
      <c r="S51" s="27"/>
      <c r="T51" s="27"/>
      <c r="U51" s="27"/>
      <c r="V51" s="27"/>
      <c r="W51" s="27"/>
      <c r="X51" s="27"/>
      <c r="Y51" s="27"/>
      <c r="Z51" s="27"/>
    </row>
    <row r="52" spans="1:26" ht="15.75" customHeight="1" x14ac:dyDescent="0.2">
      <c r="A52" s="27"/>
      <c r="B52" s="27"/>
      <c r="C52" s="27"/>
      <c r="D52" s="27"/>
      <c r="E52" s="27"/>
      <c r="F52" s="27"/>
      <c r="G52" s="27"/>
      <c r="H52" s="27"/>
      <c r="I52" s="27"/>
      <c r="J52" s="27"/>
      <c r="K52" s="27"/>
      <c r="L52" s="27"/>
      <c r="M52" s="27"/>
      <c r="N52" s="27"/>
      <c r="O52" s="27"/>
      <c r="P52" s="27"/>
      <c r="Q52" s="27"/>
      <c r="R52" s="27"/>
      <c r="S52" s="27"/>
      <c r="T52" s="27"/>
      <c r="U52" s="27"/>
      <c r="V52" s="27"/>
      <c r="W52" s="27"/>
      <c r="X52" s="27"/>
      <c r="Y52" s="27"/>
      <c r="Z52" s="27"/>
    </row>
    <row r="53" spans="1:26" ht="15.75" customHeight="1" x14ac:dyDescent="0.2">
      <c r="A53" s="27"/>
      <c r="B53" s="27"/>
      <c r="C53" s="27"/>
      <c r="D53" s="27"/>
      <c r="E53" s="27"/>
      <c r="F53" s="27"/>
      <c r="G53" s="27"/>
      <c r="H53" s="27"/>
      <c r="I53" s="27"/>
      <c r="J53" s="27"/>
      <c r="K53" s="27"/>
      <c r="L53" s="27"/>
      <c r="M53" s="27"/>
      <c r="N53" s="27"/>
      <c r="O53" s="27"/>
      <c r="P53" s="27"/>
      <c r="Q53" s="27"/>
      <c r="R53" s="27"/>
      <c r="S53" s="27"/>
      <c r="T53" s="27"/>
      <c r="U53" s="27"/>
      <c r="V53" s="27"/>
      <c r="W53" s="27"/>
      <c r="X53" s="27"/>
      <c r="Y53" s="27"/>
      <c r="Z53" s="27"/>
    </row>
    <row r="54" spans="1:26" ht="15.75" customHeight="1" x14ac:dyDescent="0.2">
      <c r="A54" s="27"/>
      <c r="B54" s="27"/>
      <c r="C54" s="27"/>
      <c r="D54" s="27"/>
      <c r="E54" s="27"/>
      <c r="F54" s="27"/>
      <c r="G54" s="27"/>
      <c r="H54" s="27"/>
      <c r="I54" s="27"/>
      <c r="J54" s="27"/>
      <c r="K54" s="27"/>
      <c r="L54" s="27"/>
      <c r="M54" s="27"/>
      <c r="N54" s="27"/>
      <c r="O54" s="27"/>
      <c r="P54" s="27"/>
      <c r="Q54" s="27"/>
      <c r="R54" s="27"/>
      <c r="S54" s="27"/>
      <c r="T54" s="27"/>
      <c r="U54" s="27"/>
      <c r="V54" s="27"/>
      <c r="W54" s="27"/>
      <c r="X54" s="27"/>
      <c r="Y54" s="27"/>
      <c r="Z54" s="27"/>
    </row>
    <row r="55" spans="1:26" ht="15.75" customHeight="1" x14ac:dyDescent="0.2">
      <c r="A55" s="27"/>
      <c r="B55" s="27"/>
      <c r="C55" s="27"/>
      <c r="D55" s="27"/>
      <c r="E55" s="27"/>
      <c r="F55" s="27"/>
      <c r="G55" s="27"/>
      <c r="H55" s="27"/>
      <c r="I55" s="27"/>
      <c r="J55" s="27"/>
      <c r="K55" s="27"/>
      <c r="L55" s="27"/>
      <c r="M55" s="27"/>
      <c r="N55" s="27"/>
      <c r="O55" s="27"/>
      <c r="P55" s="27"/>
      <c r="Q55" s="27"/>
      <c r="R55" s="27"/>
      <c r="S55" s="27"/>
      <c r="T55" s="27"/>
      <c r="U55" s="27"/>
      <c r="V55" s="27"/>
      <c r="W55" s="27"/>
      <c r="X55" s="27"/>
      <c r="Y55" s="27"/>
      <c r="Z55" s="27"/>
    </row>
    <row r="56" spans="1:26" ht="15.75" customHeight="1" x14ac:dyDescent="0.2">
      <c r="A56" s="27"/>
      <c r="B56" s="27"/>
      <c r="C56" s="27"/>
      <c r="D56" s="27"/>
      <c r="E56" s="27"/>
      <c r="F56" s="27"/>
      <c r="G56" s="27"/>
      <c r="H56" s="27"/>
      <c r="I56" s="27"/>
      <c r="J56" s="27"/>
      <c r="K56" s="27"/>
      <c r="L56" s="27"/>
      <c r="M56" s="27"/>
      <c r="N56" s="27"/>
      <c r="O56" s="27"/>
      <c r="P56" s="27"/>
      <c r="Q56" s="27"/>
      <c r="R56" s="27"/>
      <c r="S56" s="27"/>
      <c r="T56" s="27"/>
      <c r="U56" s="27"/>
      <c r="V56" s="27"/>
      <c r="W56" s="27"/>
      <c r="X56" s="27"/>
      <c r="Y56" s="27"/>
      <c r="Z56" s="27"/>
    </row>
    <row r="57" spans="1:26" ht="15.75" customHeight="1" x14ac:dyDescent="0.2">
      <c r="A57" s="27"/>
      <c r="B57" s="27"/>
      <c r="C57" s="27"/>
      <c r="D57" s="27"/>
      <c r="E57" s="27"/>
      <c r="F57" s="27"/>
      <c r="G57" s="27"/>
      <c r="H57" s="27"/>
      <c r="I57" s="27"/>
      <c r="J57" s="27"/>
      <c r="K57" s="27"/>
      <c r="L57" s="27"/>
      <c r="M57" s="27"/>
      <c r="N57" s="27"/>
      <c r="O57" s="27"/>
      <c r="P57" s="27"/>
      <c r="Q57" s="27"/>
      <c r="R57" s="27"/>
      <c r="S57" s="27"/>
      <c r="T57" s="27"/>
      <c r="U57" s="27"/>
      <c r="V57" s="27"/>
      <c r="W57" s="27"/>
      <c r="X57" s="27"/>
      <c r="Y57" s="27"/>
      <c r="Z57" s="27"/>
    </row>
    <row r="58" spans="1:26" ht="15.75" customHeight="1" x14ac:dyDescent="0.2">
      <c r="A58" s="27"/>
      <c r="B58" s="27"/>
      <c r="C58" s="27"/>
      <c r="D58" s="27"/>
      <c r="E58" s="27"/>
      <c r="F58" s="27"/>
      <c r="G58" s="27"/>
      <c r="H58" s="27"/>
      <c r="I58" s="27"/>
      <c r="J58" s="27"/>
      <c r="K58" s="27"/>
      <c r="L58" s="27"/>
      <c r="M58" s="27"/>
      <c r="N58" s="27"/>
      <c r="O58" s="27"/>
      <c r="P58" s="27"/>
      <c r="Q58" s="27"/>
      <c r="R58" s="27"/>
      <c r="S58" s="27"/>
      <c r="T58" s="27"/>
      <c r="U58" s="27"/>
      <c r="V58" s="27"/>
      <c r="W58" s="27"/>
      <c r="X58" s="27"/>
      <c r="Y58" s="27"/>
      <c r="Z58" s="27"/>
    </row>
    <row r="59" spans="1:26" ht="15.75" customHeight="1" x14ac:dyDescent="0.2">
      <c r="A59" s="27"/>
      <c r="B59" s="27"/>
      <c r="C59" s="27"/>
      <c r="D59" s="27"/>
      <c r="E59" s="27"/>
      <c r="F59" s="27"/>
      <c r="G59" s="27"/>
      <c r="H59" s="27"/>
      <c r="I59" s="27"/>
      <c r="J59" s="27"/>
      <c r="K59" s="27"/>
      <c r="L59" s="27"/>
      <c r="M59" s="27"/>
      <c r="N59" s="27"/>
      <c r="O59" s="27"/>
      <c r="P59" s="27"/>
      <c r="Q59" s="27"/>
      <c r="R59" s="27"/>
      <c r="S59" s="27"/>
      <c r="T59" s="27"/>
      <c r="U59" s="27"/>
      <c r="V59" s="27"/>
      <c r="W59" s="27"/>
      <c r="X59" s="27"/>
      <c r="Y59" s="27"/>
      <c r="Z59" s="27"/>
    </row>
    <row r="60" spans="1:26" ht="15.75" customHeight="1" x14ac:dyDescent="0.2">
      <c r="A60" s="27"/>
      <c r="B60" s="27"/>
      <c r="C60" s="27"/>
      <c r="D60" s="27"/>
      <c r="E60" s="27"/>
      <c r="F60" s="27"/>
      <c r="G60" s="27"/>
      <c r="H60" s="27"/>
      <c r="I60" s="27"/>
      <c r="J60" s="27"/>
      <c r="K60" s="27"/>
      <c r="L60" s="27"/>
      <c r="M60" s="27"/>
      <c r="N60" s="27"/>
      <c r="O60" s="27"/>
      <c r="P60" s="27"/>
      <c r="Q60" s="27"/>
      <c r="R60" s="27"/>
      <c r="S60" s="27"/>
      <c r="T60" s="27"/>
      <c r="U60" s="27"/>
      <c r="V60" s="27"/>
      <c r="W60" s="27"/>
      <c r="X60" s="27"/>
      <c r="Y60" s="27"/>
      <c r="Z60" s="27"/>
    </row>
    <row r="61" spans="1:26" ht="15.75" customHeight="1" x14ac:dyDescent="0.2">
      <c r="A61" s="27"/>
      <c r="B61" s="27"/>
      <c r="C61" s="27"/>
      <c r="D61" s="27"/>
      <c r="E61" s="27"/>
      <c r="F61" s="27"/>
      <c r="G61" s="27"/>
      <c r="H61" s="27"/>
      <c r="I61" s="27"/>
      <c r="J61" s="27"/>
      <c r="K61" s="27"/>
      <c r="L61" s="27"/>
      <c r="M61" s="27"/>
      <c r="N61" s="27"/>
      <c r="O61" s="27"/>
      <c r="P61" s="27"/>
      <c r="Q61" s="27"/>
      <c r="R61" s="27"/>
      <c r="S61" s="27"/>
      <c r="T61" s="27"/>
      <c r="U61" s="27"/>
      <c r="V61" s="27"/>
      <c r="W61" s="27"/>
      <c r="X61" s="27"/>
      <c r="Y61" s="27"/>
      <c r="Z61" s="27"/>
    </row>
    <row r="62" spans="1:26" ht="15.75" customHeight="1" x14ac:dyDescent="0.2">
      <c r="A62" s="27"/>
      <c r="B62" s="27"/>
      <c r="C62" s="27"/>
      <c r="D62" s="27"/>
      <c r="E62" s="27"/>
      <c r="F62" s="27"/>
      <c r="G62" s="27"/>
      <c r="H62" s="27"/>
      <c r="I62" s="27"/>
      <c r="J62" s="27"/>
      <c r="K62" s="27"/>
      <c r="L62" s="27"/>
      <c r="M62" s="27"/>
      <c r="N62" s="27"/>
      <c r="O62" s="27"/>
      <c r="P62" s="27"/>
      <c r="Q62" s="27"/>
      <c r="R62" s="27"/>
      <c r="S62" s="27"/>
      <c r="T62" s="27"/>
      <c r="U62" s="27"/>
      <c r="V62" s="27"/>
      <c r="W62" s="27"/>
      <c r="X62" s="27"/>
      <c r="Y62" s="27"/>
      <c r="Z62" s="27"/>
    </row>
    <row r="63" spans="1:26" ht="15.75" customHeight="1" x14ac:dyDescent="0.2">
      <c r="A63" s="27"/>
      <c r="B63" s="27"/>
      <c r="C63" s="27"/>
      <c r="D63" s="27"/>
      <c r="E63" s="27"/>
      <c r="F63" s="27"/>
      <c r="G63" s="27"/>
      <c r="H63" s="27"/>
      <c r="I63" s="27"/>
      <c r="J63" s="27"/>
      <c r="K63" s="27"/>
      <c r="L63" s="27"/>
      <c r="M63" s="27"/>
      <c r="N63" s="27"/>
      <c r="O63" s="27"/>
      <c r="P63" s="27"/>
      <c r="Q63" s="27"/>
      <c r="R63" s="27"/>
      <c r="S63" s="27"/>
      <c r="T63" s="27"/>
      <c r="U63" s="27"/>
      <c r="V63" s="27"/>
      <c r="W63" s="27"/>
      <c r="X63" s="27"/>
      <c r="Y63" s="27"/>
      <c r="Z63" s="27"/>
    </row>
    <row r="64" spans="1:26" ht="15.75" customHeight="1" x14ac:dyDescent="0.2">
      <c r="A64" s="27"/>
      <c r="B64" s="27"/>
      <c r="C64" s="27"/>
      <c r="D64" s="27"/>
      <c r="E64" s="27"/>
      <c r="F64" s="27"/>
      <c r="G64" s="27"/>
      <c r="H64" s="27"/>
      <c r="I64" s="27"/>
      <c r="J64" s="27"/>
      <c r="K64" s="27"/>
      <c r="L64" s="27"/>
      <c r="M64" s="27"/>
      <c r="N64" s="27"/>
      <c r="O64" s="27"/>
      <c r="P64" s="27"/>
      <c r="Q64" s="27"/>
      <c r="R64" s="27"/>
      <c r="S64" s="27"/>
      <c r="T64" s="27"/>
      <c r="U64" s="27"/>
      <c r="V64" s="27"/>
      <c r="W64" s="27"/>
      <c r="X64" s="27"/>
      <c r="Y64" s="27"/>
      <c r="Z64" s="27"/>
    </row>
    <row r="65" spans="1:26" ht="15.75" customHeight="1" x14ac:dyDescent="0.2">
      <c r="A65" s="27"/>
      <c r="B65" s="27"/>
      <c r="C65" s="27"/>
      <c r="D65" s="27"/>
      <c r="E65" s="27"/>
      <c r="F65" s="27"/>
      <c r="G65" s="27"/>
      <c r="H65" s="27"/>
      <c r="I65" s="27"/>
      <c r="J65" s="27"/>
      <c r="K65" s="27"/>
      <c r="L65" s="27"/>
      <c r="M65" s="27"/>
      <c r="N65" s="27"/>
      <c r="O65" s="27"/>
      <c r="P65" s="27"/>
      <c r="Q65" s="27"/>
      <c r="R65" s="27"/>
      <c r="S65" s="27"/>
      <c r="T65" s="27"/>
      <c r="U65" s="27"/>
      <c r="V65" s="27"/>
      <c r="W65" s="27"/>
      <c r="X65" s="27"/>
      <c r="Y65" s="27"/>
      <c r="Z65" s="27"/>
    </row>
    <row r="66" spans="1:26" ht="15.75" customHeight="1" x14ac:dyDescent="0.2">
      <c r="A66" s="27"/>
      <c r="B66" s="27"/>
      <c r="C66" s="27"/>
      <c r="D66" s="27"/>
      <c r="E66" s="27"/>
      <c r="F66" s="27"/>
      <c r="G66" s="27"/>
      <c r="H66" s="27"/>
      <c r="I66" s="27"/>
      <c r="J66" s="27"/>
      <c r="K66" s="27"/>
      <c r="L66" s="27"/>
      <c r="M66" s="27"/>
      <c r="N66" s="27"/>
      <c r="O66" s="27"/>
      <c r="P66" s="27"/>
      <c r="Q66" s="27"/>
      <c r="R66" s="27"/>
      <c r="S66" s="27"/>
      <c r="T66" s="27"/>
      <c r="U66" s="27"/>
      <c r="V66" s="27"/>
      <c r="W66" s="27"/>
      <c r="X66" s="27"/>
      <c r="Y66" s="27"/>
      <c r="Z66" s="27"/>
    </row>
    <row r="67" spans="1:26" ht="15.75" customHeight="1" x14ac:dyDescent="0.2">
      <c r="A67" s="27"/>
      <c r="B67" s="27"/>
      <c r="C67" s="27"/>
      <c r="D67" s="27"/>
      <c r="E67" s="27"/>
      <c r="F67" s="27"/>
      <c r="G67" s="27"/>
      <c r="H67" s="27"/>
      <c r="I67" s="27"/>
      <c r="J67" s="27"/>
      <c r="K67" s="27"/>
      <c r="L67" s="27"/>
      <c r="M67" s="27"/>
      <c r="N67" s="27"/>
      <c r="O67" s="27"/>
      <c r="P67" s="27"/>
      <c r="Q67" s="27"/>
      <c r="R67" s="27"/>
      <c r="S67" s="27"/>
      <c r="T67" s="27"/>
      <c r="U67" s="27"/>
      <c r="V67" s="27"/>
      <c r="W67" s="27"/>
      <c r="X67" s="27"/>
      <c r="Y67" s="27"/>
      <c r="Z67" s="27"/>
    </row>
    <row r="68" spans="1:26" ht="15.75" customHeight="1" x14ac:dyDescent="0.2">
      <c r="A68" s="27"/>
      <c r="B68" s="27"/>
      <c r="C68" s="27"/>
      <c r="D68" s="27"/>
      <c r="E68" s="27"/>
      <c r="F68" s="27"/>
      <c r="G68" s="27"/>
      <c r="H68" s="27"/>
      <c r="I68" s="27"/>
      <c r="J68" s="27"/>
      <c r="K68" s="27"/>
      <c r="L68" s="27"/>
      <c r="M68" s="27"/>
      <c r="N68" s="27"/>
      <c r="O68" s="27"/>
      <c r="P68" s="27"/>
      <c r="Q68" s="27"/>
      <c r="R68" s="27"/>
      <c r="S68" s="27"/>
      <c r="T68" s="27"/>
      <c r="U68" s="27"/>
      <c r="V68" s="27"/>
      <c r="W68" s="27"/>
      <c r="X68" s="27"/>
      <c r="Y68" s="27"/>
      <c r="Z68" s="27"/>
    </row>
    <row r="69" spans="1:26" ht="15.75" customHeight="1" x14ac:dyDescent="0.2">
      <c r="A69" s="27"/>
      <c r="B69" s="27"/>
      <c r="C69" s="27"/>
      <c r="D69" s="27"/>
      <c r="E69" s="27"/>
      <c r="F69" s="27"/>
      <c r="G69" s="27"/>
      <c r="H69" s="27"/>
      <c r="I69" s="27"/>
      <c r="J69" s="27"/>
      <c r="K69" s="27"/>
      <c r="L69" s="27"/>
      <c r="M69" s="27"/>
      <c r="N69" s="27"/>
      <c r="O69" s="27"/>
      <c r="P69" s="27"/>
      <c r="Q69" s="27"/>
      <c r="R69" s="27"/>
      <c r="S69" s="27"/>
      <c r="T69" s="27"/>
      <c r="U69" s="27"/>
      <c r="V69" s="27"/>
      <c r="W69" s="27"/>
      <c r="X69" s="27"/>
      <c r="Y69" s="27"/>
      <c r="Z69" s="27"/>
    </row>
    <row r="70" spans="1:26" ht="15.75" customHeight="1" x14ac:dyDescent="0.2">
      <c r="A70" s="27"/>
      <c r="B70" s="27"/>
      <c r="C70" s="27"/>
      <c r="D70" s="27"/>
      <c r="E70" s="27"/>
      <c r="F70" s="27"/>
      <c r="G70" s="27"/>
      <c r="H70" s="27"/>
      <c r="I70" s="27"/>
      <c r="J70" s="27"/>
      <c r="K70" s="27"/>
      <c r="L70" s="27"/>
      <c r="M70" s="27"/>
      <c r="N70" s="27"/>
      <c r="O70" s="27"/>
      <c r="P70" s="27"/>
      <c r="Q70" s="27"/>
      <c r="R70" s="27"/>
      <c r="S70" s="27"/>
      <c r="T70" s="27"/>
      <c r="U70" s="27"/>
      <c r="V70" s="27"/>
      <c r="W70" s="27"/>
      <c r="X70" s="27"/>
      <c r="Y70" s="27"/>
      <c r="Z70" s="27"/>
    </row>
    <row r="71" spans="1:26" ht="15.75" customHeight="1" x14ac:dyDescent="0.2">
      <c r="A71" s="27"/>
      <c r="B71" s="27"/>
      <c r="C71" s="27"/>
      <c r="D71" s="27"/>
      <c r="E71" s="27"/>
      <c r="F71" s="27"/>
      <c r="G71" s="27"/>
      <c r="H71" s="27"/>
      <c r="I71" s="27"/>
      <c r="J71" s="27"/>
      <c r="K71" s="27"/>
      <c r="L71" s="27"/>
      <c r="M71" s="27"/>
      <c r="N71" s="27"/>
      <c r="O71" s="27"/>
      <c r="P71" s="27"/>
      <c r="Q71" s="27"/>
      <c r="R71" s="27"/>
      <c r="S71" s="27"/>
      <c r="T71" s="27"/>
      <c r="U71" s="27"/>
      <c r="V71" s="27"/>
      <c r="W71" s="27"/>
      <c r="X71" s="27"/>
      <c r="Y71" s="27"/>
      <c r="Z71" s="27"/>
    </row>
    <row r="72" spans="1:26" ht="15.75" customHeight="1" x14ac:dyDescent="0.2">
      <c r="A72" s="27"/>
      <c r="B72" s="27"/>
      <c r="C72" s="27"/>
      <c r="D72" s="27"/>
      <c r="E72" s="27"/>
      <c r="F72" s="27"/>
      <c r="G72" s="27"/>
      <c r="H72" s="27"/>
      <c r="I72" s="27"/>
      <c r="J72" s="27"/>
      <c r="K72" s="27"/>
      <c r="L72" s="27"/>
      <c r="M72" s="27"/>
      <c r="N72" s="27"/>
      <c r="O72" s="27"/>
      <c r="P72" s="27"/>
      <c r="Q72" s="27"/>
      <c r="R72" s="27"/>
      <c r="S72" s="27"/>
      <c r="T72" s="27"/>
      <c r="U72" s="27"/>
      <c r="V72" s="27"/>
      <c r="W72" s="27"/>
      <c r="X72" s="27"/>
      <c r="Y72" s="27"/>
      <c r="Z72" s="27"/>
    </row>
    <row r="73" spans="1:26" ht="15.75" customHeight="1" x14ac:dyDescent="0.2">
      <c r="A73" s="27"/>
      <c r="B73" s="27"/>
      <c r="C73" s="27"/>
      <c r="D73" s="27"/>
      <c r="E73" s="27"/>
      <c r="F73" s="27"/>
      <c r="G73" s="27"/>
      <c r="H73" s="27"/>
      <c r="I73" s="27"/>
      <c r="J73" s="27"/>
      <c r="K73" s="27"/>
      <c r="L73" s="27"/>
      <c r="M73" s="27"/>
      <c r="N73" s="27"/>
      <c r="O73" s="27"/>
      <c r="P73" s="27"/>
      <c r="Q73" s="27"/>
      <c r="R73" s="27"/>
      <c r="S73" s="27"/>
      <c r="T73" s="27"/>
      <c r="U73" s="27"/>
      <c r="V73" s="27"/>
      <c r="W73" s="27"/>
      <c r="X73" s="27"/>
      <c r="Y73" s="27"/>
      <c r="Z73" s="27"/>
    </row>
    <row r="74" spans="1:26" ht="15.75" customHeight="1" x14ac:dyDescent="0.2">
      <c r="A74" s="27"/>
      <c r="B74" s="27"/>
      <c r="C74" s="27"/>
      <c r="D74" s="27"/>
      <c r="E74" s="27"/>
      <c r="F74" s="27"/>
      <c r="G74" s="27"/>
      <c r="H74" s="27"/>
      <c r="I74" s="27"/>
      <c r="J74" s="27"/>
      <c r="K74" s="27"/>
      <c r="L74" s="27"/>
      <c r="M74" s="27"/>
      <c r="N74" s="27"/>
      <c r="O74" s="27"/>
      <c r="P74" s="27"/>
      <c r="Q74" s="27"/>
      <c r="R74" s="27"/>
      <c r="S74" s="27"/>
      <c r="T74" s="27"/>
      <c r="U74" s="27"/>
      <c r="V74" s="27"/>
      <c r="W74" s="27"/>
      <c r="X74" s="27"/>
      <c r="Y74" s="27"/>
      <c r="Z74" s="27"/>
    </row>
    <row r="75" spans="1:26" ht="15.75" customHeight="1" x14ac:dyDescent="0.2">
      <c r="A75" s="27"/>
      <c r="B75" s="27"/>
      <c r="C75" s="27"/>
      <c r="D75" s="27"/>
      <c r="E75" s="27"/>
      <c r="F75" s="27"/>
      <c r="G75" s="27"/>
      <c r="H75" s="27"/>
      <c r="I75" s="27"/>
      <c r="J75" s="27"/>
      <c r="K75" s="27"/>
      <c r="L75" s="27"/>
      <c r="M75" s="27"/>
      <c r="N75" s="27"/>
      <c r="O75" s="27"/>
      <c r="P75" s="27"/>
      <c r="Q75" s="27"/>
      <c r="R75" s="27"/>
      <c r="S75" s="27"/>
      <c r="T75" s="27"/>
      <c r="U75" s="27"/>
      <c r="V75" s="27"/>
      <c r="W75" s="27"/>
      <c r="X75" s="27"/>
      <c r="Y75" s="27"/>
      <c r="Z75" s="27"/>
    </row>
    <row r="76" spans="1:26" ht="15.75" customHeight="1" x14ac:dyDescent="0.2">
      <c r="A76" s="27"/>
      <c r="B76" s="27"/>
      <c r="C76" s="27"/>
      <c r="D76" s="27"/>
      <c r="E76" s="27"/>
      <c r="F76" s="27"/>
      <c r="G76" s="27"/>
      <c r="H76" s="27"/>
      <c r="I76" s="27"/>
      <c r="J76" s="27"/>
      <c r="K76" s="27"/>
      <c r="L76" s="27"/>
      <c r="M76" s="27"/>
      <c r="N76" s="27"/>
      <c r="O76" s="27"/>
      <c r="P76" s="27"/>
      <c r="Q76" s="27"/>
      <c r="R76" s="27"/>
      <c r="S76" s="27"/>
      <c r="T76" s="27"/>
      <c r="U76" s="27"/>
      <c r="V76" s="27"/>
      <c r="W76" s="27"/>
      <c r="X76" s="27"/>
      <c r="Y76" s="27"/>
      <c r="Z76" s="27"/>
    </row>
    <row r="77" spans="1:26" ht="15.75" customHeight="1" x14ac:dyDescent="0.2">
      <c r="A77" s="27"/>
      <c r="B77" s="27"/>
      <c r="C77" s="27"/>
      <c r="D77" s="27"/>
      <c r="E77" s="27"/>
      <c r="F77" s="27"/>
      <c r="G77" s="27"/>
      <c r="H77" s="27"/>
      <c r="I77" s="27"/>
      <c r="J77" s="27"/>
      <c r="K77" s="27"/>
      <c r="L77" s="27"/>
      <c r="M77" s="27"/>
      <c r="N77" s="27"/>
      <c r="O77" s="27"/>
      <c r="P77" s="27"/>
      <c r="Q77" s="27"/>
      <c r="R77" s="27"/>
      <c r="S77" s="27"/>
      <c r="T77" s="27"/>
      <c r="U77" s="27"/>
      <c r="V77" s="27"/>
      <c r="W77" s="27"/>
      <c r="X77" s="27"/>
      <c r="Y77" s="27"/>
      <c r="Z77" s="27"/>
    </row>
    <row r="78" spans="1:26" ht="15.75" customHeight="1" x14ac:dyDescent="0.2">
      <c r="A78" s="27"/>
      <c r="B78" s="27"/>
      <c r="C78" s="27"/>
      <c r="D78" s="27"/>
      <c r="E78" s="27"/>
      <c r="F78" s="27"/>
      <c r="G78" s="27"/>
      <c r="H78" s="27"/>
      <c r="I78" s="27"/>
      <c r="J78" s="27"/>
      <c r="K78" s="27"/>
      <c r="L78" s="27"/>
      <c r="M78" s="27"/>
      <c r="N78" s="27"/>
      <c r="O78" s="27"/>
      <c r="P78" s="27"/>
      <c r="Q78" s="27"/>
      <c r="R78" s="27"/>
      <c r="S78" s="27"/>
      <c r="T78" s="27"/>
      <c r="U78" s="27"/>
      <c r="V78" s="27"/>
      <c r="W78" s="27"/>
      <c r="X78" s="27"/>
      <c r="Y78" s="27"/>
      <c r="Z78" s="27"/>
    </row>
    <row r="79" spans="1:26" ht="15.75" customHeight="1" x14ac:dyDescent="0.2">
      <c r="A79" s="27"/>
      <c r="B79" s="27"/>
      <c r="C79" s="27"/>
      <c r="D79" s="27"/>
      <c r="E79" s="27"/>
      <c r="F79" s="27"/>
      <c r="G79" s="27"/>
      <c r="H79" s="27"/>
      <c r="I79" s="27"/>
      <c r="J79" s="27"/>
      <c r="K79" s="27"/>
      <c r="L79" s="27"/>
      <c r="M79" s="27"/>
      <c r="N79" s="27"/>
      <c r="O79" s="27"/>
      <c r="P79" s="27"/>
      <c r="Q79" s="27"/>
      <c r="R79" s="27"/>
      <c r="S79" s="27"/>
      <c r="T79" s="27"/>
      <c r="U79" s="27"/>
      <c r="V79" s="27"/>
      <c r="W79" s="27"/>
      <c r="X79" s="27"/>
      <c r="Y79" s="27"/>
      <c r="Z79" s="27"/>
    </row>
    <row r="80" spans="1:26" ht="15.75" customHeight="1" x14ac:dyDescent="0.2">
      <c r="A80" s="27"/>
      <c r="B80" s="27"/>
      <c r="C80" s="27"/>
      <c r="D80" s="27"/>
      <c r="E80" s="27"/>
      <c r="F80" s="27"/>
      <c r="G80" s="27"/>
      <c r="H80" s="27"/>
      <c r="I80" s="27"/>
      <c r="J80" s="27"/>
      <c r="K80" s="27"/>
      <c r="L80" s="27"/>
      <c r="M80" s="27"/>
      <c r="N80" s="27"/>
      <c r="O80" s="27"/>
      <c r="P80" s="27"/>
      <c r="Q80" s="27"/>
      <c r="R80" s="27"/>
      <c r="S80" s="27"/>
      <c r="T80" s="27"/>
      <c r="U80" s="27"/>
      <c r="V80" s="27"/>
      <c r="W80" s="27"/>
      <c r="X80" s="27"/>
      <c r="Y80" s="27"/>
      <c r="Z80" s="27"/>
    </row>
    <row r="81" spans="1:26" ht="15.75" customHeight="1" x14ac:dyDescent="0.2">
      <c r="A81" s="27"/>
      <c r="B81" s="27"/>
      <c r="C81" s="27"/>
      <c r="D81" s="27"/>
      <c r="E81" s="27"/>
      <c r="F81" s="27"/>
      <c r="G81" s="27"/>
      <c r="H81" s="27"/>
      <c r="I81" s="27"/>
      <c r="J81" s="27"/>
      <c r="K81" s="27"/>
      <c r="L81" s="27"/>
      <c r="M81" s="27"/>
      <c r="N81" s="27"/>
      <c r="O81" s="27"/>
      <c r="P81" s="27"/>
      <c r="Q81" s="27"/>
      <c r="R81" s="27"/>
      <c r="S81" s="27"/>
      <c r="T81" s="27"/>
      <c r="U81" s="27"/>
      <c r="V81" s="27"/>
      <c r="W81" s="27"/>
      <c r="X81" s="27"/>
      <c r="Y81" s="27"/>
      <c r="Z81" s="27"/>
    </row>
    <row r="82" spans="1:26" ht="15.75" customHeight="1" x14ac:dyDescent="0.2">
      <c r="A82" s="27"/>
      <c r="B82" s="27"/>
      <c r="C82" s="27"/>
      <c r="D82" s="27"/>
      <c r="E82" s="27"/>
      <c r="F82" s="27"/>
      <c r="G82" s="27"/>
      <c r="H82" s="27"/>
      <c r="I82" s="27"/>
      <c r="J82" s="27"/>
      <c r="K82" s="27"/>
      <c r="L82" s="27"/>
      <c r="M82" s="27"/>
      <c r="N82" s="27"/>
      <c r="O82" s="27"/>
      <c r="P82" s="27"/>
      <c r="Q82" s="27"/>
      <c r="R82" s="27"/>
      <c r="S82" s="27"/>
      <c r="T82" s="27"/>
      <c r="U82" s="27"/>
      <c r="V82" s="27"/>
      <c r="W82" s="27"/>
      <c r="X82" s="27"/>
      <c r="Y82" s="27"/>
      <c r="Z82" s="27"/>
    </row>
    <row r="83" spans="1:26" ht="15.75" customHeight="1" x14ac:dyDescent="0.2">
      <c r="A83" s="27"/>
      <c r="B83" s="27"/>
      <c r="C83" s="27"/>
      <c r="D83" s="27"/>
      <c r="E83" s="27"/>
      <c r="F83" s="27"/>
      <c r="G83" s="27"/>
      <c r="H83" s="27"/>
      <c r="I83" s="27"/>
      <c r="J83" s="27"/>
      <c r="K83" s="27"/>
      <c r="L83" s="27"/>
      <c r="M83" s="27"/>
      <c r="N83" s="27"/>
      <c r="O83" s="27"/>
      <c r="P83" s="27"/>
      <c r="Q83" s="27"/>
      <c r="R83" s="27"/>
      <c r="S83" s="27"/>
      <c r="T83" s="27"/>
      <c r="U83" s="27"/>
      <c r="V83" s="27"/>
      <c r="W83" s="27"/>
      <c r="X83" s="27"/>
      <c r="Y83" s="27"/>
      <c r="Z83" s="27"/>
    </row>
    <row r="84" spans="1:26" ht="15.75" customHeight="1" x14ac:dyDescent="0.2">
      <c r="A84" s="27"/>
      <c r="B84" s="27"/>
      <c r="C84" s="27"/>
      <c r="D84" s="27"/>
      <c r="E84" s="27"/>
      <c r="F84" s="27"/>
      <c r="G84" s="27"/>
      <c r="H84" s="27"/>
      <c r="I84" s="27"/>
      <c r="J84" s="27"/>
      <c r="K84" s="27"/>
      <c r="L84" s="27"/>
      <c r="M84" s="27"/>
      <c r="N84" s="27"/>
      <c r="O84" s="27"/>
      <c r="P84" s="27"/>
      <c r="Q84" s="27"/>
      <c r="R84" s="27"/>
      <c r="S84" s="27"/>
      <c r="T84" s="27"/>
      <c r="U84" s="27"/>
      <c r="V84" s="27"/>
      <c r="W84" s="27"/>
      <c r="X84" s="27"/>
      <c r="Y84" s="27"/>
      <c r="Z84" s="27"/>
    </row>
    <row r="85" spans="1:26" ht="15.75" customHeight="1" x14ac:dyDescent="0.2">
      <c r="A85" s="27"/>
      <c r="B85" s="27"/>
      <c r="C85" s="27"/>
      <c r="D85" s="27"/>
      <c r="E85" s="27"/>
      <c r="F85" s="27"/>
      <c r="G85" s="27"/>
      <c r="H85" s="27"/>
      <c r="I85" s="27"/>
      <c r="J85" s="27"/>
      <c r="K85" s="27"/>
      <c r="L85" s="27"/>
      <c r="M85" s="27"/>
      <c r="N85" s="27"/>
      <c r="O85" s="27"/>
      <c r="P85" s="27"/>
      <c r="Q85" s="27"/>
      <c r="R85" s="27"/>
      <c r="S85" s="27"/>
      <c r="T85" s="27"/>
      <c r="U85" s="27"/>
      <c r="V85" s="27"/>
      <c r="W85" s="27"/>
      <c r="X85" s="27"/>
      <c r="Y85" s="27"/>
      <c r="Z85" s="27"/>
    </row>
    <row r="86" spans="1:26" ht="15.75" customHeight="1" x14ac:dyDescent="0.2">
      <c r="A86" s="27"/>
      <c r="B86" s="27"/>
      <c r="C86" s="27"/>
      <c r="D86" s="27"/>
      <c r="E86" s="27"/>
      <c r="F86" s="27"/>
      <c r="G86" s="27"/>
      <c r="H86" s="27"/>
      <c r="I86" s="27"/>
      <c r="J86" s="27"/>
      <c r="K86" s="27"/>
      <c r="L86" s="27"/>
      <c r="M86" s="27"/>
      <c r="N86" s="27"/>
      <c r="O86" s="27"/>
      <c r="P86" s="27"/>
      <c r="Q86" s="27"/>
      <c r="R86" s="27"/>
      <c r="S86" s="27"/>
      <c r="T86" s="27"/>
      <c r="U86" s="27"/>
      <c r="V86" s="27"/>
      <c r="W86" s="27"/>
      <c r="X86" s="27"/>
      <c r="Y86" s="27"/>
      <c r="Z86" s="27"/>
    </row>
    <row r="87" spans="1:26" ht="15.75" customHeight="1" x14ac:dyDescent="0.2">
      <c r="A87" s="27"/>
      <c r="B87" s="27"/>
      <c r="C87" s="27"/>
      <c r="D87" s="27"/>
      <c r="E87" s="27"/>
      <c r="F87" s="27"/>
      <c r="G87" s="27"/>
      <c r="H87" s="27"/>
      <c r="I87" s="27"/>
      <c r="J87" s="27"/>
      <c r="K87" s="27"/>
      <c r="L87" s="27"/>
      <c r="M87" s="27"/>
      <c r="N87" s="27"/>
      <c r="O87" s="27"/>
      <c r="P87" s="27"/>
      <c r="Q87" s="27"/>
      <c r="R87" s="27"/>
      <c r="S87" s="27"/>
      <c r="T87" s="27"/>
      <c r="U87" s="27"/>
      <c r="V87" s="27"/>
      <c r="W87" s="27"/>
      <c r="X87" s="27"/>
      <c r="Y87" s="27"/>
      <c r="Z87" s="27"/>
    </row>
    <row r="88" spans="1:26" ht="15.75" customHeight="1" x14ac:dyDescent="0.2">
      <c r="A88" s="27"/>
      <c r="B88" s="27"/>
      <c r="C88" s="27"/>
      <c r="D88" s="27"/>
      <c r="E88" s="27"/>
      <c r="F88" s="27"/>
      <c r="G88" s="27"/>
      <c r="H88" s="27"/>
      <c r="I88" s="27"/>
      <c r="J88" s="27"/>
      <c r="K88" s="27"/>
      <c r="L88" s="27"/>
      <c r="M88" s="27"/>
      <c r="N88" s="27"/>
      <c r="O88" s="27"/>
      <c r="P88" s="27"/>
      <c r="Q88" s="27"/>
      <c r="R88" s="27"/>
      <c r="S88" s="27"/>
      <c r="T88" s="27"/>
      <c r="U88" s="27"/>
      <c r="V88" s="27"/>
      <c r="W88" s="27"/>
      <c r="X88" s="27"/>
      <c r="Y88" s="27"/>
      <c r="Z88" s="27"/>
    </row>
    <row r="89" spans="1:26" ht="15.75" customHeight="1" x14ac:dyDescent="0.2">
      <c r="A89" s="27"/>
      <c r="B89" s="27"/>
      <c r="C89" s="27"/>
      <c r="D89" s="27"/>
      <c r="E89" s="27"/>
      <c r="F89" s="27"/>
      <c r="G89" s="27"/>
      <c r="H89" s="27"/>
      <c r="I89" s="27"/>
      <c r="J89" s="27"/>
      <c r="K89" s="27"/>
      <c r="L89" s="27"/>
      <c r="M89" s="27"/>
      <c r="N89" s="27"/>
      <c r="O89" s="27"/>
      <c r="P89" s="27"/>
      <c r="Q89" s="27"/>
      <c r="R89" s="27"/>
      <c r="S89" s="27"/>
      <c r="T89" s="27"/>
      <c r="U89" s="27"/>
      <c r="V89" s="27"/>
      <c r="W89" s="27"/>
      <c r="X89" s="27"/>
      <c r="Y89" s="27"/>
      <c r="Z89" s="27"/>
    </row>
    <row r="90" spans="1:26" ht="15.75" customHeight="1" x14ac:dyDescent="0.2">
      <c r="A90" s="27"/>
      <c r="B90" s="27"/>
      <c r="C90" s="27"/>
      <c r="D90" s="27"/>
      <c r="E90" s="27"/>
      <c r="F90" s="27"/>
      <c r="G90" s="27"/>
      <c r="H90" s="27"/>
      <c r="I90" s="27"/>
      <c r="J90" s="27"/>
      <c r="K90" s="27"/>
      <c r="L90" s="27"/>
      <c r="M90" s="27"/>
      <c r="N90" s="27"/>
      <c r="O90" s="27"/>
      <c r="P90" s="27"/>
      <c r="Q90" s="27"/>
      <c r="R90" s="27"/>
      <c r="S90" s="27"/>
      <c r="T90" s="27"/>
      <c r="U90" s="27"/>
      <c r="V90" s="27"/>
      <c r="W90" s="27"/>
      <c r="X90" s="27"/>
      <c r="Y90" s="27"/>
      <c r="Z90" s="27"/>
    </row>
    <row r="91" spans="1:26" ht="15.75" customHeight="1" x14ac:dyDescent="0.2">
      <c r="A91" s="27"/>
      <c r="B91" s="27"/>
      <c r="C91" s="27"/>
      <c r="D91" s="27"/>
      <c r="E91" s="27"/>
      <c r="F91" s="27"/>
      <c r="G91" s="27"/>
      <c r="H91" s="27"/>
      <c r="I91" s="27"/>
      <c r="J91" s="27"/>
      <c r="K91" s="27"/>
      <c r="L91" s="27"/>
      <c r="M91" s="27"/>
      <c r="N91" s="27"/>
      <c r="O91" s="27"/>
      <c r="P91" s="27"/>
      <c r="Q91" s="27"/>
      <c r="R91" s="27"/>
      <c r="S91" s="27"/>
      <c r="T91" s="27"/>
      <c r="U91" s="27"/>
      <c r="V91" s="27"/>
      <c r="W91" s="27"/>
      <c r="X91" s="27"/>
      <c r="Y91" s="27"/>
      <c r="Z91" s="27"/>
    </row>
    <row r="92" spans="1:26" ht="15.75" customHeight="1" x14ac:dyDescent="0.2">
      <c r="A92" s="27"/>
      <c r="B92" s="27"/>
      <c r="C92" s="27"/>
      <c r="D92" s="27"/>
      <c r="E92" s="27"/>
      <c r="F92" s="27"/>
      <c r="G92" s="27"/>
      <c r="H92" s="27"/>
      <c r="I92" s="27"/>
      <c r="J92" s="27"/>
      <c r="K92" s="27"/>
      <c r="L92" s="27"/>
      <c r="M92" s="27"/>
      <c r="N92" s="27"/>
      <c r="O92" s="27"/>
      <c r="P92" s="27"/>
      <c r="Q92" s="27"/>
      <c r="R92" s="27"/>
      <c r="S92" s="27"/>
      <c r="T92" s="27"/>
      <c r="U92" s="27"/>
      <c r="V92" s="27"/>
      <c r="W92" s="27"/>
      <c r="X92" s="27"/>
      <c r="Y92" s="27"/>
      <c r="Z92" s="27"/>
    </row>
    <row r="93" spans="1:26" ht="15.75" customHeight="1" x14ac:dyDescent="0.2">
      <c r="A93" s="27"/>
      <c r="B93" s="27"/>
      <c r="C93" s="27"/>
      <c r="D93" s="27"/>
      <c r="E93" s="27"/>
      <c r="F93" s="27"/>
      <c r="G93" s="27"/>
      <c r="H93" s="27"/>
      <c r="I93" s="27"/>
      <c r="J93" s="27"/>
      <c r="K93" s="27"/>
      <c r="L93" s="27"/>
      <c r="M93" s="27"/>
      <c r="N93" s="27"/>
      <c r="O93" s="27"/>
      <c r="P93" s="27"/>
      <c r="Q93" s="27"/>
      <c r="R93" s="27"/>
      <c r="S93" s="27"/>
      <c r="T93" s="27"/>
      <c r="U93" s="27"/>
      <c r="V93" s="27"/>
      <c r="W93" s="27"/>
      <c r="X93" s="27"/>
      <c r="Y93" s="27"/>
      <c r="Z93" s="27"/>
    </row>
    <row r="94" spans="1:26" ht="15.75" customHeight="1" x14ac:dyDescent="0.2">
      <c r="A94" s="27"/>
      <c r="B94" s="27"/>
      <c r="C94" s="27"/>
      <c r="D94" s="27"/>
      <c r="E94" s="27"/>
      <c r="F94" s="27"/>
      <c r="G94" s="27"/>
      <c r="H94" s="27"/>
      <c r="I94" s="27"/>
      <c r="J94" s="27"/>
      <c r="K94" s="27"/>
      <c r="L94" s="27"/>
      <c r="M94" s="27"/>
      <c r="N94" s="27"/>
      <c r="O94" s="27"/>
      <c r="P94" s="27"/>
      <c r="Q94" s="27"/>
      <c r="R94" s="27"/>
      <c r="S94" s="27"/>
      <c r="T94" s="27"/>
      <c r="U94" s="27"/>
      <c r="V94" s="27"/>
      <c r="W94" s="27"/>
      <c r="X94" s="27"/>
      <c r="Y94" s="27"/>
      <c r="Z94" s="27"/>
    </row>
    <row r="95" spans="1:26" ht="15.75" customHeight="1" x14ac:dyDescent="0.2">
      <c r="A95" s="27"/>
      <c r="B95" s="27"/>
      <c r="C95" s="27"/>
      <c r="D95" s="27"/>
      <c r="E95" s="27"/>
      <c r="F95" s="27"/>
      <c r="G95" s="27"/>
      <c r="H95" s="27"/>
      <c r="I95" s="27"/>
      <c r="J95" s="27"/>
      <c r="K95" s="27"/>
      <c r="L95" s="27"/>
      <c r="M95" s="27"/>
      <c r="N95" s="27"/>
      <c r="O95" s="27"/>
      <c r="P95" s="27"/>
      <c r="Q95" s="27"/>
      <c r="R95" s="27"/>
      <c r="S95" s="27"/>
      <c r="T95" s="27"/>
      <c r="U95" s="27"/>
      <c r="V95" s="27"/>
      <c r="W95" s="27"/>
      <c r="X95" s="27"/>
      <c r="Y95" s="27"/>
      <c r="Z95" s="27"/>
    </row>
    <row r="96" spans="1:26" ht="15.75" customHeight="1" x14ac:dyDescent="0.2">
      <c r="A96" s="27"/>
      <c r="B96" s="27"/>
      <c r="C96" s="27"/>
      <c r="D96" s="27"/>
      <c r="E96" s="27"/>
      <c r="F96" s="27"/>
      <c r="G96" s="27"/>
      <c r="H96" s="27"/>
      <c r="I96" s="27"/>
      <c r="J96" s="27"/>
      <c r="K96" s="27"/>
      <c r="L96" s="27"/>
      <c r="M96" s="27"/>
      <c r="N96" s="27"/>
      <c r="O96" s="27"/>
      <c r="P96" s="27"/>
      <c r="Q96" s="27"/>
      <c r="R96" s="27"/>
      <c r="S96" s="27"/>
      <c r="T96" s="27"/>
      <c r="U96" s="27"/>
      <c r="V96" s="27"/>
      <c r="W96" s="27"/>
      <c r="X96" s="27"/>
      <c r="Y96" s="27"/>
      <c r="Z96" s="27"/>
    </row>
    <row r="97" spans="1:26" ht="15.75" customHeight="1" x14ac:dyDescent="0.2">
      <c r="A97" s="27"/>
      <c r="B97" s="27"/>
      <c r="C97" s="27"/>
      <c r="D97" s="27"/>
      <c r="E97" s="27"/>
      <c r="F97" s="27"/>
      <c r="G97" s="27"/>
      <c r="H97" s="27"/>
      <c r="I97" s="27"/>
      <c r="J97" s="27"/>
      <c r="K97" s="27"/>
      <c r="L97" s="27"/>
      <c r="M97" s="27"/>
      <c r="N97" s="27"/>
      <c r="O97" s="27"/>
      <c r="P97" s="27"/>
      <c r="Q97" s="27"/>
      <c r="R97" s="27"/>
      <c r="S97" s="27"/>
      <c r="T97" s="27"/>
      <c r="U97" s="27"/>
      <c r="V97" s="27"/>
      <c r="W97" s="27"/>
      <c r="X97" s="27"/>
      <c r="Y97" s="27"/>
      <c r="Z97" s="27"/>
    </row>
    <row r="98" spans="1:26" ht="15.75" customHeight="1" x14ac:dyDescent="0.2">
      <c r="A98" s="27"/>
      <c r="B98" s="27"/>
      <c r="C98" s="27"/>
      <c r="D98" s="27"/>
      <c r="E98" s="27"/>
      <c r="F98" s="27"/>
      <c r="G98" s="27"/>
      <c r="H98" s="27"/>
      <c r="I98" s="27"/>
      <c r="J98" s="27"/>
      <c r="K98" s="27"/>
      <c r="L98" s="27"/>
      <c r="M98" s="27"/>
      <c r="N98" s="27"/>
      <c r="O98" s="27"/>
      <c r="P98" s="27"/>
      <c r="Q98" s="27"/>
      <c r="R98" s="27"/>
      <c r="S98" s="27"/>
      <c r="T98" s="27"/>
      <c r="U98" s="27"/>
      <c r="V98" s="27"/>
      <c r="W98" s="27"/>
      <c r="X98" s="27"/>
      <c r="Y98" s="27"/>
      <c r="Z98" s="27"/>
    </row>
    <row r="99" spans="1:26" ht="15.75" customHeight="1" x14ac:dyDescent="0.2">
      <c r="A99" s="27"/>
      <c r="B99" s="27"/>
      <c r="C99" s="27"/>
      <c r="D99" s="27"/>
      <c r="E99" s="27"/>
      <c r="F99" s="27"/>
      <c r="G99" s="27"/>
      <c r="H99" s="27"/>
      <c r="I99" s="27"/>
      <c r="J99" s="27"/>
      <c r="K99" s="27"/>
      <c r="L99" s="27"/>
      <c r="M99" s="27"/>
      <c r="N99" s="27"/>
      <c r="O99" s="27"/>
      <c r="P99" s="27"/>
      <c r="Q99" s="27"/>
      <c r="R99" s="27"/>
      <c r="S99" s="27"/>
      <c r="T99" s="27"/>
      <c r="U99" s="27"/>
      <c r="V99" s="27"/>
      <c r="W99" s="27"/>
      <c r="X99" s="27"/>
      <c r="Y99" s="27"/>
      <c r="Z99" s="27"/>
    </row>
    <row r="100" spans="1:26" ht="15.75" customHeight="1" x14ac:dyDescent="0.2">
      <c r="A100" s="27"/>
      <c r="B100" s="27"/>
      <c r="C100" s="27"/>
      <c r="D100" s="27"/>
      <c r="E100" s="27"/>
      <c r="F100" s="27"/>
      <c r="G100" s="27"/>
      <c r="H100" s="27"/>
      <c r="I100" s="27"/>
      <c r="J100" s="27"/>
      <c r="K100" s="27"/>
      <c r="L100" s="27"/>
      <c r="M100" s="27"/>
      <c r="N100" s="27"/>
      <c r="O100" s="27"/>
      <c r="P100" s="27"/>
      <c r="Q100" s="27"/>
      <c r="R100" s="27"/>
      <c r="S100" s="27"/>
      <c r="T100" s="27"/>
      <c r="U100" s="27"/>
      <c r="V100" s="27"/>
      <c r="W100" s="27"/>
      <c r="X100" s="27"/>
      <c r="Y100" s="27"/>
      <c r="Z100" s="27"/>
    </row>
    <row r="101" spans="1:26" ht="15.75" customHeight="1" x14ac:dyDescent="0.2">
      <c r="A101" s="27"/>
      <c r="B101" s="27"/>
      <c r="C101" s="27"/>
      <c r="D101" s="27"/>
      <c r="E101" s="27"/>
      <c r="F101" s="27"/>
      <c r="G101" s="27"/>
      <c r="H101" s="27"/>
      <c r="I101" s="27"/>
      <c r="J101" s="27"/>
      <c r="K101" s="27"/>
      <c r="L101" s="27"/>
      <c r="M101" s="27"/>
      <c r="N101" s="27"/>
      <c r="O101" s="27"/>
      <c r="P101" s="27"/>
      <c r="Q101" s="27"/>
      <c r="R101" s="27"/>
      <c r="S101" s="27"/>
      <c r="T101" s="27"/>
      <c r="U101" s="27"/>
      <c r="V101" s="27"/>
      <c r="W101" s="27"/>
      <c r="X101" s="27"/>
      <c r="Y101" s="27"/>
      <c r="Z101" s="27"/>
    </row>
    <row r="102" spans="1:26" ht="15.75" customHeight="1" x14ac:dyDescent="0.2">
      <c r="A102" s="27"/>
      <c r="B102" s="27"/>
      <c r="C102" s="27"/>
      <c r="D102" s="27"/>
      <c r="E102" s="27"/>
      <c r="F102" s="27"/>
      <c r="G102" s="27"/>
      <c r="H102" s="27"/>
      <c r="I102" s="27"/>
      <c r="J102" s="27"/>
      <c r="K102" s="27"/>
      <c r="L102" s="27"/>
      <c r="M102" s="27"/>
      <c r="N102" s="27"/>
      <c r="O102" s="27"/>
      <c r="P102" s="27"/>
      <c r="Q102" s="27"/>
      <c r="R102" s="27"/>
      <c r="S102" s="27"/>
      <c r="T102" s="27"/>
      <c r="U102" s="27"/>
      <c r="V102" s="27"/>
      <c r="W102" s="27"/>
      <c r="X102" s="27"/>
      <c r="Y102" s="27"/>
      <c r="Z102" s="27"/>
    </row>
    <row r="103" spans="1:26" ht="15.75" customHeight="1" x14ac:dyDescent="0.2">
      <c r="A103" s="27"/>
      <c r="B103" s="27"/>
      <c r="C103" s="27"/>
      <c r="D103" s="27"/>
      <c r="E103" s="27"/>
      <c r="F103" s="27"/>
      <c r="G103" s="27"/>
      <c r="H103" s="27"/>
      <c r="I103" s="27"/>
      <c r="J103" s="27"/>
      <c r="K103" s="27"/>
      <c r="L103" s="27"/>
      <c r="M103" s="27"/>
      <c r="N103" s="27"/>
      <c r="O103" s="27"/>
      <c r="P103" s="27"/>
      <c r="Q103" s="27"/>
      <c r="R103" s="27"/>
      <c r="S103" s="27"/>
      <c r="T103" s="27"/>
      <c r="U103" s="27"/>
      <c r="V103" s="27"/>
      <c r="W103" s="27"/>
      <c r="X103" s="27"/>
      <c r="Y103" s="27"/>
      <c r="Z103" s="27"/>
    </row>
    <row r="104" spans="1:26" ht="15.75" customHeight="1" x14ac:dyDescent="0.2">
      <c r="A104" s="27"/>
      <c r="B104" s="27"/>
      <c r="C104" s="27"/>
      <c r="D104" s="27"/>
      <c r="E104" s="27"/>
      <c r="F104" s="27"/>
      <c r="G104" s="27"/>
      <c r="H104" s="27"/>
      <c r="I104" s="27"/>
      <c r="J104" s="27"/>
      <c r="K104" s="27"/>
      <c r="L104" s="27"/>
      <c r="M104" s="27"/>
      <c r="N104" s="27"/>
      <c r="O104" s="27"/>
      <c r="P104" s="27"/>
      <c r="Q104" s="27"/>
      <c r="R104" s="27"/>
      <c r="S104" s="27"/>
      <c r="T104" s="27"/>
      <c r="U104" s="27"/>
      <c r="V104" s="27"/>
      <c r="W104" s="27"/>
      <c r="X104" s="27"/>
      <c r="Y104" s="27"/>
      <c r="Z104" s="27"/>
    </row>
    <row r="105" spans="1:26" ht="15.75" customHeight="1" x14ac:dyDescent="0.2">
      <c r="A105" s="27"/>
      <c r="B105" s="27"/>
      <c r="C105" s="27"/>
      <c r="D105" s="27"/>
      <c r="E105" s="27"/>
      <c r="F105" s="27"/>
      <c r="G105" s="27"/>
      <c r="H105" s="27"/>
      <c r="I105" s="27"/>
      <c r="J105" s="27"/>
      <c r="K105" s="27"/>
      <c r="L105" s="27"/>
      <c r="M105" s="27"/>
      <c r="N105" s="27"/>
      <c r="O105" s="27"/>
      <c r="P105" s="27"/>
      <c r="Q105" s="27"/>
      <c r="R105" s="27"/>
      <c r="S105" s="27"/>
      <c r="T105" s="27"/>
      <c r="U105" s="27"/>
      <c r="V105" s="27"/>
      <c r="W105" s="27"/>
      <c r="X105" s="27"/>
      <c r="Y105" s="27"/>
      <c r="Z105" s="27"/>
    </row>
    <row r="106" spans="1:26" ht="15.75" customHeight="1" x14ac:dyDescent="0.2">
      <c r="A106" s="27"/>
      <c r="B106" s="27"/>
      <c r="C106" s="27"/>
      <c r="D106" s="27"/>
      <c r="E106" s="27"/>
      <c r="F106" s="27"/>
      <c r="G106" s="27"/>
      <c r="H106" s="27"/>
      <c r="I106" s="27"/>
      <c r="J106" s="27"/>
      <c r="K106" s="27"/>
      <c r="L106" s="27"/>
      <c r="M106" s="27"/>
      <c r="N106" s="27"/>
      <c r="O106" s="27"/>
      <c r="P106" s="27"/>
      <c r="Q106" s="27"/>
      <c r="R106" s="27"/>
      <c r="S106" s="27"/>
      <c r="T106" s="27"/>
      <c r="U106" s="27"/>
      <c r="V106" s="27"/>
      <c r="W106" s="27"/>
      <c r="X106" s="27"/>
      <c r="Y106" s="27"/>
      <c r="Z106" s="27"/>
    </row>
    <row r="107" spans="1:26" ht="15.75" customHeight="1" x14ac:dyDescent="0.2">
      <c r="A107" s="27"/>
      <c r="B107" s="27"/>
      <c r="C107" s="27"/>
      <c r="D107" s="27"/>
      <c r="E107" s="27"/>
      <c r="F107" s="27"/>
      <c r="G107" s="27"/>
      <c r="H107" s="27"/>
      <c r="I107" s="27"/>
      <c r="J107" s="27"/>
      <c r="K107" s="27"/>
      <c r="L107" s="27"/>
      <c r="M107" s="27"/>
      <c r="N107" s="27"/>
      <c r="O107" s="27"/>
      <c r="P107" s="27"/>
      <c r="Q107" s="27"/>
      <c r="R107" s="27"/>
      <c r="S107" s="27"/>
      <c r="T107" s="27"/>
      <c r="U107" s="27"/>
      <c r="V107" s="27"/>
      <c r="W107" s="27"/>
      <c r="X107" s="27"/>
      <c r="Y107" s="27"/>
      <c r="Z107" s="27"/>
    </row>
    <row r="108" spans="1:26" ht="15.75" customHeight="1" x14ac:dyDescent="0.2">
      <c r="A108" s="27"/>
      <c r="B108" s="27"/>
      <c r="C108" s="27"/>
      <c r="D108" s="27"/>
      <c r="E108" s="27"/>
      <c r="F108" s="27"/>
      <c r="G108" s="27"/>
      <c r="H108" s="27"/>
      <c r="I108" s="27"/>
      <c r="J108" s="27"/>
      <c r="K108" s="27"/>
      <c r="L108" s="27"/>
      <c r="M108" s="27"/>
      <c r="N108" s="27"/>
      <c r="O108" s="27"/>
      <c r="P108" s="27"/>
      <c r="Q108" s="27"/>
      <c r="R108" s="27"/>
      <c r="S108" s="27"/>
      <c r="T108" s="27"/>
      <c r="U108" s="27"/>
      <c r="V108" s="27"/>
      <c r="W108" s="27"/>
      <c r="X108" s="27"/>
      <c r="Y108" s="27"/>
      <c r="Z108" s="27"/>
    </row>
    <row r="109" spans="1:26" ht="15.75" customHeight="1" x14ac:dyDescent="0.2">
      <c r="A109" s="27"/>
      <c r="B109" s="27"/>
      <c r="C109" s="27"/>
      <c r="D109" s="27"/>
      <c r="E109" s="27"/>
      <c r="F109" s="27"/>
      <c r="G109" s="27"/>
      <c r="H109" s="27"/>
      <c r="I109" s="27"/>
      <c r="J109" s="27"/>
      <c r="K109" s="27"/>
      <c r="L109" s="27"/>
      <c r="M109" s="27"/>
      <c r="N109" s="27"/>
      <c r="O109" s="27"/>
      <c r="P109" s="27"/>
      <c r="Q109" s="27"/>
      <c r="R109" s="27"/>
      <c r="S109" s="27"/>
      <c r="T109" s="27"/>
      <c r="U109" s="27"/>
      <c r="V109" s="27"/>
      <c r="W109" s="27"/>
      <c r="X109" s="27"/>
      <c r="Y109" s="27"/>
      <c r="Z109" s="27"/>
    </row>
    <row r="110" spans="1:26" ht="15.75" customHeight="1" x14ac:dyDescent="0.2">
      <c r="A110" s="27"/>
      <c r="B110" s="27"/>
      <c r="C110" s="27"/>
      <c r="D110" s="27"/>
      <c r="E110" s="27"/>
      <c r="F110" s="27"/>
      <c r="G110" s="27"/>
      <c r="H110" s="27"/>
      <c r="I110" s="27"/>
      <c r="J110" s="27"/>
      <c r="K110" s="27"/>
      <c r="L110" s="27"/>
      <c r="M110" s="27"/>
      <c r="N110" s="27"/>
      <c r="O110" s="27"/>
      <c r="P110" s="27"/>
      <c r="Q110" s="27"/>
      <c r="R110" s="27"/>
      <c r="S110" s="27"/>
      <c r="T110" s="27"/>
      <c r="U110" s="27"/>
      <c r="V110" s="27"/>
      <c r="W110" s="27"/>
      <c r="X110" s="27"/>
      <c r="Y110" s="27"/>
      <c r="Z110" s="27"/>
    </row>
    <row r="111" spans="1:26" ht="15.75" customHeight="1" x14ac:dyDescent="0.2">
      <c r="A111" s="27"/>
      <c r="B111" s="27"/>
      <c r="C111" s="27"/>
      <c r="D111" s="27"/>
      <c r="E111" s="27"/>
      <c r="F111" s="27"/>
      <c r="G111" s="27"/>
      <c r="H111" s="27"/>
      <c r="I111" s="27"/>
      <c r="J111" s="27"/>
      <c r="K111" s="27"/>
      <c r="L111" s="27"/>
      <c r="M111" s="27"/>
      <c r="N111" s="27"/>
      <c r="O111" s="27"/>
      <c r="P111" s="27"/>
      <c r="Q111" s="27"/>
      <c r="R111" s="27"/>
      <c r="S111" s="27"/>
      <c r="T111" s="27"/>
      <c r="U111" s="27"/>
      <c r="V111" s="27"/>
      <c r="W111" s="27"/>
      <c r="X111" s="27"/>
      <c r="Y111" s="27"/>
      <c r="Z111" s="27"/>
    </row>
    <row r="112" spans="1:26" ht="15.75" customHeight="1" x14ac:dyDescent="0.2">
      <c r="A112" s="27"/>
      <c r="B112" s="27"/>
      <c r="C112" s="27"/>
      <c r="D112" s="27"/>
      <c r="E112" s="27"/>
      <c r="F112" s="27"/>
      <c r="G112" s="27"/>
      <c r="H112" s="27"/>
      <c r="I112" s="27"/>
      <c r="J112" s="27"/>
      <c r="K112" s="27"/>
      <c r="L112" s="27"/>
      <c r="M112" s="27"/>
      <c r="N112" s="27"/>
      <c r="O112" s="27"/>
      <c r="P112" s="27"/>
      <c r="Q112" s="27"/>
      <c r="R112" s="27"/>
      <c r="S112" s="27"/>
      <c r="T112" s="27"/>
      <c r="U112" s="27"/>
      <c r="V112" s="27"/>
      <c r="W112" s="27"/>
      <c r="X112" s="27"/>
      <c r="Y112" s="27"/>
      <c r="Z112" s="27"/>
    </row>
    <row r="113" spans="1:26" ht="15.75" customHeight="1" x14ac:dyDescent="0.2">
      <c r="A113" s="27"/>
      <c r="B113" s="27"/>
      <c r="C113" s="27"/>
      <c r="D113" s="27"/>
      <c r="E113" s="27"/>
      <c r="F113" s="27"/>
      <c r="G113" s="27"/>
      <c r="H113" s="27"/>
      <c r="I113" s="27"/>
      <c r="J113" s="27"/>
      <c r="K113" s="27"/>
      <c r="L113" s="27"/>
      <c r="M113" s="27"/>
      <c r="N113" s="27"/>
      <c r="O113" s="27"/>
      <c r="P113" s="27"/>
      <c r="Q113" s="27"/>
      <c r="R113" s="27"/>
      <c r="S113" s="27"/>
      <c r="T113" s="27"/>
      <c r="U113" s="27"/>
      <c r="V113" s="27"/>
      <c r="W113" s="27"/>
      <c r="X113" s="27"/>
      <c r="Y113" s="27"/>
      <c r="Z113" s="27"/>
    </row>
    <row r="114" spans="1:26" ht="15.75" customHeight="1" x14ac:dyDescent="0.2">
      <c r="A114" s="27"/>
      <c r="B114" s="27"/>
      <c r="C114" s="27"/>
      <c r="D114" s="27"/>
      <c r="E114" s="27"/>
      <c r="F114" s="27"/>
      <c r="G114" s="27"/>
      <c r="H114" s="27"/>
      <c r="I114" s="27"/>
      <c r="J114" s="27"/>
      <c r="K114" s="27"/>
      <c r="L114" s="27"/>
      <c r="M114" s="27"/>
      <c r="N114" s="27"/>
      <c r="O114" s="27"/>
      <c r="P114" s="27"/>
      <c r="Q114" s="27"/>
      <c r="R114" s="27"/>
      <c r="S114" s="27"/>
      <c r="T114" s="27"/>
      <c r="U114" s="27"/>
      <c r="V114" s="27"/>
      <c r="W114" s="27"/>
      <c r="X114" s="27"/>
      <c r="Y114" s="27"/>
      <c r="Z114" s="27"/>
    </row>
    <row r="115" spans="1:26" ht="15.75" customHeight="1" x14ac:dyDescent="0.2">
      <c r="A115" s="27"/>
      <c r="B115" s="27"/>
      <c r="C115" s="27"/>
      <c r="D115" s="27"/>
      <c r="E115" s="27"/>
      <c r="F115" s="27"/>
      <c r="G115" s="27"/>
      <c r="H115" s="27"/>
      <c r="I115" s="27"/>
      <c r="J115" s="27"/>
      <c r="K115" s="27"/>
      <c r="L115" s="27"/>
      <c r="M115" s="27"/>
      <c r="N115" s="27"/>
      <c r="O115" s="27"/>
      <c r="P115" s="27"/>
      <c r="Q115" s="27"/>
      <c r="R115" s="27"/>
      <c r="S115" s="27"/>
      <c r="T115" s="27"/>
      <c r="U115" s="27"/>
      <c r="V115" s="27"/>
      <c r="W115" s="27"/>
      <c r="X115" s="27"/>
      <c r="Y115" s="27"/>
      <c r="Z115" s="27"/>
    </row>
    <row r="116" spans="1:26" ht="15.75" customHeight="1" x14ac:dyDescent="0.2">
      <c r="A116" s="27"/>
      <c r="B116" s="27"/>
      <c r="C116" s="27"/>
      <c r="D116" s="27"/>
      <c r="E116" s="27"/>
      <c r="F116" s="27"/>
      <c r="G116" s="27"/>
      <c r="H116" s="27"/>
      <c r="I116" s="27"/>
      <c r="J116" s="27"/>
      <c r="K116" s="27"/>
      <c r="L116" s="27"/>
      <c r="M116" s="27"/>
      <c r="N116" s="27"/>
      <c r="O116" s="27"/>
      <c r="P116" s="27"/>
      <c r="Q116" s="27"/>
      <c r="R116" s="27"/>
      <c r="S116" s="27"/>
      <c r="T116" s="27"/>
      <c r="U116" s="27"/>
      <c r="V116" s="27"/>
      <c r="W116" s="27"/>
      <c r="X116" s="27"/>
      <c r="Y116" s="27"/>
      <c r="Z116" s="27"/>
    </row>
    <row r="117" spans="1:26" ht="15.75" customHeight="1" x14ac:dyDescent="0.2">
      <c r="A117" s="27"/>
      <c r="B117" s="27"/>
      <c r="C117" s="27"/>
      <c r="D117" s="27"/>
      <c r="E117" s="27"/>
      <c r="F117" s="27"/>
      <c r="G117" s="27"/>
      <c r="H117" s="27"/>
      <c r="I117" s="27"/>
      <c r="J117" s="27"/>
      <c r="K117" s="27"/>
      <c r="L117" s="27"/>
      <c r="M117" s="27"/>
      <c r="N117" s="27"/>
      <c r="O117" s="27"/>
      <c r="P117" s="27"/>
      <c r="Q117" s="27"/>
      <c r="R117" s="27"/>
      <c r="S117" s="27"/>
      <c r="T117" s="27"/>
      <c r="U117" s="27"/>
      <c r="V117" s="27"/>
      <c r="W117" s="27"/>
      <c r="X117" s="27"/>
      <c r="Y117" s="27"/>
      <c r="Z117" s="27"/>
    </row>
    <row r="118" spans="1:26" ht="15.75" customHeight="1" x14ac:dyDescent="0.2">
      <c r="A118" s="27"/>
      <c r="B118" s="27"/>
      <c r="C118" s="27"/>
      <c r="D118" s="27"/>
      <c r="E118" s="27"/>
      <c r="F118" s="27"/>
      <c r="G118" s="27"/>
      <c r="H118" s="27"/>
      <c r="I118" s="27"/>
      <c r="J118" s="27"/>
      <c r="K118" s="27"/>
      <c r="L118" s="27"/>
      <c r="M118" s="27"/>
      <c r="N118" s="27"/>
      <c r="O118" s="27"/>
      <c r="P118" s="27"/>
      <c r="Q118" s="27"/>
      <c r="R118" s="27"/>
      <c r="S118" s="27"/>
      <c r="T118" s="27"/>
      <c r="U118" s="27"/>
      <c r="V118" s="27"/>
      <c r="W118" s="27"/>
      <c r="X118" s="27"/>
      <c r="Y118" s="27"/>
      <c r="Z118" s="27"/>
    </row>
    <row r="119" spans="1:26" ht="15.75" customHeight="1" x14ac:dyDescent="0.2">
      <c r="A119" s="27"/>
      <c r="B119" s="27"/>
      <c r="C119" s="27"/>
      <c r="D119" s="27"/>
      <c r="E119" s="27"/>
      <c r="F119" s="27"/>
      <c r="G119" s="27"/>
      <c r="H119" s="27"/>
      <c r="I119" s="27"/>
      <c r="J119" s="27"/>
      <c r="K119" s="27"/>
      <c r="L119" s="27"/>
      <c r="M119" s="27"/>
      <c r="N119" s="27"/>
      <c r="O119" s="27"/>
      <c r="P119" s="27"/>
      <c r="Q119" s="27"/>
      <c r="R119" s="27"/>
      <c r="S119" s="27"/>
      <c r="T119" s="27"/>
      <c r="U119" s="27"/>
      <c r="V119" s="27"/>
      <c r="W119" s="27"/>
      <c r="X119" s="27"/>
      <c r="Y119" s="27"/>
      <c r="Z119" s="27"/>
    </row>
    <row r="120" spans="1:26" ht="15.75" customHeight="1" x14ac:dyDescent="0.2">
      <c r="A120" s="27"/>
      <c r="B120" s="27"/>
      <c r="C120" s="27"/>
      <c r="D120" s="27"/>
      <c r="E120" s="27"/>
      <c r="F120" s="27"/>
      <c r="G120" s="27"/>
      <c r="H120" s="27"/>
      <c r="I120" s="27"/>
      <c r="J120" s="27"/>
      <c r="K120" s="27"/>
      <c r="L120" s="27"/>
      <c r="M120" s="27"/>
      <c r="N120" s="27"/>
      <c r="O120" s="27"/>
      <c r="P120" s="27"/>
      <c r="Q120" s="27"/>
      <c r="R120" s="27"/>
      <c r="S120" s="27"/>
      <c r="T120" s="27"/>
      <c r="U120" s="27"/>
      <c r="V120" s="27"/>
      <c r="W120" s="27"/>
      <c r="X120" s="27"/>
      <c r="Y120" s="27"/>
      <c r="Z120" s="27"/>
    </row>
    <row r="121" spans="1:26" ht="15.75" customHeight="1" x14ac:dyDescent="0.2">
      <c r="A121" s="27"/>
      <c r="B121" s="27"/>
      <c r="C121" s="27"/>
      <c r="D121" s="27"/>
      <c r="E121" s="27"/>
      <c r="F121" s="27"/>
      <c r="G121" s="27"/>
      <c r="H121" s="27"/>
      <c r="I121" s="27"/>
      <c r="J121" s="27"/>
      <c r="K121" s="27"/>
      <c r="L121" s="27"/>
      <c r="M121" s="27"/>
      <c r="N121" s="27"/>
      <c r="O121" s="27"/>
      <c r="P121" s="27"/>
      <c r="Q121" s="27"/>
      <c r="R121" s="27"/>
      <c r="S121" s="27"/>
      <c r="T121" s="27"/>
      <c r="U121" s="27"/>
      <c r="V121" s="27"/>
      <c r="W121" s="27"/>
      <c r="X121" s="27"/>
      <c r="Y121" s="27"/>
      <c r="Z121" s="27"/>
    </row>
    <row r="122" spans="1:26" ht="15.75" customHeight="1" x14ac:dyDescent="0.2">
      <c r="A122" s="27"/>
      <c r="B122" s="27"/>
      <c r="C122" s="27"/>
      <c r="D122" s="27"/>
      <c r="E122" s="27"/>
      <c r="F122" s="27"/>
      <c r="G122" s="27"/>
      <c r="H122" s="27"/>
      <c r="I122" s="27"/>
      <c r="J122" s="27"/>
      <c r="K122" s="27"/>
      <c r="L122" s="27"/>
      <c r="M122" s="27"/>
      <c r="N122" s="27"/>
      <c r="O122" s="27"/>
      <c r="P122" s="27"/>
      <c r="Q122" s="27"/>
      <c r="R122" s="27"/>
      <c r="S122" s="27"/>
      <c r="T122" s="27"/>
      <c r="U122" s="27"/>
      <c r="V122" s="27"/>
      <c r="W122" s="27"/>
      <c r="X122" s="27"/>
      <c r="Y122" s="27"/>
      <c r="Z122" s="27"/>
    </row>
    <row r="123" spans="1:26" ht="15.75" customHeight="1" x14ac:dyDescent="0.2">
      <c r="A123" s="27"/>
      <c r="B123" s="27"/>
      <c r="C123" s="27"/>
      <c r="D123" s="27"/>
      <c r="E123" s="27"/>
      <c r="F123" s="27"/>
      <c r="G123" s="27"/>
      <c r="H123" s="27"/>
      <c r="I123" s="27"/>
      <c r="J123" s="27"/>
      <c r="K123" s="27"/>
      <c r="L123" s="27"/>
      <c r="M123" s="27"/>
      <c r="N123" s="27"/>
      <c r="O123" s="27"/>
      <c r="P123" s="27"/>
      <c r="Q123" s="27"/>
      <c r="R123" s="27"/>
      <c r="S123" s="27"/>
      <c r="T123" s="27"/>
      <c r="U123" s="27"/>
      <c r="V123" s="27"/>
      <c r="W123" s="27"/>
      <c r="X123" s="27"/>
      <c r="Y123" s="27"/>
      <c r="Z123" s="27"/>
    </row>
    <row r="124" spans="1:26" ht="15.75" customHeight="1" x14ac:dyDescent="0.2">
      <c r="A124" s="27"/>
      <c r="B124" s="27"/>
      <c r="C124" s="27"/>
      <c r="D124" s="27"/>
      <c r="E124" s="27"/>
      <c r="F124" s="27"/>
      <c r="G124" s="27"/>
      <c r="H124" s="27"/>
      <c r="I124" s="27"/>
      <c r="J124" s="27"/>
      <c r="K124" s="27"/>
      <c r="L124" s="27"/>
      <c r="M124" s="27"/>
      <c r="N124" s="27"/>
      <c r="O124" s="27"/>
      <c r="P124" s="27"/>
      <c r="Q124" s="27"/>
      <c r="R124" s="27"/>
      <c r="S124" s="27"/>
      <c r="T124" s="27"/>
      <c r="U124" s="27"/>
      <c r="V124" s="27"/>
      <c r="W124" s="27"/>
      <c r="X124" s="27"/>
      <c r="Y124" s="27"/>
      <c r="Z124" s="27"/>
    </row>
    <row r="125" spans="1:26" ht="15.75" customHeight="1" x14ac:dyDescent="0.2">
      <c r="A125" s="27"/>
      <c r="B125" s="27"/>
      <c r="C125" s="27"/>
      <c r="D125" s="27"/>
      <c r="E125" s="27"/>
      <c r="F125" s="27"/>
      <c r="G125" s="27"/>
      <c r="H125" s="27"/>
      <c r="I125" s="27"/>
      <c r="J125" s="27"/>
      <c r="K125" s="27"/>
      <c r="L125" s="27"/>
      <c r="M125" s="27"/>
      <c r="N125" s="27"/>
      <c r="O125" s="27"/>
      <c r="P125" s="27"/>
      <c r="Q125" s="27"/>
      <c r="R125" s="27"/>
      <c r="S125" s="27"/>
      <c r="T125" s="27"/>
      <c r="U125" s="27"/>
      <c r="V125" s="27"/>
      <c r="W125" s="27"/>
      <c r="X125" s="27"/>
      <c r="Y125" s="27"/>
      <c r="Z125" s="27"/>
    </row>
    <row r="126" spans="1:26" ht="15.75" customHeight="1" x14ac:dyDescent="0.2">
      <c r="A126" s="27"/>
      <c r="B126" s="27"/>
      <c r="C126" s="27"/>
      <c r="D126" s="27"/>
      <c r="E126" s="27"/>
      <c r="F126" s="27"/>
      <c r="G126" s="27"/>
      <c r="H126" s="27"/>
      <c r="I126" s="27"/>
      <c r="J126" s="27"/>
      <c r="K126" s="27"/>
      <c r="L126" s="27"/>
      <c r="M126" s="27"/>
      <c r="N126" s="27"/>
      <c r="O126" s="27"/>
      <c r="P126" s="27"/>
      <c r="Q126" s="27"/>
      <c r="R126" s="27"/>
      <c r="S126" s="27"/>
      <c r="T126" s="27"/>
      <c r="U126" s="27"/>
      <c r="V126" s="27"/>
      <c r="W126" s="27"/>
      <c r="X126" s="27"/>
      <c r="Y126" s="27"/>
      <c r="Z126" s="27"/>
    </row>
    <row r="127" spans="1:26" ht="15.75" customHeight="1" x14ac:dyDescent="0.2">
      <c r="A127" s="27"/>
      <c r="B127" s="27"/>
      <c r="C127" s="27"/>
      <c r="D127" s="27"/>
      <c r="E127" s="27"/>
      <c r="F127" s="27"/>
      <c r="G127" s="27"/>
      <c r="H127" s="27"/>
      <c r="I127" s="27"/>
      <c r="J127" s="27"/>
      <c r="K127" s="27"/>
      <c r="L127" s="27"/>
      <c r="M127" s="27"/>
      <c r="N127" s="27"/>
      <c r="O127" s="27"/>
      <c r="P127" s="27"/>
      <c r="Q127" s="27"/>
      <c r="R127" s="27"/>
      <c r="S127" s="27"/>
      <c r="T127" s="27"/>
      <c r="U127" s="27"/>
      <c r="V127" s="27"/>
      <c r="W127" s="27"/>
      <c r="X127" s="27"/>
      <c r="Y127" s="27"/>
      <c r="Z127" s="27"/>
    </row>
    <row r="128" spans="1:26" ht="15.75" customHeight="1" x14ac:dyDescent="0.2">
      <c r="A128" s="27"/>
      <c r="B128" s="27"/>
      <c r="C128" s="27"/>
      <c r="D128" s="27"/>
      <c r="E128" s="27"/>
      <c r="F128" s="27"/>
      <c r="G128" s="27"/>
      <c r="H128" s="27"/>
      <c r="I128" s="27"/>
      <c r="J128" s="27"/>
      <c r="K128" s="27"/>
      <c r="L128" s="27"/>
      <c r="M128" s="27"/>
      <c r="N128" s="27"/>
      <c r="O128" s="27"/>
      <c r="P128" s="27"/>
      <c r="Q128" s="27"/>
      <c r="R128" s="27"/>
      <c r="S128" s="27"/>
      <c r="T128" s="27"/>
      <c r="U128" s="27"/>
      <c r="V128" s="27"/>
      <c r="W128" s="27"/>
      <c r="X128" s="27"/>
      <c r="Y128" s="27"/>
      <c r="Z128" s="27"/>
    </row>
    <row r="129" spans="1:26" ht="15.75" customHeight="1" x14ac:dyDescent="0.2">
      <c r="A129" s="27"/>
      <c r="B129" s="27"/>
      <c r="C129" s="27"/>
      <c r="D129" s="27"/>
      <c r="E129" s="27"/>
      <c r="F129" s="27"/>
      <c r="G129" s="27"/>
      <c r="H129" s="27"/>
      <c r="I129" s="27"/>
      <c r="J129" s="27"/>
      <c r="K129" s="27"/>
      <c r="L129" s="27"/>
      <c r="M129" s="27"/>
      <c r="N129" s="27"/>
      <c r="O129" s="27"/>
      <c r="P129" s="27"/>
      <c r="Q129" s="27"/>
      <c r="R129" s="27"/>
      <c r="S129" s="27"/>
      <c r="T129" s="27"/>
      <c r="U129" s="27"/>
      <c r="V129" s="27"/>
      <c r="W129" s="27"/>
      <c r="X129" s="27"/>
      <c r="Y129" s="27"/>
      <c r="Z129" s="27"/>
    </row>
    <row r="130" spans="1:26" ht="15.75" customHeight="1" x14ac:dyDescent="0.2">
      <c r="A130" s="27"/>
      <c r="B130" s="27"/>
      <c r="C130" s="27"/>
      <c r="D130" s="27"/>
      <c r="E130" s="27"/>
      <c r="F130" s="27"/>
      <c r="G130" s="27"/>
      <c r="H130" s="27"/>
      <c r="I130" s="27"/>
      <c r="J130" s="27"/>
      <c r="K130" s="27"/>
      <c r="L130" s="27"/>
      <c r="M130" s="27"/>
      <c r="N130" s="27"/>
      <c r="O130" s="27"/>
      <c r="P130" s="27"/>
      <c r="Q130" s="27"/>
      <c r="R130" s="27"/>
      <c r="S130" s="27"/>
      <c r="T130" s="27"/>
      <c r="U130" s="27"/>
      <c r="V130" s="27"/>
      <c r="W130" s="27"/>
      <c r="X130" s="27"/>
      <c r="Y130" s="27"/>
      <c r="Z130" s="27"/>
    </row>
    <row r="131" spans="1:26" ht="15.75" customHeight="1" x14ac:dyDescent="0.2">
      <c r="A131" s="27"/>
      <c r="B131" s="27"/>
      <c r="C131" s="27"/>
      <c r="D131" s="27"/>
      <c r="E131" s="27"/>
      <c r="F131" s="27"/>
      <c r="G131" s="27"/>
      <c r="H131" s="27"/>
      <c r="I131" s="27"/>
      <c r="J131" s="27"/>
      <c r="K131" s="27"/>
      <c r="L131" s="27"/>
      <c r="M131" s="27"/>
      <c r="N131" s="27"/>
      <c r="O131" s="27"/>
      <c r="P131" s="27"/>
      <c r="Q131" s="27"/>
      <c r="R131" s="27"/>
      <c r="S131" s="27"/>
      <c r="T131" s="27"/>
      <c r="U131" s="27"/>
      <c r="V131" s="27"/>
      <c r="W131" s="27"/>
      <c r="X131" s="27"/>
      <c r="Y131" s="27"/>
      <c r="Z131" s="27"/>
    </row>
    <row r="132" spans="1:26" ht="15.75" customHeight="1" x14ac:dyDescent="0.2">
      <c r="A132" s="27"/>
      <c r="B132" s="27"/>
      <c r="C132" s="27"/>
      <c r="D132" s="27"/>
      <c r="E132" s="27"/>
      <c r="F132" s="27"/>
      <c r="G132" s="27"/>
      <c r="H132" s="27"/>
      <c r="I132" s="27"/>
      <c r="J132" s="27"/>
      <c r="K132" s="27"/>
      <c r="L132" s="27"/>
      <c r="M132" s="27"/>
      <c r="N132" s="27"/>
      <c r="O132" s="27"/>
      <c r="P132" s="27"/>
      <c r="Q132" s="27"/>
      <c r="R132" s="27"/>
      <c r="S132" s="27"/>
      <c r="T132" s="27"/>
      <c r="U132" s="27"/>
      <c r="V132" s="27"/>
      <c r="W132" s="27"/>
      <c r="X132" s="27"/>
      <c r="Y132" s="27"/>
      <c r="Z132" s="27"/>
    </row>
    <row r="133" spans="1:26" ht="15.75" customHeight="1" x14ac:dyDescent="0.2">
      <c r="A133" s="27"/>
      <c r="B133" s="27"/>
      <c r="C133" s="27"/>
      <c r="D133" s="27"/>
      <c r="E133" s="27"/>
      <c r="F133" s="27"/>
      <c r="G133" s="27"/>
      <c r="H133" s="27"/>
      <c r="I133" s="27"/>
      <c r="J133" s="27"/>
      <c r="K133" s="27"/>
      <c r="L133" s="27"/>
      <c r="M133" s="27"/>
      <c r="N133" s="27"/>
      <c r="O133" s="27"/>
      <c r="P133" s="27"/>
      <c r="Q133" s="27"/>
      <c r="R133" s="27"/>
      <c r="S133" s="27"/>
      <c r="T133" s="27"/>
      <c r="U133" s="27"/>
      <c r="V133" s="27"/>
      <c r="W133" s="27"/>
      <c r="X133" s="27"/>
      <c r="Y133" s="27"/>
      <c r="Z133" s="27"/>
    </row>
    <row r="134" spans="1:26" ht="15.75" customHeight="1" x14ac:dyDescent="0.2">
      <c r="A134" s="27"/>
      <c r="B134" s="27"/>
      <c r="C134" s="27"/>
      <c r="D134" s="27"/>
      <c r="E134" s="27"/>
      <c r="F134" s="27"/>
      <c r="G134" s="27"/>
      <c r="H134" s="27"/>
      <c r="I134" s="27"/>
      <c r="J134" s="27"/>
      <c r="K134" s="27"/>
      <c r="L134" s="27"/>
      <c r="M134" s="27"/>
      <c r="N134" s="27"/>
      <c r="O134" s="27"/>
      <c r="P134" s="27"/>
      <c r="Q134" s="27"/>
      <c r="R134" s="27"/>
      <c r="S134" s="27"/>
      <c r="T134" s="27"/>
      <c r="U134" s="27"/>
      <c r="V134" s="27"/>
      <c r="W134" s="27"/>
      <c r="X134" s="27"/>
      <c r="Y134" s="27"/>
      <c r="Z134" s="27"/>
    </row>
    <row r="135" spans="1:26" ht="15.75" customHeight="1" x14ac:dyDescent="0.2">
      <c r="A135" s="27"/>
      <c r="B135" s="27"/>
      <c r="C135" s="27"/>
      <c r="D135" s="27"/>
      <c r="E135" s="27"/>
      <c r="F135" s="27"/>
      <c r="G135" s="27"/>
      <c r="H135" s="27"/>
      <c r="I135" s="27"/>
      <c r="J135" s="27"/>
      <c r="K135" s="27"/>
      <c r="L135" s="27"/>
      <c r="M135" s="27"/>
      <c r="N135" s="27"/>
      <c r="O135" s="27"/>
      <c r="P135" s="27"/>
      <c r="Q135" s="27"/>
      <c r="R135" s="27"/>
      <c r="S135" s="27"/>
      <c r="T135" s="27"/>
      <c r="U135" s="27"/>
      <c r="V135" s="27"/>
      <c r="W135" s="27"/>
      <c r="X135" s="27"/>
      <c r="Y135" s="27"/>
      <c r="Z135" s="27"/>
    </row>
    <row r="136" spans="1:26" ht="15.75" customHeight="1" x14ac:dyDescent="0.2">
      <c r="A136" s="27"/>
      <c r="B136" s="27"/>
      <c r="C136" s="27"/>
      <c r="D136" s="27"/>
      <c r="E136" s="27"/>
      <c r="F136" s="27"/>
      <c r="G136" s="27"/>
      <c r="H136" s="27"/>
      <c r="I136" s="27"/>
      <c r="J136" s="27"/>
      <c r="K136" s="27"/>
      <c r="L136" s="27"/>
      <c r="M136" s="27"/>
      <c r="N136" s="27"/>
      <c r="O136" s="27"/>
      <c r="P136" s="27"/>
      <c r="Q136" s="27"/>
      <c r="R136" s="27"/>
      <c r="S136" s="27"/>
      <c r="T136" s="27"/>
      <c r="U136" s="27"/>
      <c r="V136" s="27"/>
      <c r="W136" s="27"/>
      <c r="X136" s="27"/>
      <c r="Y136" s="27"/>
      <c r="Z136" s="27"/>
    </row>
    <row r="137" spans="1:26" ht="15.75" customHeight="1" x14ac:dyDescent="0.2">
      <c r="A137" s="27"/>
      <c r="B137" s="27"/>
      <c r="C137" s="27"/>
      <c r="D137" s="27"/>
      <c r="E137" s="27"/>
      <c r="F137" s="27"/>
      <c r="G137" s="27"/>
      <c r="H137" s="27"/>
      <c r="I137" s="27"/>
      <c r="J137" s="27"/>
      <c r="K137" s="27"/>
      <c r="L137" s="27"/>
      <c r="M137" s="27"/>
      <c r="N137" s="27"/>
      <c r="O137" s="27"/>
      <c r="P137" s="27"/>
      <c r="Q137" s="27"/>
      <c r="R137" s="27"/>
      <c r="S137" s="27"/>
      <c r="T137" s="27"/>
      <c r="U137" s="27"/>
      <c r="V137" s="27"/>
      <c r="W137" s="27"/>
      <c r="X137" s="27"/>
      <c r="Y137" s="27"/>
      <c r="Z137" s="27"/>
    </row>
    <row r="138" spans="1:26" ht="15.75" customHeight="1" x14ac:dyDescent="0.2">
      <c r="A138" s="27"/>
      <c r="B138" s="27"/>
      <c r="C138" s="27"/>
      <c r="D138" s="27"/>
      <c r="E138" s="27"/>
      <c r="F138" s="27"/>
      <c r="G138" s="27"/>
      <c r="H138" s="27"/>
      <c r="I138" s="27"/>
      <c r="J138" s="27"/>
      <c r="K138" s="27"/>
      <c r="L138" s="27"/>
      <c r="M138" s="27"/>
      <c r="N138" s="27"/>
      <c r="O138" s="27"/>
      <c r="P138" s="27"/>
      <c r="Q138" s="27"/>
      <c r="R138" s="27"/>
      <c r="S138" s="27"/>
      <c r="T138" s="27"/>
      <c r="U138" s="27"/>
      <c r="V138" s="27"/>
      <c r="W138" s="27"/>
      <c r="X138" s="27"/>
      <c r="Y138" s="27"/>
      <c r="Z138" s="27"/>
    </row>
    <row r="139" spans="1:26" ht="15.75" customHeight="1" x14ac:dyDescent="0.2">
      <c r="A139" s="27"/>
      <c r="B139" s="27"/>
      <c r="C139" s="27"/>
      <c r="D139" s="27"/>
      <c r="E139" s="27"/>
      <c r="F139" s="27"/>
      <c r="G139" s="27"/>
      <c r="H139" s="27"/>
      <c r="I139" s="27"/>
      <c r="J139" s="27"/>
      <c r="K139" s="27"/>
      <c r="L139" s="27"/>
      <c r="M139" s="27"/>
      <c r="N139" s="27"/>
      <c r="O139" s="27"/>
      <c r="P139" s="27"/>
      <c r="Q139" s="27"/>
      <c r="R139" s="27"/>
      <c r="S139" s="27"/>
      <c r="T139" s="27"/>
      <c r="U139" s="27"/>
      <c r="V139" s="27"/>
      <c r="W139" s="27"/>
      <c r="X139" s="27"/>
      <c r="Y139" s="27"/>
      <c r="Z139" s="27"/>
    </row>
    <row r="140" spans="1:26" ht="15.75" customHeight="1" x14ac:dyDescent="0.2">
      <c r="A140" s="27"/>
      <c r="B140" s="27"/>
      <c r="C140" s="27"/>
      <c r="D140" s="27"/>
      <c r="E140" s="27"/>
      <c r="F140" s="27"/>
      <c r="G140" s="27"/>
      <c r="H140" s="27"/>
      <c r="I140" s="27"/>
      <c r="J140" s="27"/>
      <c r="K140" s="27"/>
      <c r="L140" s="27"/>
      <c r="M140" s="27"/>
      <c r="N140" s="27"/>
      <c r="O140" s="27"/>
      <c r="P140" s="27"/>
      <c r="Q140" s="27"/>
      <c r="R140" s="27"/>
      <c r="S140" s="27"/>
      <c r="T140" s="27"/>
      <c r="U140" s="27"/>
      <c r="V140" s="27"/>
      <c r="W140" s="27"/>
      <c r="X140" s="27"/>
      <c r="Y140" s="27"/>
      <c r="Z140" s="27"/>
    </row>
    <row r="141" spans="1:26" ht="15.75" customHeight="1" x14ac:dyDescent="0.2">
      <c r="A141" s="27"/>
      <c r="B141" s="27"/>
      <c r="C141" s="27"/>
      <c r="D141" s="27"/>
      <c r="E141" s="27"/>
      <c r="F141" s="27"/>
      <c r="G141" s="27"/>
      <c r="H141" s="27"/>
      <c r="I141" s="27"/>
      <c r="J141" s="27"/>
      <c r="K141" s="27"/>
      <c r="L141" s="27"/>
      <c r="M141" s="27"/>
      <c r="N141" s="27"/>
      <c r="O141" s="27"/>
      <c r="P141" s="27"/>
      <c r="Q141" s="27"/>
      <c r="R141" s="27"/>
      <c r="S141" s="27"/>
      <c r="T141" s="27"/>
      <c r="U141" s="27"/>
      <c r="V141" s="27"/>
      <c r="W141" s="27"/>
      <c r="X141" s="27"/>
      <c r="Y141" s="27"/>
      <c r="Z141" s="27"/>
    </row>
    <row r="142" spans="1:26" ht="15.75" customHeight="1" x14ac:dyDescent="0.2">
      <c r="A142" s="27"/>
      <c r="B142" s="27"/>
      <c r="C142" s="27"/>
      <c r="D142" s="27"/>
      <c r="E142" s="27"/>
      <c r="F142" s="27"/>
      <c r="G142" s="27"/>
      <c r="H142" s="27"/>
      <c r="I142" s="27"/>
      <c r="J142" s="27"/>
      <c r="K142" s="27"/>
      <c r="L142" s="27"/>
      <c r="M142" s="27"/>
      <c r="N142" s="27"/>
      <c r="O142" s="27"/>
      <c r="P142" s="27"/>
      <c r="Q142" s="27"/>
      <c r="R142" s="27"/>
      <c r="S142" s="27"/>
      <c r="T142" s="27"/>
      <c r="U142" s="27"/>
      <c r="V142" s="27"/>
      <c r="W142" s="27"/>
      <c r="X142" s="27"/>
      <c r="Y142" s="27"/>
      <c r="Z142" s="27"/>
    </row>
    <row r="143" spans="1:26" ht="15.75" customHeight="1" x14ac:dyDescent="0.2">
      <c r="A143" s="27"/>
      <c r="B143" s="27"/>
      <c r="C143" s="27"/>
      <c r="D143" s="27"/>
      <c r="E143" s="27"/>
      <c r="F143" s="27"/>
      <c r="G143" s="27"/>
      <c r="H143" s="27"/>
      <c r="I143" s="27"/>
      <c r="J143" s="27"/>
      <c r="K143" s="27"/>
      <c r="L143" s="27"/>
      <c r="M143" s="27"/>
      <c r="N143" s="27"/>
      <c r="O143" s="27"/>
      <c r="P143" s="27"/>
      <c r="Q143" s="27"/>
      <c r="R143" s="27"/>
      <c r="S143" s="27"/>
      <c r="T143" s="27"/>
      <c r="U143" s="27"/>
      <c r="V143" s="27"/>
      <c r="W143" s="27"/>
      <c r="X143" s="27"/>
      <c r="Y143" s="27"/>
      <c r="Z143" s="27"/>
    </row>
    <row r="144" spans="1:26" ht="15.75" customHeight="1" x14ac:dyDescent="0.2">
      <c r="A144" s="27"/>
      <c r="B144" s="27"/>
      <c r="C144" s="27"/>
      <c r="D144" s="27"/>
      <c r="E144" s="27"/>
      <c r="F144" s="27"/>
      <c r="G144" s="27"/>
      <c r="H144" s="27"/>
      <c r="I144" s="27"/>
      <c r="J144" s="27"/>
      <c r="K144" s="27"/>
      <c r="L144" s="27"/>
      <c r="M144" s="27"/>
      <c r="N144" s="27"/>
      <c r="O144" s="27"/>
      <c r="P144" s="27"/>
      <c r="Q144" s="27"/>
      <c r="R144" s="27"/>
      <c r="S144" s="27"/>
      <c r="T144" s="27"/>
      <c r="U144" s="27"/>
      <c r="V144" s="27"/>
      <c r="W144" s="27"/>
      <c r="X144" s="27"/>
      <c r="Y144" s="27"/>
      <c r="Z144" s="27"/>
    </row>
    <row r="145" spans="1:26" ht="15.75" customHeight="1" x14ac:dyDescent="0.2">
      <c r="A145" s="27"/>
      <c r="B145" s="27"/>
      <c r="C145" s="27"/>
      <c r="D145" s="27"/>
      <c r="E145" s="27"/>
      <c r="F145" s="27"/>
      <c r="G145" s="27"/>
      <c r="H145" s="27"/>
      <c r="I145" s="27"/>
      <c r="J145" s="27"/>
      <c r="K145" s="27"/>
      <c r="L145" s="27"/>
      <c r="M145" s="27"/>
      <c r="N145" s="27"/>
      <c r="O145" s="27"/>
      <c r="P145" s="27"/>
      <c r="Q145" s="27"/>
      <c r="R145" s="27"/>
      <c r="S145" s="27"/>
      <c r="T145" s="27"/>
      <c r="U145" s="27"/>
      <c r="V145" s="27"/>
      <c r="W145" s="27"/>
      <c r="X145" s="27"/>
      <c r="Y145" s="27"/>
      <c r="Z145" s="27"/>
    </row>
    <row r="146" spans="1:26" ht="15.75" customHeight="1" x14ac:dyDescent="0.2">
      <c r="A146" s="27"/>
      <c r="B146" s="27"/>
      <c r="C146" s="27"/>
      <c r="D146" s="27"/>
      <c r="E146" s="27"/>
      <c r="F146" s="27"/>
      <c r="G146" s="27"/>
      <c r="H146" s="27"/>
      <c r="I146" s="27"/>
      <c r="J146" s="27"/>
      <c r="K146" s="27"/>
      <c r="L146" s="27"/>
      <c r="M146" s="27"/>
      <c r="N146" s="27"/>
      <c r="O146" s="27"/>
      <c r="P146" s="27"/>
      <c r="Q146" s="27"/>
      <c r="R146" s="27"/>
      <c r="S146" s="27"/>
      <c r="T146" s="27"/>
      <c r="U146" s="27"/>
      <c r="V146" s="27"/>
      <c r="W146" s="27"/>
      <c r="X146" s="27"/>
      <c r="Y146" s="27"/>
      <c r="Z146" s="27"/>
    </row>
    <row r="147" spans="1:26" ht="15.75" customHeight="1" x14ac:dyDescent="0.2">
      <c r="A147" s="27"/>
      <c r="B147" s="27"/>
      <c r="C147" s="27"/>
      <c r="D147" s="27"/>
      <c r="E147" s="27"/>
      <c r="F147" s="27"/>
      <c r="G147" s="27"/>
      <c r="H147" s="27"/>
      <c r="I147" s="27"/>
      <c r="J147" s="27"/>
      <c r="K147" s="27"/>
      <c r="L147" s="27"/>
      <c r="M147" s="27"/>
      <c r="N147" s="27"/>
      <c r="O147" s="27"/>
      <c r="P147" s="27"/>
      <c r="Q147" s="27"/>
      <c r="R147" s="27"/>
      <c r="S147" s="27"/>
      <c r="T147" s="27"/>
      <c r="U147" s="27"/>
      <c r="V147" s="27"/>
      <c r="W147" s="27"/>
      <c r="X147" s="27"/>
      <c r="Y147" s="27"/>
      <c r="Z147" s="27"/>
    </row>
    <row r="148" spans="1:26" ht="15.75" customHeight="1" x14ac:dyDescent="0.2">
      <c r="A148" s="27"/>
      <c r="B148" s="27"/>
      <c r="C148" s="27"/>
      <c r="D148" s="27"/>
      <c r="E148" s="27"/>
      <c r="F148" s="27"/>
      <c r="G148" s="27"/>
      <c r="H148" s="27"/>
      <c r="I148" s="27"/>
      <c r="J148" s="27"/>
      <c r="K148" s="27"/>
      <c r="L148" s="27"/>
      <c r="M148" s="27"/>
      <c r="N148" s="27"/>
      <c r="O148" s="27"/>
      <c r="P148" s="27"/>
      <c r="Q148" s="27"/>
      <c r="R148" s="27"/>
      <c r="S148" s="27"/>
      <c r="T148" s="27"/>
      <c r="U148" s="27"/>
      <c r="V148" s="27"/>
      <c r="W148" s="27"/>
      <c r="X148" s="27"/>
      <c r="Y148" s="27"/>
      <c r="Z148" s="27"/>
    </row>
    <row r="149" spans="1:26" ht="15.75" customHeight="1" x14ac:dyDescent="0.2">
      <c r="A149" s="27"/>
      <c r="B149" s="27"/>
      <c r="C149" s="27"/>
      <c r="D149" s="27"/>
      <c r="E149" s="27"/>
      <c r="F149" s="27"/>
      <c r="G149" s="27"/>
      <c r="H149" s="27"/>
      <c r="I149" s="27"/>
      <c r="J149" s="27"/>
      <c r="K149" s="27"/>
      <c r="L149" s="27"/>
      <c r="M149" s="27"/>
      <c r="N149" s="27"/>
      <c r="O149" s="27"/>
      <c r="P149" s="27"/>
      <c r="Q149" s="27"/>
      <c r="R149" s="27"/>
      <c r="S149" s="27"/>
      <c r="T149" s="27"/>
      <c r="U149" s="27"/>
      <c r="V149" s="27"/>
      <c r="W149" s="27"/>
      <c r="X149" s="27"/>
      <c r="Y149" s="27"/>
      <c r="Z149" s="27"/>
    </row>
    <row r="150" spans="1:26" ht="15.75" customHeight="1" x14ac:dyDescent="0.2">
      <c r="A150" s="27"/>
      <c r="B150" s="27"/>
      <c r="C150" s="27"/>
      <c r="D150" s="27"/>
      <c r="E150" s="27"/>
      <c r="F150" s="27"/>
      <c r="G150" s="27"/>
      <c r="H150" s="27"/>
      <c r="I150" s="27"/>
      <c r="J150" s="27"/>
      <c r="K150" s="27"/>
      <c r="L150" s="27"/>
      <c r="M150" s="27"/>
      <c r="N150" s="27"/>
      <c r="O150" s="27"/>
      <c r="P150" s="27"/>
      <c r="Q150" s="27"/>
      <c r="R150" s="27"/>
      <c r="S150" s="27"/>
      <c r="T150" s="27"/>
      <c r="U150" s="27"/>
      <c r="V150" s="27"/>
      <c r="W150" s="27"/>
      <c r="X150" s="27"/>
      <c r="Y150" s="27"/>
      <c r="Z150" s="27"/>
    </row>
    <row r="151" spans="1:26" ht="15.75" customHeight="1" x14ac:dyDescent="0.2">
      <c r="A151" s="27"/>
      <c r="B151" s="27"/>
      <c r="C151" s="27"/>
      <c r="D151" s="27"/>
      <c r="E151" s="27"/>
      <c r="F151" s="27"/>
      <c r="G151" s="27"/>
      <c r="H151" s="27"/>
      <c r="I151" s="27"/>
      <c r="J151" s="27"/>
      <c r="K151" s="27"/>
      <c r="L151" s="27"/>
      <c r="M151" s="27"/>
      <c r="N151" s="27"/>
      <c r="O151" s="27"/>
      <c r="P151" s="27"/>
      <c r="Q151" s="27"/>
      <c r="R151" s="27"/>
      <c r="S151" s="27"/>
      <c r="T151" s="27"/>
      <c r="U151" s="27"/>
      <c r="V151" s="27"/>
      <c r="W151" s="27"/>
      <c r="X151" s="27"/>
      <c r="Y151" s="27"/>
      <c r="Z151" s="27"/>
    </row>
    <row r="152" spans="1:26" ht="15.75" customHeight="1" x14ac:dyDescent="0.2">
      <c r="A152" s="27"/>
      <c r="B152" s="27"/>
      <c r="C152" s="27"/>
      <c r="D152" s="27"/>
      <c r="E152" s="27"/>
      <c r="F152" s="27"/>
      <c r="G152" s="27"/>
      <c r="H152" s="27"/>
      <c r="I152" s="27"/>
      <c r="J152" s="27"/>
      <c r="K152" s="27"/>
      <c r="L152" s="27"/>
      <c r="M152" s="27"/>
      <c r="N152" s="27"/>
      <c r="O152" s="27"/>
      <c r="P152" s="27"/>
      <c r="Q152" s="27"/>
      <c r="R152" s="27"/>
      <c r="S152" s="27"/>
      <c r="T152" s="27"/>
      <c r="U152" s="27"/>
      <c r="V152" s="27"/>
      <c r="W152" s="27"/>
      <c r="X152" s="27"/>
      <c r="Y152" s="27"/>
      <c r="Z152" s="27"/>
    </row>
    <row r="153" spans="1:26" ht="15.75" customHeight="1" x14ac:dyDescent="0.2">
      <c r="A153" s="27"/>
      <c r="B153" s="27"/>
      <c r="C153" s="27"/>
      <c r="D153" s="27"/>
      <c r="E153" s="27"/>
      <c r="F153" s="27"/>
      <c r="G153" s="27"/>
      <c r="H153" s="27"/>
      <c r="I153" s="27"/>
      <c r="J153" s="27"/>
      <c r="K153" s="27"/>
      <c r="L153" s="27"/>
      <c r="M153" s="27"/>
      <c r="N153" s="27"/>
      <c r="O153" s="27"/>
      <c r="P153" s="27"/>
      <c r="Q153" s="27"/>
      <c r="R153" s="27"/>
      <c r="S153" s="27"/>
      <c r="T153" s="27"/>
      <c r="U153" s="27"/>
      <c r="V153" s="27"/>
      <c r="W153" s="27"/>
      <c r="X153" s="27"/>
      <c r="Y153" s="27"/>
      <c r="Z153" s="27"/>
    </row>
    <row r="154" spans="1:26" ht="15.75" customHeight="1" x14ac:dyDescent="0.2">
      <c r="A154" s="27"/>
      <c r="B154" s="27"/>
      <c r="C154" s="27"/>
      <c r="D154" s="27"/>
      <c r="E154" s="27"/>
      <c r="F154" s="27"/>
      <c r="G154" s="27"/>
      <c r="H154" s="27"/>
      <c r="I154" s="27"/>
      <c r="J154" s="27"/>
      <c r="K154" s="27"/>
      <c r="L154" s="27"/>
      <c r="M154" s="27"/>
      <c r="N154" s="27"/>
      <c r="O154" s="27"/>
      <c r="P154" s="27"/>
      <c r="Q154" s="27"/>
      <c r="R154" s="27"/>
      <c r="S154" s="27"/>
      <c r="T154" s="27"/>
      <c r="U154" s="27"/>
      <c r="V154" s="27"/>
      <c r="W154" s="27"/>
      <c r="X154" s="27"/>
      <c r="Y154" s="27"/>
      <c r="Z154" s="27"/>
    </row>
    <row r="155" spans="1:26" ht="15.75" customHeight="1" x14ac:dyDescent="0.2">
      <c r="A155" s="27"/>
      <c r="B155" s="27"/>
      <c r="C155" s="27"/>
      <c r="D155" s="27"/>
      <c r="E155" s="27"/>
      <c r="F155" s="27"/>
      <c r="G155" s="27"/>
      <c r="H155" s="27"/>
      <c r="I155" s="27"/>
      <c r="J155" s="27"/>
      <c r="K155" s="27"/>
      <c r="L155" s="27"/>
      <c r="M155" s="27"/>
      <c r="N155" s="27"/>
      <c r="O155" s="27"/>
      <c r="P155" s="27"/>
      <c r="Q155" s="27"/>
      <c r="R155" s="27"/>
      <c r="S155" s="27"/>
      <c r="T155" s="27"/>
      <c r="U155" s="27"/>
      <c r="V155" s="27"/>
      <c r="W155" s="27"/>
      <c r="X155" s="27"/>
      <c r="Y155" s="27"/>
      <c r="Z155" s="27"/>
    </row>
    <row r="156" spans="1:26" ht="15.75" customHeight="1" x14ac:dyDescent="0.2">
      <c r="A156" s="27"/>
      <c r="B156" s="27"/>
      <c r="C156" s="27"/>
      <c r="D156" s="27"/>
      <c r="E156" s="27"/>
      <c r="F156" s="27"/>
      <c r="G156" s="27"/>
      <c r="H156" s="27"/>
      <c r="I156" s="27"/>
      <c r="J156" s="27"/>
      <c r="K156" s="27"/>
      <c r="L156" s="27"/>
      <c r="M156" s="27"/>
      <c r="N156" s="27"/>
      <c r="O156" s="27"/>
      <c r="P156" s="27"/>
      <c r="Q156" s="27"/>
      <c r="R156" s="27"/>
      <c r="S156" s="27"/>
      <c r="T156" s="27"/>
      <c r="U156" s="27"/>
      <c r="V156" s="27"/>
      <c r="W156" s="27"/>
      <c r="X156" s="27"/>
      <c r="Y156" s="27"/>
      <c r="Z156" s="27"/>
    </row>
    <row r="157" spans="1:26" ht="15.75" customHeight="1" x14ac:dyDescent="0.2">
      <c r="A157" s="27"/>
      <c r="B157" s="27"/>
      <c r="C157" s="27"/>
      <c r="D157" s="27"/>
      <c r="E157" s="27"/>
      <c r="F157" s="27"/>
      <c r="G157" s="27"/>
      <c r="H157" s="27"/>
      <c r="I157" s="27"/>
      <c r="J157" s="27"/>
      <c r="K157" s="27"/>
      <c r="L157" s="27"/>
      <c r="M157" s="27"/>
      <c r="N157" s="27"/>
      <c r="O157" s="27"/>
      <c r="P157" s="27"/>
      <c r="Q157" s="27"/>
      <c r="R157" s="27"/>
      <c r="S157" s="27"/>
      <c r="T157" s="27"/>
      <c r="U157" s="27"/>
      <c r="V157" s="27"/>
      <c r="W157" s="27"/>
      <c r="X157" s="27"/>
      <c r="Y157" s="27"/>
      <c r="Z157" s="27"/>
    </row>
    <row r="158" spans="1:26" ht="15.75" customHeight="1" x14ac:dyDescent="0.2">
      <c r="A158" s="27"/>
      <c r="B158" s="27"/>
      <c r="C158" s="27"/>
      <c r="D158" s="27"/>
      <c r="E158" s="27"/>
      <c r="F158" s="27"/>
      <c r="G158" s="27"/>
      <c r="H158" s="27"/>
      <c r="I158" s="27"/>
      <c r="J158" s="27"/>
      <c r="K158" s="27"/>
      <c r="L158" s="27"/>
      <c r="M158" s="27"/>
      <c r="N158" s="27"/>
      <c r="O158" s="27"/>
      <c r="P158" s="27"/>
      <c r="Q158" s="27"/>
      <c r="R158" s="27"/>
      <c r="S158" s="27"/>
      <c r="T158" s="27"/>
      <c r="U158" s="27"/>
      <c r="V158" s="27"/>
      <c r="W158" s="27"/>
      <c r="X158" s="27"/>
      <c r="Y158" s="27"/>
      <c r="Z158" s="27"/>
    </row>
    <row r="159" spans="1:26" ht="15.75" customHeight="1" x14ac:dyDescent="0.2">
      <c r="A159" s="27"/>
      <c r="B159" s="27"/>
      <c r="C159" s="27"/>
      <c r="D159" s="27"/>
      <c r="E159" s="27"/>
      <c r="F159" s="27"/>
      <c r="G159" s="27"/>
      <c r="H159" s="27"/>
      <c r="I159" s="27"/>
      <c r="J159" s="27"/>
      <c r="K159" s="27"/>
      <c r="L159" s="27"/>
      <c r="M159" s="27"/>
      <c r="N159" s="27"/>
      <c r="O159" s="27"/>
      <c r="P159" s="27"/>
      <c r="Q159" s="27"/>
      <c r="R159" s="27"/>
      <c r="S159" s="27"/>
      <c r="T159" s="27"/>
      <c r="U159" s="27"/>
      <c r="V159" s="27"/>
      <c r="W159" s="27"/>
      <c r="X159" s="27"/>
      <c r="Y159" s="27"/>
      <c r="Z159" s="27"/>
    </row>
    <row r="160" spans="1:26" ht="15.75" customHeight="1" x14ac:dyDescent="0.2">
      <c r="A160" s="27"/>
      <c r="B160" s="27"/>
      <c r="C160" s="27"/>
      <c r="D160" s="27"/>
      <c r="E160" s="27"/>
      <c r="F160" s="27"/>
      <c r="G160" s="27"/>
      <c r="H160" s="27"/>
      <c r="I160" s="27"/>
      <c r="J160" s="27"/>
      <c r="K160" s="27"/>
      <c r="L160" s="27"/>
      <c r="M160" s="27"/>
      <c r="N160" s="27"/>
      <c r="O160" s="27"/>
      <c r="P160" s="27"/>
      <c r="Q160" s="27"/>
      <c r="R160" s="27"/>
      <c r="S160" s="27"/>
      <c r="T160" s="27"/>
      <c r="U160" s="27"/>
      <c r="V160" s="27"/>
      <c r="W160" s="27"/>
      <c r="X160" s="27"/>
      <c r="Y160" s="27"/>
      <c r="Z160" s="27"/>
    </row>
    <row r="161" spans="1:26" ht="15.75" customHeight="1" x14ac:dyDescent="0.2">
      <c r="A161" s="27"/>
      <c r="B161" s="27"/>
      <c r="C161" s="27"/>
      <c r="D161" s="27"/>
      <c r="E161" s="27"/>
      <c r="F161" s="27"/>
      <c r="G161" s="27"/>
      <c r="H161" s="27"/>
      <c r="I161" s="27"/>
      <c r="J161" s="27"/>
      <c r="K161" s="27"/>
      <c r="L161" s="27"/>
      <c r="M161" s="27"/>
      <c r="N161" s="27"/>
      <c r="O161" s="27"/>
      <c r="P161" s="27"/>
      <c r="Q161" s="27"/>
      <c r="R161" s="27"/>
      <c r="S161" s="27"/>
      <c r="T161" s="27"/>
      <c r="U161" s="27"/>
      <c r="V161" s="27"/>
      <c r="W161" s="27"/>
      <c r="X161" s="27"/>
      <c r="Y161" s="27"/>
      <c r="Z161" s="27"/>
    </row>
    <row r="162" spans="1:26" ht="15.75" customHeight="1" x14ac:dyDescent="0.2">
      <c r="A162" s="27"/>
      <c r="B162" s="27"/>
      <c r="C162" s="27"/>
      <c r="D162" s="27"/>
      <c r="E162" s="27"/>
      <c r="F162" s="27"/>
      <c r="G162" s="27"/>
      <c r="H162" s="27"/>
      <c r="I162" s="27"/>
      <c r="J162" s="27"/>
      <c r="K162" s="27"/>
      <c r="L162" s="27"/>
      <c r="M162" s="27"/>
      <c r="N162" s="27"/>
      <c r="O162" s="27"/>
      <c r="P162" s="27"/>
      <c r="Q162" s="27"/>
      <c r="R162" s="27"/>
      <c r="S162" s="27"/>
      <c r="T162" s="27"/>
      <c r="U162" s="27"/>
      <c r="V162" s="27"/>
      <c r="W162" s="27"/>
      <c r="X162" s="27"/>
      <c r="Y162" s="27"/>
      <c r="Z162" s="27"/>
    </row>
    <row r="163" spans="1:26" ht="15.75" customHeight="1" x14ac:dyDescent="0.2">
      <c r="A163" s="27"/>
      <c r="B163" s="27"/>
      <c r="C163" s="27"/>
      <c r="D163" s="27"/>
      <c r="E163" s="27"/>
      <c r="F163" s="27"/>
      <c r="G163" s="27"/>
      <c r="H163" s="27"/>
      <c r="I163" s="27"/>
      <c r="J163" s="27"/>
      <c r="K163" s="27"/>
      <c r="L163" s="27"/>
      <c r="M163" s="27"/>
      <c r="N163" s="27"/>
      <c r="O163" s="27"/>
      <c r="P163" s="27"/>
      <c r="Q163" s="27"/>
      <c r="R163" s="27"/>
      <c r="S163" s="27"/>
      <c r="T163" s="27"/>
      <c r="U163" s="27"/>
      <c r="V163" s="27"/>
      <c r="W163" s="27"/>
      <c r="X163" s="27"/>
      <c r="Y163" s="27"/>
      <c r="Z163" s="27"/>
    </row>
    <row r="164" spans="1:26" ht="15.75" customHeight="1" x14ac:dyDescent="0.2">
      <c r="A164" s="27"/>
      <c r="B164" s="27"/>
      <c r="C164" s="27"/>
      <c r="D164" s="27"/>
      <c r="E164" s="27"/>
      <c r="F164" s="27"/>
      <c r="G164" s="27"/>
      <c r="H164" s="27"/>
      <c r="I164" s="27"/>
      <c r="J164" s="27"/>
      <c r="K164" s="27"/>
      <c r="L164" s="27"/>
      <c r="M164" s="27"/>
      <c r="N164" s="27"/>
      <c r="O164" s="27"/>
      <c r="P164" s="27"/>
      <c r="Q164" s="27"/>
      <c r="R164" s="27"/>
      <c r="S164" s="27"/>
      <c r="T164" s="27"/>
      <c r="U164" s="27"/>
      <c r="V164" s="27"/>
      <c r="W164" s="27"/>
      <c r="X164" s="27"/>
      <c r="Y164" s="27"/>
      <c r="Z164" s="27"/>
    </row>
    <row r="165" spans="1:26" ht="15.75" customHeight="1" x14ac:dyDescent="0.2">
      <c r="A165" s="27"/>
      <c r="B165" s="27"/>
      <c r="C165" s="27"/>
      <c r="D165" s="27"/>
      <c r="E165" s="27"/>
      <c r="F165" s="27"/>
      <c r="G165" s="27"/>
      <c r="H165" s="27"/>
      <c r="I165" s="27"/>
      <c r="J165" s="27"/>
      <c r="K165" s="27"/>
      <c r="L165" s="27"/>
      <c r="M165" s="27"/>
      <c r="N165" s="27"/>
      <c r="O165" s="27"/>
      <c r="P165" s="27"/>
      <c r="Q165" s="27"/>
      <c r="R165" s="27"/>
      <c r="S165" s="27"/>
      <c r="T165" s="27"/>
      <c r="U165" s="27"/>
      <c r="V165" s="27"/>
      <c r="W165" s="27"/>
      <c r="X165" s="27"/>
      <c r="Y165" s="27"/>
      <c r="Z165" s="27"/>
    </row>
    <row r="166" spans="1:26" ht="15.75" customHeight="1" x14ac:dyDescent="0.2">
      <c r="A166" s="27"/>
      <c r="B166" s="27"/>
      <c r="C166" s="27"/>
      <c r="D166" s="27"/>
      <c r="E166" s="27"/>
      <c r="F166" s="27"/>
      <c r="G166" s="27"/>
      <c r="H166" s="27"/>
      <c r="I166" s="27"/>
      <c r="J166" s="27"/>
      <c r="K166" s="27"/>
      <c r="L166" s="27"/>
      <c r="M166" s="27"/>
      <c r="N166" s="27"/>
      <c r="O166" s="27"/>
      <c r="P166" s="27"/>
      <c r="Q166" s="27"/>
      <c r="R166" s="27"/>
      <c r="S166" s="27"/>
      <c r="T166" s="27"/>
      <c r="U166" s="27"/>
      <c r="V166" s="27"/>
      <c r="W166" s="27"/>
      <c r="X166" s="27"/>
      <c r="Y166" s="27"/>
      <c r="Z166" s="27"/>
    </row>
    <row r="167" spans="1:26" ht="15.75" customHeight="1" x14ac:dyDescent="0.2">
      <c r="A167" s="27"/>
      <c r="B167" s="27"/>
      <c r="C167" s="27"/>
      <c r="D167" s="27"/>
      <c r="E167" s="27"/>
      <c r="F167" s="27"/>
      <c r="G167" s="27"/>
      <c r="H167" s="27"/>
      <c r="I167" s="27"/>
      <c r="J167" s="27"/>
      <c r="K167" s="27"/>
      <c r="L167" s="27"/>
      <c r="M167" s="27"/>
      <c r="N167" s="27"/>
      <c r="O167" s="27"/>
      <c r="P167" s="27"/>
      <c r="Q167" s="27"/>
      <c r="R167" s="27"/>
      <c r="S167" s="27"/>
      <c r="T167" s="27"/>
      <c r="U167" s="27"/>
      <c r="V167" s="27"/>
      <c r="W167" s="27"/>
      <c r="X167" s="27"/>
      <c r="Y167" s="27"/>
      <c r="Z167" s="27"/>
    </row>
    <row r="168" spans="1:26" ht="15.75" customHeight="1" x14ac:dyDescent="0.2">
      <c r="A168" s="27"/>
      <c r="B168" s="27"/>
      <c r="C168" s="27"/>
      <c r="D168" s="27"/>
      <c r="E168" s="27"/>
      <c r="F168" s="27"/>
      <c r="G168" s="27"/>
      <c r="H168" s="27"/>
      <c r="I168" s="27"/>
      <c r="J168" s="27"/>
      <c r="K168" s="27"/>
      <c r="L168" s="27"/>
      <c r="M168" s="27"/>
      <c r="N168" s="27"/>
      <c r="O168" s="27"/>
      <c r="P168" s="27"/>
      <c r="Q168" s="27"/>
      <c r="R168" s="27"/>
      <c r="S168" s="27"/>
      <c r="T168" s="27"/>
      <c r="U168" s="27"/>
      <c r="V168" s="27"/>
      <c r="W168" s="27"/>
      <c r="X168" s="27"/>
      <c r="Y168" s="27"/>
      <c r="Z168" s="27"/>
    </row>
    <row r="169" spans="1:26" ht="15.75" customHeight="1" x14ac:dyDescent="0.2">
      <c r="A169" s="27"/>
      <c r="B169" s="27"/>
      <c r="C169" s="27"/>
      <c r="D169" s="27"/>
      <c r="E169" s="27"/>
      <c r="F169" s="27"/>
      <c r="G169" s="27"/>
      <c r="H169" s="27"/>
      <c r="I169" s="27"/>
      <c r="J169" s="27"/>
      <c r="K169" s="27"/>
      <c r="L169" s="27"/>
      <c r="M169" s="27"/>
      <c r="N169" s="27"/>
      <c r="O169" s="27"/>
      <c r="P169" s="27"/>
      <c r="Q169" s="27"/>
      <c r="R169" s="27"/>
      <c r="S169" s="27"/>
      <c r="T169" s="27"/>
      <c r="U169" s="27"/>
      <c r="V169" s="27"/>
      <c r="W169" s="27"/>
      <c r="X169" s="27"/>
      <c r="Y169" s="27"/>
      <c r="Z169" s="27"/>
    </row>
    <row r="170" spans="1:26" ht="15.75" customHeight="1" x14ac:dyDescent="0.2">
      <c r="A170" s="27"/>
      <c r="B170" s="27"/>
      <c r="C170" s="27"/>
      <c r="D170" s="27"/>
      <c r="E170" s="27"/>
      <c r="F170" s="27"/>
      <c r="G170" s="27"/>
      <c r="H170" s="27"/>
      <c r="I170" s="27"/>
      <c r="J170" s="27"/>
      <c r="K170" s="27"/>
      <c r="L170" s="27"/>
      <c r="M170" s="27"/>
      <c r="N170" s="27"/>
      <c r="O170" s="27"/>
      <c r="P170" s="27"/>
      <c r="Q170" s="27"/>
      <c r="R170" s="27"/>
      <c r="S170" s="27"/>
      <c r="T170" s="27"/>
      <c r="U170" s="27"/>
      <c r="V170" s="27"/>
      <c r="W170" s="27"/>
      <c r="X170" s="27"/>
      <c r="Y170" s="27"/>
      <c r="Z170" s="27"/>
    </row>
    <row r="171" spans="1:26" ht="15.75" customHeight="1" x14ac:dyDescent="0.2">
      <c r="A171" s="27"/>
      <c r="B171" s="27"/>
      <c r="C171" s="27"/>
      <c r="D171" s="27"/>
      <c r="E171" s="27"/>
      <c r="F171" s="27"/>
      <c r="G171" s="27"/>
      <c r="H171" s="27"/>
      <c r="I171" s="27"/>
      <c r="J171" s="27"/>
      <c r="K171" s="27"/>
      <c r="L171" s="27"/>
      <c r="M171" s="27"/>
      <c r="N171" s="27"/>
      <c r="O171" s="27"/>
      <c r="P171" s="27"/>
      <c r="Q171" s="27"/>
      <c r="R171" s="27"/>
      <c r="S171" s="27"/>
      <c r="T171" s="27"/>
      <c r="U171" s="27"/>
      <c r="V171" s="27"/>
      <c r="W171" s="27"/>
      <c r="X171" s="27"/>
      <c r="Y171" s="27"/>
      <c r="Z171" s="27"/>
    </row>
    <row r="172" spans="1:26" ht="15.75" customHeight="1" x14ac:dyDescent="0.2">
      <c r="A172" s="27"/>
      <c r="B172" s="27"/>
      <c r="C172" s="27"/>
      <c r="D172" s="27"/>
      <c r="E172" s="27"/>
      <c r="F172" s="27"/>
      <c r="G172" s="27"/>
      <c r="H172" s="27"/>
      <c r="I172" s="27"/>
      <c r="J172" s="27"/>
      <c r="K172" s="27"/>
      <c r="L172" s="27"/>
      <c r="M172" s="27"/>
      <c r="N172" s="27"/>
      <c r="O172" s="27"/>
      <c r="P172" s="27"/>
      <c r="Q172" s="27"/>
      <c r="R172" s="27"/>
      <c r="S172" s="27"/>
      <c r="T172" s="27"/>
      <c r="U172" s="27"/>
      <c r="V172" s="27"/>
      <c r="W172" s="27"/>
      <c r="X172" s="27"/>
      <c r="Y172" s="27"/>
      <c r="Z172" s="27"/>
    </row>
    <row r="173" spans="1:26" ht="15.75" customHeight="1" x14ac:dyDescent="0.2">
      <c r="A173" s="27"/>
      <c r="B173" s="27"/>
      <c r="C173" s="27"/>
      <c r="D173" s="27"/>
      <c r="E173" s="27"/>
      <c r="F173" s="27"/>
      <c r="G173" s="27"/>
      <c r="H173" s="27"/>
      <c r="I173" s="27"/>
      <c r="J173" s="27"/>
      <c r="K173" s="27"/>
      <c r="L173" s="27"/>
      <c r="M173" s="27"/>
      <c r="N173" s="27"/>
      <c r="O173" s="27"/>
      <c r="P173" s="27"/>
      <c r="Q173" s="27"/>
      <c r="R173" s="27"/>
      <c r="S173" s="27"/>
      <c r="T173" s="27"/>
      <c r="U173" s="27"/>
      <c r="V173" s="27"/>
      <c r="W173" s="27"/>
      <c r="X173" s="27"/>
      <c r="Y173" s="27"/>
      <c r="Z173" s="27"/>
    </row>
    <row r="174" spans="1:26" ht="15.75" customHeight="1" x14ac:dyDescent="0.2">
      <c r="A174" s="27"/>
      <c r="B174" s="27"/>
      <c r="C174" s="27"/>
      <c r="D174" s="27"/>
      <c r="E174" s="27"/>
      <c r="F174" s="27"/>
      <c r="G174" s="27"/>
      <c r="H174" s="27"/>
      <c r="I174" s="27"/>
      <c r="J174" s="27"/>
      <c r="K174" s="27"/>
      <c r="L174" s="27"/>
      <c r="M174" s="27"/>
      <c r="N174" s="27"/>
      <c r="O174" s="27"/>
      <c r="P174" s="27"/>
      <c r="Q174" s="27"/>
      <c r="R174" s="27"/>
      <c r="S174" s="27"/>
      <c r="T174" s="27"/>
      <c r="U174" s="27"/>
      <c r="V174" s="27"/>
      <c r="W174" s="27"/>
      <c r="X174" s="27"/>
      <c r="Y174" s="27"/>
      <c r="Z174" s="27"/>
    </row>
    <row r="175" spans="1:26" ht="15.75" customHeight="1" x14ac:dyDescent="0.2">
      <c r="A175" s="27"/>
      <c r="B175" s="27"/>
      <c r="C175" s="27"/>
      <c r="D175" s="27"/>
      <c r="E175" s="27"/>
      <c r="F175" s="27"/>
      <c r="G175" s="27"/>
      <c r="H175" s="27"/>
      <c r="I175" s="27"/>
      <c r="J175" s="27"/>
      <c r="K175" s="27"/>
      <c r="L175" s="27"/>
      <c r="M175" s="27"/>
      <c r="N175" s="27"/>
      <c r="O175" s="27"/>
      <c r="P175" s="27"/>
      <c r="Q175" s="27"/>
      <c r="R175" s="27"/>
      <c r="S175" s="27"/>
      <c r="T175" s="27"/>
      <c r="U175" s="27"/>
      <c r="V175" s="27"/>
      <c r="W175" s="27"/>
      <c r="X175" s="27"/>
      <c r="Y175" s="27"/>
      <c r="Z175" s="27"/>
    </row>
    <row r="176" spans="1:26" ht="15.75" customHeight="1" x14ac:dyDescent="0.2">
      <c r="A176" s="27"/>
      <c r="B176" s="27"/>
      <c r="C176" s="27"/>
      <c r="D176" s="27"/>
      <c r="E176" s="27"/>
      <c r="F176" s="27"/>
      <c r="G176" s="27"/>
      <c r="H176" s="27"/>
      <c r="I176" s="27"/>
      <c r="J176" s="27"/>
      <c r="K176" s="27"/>
      <c r="L176" s="27"/>
      <c r="M176" s="27"/>
      <c r="N176" s="27"/>
      <c r="O176" s="27"/>
      <c r="P176" s="27"/>
      <c r="Q176" s="27"/>
      <c r="R176" s="27"/>
      <c r="S176" s="27"/>
      <c r="T176" s="27"/>
      <c r="U176" s="27"/>
      <c r="V176" s="27"/>
      <c r="W176" s="27"/>
      <c r="X176" s="27"/>
      <c r="Y176" s="27"/>
      <c r="Z176" s="27"/>
    </row>
    <row r="177" spans="1:26" ht="15.75" customHeight="1" x14ac:dyDescent="0.2">
      <c r="A177" s="27"/>
      <c r="B177" s="27"/>
      <c r="C177" s="27"/>
      <c r="D177" s="27"/>
      <c r="E177" s="27"/>
      <c r="F177" s="27"/>
      <c r="G177" s="27"/>
      <c r="H177" s="27"/>
      <c r="I177" s="27"/>
      <c r="J177" s="27"/>
      <c r="K177" s="27"/>
      <c r="L177" s="27"/>
      <c r="M177" s="27"/>
      <c r="N177" s="27"/>
      <c r="O177" s="27"/>
      <c r="P177" s="27"/>
      <c r="Q177" s="27"/>
      <c r="R177" s="27"/>
      <c r="S177" s="27"/>
      <c r="T177" s="27"/>
      <c r="U177" s="27"/>
      <c r="V177" s="27"/>
      <c r="W177" s="27"/>
      <c r="X177" s="27"/>
      <c r="Y177" s="27"/>
      <c r="Z177" s="27"/>
    </row>
    <row r="178" spans="1:26" ht="15.75" customHeight="1" x14ac:dyDescent="0.2">
      <c r="A178" s="27"/>
      <c r="B178" s="27"/>
      <c r="C178" s="27"/>
      <c r="D178" s="27"/>
      <c r="E178" s="27"/>
      <c r="F178" s="27"/>
      <c r="G178" s="27"/>
      <c r="H178" s="27"/>
      <c r="I178" s="27"/>
      <c r="J178" s="27"/>
      <c r="K178" s="27"/>
      <c r="L178" s="27"/>
      <c r="M178" s="27"/>
      <c r="N178" s="27"/>
      <c r="O178" s="27"/>
      <c r="P178" s="27"/>
      <c r="Q178" s="27"/>
      <c r="R178" s="27"/>
      <c r="S178" s="27"/>
      <c r="T178" s="27"/>
      <c r="U178" s="27"/>
      <c r="V178" s="27"/>
      <c r="W178" s="27"/>
      <c r="X178" s="27"/>
      <c r="Y178" s="27"/>
      <c r="Z178" s="27"/>
    </row>
    <row r="179" spans="1:26" ht="15.75" customHeight="1" x14ac:dyDescent="0.2">
      <c r="A179" s="27"/>
      <c r="B179" s="27"/>
      <c r="C179" s="27"/>
      <c r="D179" s="27"/>
      <c r="E179" s="27"/>
      <c r="F179" s="27"/>
      <c r="G179" s="27"/>
      <c r="H179" s="27"/>
      <c r="I179" s="27"/>
      <c r="J179" s="27"/>
      <c r="K179" s="27"/>
      <c r="L179" s="27"/>
      <c r="M179" s="27"/>
      <c r="N179" s="27"/>
      <c r="O179" s="27"/>
      <c r="P179" s="27"/>
      <c r="Q179" s="27"/>
      <c r="R179" s="27"/>
      <c r="S179" s="27"/>
      <c r="T179" s="27"/>
      <c r="U179" s="27"/>
      <c r="V179" s="27"/>
      <c r="W179" s="27"/>
      <c r="X179" s="27"/>
      <c r="Y179" s="27"/>
      <c r="Z179" s="27"/>
    </row>
    <row r="180" spans="1:26" ht="15.75" customHeight="1" x14ac:dyDescent="0.2">
      <c r="A180" s="27"/>
      <c r="B180" s="27"/>
      <c r="C180" s="27"/>
      <c r="D180" s="27"/>
      <c r="E180" s="27"/>
      <c r="F180" s="27"/>
      <c r="G180" s="27"/>
      <c r="H180" s="27"/>
      <c r="I180" s="27"/>
      <c r="J180" s="27"/>
      <c r="K180" s="27"/>
      <c r="L180" s="27"/>
      <c r="M180" s="27"/>
      <c r="N180" s="27"/>
      <c r="O180" s="27"/>
      <c r="P180" s="27"/>
      <c r="Q180" s="27"/>
      <c r="R180" s="27"/>
      <c r="S180" s="27"/>
      <c r="T180" s="27"/>
      <c r="U180" s="27"/>
      <c r="V180" s="27"/>
      <c r="W180" s="27"/>
      <c r="X180" s="27"/>
      <c r="Y180" s="27"/>
      <c r="Z180" s="27"/>
    </row>
    <row r="181" spans="1:26" ht="15.75" customHeight="1" x14ac:dyDescent="0.2">
      <c r="A181" s="27"/>
      <c r="B181" s="27"/>
      <c r="C181" s="27"/>
      <c r="D181" s="27"/>
      <c r="E181" s="27"/>
      <c r="F181" s="27"/>
      <c r="G181" s="27"/>
      <c r="H181" s="27"/>
      <c r="I181" s="27"/>
      <c r="J181" s="27"/>
      <c r="K181" s="27"/>
      <c r="L181" s="27"/>
      <c r="M181" s="27"/>
      <c r="N181" s="27"/>
      <c r="O181" s="27"/>
      <c r="P181" s="27"/>
      <c r="Q181" s="27"/>
      <c r="R181" s="27"/>
      <c r="S181" s="27"/>
      <c r="T181" s="27"/>
      <c r="U181" s="27"/>
      <c r="V181" s="27"/>
      <c r="W181" s="27"/>
      <c r="X181" s="27"/>
      <c r="Y181" s="27"/>
      <c r="Z181" s="27"/>
    </row>
    <row r="182" spans="1:26" ht="15.75" customHeight="1" x14ac:dyDescent="0.2">
      <c r="A182" s="27"/>
      <c r="B182" s="27"/>
      <c r="C182" s="27"/>
      <c r="D182" s="27"/>
      <c r="E182" s="27"/>
      <c r="F182" s="27"/>
      <c r="G182" s="27"/>
      <c r="H182" s="27"/>
      <c r="I182" s="27"/>
      <c r="J182" s="27"/>
      <c r="K182" s="27"/>
      <c r="L182" s="27"/>
      <c r="M182" s="27"/>
      <c r="N182" s="27"/>
      <c r="O182" s="27"/>
      <c r="P182" s="27"/>
      <c r="Q182" s="27"/>
      <c r="R182" s="27"/>
      <c r="S182" s="27"/>
      <c r="T182" s="27"/>
      <c r="U182" s="27"/>
      <c r="V182" s="27"/>
      <c r="W182" s="27"/>
      <c r="X182" s="27"/>
      <c r="Y182" s="27"/>
      <c r="Z182" s="27"/>
    </row>
    <row r="183" spans="1:26" ht="15.75" customHeight="1" x14ac:dyDescent="0.2">
      <c r="A183" s="27"/>
      <c r="B183" s="27"/>
      <c r="C183" s="27"/>
      <c r="D183" s="27"/>
      <c r="E183" s="27"/>
      <c r="F183" s="27"/>
      <c r="G183" s="27"/>
      <c r="H183" s="27"/>
      <c r="I183" s="27"/>
      <c r="J183" s="27"/>
      <c r="K183" s="27"/>
      <c r="L183" s="27"/>
      <c r="M183" s="27"/>
      <c r="N183" s="27"/>
      <c r="O183" s="27"/>
      <c r="P183" s="27"/>
      <c r="Q183" s="27"/>
      <c r="R183" s="27"/>
      <c r="S183" s="27"/>
      <c r="T183" s="27"/>
      <c r="U183" s="27"/>
      <c r="V183" s="27"/>
      <c r="W183" s="27"/>
      <c r="X183" s="27"/>
      <c r="Y183" s="27"/>
      <c r="Z183" s="27"/>
    </row>
    <row r="184" spans="1:26" ht="15.75" customHeight="1" x14ac:dyDescent="0.2">
      <c r="A184" s="27"/>
      <c r="B184" s="27"/>
      <c r="C184" s="27"/>
      <c r="D184" s="27"/>
      <c r="E184" s="27"/>
      <c r="F184" s="27"/>
      <c r="G184" s="27"/>
      <c r="H184" s="27"/>
      <c r="I184" s="27"/>
      <c r="J184" s="27"/>
      <c r="K184" s="27"/>
      <c r="L184" s="27"/>
      <c r="M184" s="27"/>
      <c r="N184" s="27"/>
      <c r="O184" s="27"/>
      <c r="P184" s="27"/>
      <c r="Q184" s="27"/>
      <c r="R184" s="27"/>
      <c r="S184" s="27"/>
      <c r="T184" s="27"/>
      <c r="U184" s="27"/>
      <c r="V184" s="27"/>
      <c r="W184" s="27"/>
      <c r="X184" s="27"/>
      <c r="Y184" s="27"/>
      <c r="Z184" s="27"/>
    </row>
    <row r="185" spans="1:26" ht="15.75" customHeight="1" x14ac:dyDescent="0.2">
      <c r="A185" s="27"/>
      <c r="B185" s="27"/>
      <c r="C185" s="27"/>
      <c r="D185" s="27"/>
      <c r="E185" s="27"/>
      <c r="F185" s="27"/>
      <c r="G185" s="27"/>
      <c r="H185" s="27"/>
      <c r="I185" s="27"/>
      <c r="J185" s="27"/>
      <c r="K185" s="27"/>
      <c r="L185" s="27"/>
      <c r="M185" s="27"/>
      <c r="N185" s="27"/>
      <c r="O185" s="27"/>
      <c r="P185" s="27"/>
      <c r="Q185" s="27"/>
      <c r="R185" s="27"/>
      <c r="S185" s="27"/>
      <c r="T185" s="27"/>
      <c r="U185" s="27"/>
      <c r="V185" s="27"/>
      <c r="W185" s="27"/>
      <c r="X185" s="27"/>
      <c r="Y185" s="27"/>
      <c r="Z185" s="27"/>
    </row>
    <row r="186" spans="1:26" ht="15.75" customHeight="1" x14ac:dyDescent="0.2">
      <c r="A186" s="27"/>
      <c r="B186" s="27"/>
      <c r="C186" s="27"/>
      <c r="D186" s="27"/>
      <c r="E186" s="27"/>
      <c r="F186" s="27"/>
      <c r="G186" s="27"/>
      <c r="H186" s="27"/>
      <c r="I186" s="27"/>
      <c r="J186" s="27"/>
      <c r="K186" s="27"/>
      <c r="L186" s="27"/>
      <c r="M186" s="27"/>
      <c r="N186" s="27"/>
      <c r="O186" s="27"/>
      <c r="P186" s="27"/>
      <c r="Q186" s="27"/>
      <c r="R186" s="27"/>
      <c r="S186" s="27"/>
      <c r="T186" s="27"/>
      <c r="U186" s="27"/>
      <c r="V186" s="27"/>
      <c r="W186" s="27"/>
      <c r="X186" s="27"/>
      <c r="Y186" s="27"/>
      <c r="Z186" s="27"/>
    </row>
    <row r="187" spans="1:26" ht="15.75" customHeight="1" x14ac:dyDescent="0.2">
      <c r="A187" s="27"/>
      <c r="B187" s="27"/>
      <c r="C187" s="27"/>
      <c r="D187" s="27"/>
      <c r="E187" s="27"/>
      <c r="F187" s="27"/>
      <c r="G187" s="27"/>
      <c r="H187" s="27"/>
      <c r="I187" s="27"/>
      <c r="J187" s="27"/>
      <c r="K187" s="27"/>
      <c r="L187" s="27"/>
      <c r="M187" s="27"/>
      <c r="N187" s="27"/>
      <c r="O187" s="27"/>
      <c r="P187" s="27"/>
      <c r="Q187" s="27"/>
      <c r="R187" s="27"/>
      <c r="S187" s="27"/>
      <c r="T187" s="27"/>
      <c r="U187" s="27"/>
      <c r="V187" s="27"/>
      <c r="W187" s="27"/>
      <c r="X187" s="27"/>
      <c r="Y187" s="27"/>
      <c r="Z187" s="27"/>
    </row>
    <row r="188" spans="1:26" ht="15.75" customHeight="1" x14ac:dyDescent="0.2">
      <c r="A188" s="27"/>
      <c r="B188" s="27"/>
      <c r="C188" s="27"/>
      <c r="D188" s="27"/>
      <c r="E188" s="27"/>
      <c r="F188" s="27"/>
      <c r="G188" s="27"/>
      <c r="H188" s="27"/>
      <c r="I188" s="27"/>
      <c r="J188" s="27"/>
      <c r="K188" s="27"/>
      <c r="L188" s="27"/>
      <c r="M188" s="27"/>
      <c r="N188" s="27"/>
      <c r="O188" s="27"/>
      <c r="P188" s="27"/>
      <c r="Q188" s="27"/>
      <c r="R188" s="27"/>
      <c r="S188" s="27"/>
      <c r="T188" s="27"/>
      <c r="U188" s="27"/>
      <c r="V188" s="27"/>
      <c r="W188" s="27"/>
      <c r="X188" s="27"/>
      <c r="Y188" s="27"/>
      <c r="Z188" s="27"/>
    </row>
    <row r="189" spans="1:26" ht="15.75" customHeight="1" x14ac:dyDescent="0.2">
      <c r="A189" s="27"/>
      <c r="B189" s="27"/>
      <c r="C189" s="27"/>
      <c r="D189" s="27"/>
      <c r="E189" s="27"/>
      <c r="F189" s="27"/>
      <c r="G189" s="27"/>
      <c r="H189" s="27"/>
      <c r="I189" s="27"/>
      <c r="J189" s="27"/>
      <c r="K189" s="27"/>
      <c r="L189" s="27"/>
      <c r="M189" s="27"/>
      <c r="N189" s="27"/>
      <c r="O189" s="27"/>
      <c r="P189" s="27"/>
      <c r="Q189" s="27"/>
      <c r="R189" s="27"/>
      <c r="S189" s="27"/>
      <c r="T189" s="27"/>
      <c r="U189" s="27"/>
      <c r="V189" s="27"/>
      <c r="W189" s="27"/>
      <c r="X189" s="27"/>
      <c r="Y189" s="27"/>
      <c r="Z189" s="27"/>
    </row>
    <row r="190" spans="1:26" ht="15.75" customHeight="1" x14ac:dyDescent="0.2">
      <c r="A190" s="27"/>
      <c r="B190" s="27"/>
      <c r="C190" s="27"/>
      <c r="D190" s="27"/>
      <c r="E190" s="27"/>
      <c r="F190" s="27"/>
      <c r="G190" s="27"/>
      <c r="H190" s="27"/>
      <c r="I190" s="27"/>
      <c r="J190" s="27"/>
      <c r="K190" s="27"/>
      <c r="L190" s="27"/>
      <c r="M190" s="27"/>
      <c r="N190" s="27"/>
      <c r="O190" s="27"/>
      <c r="P190" s="27"/>
      <c r="Q190" s="27"/>
      <c r="R190" s="27"/>
      <c r="S190" s="27"/>
      <c r="T190" s="27"/>
      <c r="U190" s="27"/>
      <c r="V190" s="27"/>
      <c r="W190" s="27"/>
      <c r="X190" s="27"/>
      <c r="Y190" s="27"/>
      <c r="Z190" s="27"/>
    </row>
    <row r="191" spans="1:26" ht="15.75" customHeight="1" x14ac:dyDescent="0.2">
      <c r="A191" s="27"/>
      <c r="B191" s="27"/>
      <c r="C191" s="27"/>
      <c r="D191" s="27"/>
      <c r="E191" s="27"/>
      <c r="F191" s="27"/>
      <c r="G191" s="27"/>
      <c r="H191" s="27"/>
      <c r="I191" s="27"/>
      <c r="J191" s="27"/>
      <c r="K191" s="27"/>
      <c r="L191" s="27"/>
      <c r="M191" s="27"/>
      <c r="N191" s="27"/>
      <c r="O191" s="27"/>
      <c r="P191" s="27"/>
      <c r="Q191" s="27"/>
      <c r="R191" s="27"/>
      <c r="S191" s="27"/>
      <c r="T191" s="27"/>
      <c r="U191" s="27"/>
      <c r="V191" s="27"/>
      <c r="W191" s="27"/>
      <c r="X191" s="27"/>
      <c r="Y191" s="27"/>
      <c r="Z191" s="27"/>
    </row>
    <row r="192" spans="1:26" ht="15.75" customHeight="1" x14ac:dyDescent="0.2">
      <c r="A192" s="27"/>
      <c r="B192" s="27"/>
      <c r="C192" s="27"/>
      <c r="D192" s="27"/>
      <c r="E192" s="27"/>
      <c r="F192" s="27"/>
      <c r="G192" s="27"/>
      <c r="H192" s="27"/>
      <c r="I192" s="27"/>
      <c r="J192" s="27"/>
      <c r="K192" s="27"/>
      <c r="L192" s="27"/>
      <c r="M192" s="27"/>
      <c r="N192" s="27"/>
      <c r="O192" s="27"/>
      <c r="P192" s="27"/>
      <c r="Q192" s="27"/>
      <c r="R192" s="27"/>
      <c r="S192" s="27"/>
      <c r="T192" s="27"/>
      <c r="U192" s="27"/>
      <c r="V192" s="27"/>
      <c r="W192" s="27"/>
      <c r="X192" s="27"/>
      <c r="Y192" s="27"/>
      <c r="Z192" s="27"/>
    </row>
    <row r="193" spans="1:26" ht="15.75" customHeight="1" x14ac:dyDescent="0.2">
      <c r="A193" s="27"/>
      <c r="B193" s="27"/>
      <c r="C193" s="27"/>
      <c r="D193" s="27"/>
      <c r="E193" s="27"/>
      <c r="F193" s="27"/>
      <c r="G193" s="27"/>
      <c r="H193" s="27"/>
      <c r="I193" s="27"/>
      <c r="J193" s="27"/>
      <c r="K193" s="27"/>
      <c r="L193" s="27"/>
      <c r="M193" s="27"/>
      <c r="N193" s="27"/>
      <c r="O193" s="27"/>
      <c r="P193" s="27"/>
      <c r="Q193" s="27"/>
      <c r="R193" s="27"/>
      <c r="S193" s="27"/>
      <c r="T193" s="27"/>
      <c r="U193" s="27"/>
      <c r="V193" s="27"/>
      <c r="W193" s="27"/>
      <c r="X193" s="27"/>
      <c r="Y193" s="27"/>
      <c r="Z193" s="27"/>
    </row>
    <row r="194" spans="1:26" ht="15.75" customHeight="1" x14ac:dyDescent="0.2">
      <c r="A194" s="27"/>
      <c r="B194" s="27"/>
      <c r="C194" s="27"/>
      <c r="D194" s="27"/>
      <c r="E194" s="27"/>
      <c r="F194" s="27"/>
      <c r="G194" s="27"/>
      <c r="H194" s="27"/>
      <c r="I194" s="27"/>
      <c r="J194" s="27"/>
      <c r="K194" s="27"/>
      <c r="L194" s="27"/>
      <c r="M194" s="27"/>
      <c r="N194" s="27"/>
      <c r="O194" s="27"/>
      <c r="P194" s="27"/>
      <c r="Q194" s="27"/>
      <c r="R194" s="27"/>
      <c r="S194" s="27"/>
      <c r="T194" s="27"/>
      <c r="U194" s="27"/>
      <c r="V194" s="27"/>
      <c r="W194" s="27"/>
      <c r="X194" s="27"/>
      <c r="Y194" s="27"/>
      <c r="Z194" s="27"/>
    </row>
    <row r="195" spans="1:26" ht="15.75" customHeight="1" x14ac:dyDescent="0.2">
      <c r="A195" s="27"/>
      <c r="B195" s="27"/>
      <c r="C195" s="27"/>
      <c r="D195" s="27"/>
      <c r="E195" s="27"/>
      <c r="F195" s="27"/>
      <c r="G195" s="27"/>
      <c r="H195" s="27"/>
      <c r="I195" s="27"/>
      <c r="J195" s="27"/>
      <c r="K195" s="27"/>
      <c r="L195" s="27"/>
      <c r="M195" s="27"/>
      <c r="N195" s="27"/>
      <c r="O195" s="27"/>
      <c r="P195" s="27"/>
      <c r="Q195" s="27"/>
      <c r="R195" s="27"/>
      <c r="S195" s="27"/>
      <c r="T195" s="27"/>
      <c r="U195" s="27"/>
      <c r="V195" s="27"/>
      <c r="W195" s="27"/>
      <c r="X195" s="27"/>
      <c r="Y195" s="27"/>
      <c r="Z195" s="27"/>
    </row>
    <row r="196" spans="1:26" ht="15.75" customHeight="1" x14ac:dyDescent="0.2">
      <c r="A196" s="27"/>
      <c r="B196" s="27"/>
      <c r="C196" s="27"/>
      <c r="D196" s="27"/>
      <c r="E196" s="27"/>
      <c r="F196" s="27"/>
      <c r="G196" s="27"/>
      <c r="H196" s="27"/>
      <c r="I196" s="27"/>
      <c r="J196" s="27"/>
      <c r="K196" s="27"/>
      <c r="L196" s="27"/>
      <c r="M196" s="27"/>
      <c r="N196" s="27"/>
      <c r="O196" s="27"/>
      <c r="P196" s="27"/>
      <c r="Q196" s="27"/>
      <c r="R196" s="27"/>
      <c r="S196" s="27"/>
      <c r="T196" s="27"/>
      <c r="U196" s="27"/>
      <c r="V196" s="27"/>
      <c r="W196" s="27"/>
      <c r="X196" s="27"/>
      <c r="Y196" s="27"/>
      <c r="Z196" s="27"/>
    </row>
    <row r="197" spans="1:26" ht="15.75" customHeight="1" x14ac:dyDescent="0.2">
      <c r="A197" s="27"/>
      <c r="B197" s="27"/>
      <c r="C197" s="27"/>
      <c r="D197" s="27"/>
      <c r="E197" s="27"/>
      <c r="F197" s="27"/>
      <c r="G197" s="27"/>
      <c r="H197" s="27"/>
      <c r="I197" s="27"/>
      <c r="J197" s="27"/>
      <c r="K197" s="27"/>
      <c r="L197" s="27"/>
      <c r="M197" s="27"/>
      <c r="N197" s="27"/>
      <c r="O197" s="27"/>
      <c r="P197" s="27"/>
      <c r="Q197" s="27"/>
      <c r="R197" s="27"/>
      <c r="S197" s="27"/>
      <c r="T197" s="27"/>
      <c r="U197" s="27"/>
      <c r="V197" s="27"/>
      <c r="W197" s="27"/>
      <c r="X197" s="27"/>
      <c r="Y197" s="27"/>
      <c r="Z197" s="27"/>
    </row>
    <row r="198" spans="1:26" ht="15.75" customHeight="1" x14ac:dyDescent="0.2">
      <c r="A198" s="27"/>
      <c r="B198" s="27"/>
      <c r="C198" s="27"/>
      <c r="D198" s="27"/>
      <c r="E198" s="27"/>
      <c r="F198" s="27"/>
      <c r="G198" s="27"/>
      <c r="H198" s="27"/>
      <c r="I198" s="27"/>
      <c r="J198" s="27"/>
      <c r="K198" s="27"/>
      <c r="L198" s="27"/>
      <c r="M198" s="27"/>
      <c r="N198" s="27"/>
      <c r="O198" s="27"/>
      <c r="P198" s="27"/>
      <c r="Q198" s="27"/>
      <c r="R198" s="27"/>
      <c r="S198" s="27"/>
      <c r="T198" s="27"/>
      <c r="U198" s="27"/>
      <c r="V198" s="27"/>
      <c r="W198" s="27"/>
      <c r="X198" s="27"/>
      <c r="Y198" s="27"/>
      <c r="Z198" s="27"/>
    </row>
    <row r="199" spans="1:26" ht="15.75" customHeight="1" x14ac:dyDescent="0.2">
      <c r="A199" s="27"/>
      <c r="B199" s="27"/>
      <c r="C199" s="27"/>
      <c r="D199" s="27"/>
      <c r="E199" s="27"/>
      <c r="F199" s="27"/>
      <c r="G199" s="27"/>
      <c r="H199" s="27"/>
      <c r="I199" s="27"/>
      <c r="J199" s="27"/>
      <c r="K199" s="27"/>
      <c r="L199" s="27"/>
      <c r="M199" s="27"/>
      <c r="N199" s="27"/>
      <c r="O199" s="27"/>
      <c r="P199" s="27"/>
      <c r="Q199" s="27"/>
      <c r="R199" s="27"/>
      <c r="S199" s="27"/>
      <c r="T199" s="27"/>
      <c r="U199" s="27"/>
      <c r="V199" s="27"/>
      <c r="W199" s="27"/>
      <c r="X199" s="27"/>
      <c r="Y199" s="27"/>
      <c r="Z199" s="27"/>
    </row>
    <row r="200" spans="1:26" ht="15.75" customHeight="1" x14ac:dyDescent="0.2">
      <c r="A200" s="27"/>
      <c r="B200" s="27"/>
      <c r="C200" s="27"/>
      <c r="D200" s="27"/>
      <c r="E200" s="27"/>
      <c r="F200" s="27"/>
      <c r="G200" s="27"/>
      <c r="H200" s="27"/>
      <c r="I200" s="27"/>
      <c r="J200" s="27"/>
      <c r="K200" s="27"/>
      <c r="L200" s="27"/>
      <c r="M200" s="27"/>
      <c r="N200" s="27"/>
      <c r="O200" s="27"/>
      <c r="P200" s="27"/>
      <c r="Q200" s="27"/>
      <c r="R200" s="27"/>
      <c r="S200" s="27"/>
      <c r="T200" s="27"/>
      <c r="U200" s="27"/>
      <c r="V200" s="27"/>
      <c r="W200" s="27"/>
      <c r="X200" s="27"/>
      <c r="Y200" s="27"/>
      <c r="Z200" s="27"/>
    </row>
    <row r="201" spans="1:26" ht="15.75" customHeight="1" x14ac:dyDescent="0.2">
      <c r="A201" s="27"/>
      <c r="B201" s="27"/>
      <c r="C201" s="27"/>
      <c r="D201" s="27"/>
      <c r="E201" s="27"/>
      <c r="F201" s="27"/>
      <c r="G201" s="27"/>
      <c r="H201" s="27"/>
      <c r="I201" s="27"/>
      <c r="J201" s="27"/>
      <c r="K201" s="27"/>
      <c r="L201" s="27"/>
      <c r="M201" s="27"/>
      <c r="N201" s="27"/>
      <c r="O201" s="27"/>
      <c r="P201" s="27"/>
      <c r="Q201" s="27"/>
      <c r="R201" s="27"/>
      <c r="S201" s="27"/>
      <c r="T201" s="27"/>
      <c r="U201" s="27"/>
      <c r="V201" s="27"/>
      <c r="W201" s="27"/>
      <c r="X201" s="27"/>
      <c r="Y201" s="27"/>
      <c r="Z201" s="27"/>
    </row>
    <row r="202" spans="1:26" ht="15.75" customHeight="1" x14ac:dyDescent="0.2">
      <c r="A202" s="27"/>
      <c r="B202" s="27"/>
      <c r="C202" s="27"/>
      <c r="D202" s="27"/>
      <c r="E202" s="27"/>
      <c r="F202" s="27"/>
      <c r="G202" s="27"/>
      <c r="H202" s="27"/>
      <c r="I202" s="27"/>
      <c r="J202" s="27"/>
      <c r="K202" s="27"/>
      <c r="L202" s="27"/>
      <c r="M202" s="27"/>
      <c r="N202" s="27"/>
      <c r="O202" s="27"/>
      <c r="P202" s="27"/>
      <c r="Q202" s="27"/>
      <c r="R202" s="27"/>
      <c r="S202" s="27"/>
      <c r="T202" s="27"/>
      <c r="U202" s="27"/>
      <c r="V202" s="27"/>
      <c r="W202" s="27"/>
      <c r="X202" s="27"/>
      <c r="Y202" s="27"/>
      <c r="Z202" s="27"/>
    </row>
    <row r="203" spans="1:26" ht="15.75" customHeight="1" x14ac:dyDescent="0.2">
      <c r="A203" s="27"/>
      <c r="B203" s="27"/>
      <c r="C203" s="27"/>
      <c r="D203" s="27"/>
      <c r="E203" s="27"/>
      <c r="F203" s="27"/>
      <c r="G203" s="27"/>
      <c r="H203" s="27"/>
      <c r="I203" s="27"/>
      <c r="J203" s="27"/>
      <c r="K203" s="27"/>
      <c r="L203" s="27"/>
      <c r="M203" s="27"/>
      <c r="N203" s="27"/>
      <c r="O203" s="27"/>
      <c r="P203" s="27"/>
      <c r="Q203" s="27"/>
      <c r="R203" s="27"/>
      <c r="S203" s="27"/>
      <c r="T203" s="27"/>
      <c r="U203" s="27"/>
      <c r="V203" s="27"/>
      <c r="W203" s="27"/>
      <c r="X203" s="27"/>
      <c r="Y203" s="27"/>
      <c r="Z203" s="27"/>
    </row>
    <row r="204" spans="1:26" ht="15.75" customHeight="1" x14ac:dyDescent="0.2">
      <c r="A204" s="27"/>
      <c r="B204" s="27"/>
      <c r="C204" s="27"/>
      <c r="D204" s="27"/>
      <c r="E204" s="27"/>
      <c r="F204" s="27"/>
      <c r="G204" s="27"/>
      <c r="H204" s="27"/>
      <c r="I204" s="27"/>
      <c r="J204" s="27"/>
      <c r="K204" s="27"/>
      <c r="L204" s="27"/>
      <c r="M204" s="27"/>
      <c r="N204" s="27"/>
      <c r="O204" s="27"/>
      <c r="P204" s="27"/>
      <c r="Q204" s="27"/>
      <c r="R204" s="27"/>
      <c r="S204" s="27"/>
      <c r="T204" s="27"/>
      <c r="U204" s="27"/>
      <c r="V204" s="27"/>
      <c r="W204" s="27"/>
      <c r="X204" s="27"/>
      <c r="Y204" s="27"/>
      <c r="Z204" s="27"/>
    </row>
    <row r="205" spans="1:26" ht="15.75" customHeight="1" x14ac:dyDescent="0.2">
      <c r="A205" s="27"/>
      <c r="B205" s="27"/>
      <c r="C205" s="27"/>
      <c r="D205" s="27"/>
      <c r="E205" s="27"/>
      <c r="F205" s="27"/>
      <c r="G205" s="27"/>
      <c r="H205" s="27"/>
      <c r="I205" s="27"/>
      <c r="J205" s="27"/>
      <c r="K205" s="27"/>
      <c r="L205" s="27"/>
      <c r="M205" s="27"/>
      <c r="N205" s="27"/>
      <c r="O205" s="27"/>
      <c r="P205" s="27"/>
      <c r="Q205" s="27"/>
      <c r="R205" s="27"/>
      <c r="S205" s="27"/>
      <c r="T205" s="27"/>
      <c r="U205" s="27"/>
      <c r="V205" s="27"/>
      <c r="W205" s="27"/>
      <c r="X205" s="27"/>
      <c r="Y205" s="27"/>
      <c r="Z205" s="27"/>
    </row>
    <row r="206" spans="1:26" ht="15.75" customHeight="1" x14ac:dyDescent="0.2">
      <c r="A206" s="27"/>
      <c r="B206" s="27"/>
      <c r="C206" s="27"/>
      <c r="D206" s="27"/>
      <c r="E206" s="27"/>
      <c r="F206" s="27"/>
      <c r="G206" s="27"/>
      <c r="H206" s="27"/>
      <c r="I206" s="27"/>
      <c r="J206" s="27"/>
      <c r="K206" s="27"/>
      <c r="L206" s="27"/>
      <c r="M206" s="27"/>
      <c r="N206" s="27"/>
      <c r="O206" s="27"/>
      <c r="P206" s="27"/>
      <c r="Q206" s="27"/>
      <c r="R206" s="27"/>
      <c r="S206" s="27"/>
      <c r="T206" s="27"/>
      <c r="U206" s="27"/>
      <c r="V206" s="27"/>
      <c r="W206" s="27"/>
      <c r="X206" s="27"/>
      <c r="Y206" s="27"/>
      <c r="Z206" s="27"/>
    </row>
    <row r="207" spans="1:26" ht="15.75" customHeight="1" x14ac:dyDescent="0.2">
      <c r="A207" s="27"/>
      <c r="B207" s="27"/>
      <c r="C207" s="27"/>
      <c r="D207" s="27"/>
      <c r="E207" s="27"/>
      <c r="F207" s="27"/>
      <c r="G207" s="27"/>
      <c r="H207" s="27"/>
      <c r="I207" s="27"/>
      <c r="J207" s="27"/>
      <c r="K207" s="27"/>
      <c r="L207" s="27"/>
      <c r="M207" s="27"/>
      <c r="N207" s="27"/>
      <c r="O207" s="27"/>
      <c r="P207" s="27"/>
      <c r="Q207" s="27"/>
      <c r="R207" s="27"/>
      <c r="S207" s="27"/>
      <c r="T207" s="27"/>
      <c r="U207" s="27"/>
      <c r="V207" s="27"/>
      <c r="W207" s="27"/>
      <c r="X207" s="27"/>
      <c r="Y207" s="27"/>
      <c r="Z207" s="27"/>
    </row>
    <row r="208" spans="1:26" ht="15.75" customHeight="1" x14ac:dyDescent="0.2">
      <c r="A208" s="27"/>
      <c r="B208" s="27"/>
      <c r="C208" s="27"/>
      <c r="D208" s="27"/>
      <c r="E208" s="27"/>
      <c r="F208" s="27"/>
      <c r="G208" s="27"/>
      <c r="H208" s="27"/>
      <c r="I208" s="27"/>
      <c r="J208" s="27"/>
      <c r="K208" s="27"/>
      <c r="L208" s="27"/>
      <c r="M208" s="27"/>
      <c r="N208" s="27"/>
      <c r="O208" s="27"/>
      <c r="P208" s="27"/>
      <c r="Q208" s="27"/>
      <c r="R208" s="27"/>
      <c r="S208" s="27"/>
      <c r="T208" s="27"/>
      <c r="U208" s="27"/>
      <c r="V208" s="27"/>
      <c r="W208" s="27"/>
      <c r="X208" s="27"/>
      <c r="Y208" s="27"/>
      <c r="Z208" s="27"/>
    </row>
    <row r="209" spans="1:26" ht="15.75" customHeight="1" x14ac:dyDescent="0.2">
      <c r="A209" s="27"/>
      <c r="B209" s="27"/>
      <c r="C209" s="27"/>
      <c r="D209" s="27"/>
      <c r="E209" s="27"/>
      <c r="F209" s="27"/>
      <c r="G209" s="27"/>
      <c r="H209" s="27"/>
      <c r="I209" s="27"/>
      <c r="J209" s="27"/>
      <c r="K209" s="27"/>
      <c r="L209" s="27"/>
      <c r="M209" s="27"/>
      <c r="N209" s="27"/>
      <c r="O209" s="27"/>
      <c r="P209" s="27"/>
      <c r="Q209" s="27"/>
      <c r="R209" s="27"/>
      <c r="S209" s="27"/>
      <c r="T209" s="27"/>
      <c r="U209" s="27"/>
      <c r="V209" s="27"/>
      <c r="W209" s="27"/>
      <c r="X209" s="27"/>
      <c r="Y209" s="27"/>
      <c r="Z209" s="27"/>
    </row>
    <row r="210" spans="1:26" ht="15.75" customHeight="1" x14ac:dyDescent="0.2">
      <c r="A210" s="27"/>
      <c r="B210" s="27"/>
      <c r="C210" s="27"/>
      <c r="D210" s="27"/>
      <c r="E210" s="27"/>
      <c r="F210" s="27"/>
      <c r="G210" s="27"/>
      <c r="H210" s="27"/>
      <c r="I210" s="27"/>
      <c r="J210" s="27"/>
      <c r="K210" s="27"/>
      <c r="L210" s="27"/>
      <c r="M210" s="27"/>
      <c r="N210" s="27"/>
      <c r="O210" s="27"/>
      <c r="P210" s="27"/>
      <c r="Q210" s="27"/>
      <c r="R210" s="27"/>
      <c r="S210" s="27"/>
      <c r="T210" s="27"/>
      <c r="U210" s="27"/>
      <c r="V210" s="27"/>
      <c r="W210" s="27"/>
      <c r="X210" s="27"/>
      <c r="Y210" s="27"/>
      <c r="Z210" s="27"/>
    </row>
    <row r="211" spans="1:26" ht="15.75" customHeight="1" x14ac:dyDescent="0.2">
      <c r="A211" s="27"/>
      <c r="B211" s="27"/>
      <c r="C211" s="27"/>
      <c r="D211" s="27"/>
      <c r="E211" s="27"/>
      <c r="F211" s="27"/>
      <c r="G211" s="27"/>
      <c r="H211" s="27"/>
      <c r="I211" s="27"/>
      <c r="J211" s="27"/>
      <c r="K211" s="27"/>
      <c r="L211" s="27"/>
      <c r="M211" s="27"/>
      <c r="N211" s="27"/>
      <c r="O211" s="27"/>
      <c r="P211" s="27"/>
      <c r="Q211" s="27"/>
      <c r="R211" s="27"/>
      <c r="S211" s="27"/>
      <c r="T211" s="27"/>
      <c r="U211" s="27"/>
      <c r="V211" s="27"/>
      <c r="W211" s="27"/>
      <c r="X211" s="27"/>
      <c r="Y211" s="27"/>
      <c r="Z211" s="27"/>
    </row>
    <row r="212" spans="1:26" ht="15.75" customHeight="1" x14ac:dyDescent="0.2">
      <c r="A212" s="27"/>
      <c r="B212" s="27"/>
      <c r="C212" s="27"/>
      <c r="D212" s="27"/>
      <c r="E212" s="27"/>
      <c r="F212" s="27"/>
      <c r="G212" s="27"/>
      <c r="H212" s="27"/>
      <c r="I212" s="27"/>
      <c r="J212" s="27"/>
      <c r="K212" s="27"/>
      <c r="L212" s="27"/>
      <c r="M212" s="27"/>
      <c r="N212" s="27"/>
      <c r="O212" s="27"/>
      <c r="P212" s="27"/>
      <c r="Q212" s="27"/>
      <c r="R212" s="27"/>
      <c r="S212" s="27"/>
      <c r="T212" s="27"/>
      <c r="U212" s="27"/>
      <c r="V212" s="27"/>
      <c r="W212" s="27"/>
      <c r="X212" s="27"/>
      <c r="Y212" s="27"/>
      <c r="Z212" s="27"/>
    </row>
    <row r="213" spans="1:26" ht="15.75" customHeight="1" x14ac:dyDescent="0.2">
      <c r="A213" s="27"/>
      <c r="B213" s="27"/>
      <c r="C213" s="27"/>
      <c r="D213" s="27"/>
      <c r="E213" s="27"/>
      <c r="F213" s="27"/>
      <c r="G213" s="27"/>
      <c r="H213" s="27"/>
      <c r="I213" s="27"/>
      <c r="J213" s="27"/>
      <c r="K213" s="27"/>
      <c r="L213" s="27"/>
      <c r="M213" s="27"/>
      <c r="N213" s="27"/>
      <c r="O213" s="27"/>
      <c r="P213" s="27"/>
      <c r="Q213" s="27"/>
      <c r="R213" s="27"/>
      <c r="S213" s="27"/>
      <c r="T213" s="27"/>
      <c r="U213" s="27"/>
      <c r="V213" s="27"/>
      <c r="W213" s="27"/>
      <c r="X213" s="27"/>
      <c r="Y213" s="27"/>
      <c r="Z213" s="27"/>
    </row>
    <row r="214" spans="1:26" ht="15.75" customHeight="1" x14ac:dyDescent="0.2">
      <c r="A214" s="27"/>
      <c r="B214" s="27"/>
      <c r="C214" s="27"/>
      <c r="D214" s="27"/>
      <c r="E214" s="27"/>
      <c r="F214" s="27"/>
      <c r="G214" s="27"/>
      <c r="H214" s="27"/>
      <c r="I214" s="27"/>
      <c r="J214" s="27"/>
      <c r="K214" s="27"/>
      <c r="L214" s="27"/>
      <c r="M214" s="27"/>
      <c r="N214" s="27"/>
      <c r="O214" s="27"/>
      <c r="P214" s="27"/>
      <c r="Q214" s="27"/>
      <c r="R214" s="27"/>
      <c r="S214" s="27"/>
      <c r="T214" s="27"/>
      <c r="U214" s="27"/>
      <c r="V214" s="27"/>
      <c r="W214" s="27"/>
      <c r="X214" s="27"/>
      <c r="Y214" s="27"/>
      <c r="Z214" s="27"/>
    </row>
    <row r="215" spans="1:26" ht="15.75" customHeight="1" x14ac:dyDescent="0.2">
      <c r="A215" s="27"/>
      <c r="B215" s="27"/>
      <c r="C215" s="27"/>
      <c r="D215" s="27"/>
      <c r="E215" s="27"/>
      <c r="F215" s="27"/>
      <c r="G215" s="27"/>
      <c r="H215" s="27"/>
      <c r="I215" s="27"/>
      <c r="J215" s="27"/>
      <c r="K215" s="27"/>
      <c r="L215" s="27"/>
      <c r="M215" s="27"/>
      <c r="N215" s="27"/>
      <c r="O215" s="27"/>
      <c r="P215" s="27"/>
      <c r="Q215" s="27"/>
      <c r="R215" s="27"/>
      <c r="S215" s="27"/>
      <c r="T215" s="27"/>
      <c r="U215" s="27"/>
      <c r="V215" s="27"/>
      <c r="W215" s="27"/>
      <c r="X215" s="27"/>
      <c r="Y215" s="27"/>
      <c r="Z215" s="27"/>
    </row>
    <row r="216" spans="1:26" ht="15.75" customHeight="1" x14ac:dyDescent="0.2">
      <c r="A216" s="27"/>
      <c r="B216" s="27"/>
      <c r="C216" s="27"/>
      <c r="D216" s="27"/>
      <c r="E216" s="27"/>
      <c r="F216" s="27"/>
      <c r="G216" s="27"/>
      <c r="H216" s="27"/>
      <c r="I216" s="27"/>
      <c r="J216" s="27"/>
      <c r="K216" s="27"/>
      <c r="L216" s="27"/>
      <c r="M216" s="27"/>
      <c r="N216" s="27"/>
      <c r="O216" s="27"/>
      <c r="P216" s="27"/>
      <c r="Q216" s="27"/>
      <c r="R216" s="27"/>
      <c r="S216" s="27"/>
      <c r="T216" s="27"/>
      <c r="U216" s="27"/>
      <c r="V216" s="27"/>
      <c r="W216" s="27"/>
      <c r="X216" s="27"/>
      <c r="Y216" s="27"/>
      <c r="Z216" s="27"/>
    </row>
    <row r="217" spans="1:26" ht="15.75" customHeight="1" x14ac:dyDescent="0.2">
      <c r="A217" s="27"/>
      <c r="B217" s="27"/>
      <c r="C217" s="27"/>
      <c r="D217" s="27"/>
      <c r="E217" s="27"/>
      <c r="F217" s="27"/>
      <c r="G217" s="27"/>
      <c r="H217" s="27"/>
      <c r="I217" s="27"/>
      <c r="J217" s="27"/>
      <c r="K217" s="27"/>
      <c r="L217" s="27"/>
      <c r="M217" s="27"/>
      <c r="N217" s="27"/>
      <c r="O217" s="27"/>
      <c r="P217" s="27"/>
      <c r="Q217" s="27"/>
      <c r="R217" s="27"/>
      <c r="S217" s="27"/>
      <c r="T217" s="27"/>
      <c r="U217" s="27"/>
      <c r="V217" s="27"/>
      <c r="W217" s="27"/>
      <c r="X217" s="27"/>
      <c r="Y217" s="27"/>
      <c r="Z217" s="27"/>
    </row>
    <row r="218" spans="1:26" ht="15.75" customHeight="1" x14ac:dyDescent="0.2">
      <c r="A218" s="27"/>
      <c r="B218" s="27"/>
      <c r="C218" s="27"/>
      <c r="D218" s="27"/>
      <c r="E218" s="27"/>
      <c r="F218" s="27"/>
      <c r="G218" s="27"/>
      <c r="H218" s="27"/>
      <c r="I218" s="27"/>
      <c r="J218" s="27"/>
      <c r="K218" s="27"/>
      <c r="L218" s="27"/>
      <c r="M218" s="27"/>
      <c r="N218" s="27"/>
      <c r="O218" s="27"/>
      <c r="P218" s="27"/>
      <c r="Q218" s="27"/>
      <c r="R218" s="27"/>
      <c r="S218" s="27"/>
      <c r="T218" s="27"/>
      <c r="U218" s="27"/>
      <c r="V218" s="27"/>
      <c r="W218" s="27"/>
      <c r="X218" s="27"/>
      <c r="Y218" s="27"/>
      <c r="Z218" s="27"/>
    </row>
    <row r="219" spans="1:26" ht="15.75" customHeight="1" x14ac:dyDescent="0.2">
      <c r="A219" s="27"/>
      <c r="B219" s="27"/>
      <c r="C219" s="27"/>
      <c r="D219" s="27"/>
      <c r="E219" s="27"/>
      <c r="F219" s="27"/>
      <c r="G219" s="27"/>
      <c r="H219" s="27"/>
      <c r="I219" s="27"/>
      <c r="J219" s="27"/>
      <c r="K219" s="27"/>
      <c r="L219" s="27"/>
      <c r="M219" s="27"/>
      <c r="N219" s="27"/>
      <c r="O219" s="27"/>
      <c r="P219" s="27"/>
      <c r="Q219" s="27"/>
      <c r="R219" s="27"/>
      <c r="S219" s="27"/>
      <c r="T219" s="27"/>
      <c r="U219" s="27"/>
      <c r="V219" s="27"/>
      <c r="W219" s="27"/>
      <c r="X219" s="27"/>
      <c r="Y219" s="27"/>
      <c r="Z219" s="27"/>
    </row>
    <row r="220" spans="1:26" ht="15.75" customHeight="1" x14ac:dyDescent="0.2">
      <c r="A220" s="27"/>
      <c r="B220" s="27"/>
      <c r="C220" s="27"/>
      <c r="D220" s="27"/>
      <c r="E220" s="27"/>
      <c r="F220" s="27"/>
      <c r="G220" s="27"/>
      <c r="H220" s="27"/>
      <c r="I220" s="27"/>
      <c r="J220" s="27"/>
      <c r="K220" s="27"/>
      <c r="L220" s="27"/>
      <c r="M220" s="27"/>
      <c r="N220" s="27"/>
      <c r="O220" s="27"/>
      <c r="P220" s="27"/>
      <c r="Q220" s="27"/>
      <c r="R220" s="27"/>
      <c r="S220" s="27"/>
      <c r="T220" s="27"/>
      <c r="U220" s="27"/>
      <c r="V220" s="27"/>
      <c r="W220" s="27"/>
      <c r="X220" s="27"/>
      <c r="Y220" s="27"/>
      <c r="Z220" s="27"/>
    </row>
    <row r="221" spans="1:26" ht="15.75" customHeight="1" x14ac:dyDescent="0.2"/>
    <row r="222" spans="1:26" ht="15.75" customHeight="1" x14ac:dyDescent="0.2"/>
    <row r="223" spans="1:26" ht="15.75" customHeight="1" x14ac:dyDescent="0.2"/>
    <row r="224" spans="1:26"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 footer="0"/>
  <pageSetup orientation="landscape"/>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Z1000"/>
  <sheetViews>
    <sheetView workbookViewId="0"/>
  </sheetViews>
  <sheetFormatPr baseColWidth="10" defaultColWidth="14.5" defaultRowHeight="15" customHeight="1" x14ac:dyDescent="0.2"/>
  <cols>
    <col min="1" max="1" width="3.6640625" customWidth="1"/>
    <col min="2" max="2" width="38" customWidth="1"/>
    <col min="3" max="3" width="5.5" customWidth="1"/>
    <col min="4" max="4" width="5.6640625" customWidth="1"/>
    <col min="5" max="5" width="2.6640625" customWidth="1"/>
    <col min="6" max="6" width="6.5" customWidth="1"/>
    <col min="7" max="7" width="16.33203125" customWidth="1"/>
    <col min="8" max="8" width="9.5" customWidth="1"/>
    <col min="9" max="9" width="10.6640625" customWidth="1"/>
    <col min="10" max="11" width="9.33203125" customWidth="1"/>
    <col min="12" max="12" width="13.33203125" customWidth="1"/>
    <col min="13" max="13" width="13.33203125" hidden="1" customWidth="1"/>
    <col min="14" max="14" width="13.33203125" customWidth="1"/>
    <col min="15" max="15" width="23.83203125" customWidth="1"/>
    <col min="16" max="16" width="14.5" customWidth="1"/>
    <col min="17" max="17" width="42.83203125" customWidth="1"/>
    <col min="18" max="26" width="9.33203125" customWidth="1"/>
  </cols>
  <sheetData>
    <row r="1" spans="1:26" ht="17.25" customHeight="1" x14ac:dyDescent="0.2">
      <c r="A1" s="50"/>
      <c r="B1" s="52"/>
      <c r="C1" s="50"/>
      <c r="D1" s="50"/>
      <c r="E1" s="50"/>
      <c r="F1" s="50"/>
      <c r="G1" s="50"/>
      <c r="H1" s="50"/>
      <c r="I1" s="50"/>
      <c r="J1" s="50"/>
      <c r="K1" s="57"/>
      <c r="L1" s="51" t="s">
        <v>99</v>
      </c>
      <c r="M1" s="51"/>
      <c r="N1" s="51"/>
      <c r="O1" s="51"/>
      <c r="P1" s="67"/>
      <c r="Q1" s="50"/>
      <c r="R1" s="50"/>
      <c r="S1" s="50"/>
      <c r="T1" s="50"/>
      <c r="U1" s="50"/>
      <c r="V1" s="50"/>
      <c r="W1" s="50"/>
      <c r="X1" s="50"/>
      <c r="Y1" s="50"/>
      <c r="Z1" s="50"/>
    </row>
    <row r="2" spans="1:26" ht="17.25" customHeight="1" x14ac:dyDescent="0.2">
      <c r="A2" s="50"/>
      <c r="B2" s="52"/>
      <c r="C2" s="50"/>
      <c r="D2" s="50"/>
      <c r="E2" s="50"/>
      <c r="F2" s="50"/>
      <c r="G2" s="50"/>
      <c r="H2" s="50"/>
      <c r="I2" s="50"/>
      <c r="J2" s="50"/>
      <c r="K2" s="11"/>
      <c r="L2" s="51" t="s">
        <v>165</v>
      </c>
      <c r="M2" s="51"/>
      <c r="N2" s="51"/>
      <c r="O2" s="51"/>
      <c r="P2" s="67"/>
      <c r="Q2" s="50"/>
      <c r="R2" s="50"/>
      <c r="S2" s="50"/>
      <c r="T2" s="50"/>
      <c r="U2" s="50"/>
      <c r="V2" s="50"/>
      <c r="W2" s="50"/>
      <c r="X2" s="50"/>
      <c r="Y2" s="50"/>
      <c r="Z2" s="50"/>
    </row>
    <row r="3" spans="1:26" ht="17.25" customHeight="1" x14ac:dyDescent="0.2">
      <c r="A3" s="50"/>
      <c r="B3" s="52"/>
      <c r="C3" s="50"/>
      <c r="D3" s="50"/>
      <c r="E3" s="50"/>
      <c r="F3" s="50"/>
      <c r="G3" s="50"/>
      <c r="H3" s="50"/>
      <c r="I3" s="50"/>
      <c r="J3" s="50"/>
      <c r="K3" s="11"/>
      <c r="L3" s="11"/>
      <c r="M3" s="11"/>
      <c r="N3" s="11"/>
      <c r="O3" s="11"/>
      <c r="P3" s="67"/>
      <c r="Q3" s="50"/>
      <c r="R3" s="50"/>
      <c r="S3" s="50"/>
      <c r="T3" s="50"/>
      <c r="U3" s="50"/>
      <c r="V3" s="50"/>
      <c r="W3" s="50"/>
      <c r="X3" s="50"/>
      <c r="Y3" s="50"/>
      <c r="Z3" s="50"/>
    </row>
    <row r="4" spans="1:26" ht="17.25" customHeight="1" x14ac:dyDescent="0.2">
      <c r="A4" s="550" t="s">
        <v>166</v>
      </c>
      <c r="B4" s="358"/>
      <c r="C4" s="358"/>
      <c r="D4" s="358"/>
      <c r="E4" s="358"/>
      <c r="F4" s="358"/>
      <c r="G4" s="358"/>
      <c r="H4" s="358"/>
      <c r="I4" s="358"/>
      <c r="J4" s="358"/>
      <c r="K4" s="358"/>
      <c r="L4" s="358"/>
      <c r="M4" s="68"/>
      <c r="N4" s="68"/>
      <c r="O4" s="68"/>
      <c r="P4" s="69"/>
      <c r="Q4" s="52"/>
      <c r="R4" s="52"/>
      <c r="S4" s="52"/>
      <c r="T4" s="52"/>
      <c r="U4" s="52"/>
      <c r="V4" s="52"/>
      <c r="W4" s="52"/>
      <c r="X4" s="52"/>
      <c r="Y4" s="52"/>
      <c r="Z4" s="52"/>
    </row>
    <row r="5" spans="1:26" ht="17.25" customHeight="1" x14ac:dyDescent="0.2">
      <c r="A5" s="550" t="s">
        <v>167</v>
      </c>
      <c r="B5" s="358"/>
      <c r="C5" s="358"/>
      <c r="D5" s="358"/>
      <c r="E5" s="358"/>
      <c r="F5" s="358"/>
      <c r="G5" s="358"/>
      <c r="H5" s="358"/>
      <c r="I5" s="358"/>
      <c r="J5" s="358"/>
      <c r="K5" s="358"/>
      <c r="L5" s="358"/>
      <c r="M5" s="68"/>
      <c r="N5" s="68"/>
      <c r="O5" s="68"/>
      <c r="P5" s="69"/>
      <c r="Q5" s="52"/>
      <c r="R5" s="52"/>
      <c r="S5" s="52"/>
      <c r="T5" s="52"/>
      <c r="U5" s="52"/>
      <c r="V5" s="52"/>
      <c r="W5" s="52"/>
      <c r="X5" s="52"/>
      <c r="Y5" s="52"/>
      <c r="Z5" s="52"/>
    </row>
    <row r="6" spans="1:26" ht="17.25" customHeight="1" x14ac:dyDescent="0.2">
      <c r="A6" s="50"/>
      <c r="B6" s="54"/>
      <c r="C6" s="54"/>
      <c r="D6" s="54"/>
      <c r="E6" s="54"/>
      <c r="F6" s="54"/>
      <c r="G6" s="54"/>
      <c r="H6" s="54"/>
      <c r="I6" s="54"/>
      <c r="J6" s="54"/>
      <c r="K6" s="54"/>
      <c r="L6" s="54"/>
      <c r="M6" s="54"/>
      <c r="N6" s="54"/>
      <c r="O6" s="54"/>
      <c r="P6" s="67"/>
      <c r="Q6" s="50"/>
      <c r="R6" s="50"/>
      <c r="S6" s="50"/>
      <c r="T6" s="50"/>
      <c r="U6" s="50"/>
      <c r="V6" s="50"/>
      <c r="W6" s="50"/>
      <c r="X6" s="50"/>
      <c r="Y6" s="50"/>
      <c r="Z6" s="50"/>
    </row>
    <row r="7" spans="1:26" ht="79.5" customHeight="1" x14ac:dyDescent="0.2">
      <c r="A7" s="551" t="s">
        <v>195</v>
      </c>
      <c r="B7" s="358"/>
      <c r="C7" s="358"/>
      <c r="D7" s="358"/>
      <c r="E7" s="358"/>
      <c r="F7" s="358"/>
      <c r="G7" s="358"/>
      <c r="H7" s="358"/>
      <c r="I7" s="358"/>
      <c r="J7" s="358"/>
      <c r="K7" s="358"/>
      <c r="L7" s="358"/>
      <c r="M7" s="53"/>
      <c r="N7" s="53"/>
      <c r="O7" s="53"/>
      <c r="P7" s="70"/>
      <c r="Q7" s="50"/>
      <c r="R7" s="50"/>
      <c r="S7" s="50"/>
      <c r="T7" s="50"/>
      <c r="U7" s="50"/>
      <c r="V7" s="50"/>
      <c r="W7" s="50"/>
      <c r="X7" s="50"/>
      <c r="Y7" s="50"/>
      <c r="Z7" s="50"/>
    </row>
    <row r="8" spans="1:26" ht="17.25" customHeight="1" x14ac:dyDescent="0.2">
      <c r="A8" s="53"/>
      <c r="B8" s="53"/>
      <c r="C8" s="53"/>
      <c r="D8" s="53"/>
      <c r="E8" s="53"/>
      <c r="F8" s="53"/>
      <c r="G8" s="53"/>
      <c r="H8" s="53"/>
      <c r="I8" s="53"/>
      <c r="J8" s="53"/>
      <c r="K8" s="53"/>
      <c r="L8" s="53"/>
      <c r="M8" s="53"/>
      <c r="N8" s="53"/>
      <c r="O8" s="53"/>
      <c r="P8" s="52"/>
      <c r="Q8" s="50"/>
      <c r="R8" s="50"/>
      <c r="S8" s="50"/>
      <c r="T8" s="50"/>
      <c r="U8" s="50"/>
      <c r="V8" s="50"/>
      <c r="W8" s="50"/>
      <c r="X8" s="50"/>
      <c r="Y8" s="50"/>
      <c r="Z8" s="50"/>
    </row>
    <row r="9" spans="1:26" ht="17.25" customHeight="1" x14ac:dyDescent="0.2">
      <c r="A9" s="50" t="s">
        <v>168</v>
      </c>
      <c r="B9" s="50"/>
      <c r="C9" s="50"/>
      <c r="D9" s="50"/>
      <c r="E9" s="50"/>
      <c r="F9" s="52"/>
      <c r="G9" s="50"/>
      <c r="H9" s="50"/>
      <c r="I9" s="50"/>
      <c r="J9" s="50"/>
      <c r="K9" s="50"/>
      <c r="L9" s="50"/>
      <c r="M9" s="50"/>
      <c r="N9" s="50"/>
      <c r="O9" s="53"/>
      <c r="P9" s="52"/>
      <c r="Q9" s="50"/>
      <c r="R9" s="50"/>
      <c r="S9" s="50"/>
      <c r="T9" s="50"/>
      <c r="U9" s="50"/>
      <c r="V9" s="50"/>
      <c r="W9" s="50"/>
      <c r="X9" s="50"/>
      <c r="Y9" s="50"/>
      <c r="Z9" s="50"/>
    </row>
    <row r="10" spans="1:26" ht="17.25" customHeight="1" x14ac:dyDescent="0.2">
      <c r="A10" s="52"/>
      <c r="B10" s="50" t="s">
        <v>169</v>
      </c>
      <c r="C10" s="54" t="s">
        <v>102</v>
      </c>
      <c r="D10" s="50"/>
      <c r="E10" s="52"/>
      <c r="F10" s="52"/>
      <c r="G10" s="52"/>
      <c r="H10" s="52"/>
      <c r="I10" s="52"/>
      <c r="J10" s="52"/>
      <c r="K10" s="52"/>
      <c r="L10" s="52"/>
      <c r="M10" s="52"/>
      <c r="N10" s="52"/>
      <c r="O10" s="53"/>
      <c r="P10" s="52"/>
      <c r="Q10" s="52"/>
      <c r="R10" s="52"/>
      <c r="S10" s="52"/>
      <c r="T10" s="52"/>
      <c r="U10" s="52"/>
      <c r="V10" s="52"/>
      <c r="W10" s="52"/>
      <c r="X10" s="52"/>
      <c r="Y10" s="52"/>
      <c r="Z10" s="52"/>
    </row>
    <row r="11" spans="1:26" ht="17.25" customHeight="1" x14ac:dyDescent="0.2">
      <c r="A11" s="52"/>
      <c r="B11" s="50" t="s">
        <v>170</v>
      </c>
      <c r="C11" s="54" t="s">
        <v>102</v>
      </c>
      <c r="D11" s="50"/>
      <c r="E11" s="52"/>
      <c r="F11" s="52"/>
      <c r="G11" s="52"/>
      <c r="H11" s="52"/>
      <c r="I11" s="52"/>
      <c r="J11" s="52"/>
      <c r="K11" s="52"/>
      <c r="L11" s="52"/>
      <c r="M11" s="52"/>
      <c r="N11" s="52"/>
      <c r="O11" s="53"/>
      <c r="P11" s="52"/>
      <c r="Q11" s="52"/>
      <c r="R11" s="52"/>
      <c r="S11" s="52"/>
      <c r="T11" s="52"/>
      <c r="U11" s="52"/>
      <c r="V11" s="52"/>
      <c r="W11" s="52"/>
      <c r="X11" s="52"/>
      <c r="Y11" s="52"/>
      <c r="Z11" s="52"/>
    </row>
    <row r="12" spans="1:26" ht="17.25" customHeight="1" x14ac:dyDescent="0.2">
      <c r="A12" s="52"/>
      <c r="B12" s="50" t="s">
        <v>171</v>
      </c>
      <c r="C12" s="54" t="s">
        <v>102</v>
      </c>
      <c r="D12" s="50"/>
      <c r="E12" s="52"/>
      <c r="F12" s="52"/>
      <c r="G12" s="52"/>
      <c r="H12" s="52"/>
      <c r="I12" s="52"/>
      <c r="J12" s="52"/>
      <c r="K12" s="52"/>
      <c r="L12" s="52"/>
      <c r="M12" s="52"/>
      <c r="N12" s="52"/>
      <c r="O12" s="53"/>
      <c r="P12" s="52"/>
      <c r="Q12" s="52"/>
      <c r="R12" s="52"/>
      <c r="S12" s="52"/>
      <c r="T12" s="52"/>
      <c r="U12" s="52"/>
      <c r="V12" s="52"/>
      <c r="W12" s="52"/>
      <c r="X12" s="52"/>
      <c r="Y12" s="52"/>
      <c r="Z12" s="52"/>
    </row>
    <row r="13" spans="1:26" ht="17.25" customHeight="1" x14ac:dyDescent="0.2">
      <c r="A13" s="52"/>
      <c r="B13" s="50" t="s">
        <v>141</v>
      </c>
      <c r="C13" s="71" t="s">
        <v>102</v>
      </c>
      <c r="D13" s="50"/>
      <c r="E13" s="52"/>
      <c r="F13" s="52"/>
      <c r="G13" s="52"/>
      <c r="H13" s="52"/>
      <c r="I13" s="52"/>
      <c r="J13" s="52"/>
      <c r="K13" s="52"/>
      <c r="L13" s="52"/>
      <c r="M13" s="52"/>
      <c r="N13" s="52"/>
      <c r="O13" s="53"/>
      <c r="P13" s="52"/>
      <c r="Q13" s="52"/>
      <c r="R13" s="52"/>
      <c r="S13" s="52"/>
      <c r="T13" s="52"/>
      <c r="U13" s="52"/>
      <c r="V13" s="52"/>
      <c r="W13" s="52"/>
      <c r="X13" s="52"/>
      <c r="Y13" s="52"/>
      <c r="Z13" s="52"/>
    </row>
    <row r="14" spans="1:26" ht="17.25" customHeight="1" x14ac:dyDescent="0.2">
      <c r="A14" s="52"/>
      <c r="B14" s="50" t="s">
        <v>15</v>
      </c>
      <c r="C14" s="71" t="s">
        <v>102</v>
      </c>
      <c r="D14" s="50"/>
      <c r="E14" s="52"/>
      <c r="F14" s="52"/>
      <c r="G14" s="52"/>
      <c r="H14" s="52"/>
      <c r="I14" s="52"/>
      <c r="J14" s="52"/>
      <c r="K14" s="52"/>
      <c r="L14" s="52"/>
      <c r="M14" s="52"/>
      <c r="N14" s="52"/>
      <c r="O14" s="53"/>
      <c r="P14" s="52"/>
      <c r="Q14" s="52"/>
      <c r="R14" s="52"/>
      <c r="S14" s="52"/>
      <c r="T14" s="52"/>
      <c r="U14" s="52"/>
      <c r="V14" s="52"/>
      <c r="W14" s="52"/>
      <c r="X14" s="52"/>
      <c r="Y14" s="52"/>
      <c r="Z14" s="52"/>
    </row>
    <row r="15" spans="1:26" ht="17.25" customHeight="1" x14ac:dyDescent="0.2">
      <c r="A15" s="50"/>
      <c r="B15" s="50"/>
      <c r="C15" s="50"/>
      <c r="D15" s="50" t="s">
        <v>196</v>
      </c>
      <c r="E15" s="50"/>
      <c r="F15" s="50"/>
      <c r="G15" s="50"/>
      <c r="H15" s="50"/>
      <c r="I15" s="50"/>
      <c r="J15" s="50"/>
      <c r="K15" s="50"/>
      <c r="L15" s="50" t="s">
        <v>172</v>
      </c>
      <c r="M15" s="50" t="s">
        <v>197</v>
      </c>
      <c r="N15" s="50"/>
      <c r="O15" s="53"/>
      <c r="P15" s="52"/>
      <c r="Q15" s="50"/>
      <c r="R15" s="50"/>
      <c r="S15" s="50"/>
      <c r="T15" s="50"/>
      <c r="U15" s="50"/>
      <c r="V15" s="50"/>
      <c r="W15" s="50"/>
      <c r="X15" s="50"/>
      <c r="Y15" s="50"/>
      <c r="Z15" s="50"/>
    </row>
    <row r="16" spans="1:26" ht="17.25" customHeight="1" x14ac:dyDescent="0.2">
      <c r="A16" s="50"/>
      <c r="B16" s="50"/>
      <c r="C16" s="50"/>
      <c r="D16" s="50" t="s">
        <v>198</v>
      </c>
      <c r="E16" s="50"/>
      <c r="F16" s="50"/>
      <c r="G16" s="50"/>
      <c r="H16" s="50"/>
      <c r="I16" s="50"/>
      <c r="J16" s="50"/>
      <c r="K16" s="50"/>
      <c r="L16" s="50" t="s">
        <v>172</v>
      </c>
      <c r="M16" s="50" t="s">
        <v>197</v>
      </c>
      <c r="N16" s="50"/>
      <c r="O16" s="53"/>
      <c r="P16" s="50"/>
      <c r="Q16" s="50"/>
      <c r="R16" s="50"/>
      <c r="S16" s="50"/>
      <c r="T16" s="50"/>
      <c r="U16" s="50"/>
      <c r="V16" s="50"/>
      <c r="W16" s="50"/>
      <c r="X16" s="50"/>
      <c r="Y16" s="50"/>
      <c r="Z16" s="50"/>
    </row>
    <row r="17" spans="1:26" ht="17.25" customHeight="1" x14ac:dyDescent="0.2">
      <c r="A17" s="50"/>
      <c r="B17" s="50"/>
      <c r="C17" s="50"/>
      <c r="D17" s="50" t="s">
        <v>199</v>
      </c>
      <c r="E17" s="50"/>
      <c r="F17" s="50"/>
      <c r="G17" s="50"/>
      <c r="H17" s="50"/>
      <c r="I17" s="50"/>
      <c r="J17" s="50"/>
      <c r="K17" s="50"/>
      <c r="L17" s="50" t="s">
        <v>172</v>
      </c>
      <c r="M17" s="50" t="s">
        <v>197</v>
      </c>
      <c r="N17" s="50"/>
      <c r="O17" s="53"/>
      <c r="P17" s="52"/>
      <c r="Q17" s="50"/>
      <c r="R17" s="50"/>
      <c r="S17" s="50"/>
      <c r="T17" s="50"/>
      <c r="U17" s="50"/>
      <c r="V17" s="50"/>
      <c r="W17" s="50"/>
      <c r="X17" s="50"/>
      <c r="Y17" s="50"/>
      <c r="Z17" s="50"/>
    </row>
    <row r="18" spans="1:26" ht="17.25" customHeight="1" x14ac:dyDescent="0.2">
      <c r="A18" s="50"/>
      <c r="B18" s="50"/>
      <c r="C18" s="50"/>
      <c r="D18" s="50"/>
      <c r="E18" s="50"/>
      <c r="F18" s="50"/>
      <c r="G18" s="50"/>
      <c r="H18" s="50"/>
      <c r="I18" s="50"/>
      <c r="J18" s="50"/>
      <c r="K18" s="50"/>
      <c r="L18" s="50"/>
      <c r="M18" s="50" t="s">
        <v>197</v>
      </c>
      <c r="N18" s="50"/>
      <c r="O18" s="53"/>
      <c r="P18" s="52"/>
      <c r="Q18" s="50"/>
      <c r="R18" s="50"/>
      <c r="S18" s="50"/>
      <c r="T18" s="50"/>
      <c r="U18" s="50"/>
      <c r="V18" s="50"/>
      <c r="W18" s="50"/>
      <c r="X18" s="50"/>
      <c r="Y18" s="50"/>
      <c r="Z18" s="50"/>
    </row>
    <row r="19" spans="1:26" ht="45" customHeight="1" x14ac:dyDescent="0.2">
      <c r="A19" s="551" t="s">
        <v>173</v>
      </c>
      <c r="B19" s="358"/>
      <c r="C19" s="358"/>
      <c r="D19" s="358"/>
      <c r="E19" s="358"/>
      <c r="F19" s="358"/>
      <c r="G19" s="358"/>
      <c r="H19" s="358"/>
      <c r="I19" s="358"/>
      <c r="J19" s="358"/>
      <c r="K19" s="358"/>
      <c r="L19" s="358"/>
      <c r="M19" s="53"/>
      <c r="N19" s="53"/>
      <c r="O19" s="53"/>
      <c r="P19" s="53"/>
      <c r="Q19" s="50"/>
      <c r="R19" s="50"/>
      <c r="S19" s="50"/>
      <c r="T19" s="50"/>
      <c r="U19" s="50"/>
      <c r="V19" s="50"/>
      <c r="W19" s="50"/>
      <c r="X19" s="50"/>
      <c r="Y19" s="50"/>
      <c r="Z19" s="50"/>
    </row>
    <row r="20" spans="1:26" ht="17.25" customHeight="1" x14ac:dyDescent="0.2">
      <c r="A20" s="50"/>
      <c r="B20" s="50"/>
      <c r="C20" s="50"/>
      <c r="D20" s="50"/>
      <c r="E20" s="50"/>
      <c r="F20" s="50"/>
      <c r="G20" s="50"/>
      <c r="H20" s="50"/>
      <c r="I20" s="50"/>
      <c r="J20" s="50"/>
      <c r="K20" s="50"/>
      <c r="L20" s="50"/>
      <c r="M20" s="50"/>
      <c r="N20" s="50"/>
      <c r="O20" s="50"/>
      <c r="P20" s="50"/>
      <c r="Q20" s="50"/>
      <c r="R20" s="50"/>
      <c r="S20" s="50"/>
      <c r="T20" s="50"/>
      <c r="U20" s="50"/>
      <c r="V20" s="50"/>
      <c r="W20" s="50"/>
      <c r="X20" s="50"/>
      <c r="Y20" s="50"/>
      <c r="Z20" s="50"/>
    </row>
    <row r="21" spans="1:26" ht="58.5" customHeight="1" x14ac:dyDescent="0.2">
      <c r="A21" s="73" t="s">
        <v>6</v>
      </c>
      <c r="B21" s="551" t="s">
        <v>200</v>
      </c>
      <c r="C21" s="358"/>
      <c r="D21" s="358"/>
      <c r="E21" s="358"/>
      <c r="F21" s="358"/>
      <c r="G21" s="358"/>
      <c r="H21" s="358"/>
      <c r="I21" s="358"/>
      <c r="J21" s="358"/>
      <c r="K21" s="358"/>
      <c r="L21" s="358"/>
      <c r="M21" s="50"/>
      <c r="N21" s="50"/>
      <c r="O21" s="50"/>
      <c r="P21" s="50"/>
      <c r="Q21" s="50"/>
      <c r="R21" s="50"/>
      <c r="S21" s="50"/>
      <c r="T21" s="50"/>
      <c r="U21" s="50"/>
      <c r="V21" s="50"/>
      <c r="W21" s="50"/>
      <c r="X21" s="50"/>
      <c r="Y21" s="50"/>
      <c r="Z21" s="50"/>
    </row>
    <row r="22" spans="1:26" ht="17.25" customHeight="1" x14ac:dyDescent="0.2">
      <c r="A22" s="73" t="s">
        <v>8</v>
      </c>
      <c r="B22" s="50" t="s">
        <v>175</v>
      </c>
      <c r="C22" s="50"/>
      <c r="D22" s="50"/>
      <c r="E22" s="50"/>
      <c r="F22" s="50"/>
      <c r="G22" s="50"/>
      <c r="H22" s="50"/>
      <c r="I22" s="50"/>
      <c r="J22" s="50"/>
      <c r="K22" s="50"/>
      <c r="L22" s="50"/>
      <c r="M22" s="50"/>
      <c r="N22" s="50"/>
      <c r="O22" s="50"/>
      <c r="P22" s="67"/>
      <c r="Q22" s="50"/>
      <c r="R22" s="50"/>
      <c r="S22" s="50"/>
      <c r="T22" s="50"/>
      <c r="U22" s="50"/>
      <c r="V22" s="50"/>
      <c r="W22" s="50"/>
      <c r="X22" s="50"/>
      <c r="Y22" s="50"/>
      <c r="Z22" s="50"/>
    </row>
    <row r="23" spans="1:26" ht="17.25" customHeight="1" x14ac:dyDescent="0.2">
      <c r="A23" s="11"/>
      <c r="B23" s="56" t="s">
        <v>176</v>
      </c>
      <c r="C23" s="50" t="s">
        <v>120</v>
      </c>
      <c r="D23" s="50"/>
      <c r="E23" s="50"/>
      <c r="F23" s="50"/>
      <c r="G23" s="50"/>
      <c r="H23" s="50"/>
      <c r="I23" s="50"/>
      <c r="J23" s="50"/>
      <c r="K23" s="50"/>
      <c r="L23" s="50"/>
      <c r="M23" s="50" t="s">
        <v>197</v>
      </c>
      <c r="N23" s="50"/>
      <c r="O23" s="50"/>
      <c r="P23" s="67"/>
      <c r="Q23" s="50"/>
      <c r="R23" s="50"/>
      <c r="S23" s="50"/>
      <c r="T23" s="50"/>
      <c r="U23" s="50"/>
      <c r="V23" s="50"/>
      <c r="W23" s="50"/>
      <c r="X23" s="50"/>
      <c r="Y23" s="50"/>
      <c r="Z23" s="50"/>
    </row>
    <row r="24" spans="1:26" ht="17.25" customHeight="1" x14ac:dyDescent="0.2">
      <c r="A24" s="50" t="s">
        <v>178</v>
      </c>
      <c r="B24" s="50"/>
      <c r="C24" s="50"/>
      <c r="D24" s="50"/>
      <c r="E24" s="50"/>
      <c r="F24" s="50"/>
      <c r="G24" s="50"/>
      <c r="H24" s="50"/>
      <c r="I24" s="50"/>
      <c r="J24" s="50"/>
      <c r="K24" s="50"/>
      <c r="L24" s="50"/>
      <c r="M24" s="50"/>
      <c r="N24" s="50"/>
      <c r="O24" s="50"/>
      <c r="P24" s="67"/>
      <c r="Q24" s="50"/>
      <c r="R24" s="50"/>
      <c r="S24" s="50"/>
      <c r="T24" s="50"/>
      <c r="U24" s="50"/>
      <c r="V24" s="50"/>
      <c r="W24" s="50"/>
      <c r="X24" s="50"/>
      <c r="Y24" s="50"/>
      <c r="Z24" s="50"/>
    </row>
    <row r="25" spans="1:26" ht="17.25" customHeight="1" x14ac:dyDescent="0.2">
      <c r="A25" s="50"/>
      <c r="B25" s="50"/>
      <c r="C25" s="50"/>
      <c r="D25" s="50"/>
      <c r="E25" s="50"/>
      <c r="F25" s="50"/>
      <c r="G25" s="50"/>
      <c r="H25" s="50"/>
      <c r="I25" s="50"/>
      <c r="J25" s="50"/>
      <c r="K25" s="50"/>
      <c r="L25" s="50"/>
      <c r="M25" s="50"/>
      <c r="N25" s="50"/>
      <c r="O25" s="50"/>
      <c r="P25" s="67"/>
      <c r="Q25" s="50"/>
      <c r="R25" s="50"/>
      <c r="S25" s="50"/>
      <c r="T25" s="50"/>
      <c r="U25" s="50"/>
      <c r="V25" s="50"/>
      <c r="W25" s="50"/>
      <c r="X25" s="50"/>
      <c r="Y25" s="50"/>
      <c r="Z25" s="50"/>
    </row>
    <row r="26" spans="1:26" ht="17.25" customHeight="1" x14ac:dyDescent="0.2">
      <c r="A26" s="50"/>
      <c r="B26" s="50"/>
      <c r="C26" s="50"/>
      <c r="D26" s="50"/>
      <c r="E26" s="50"/>
      <c r="F26" s="50"/>
      <c r="G26" s="50"/>
      <c r="H26" s="50"/>
      <c r="I26" s="74"/>
      <c r="J26" s="50"/>
      <c r="K26" s="50"/>
      <c r="L26" s="74" t="s">
        <v>201</v>
      </c>
      <c r="M26" s="50"/>
      <c r="N26" s="50"/>
      <c r="O26" s="50"/>
      <c r="P26" s="67"/>
      <c r="Q26" s="50"/>
      <c r="R26" s="50"/>
      <c r="S26" s="50"/>
      <c r="T26" s="50"/>
      <c r="U26" s="50"/>
      <c r="V26" s="50"/>
      <c r="W26" s="50"/>
      <c r="X26" s="50"/>
      <c r="Y26" s="50"/>
      <c r="Z26" s="50"/>
    </row>
    <row r="27" spans="1:26" ht="17.25" customHeight="1" x14ac:dyDescent="0.2">
      <c r="A27" s="409" t="s">
        <v>112</v>
      </c>
      <c r="B27" s="358"/>
      <c r="C27" s="358"/>
      <c r="D27" s="358"/>
      <c r="E27" s="358"/>
      <c r="F27" s="358"/>
      <c r="G27" s="358"/>
      <c r="H27" s="50"/>
      <c r="I27" s="50"/>
      <c r="J27" s="50"/>
      <c r="K27" s="50"/>
      <c r="L27" s="50"/>
      <c r="M27" s="50"/>
      <c r="N27" s="50"/>
      <c r="O27" s="50"/>
      <c r="P27" s="67"/>
      <c r="Q27" s="50"/>
      <c r="R27" s="50"/>
      <c r="S27" s="50"/>
      <c r="T27" s="50"/>
      <c r="U27" s="50"/>
      <c r="V27" s="50"/>
      <c r="W27" s="50"/>
      <c r="X27" s="50"/>
      <c r="Y27" s="50"/>
      <c r="Z27" s="50"/>
    </row>
    <row r="28" spans="1:26" ht="17.25" customHeight="1" x14ac:dyDescent="0.2">
      <c r="A28" s="409" t="s">
        <v>114</v>
      </c>
      <c r="B28" s="358"/>
      <c r="C28" s="358"/>
      <c r="D28" s="358"/>
      <c r="E28" s="358"/>
      <c r="F28" s="358"/>
      <c r="G28" s="358"/>
      <c r="H28" s="50"/>
      <c r="I28" s="50"/>
      <c r="J28" s="10" t="s">
        <v>192</v>
      </c>
      <c r="K28" s="50"/>
      <c r="L28" s="50"/>
      <c r="M28" s="50"/>
      <c r="N28" s="50"/>
      <c r="O28" s="50"/>
      <c r="P28" s="67"/>
      <c r="Q28" s="10"/>
      <c r="R28" s="50"/>
      <c r="S28" s="50"/>
      <c r="T28" s="50"/>
      <c r="U28" s="50"/>
      <c r="V28" s="50"/>
      <c r="W28" s="50"/>
      <c r="X28" s="50"/>
      <c r="Y28" s="50"/>
      <c r="Z28" s="50"/>
    </row>
    <row r="29" spans="1:26" ht="17.25" customHeight="1" x14ac:dyDescent="0.2">
      <c r="A29" s="50"/>
      <c r="B29" s="50"/>
      <c r="C29" s="50"/>
      <c r="D29" s="50"/>
      <c r="E29" s="50"/>
      <c r="F29" s="50"/>
      <c r="G29" s="50"/>
      <c r="H29" s="50"/>
      <c r="I29" s="50"/>
      <c r="J29" s="10"/>
      <c r="K29" s="50"/>
      <c r="L29" s="50"/>
      <c r="M29" s="50"/>
      <c r="N29" s="50"/>
      <c r="O29" s="50"/>
      <c r="P29" s="67"/>
      <c r="Q29" s="50"/>
      <c r="R29" s="50"/>
      <c r="S29" s="50"/>
      <c r="T29" s="50"/>
      <c r="U29" s="50"/>
      <c r="V29" s="50"/>
      <c r="W29" s="50"/>
      <c r="X29" s="50"/>
      <c r="Y29" s="50"/>
      <c r="Z29" s="50"/>
    </row>
    <row r="30" spans="1:26" ht="17.25" customHeight="1" x14ac:dyDescent="0.2">
      <c r="A30" s="50"/>
      <c r="B30" s="50"/>
      <c r="C30" s="50"/>
      <c r="D30" s="50"/>
      <c r="E30" s="50"/>
      <c r="F30" s="50"/>
      <c r="G30" s="50"/>
      <c r="H30" s="50"/>
      <c r="I30" s="50"/>
      <c r="J30" s="10"/>
      <c r="K30" s="50"/>
      <c r="L30" s="50"/>
      <c r="M30" s="50"/>
      <c r="N30" s="50"/>
      <c r="O30" s="50"/>
      <c r="P30" s="67"/>
      <c r="Q30" s="50"/>
      <c r="R30" s="50"/>
      <c r="S30" s="50"/>
      <c r="T30" s="50"/>
      <c r="U30" s="50"/>
      <c r="V30" s="50"/>
      <c r="W30" s="50"/>
      <c r="X30" s="50"/>
      <c r="Y30" s="50"/>
      <c r="Z30" s="50"/>
    </row>
    <row r="31" spans="1:26" ht="17.25" customHeight="1" x14ac:dyDescent="0.2">
      <c r="A31" s="50"/>
      <c r="B31" s="50"/>
      <c r="C31" s="50"/>
      <c r="D31" s="50"/>
      <c r="E31" s="50"/>
      <c r="F31" s="50"/>
      <c r="G31" s="50"/>
      <c r="H31" s="50"/>
      <c r="I31" s="50"/>
      <c r="J31" s="10"/>
      <c r="K31" s="50"/>
      <c r="L31" s="50"/>
      <c r="M31" s="50"/>
      <c r="N31" s="50"/>
      <c r="O31" s="50"/>
      <c r="P31" s="67"/>
      <c r="Q31" s="50"/>
      <c r="R31" s="50"/>
      <c r="S31" s="50"/>
      <c r="T31" s="50"/>
      <c r="U31" s="50"/>
      <c r="V31" s="50"/>
      <c r="W31" s="50"/>
      <c r="X31" s="50"/>
      <c r="Y31" s="50"/>
      <c r="Z31" s="50"/>
    </row>
    <row r="32" spans="1:26" ht="17.25" customHeight="1" x14ac:dyDescent="0.2">
      <c r="A32" s="50"/>
      <c r="B32" s="552" t="s">
        <v>202</v>
      </c>
      <c r="C32" s="358"/>
      <c r="D32" s="358"/>
      <c r="E32" s="358"/>
      <c r="F32" s="358"/>
      <c r="G32" s="358"/>
      <c r="H32" s="50"/>
      <c r="I32" s="50"/>
      <c r="J32" s="10" t="s">
        <v>203</v>
      </c>
      <c r="K32" s="50"/>
      <c r="L32" s="50"/>
      <c r="M32" s="50"/>
      <c r="N32" s="50"/>
      <c r="O32" s="50"/>
      <c r="P32" s="67"/>
      <c r="Q32" s="50"/>
      <c r="R32" s="50"/>
      <c r="S32" s="50"/>
      <c r="T32" s="50"/>
      <c r="U32" s="50"/>
      <c r="V32" s="50"/>
      <c r="W32" s="50"/>
      <c r="X32" s="50"/>
      <c r="Y32" s="50"/>
      <c r="Z32" s="50"/>
    </row>
    <row r="33" spans="1:26" ht="17.25" customHeight="1" x14ac:dyDescent="0.2">
      <c r="A33" s="10"/>
      <c r="B33" s="10"/>
      <c r="C33" s="10"/>
      <c r="D33" s="10"/>
      <c r="E33" s="10"/>
      <c r="F33" s="10"/>
      <c r="G33" s="10"/>
      <c r="H33" s="10"/>
      <c r="I33" s="10"/>
      <c r="J33" s="10"/>
      <c r="K33" s="10"/>
      <c r="L33" s="10"/>
      <c r="M33" s="10"/>
      <c r="N33" s="10"/>
      <c r="O33" s="10"/>
      <c r="P33" s="72"/>
      <c r="Q33" s="50"/>
      <c r="R33" s="50"/>
      <c r="S33" s="50"/>
      <c r="T33" s="50"/>
      <c r="U33" s="50"/>
      <c r="V33" s="50"/>
      <c r="W33" s="50"/>
      <c r="X33" s="50"/>
      <c r="Y33" s="50"/>
      <c r="Z33" s="50"/>
    </row>
    <row r="34" spans="1:26" ht="17.25" customHeight="1" x14ac:dyDescent="0.2">
      <c r="A34" s="409" t="s">
        <v>180</v>
      </c>
      <c r="B34" s="358"/>
      <c r="C34" s="358"/>
      <c r="D34" s="358"/>
      <c r="E34" s="358"/>
      <c r="F34" s="358"/>
      <c r="G34" s="358"/>
      <c r="H34" s="358"/>
      <c r="I34" s="358"/>
      <c r="J34" s="358"/>
      <c r="K34" s="358"/>
      <c r="L34" s="358"/>
      <c r="M34" s="10"/>
      <c r="N34" s="10"/>
      <c r="O34" s="10"/>
      <c r="P34" s="67"/>
      <c r="Q34" s="50"/>
      <c r="R34" s="50"/>
      <c r="S34" s="50"/>
      <c r="T34" s="50"/>
      <c r="U34" s="50"/>
      <c r="V34" s="50"/>
      <c r="W34" s="50"/>
      <c r="X34" s="50"/>
      <c r="Y34" s="50"/>
      <c r="Z34" s="50"/>
    </row>
    <row r="35" spans="1:26" ht="17.25" customHeight="1" x14ac:dyDescent="0.2">
      <c r="A35" s="50"/>
      <c r="B35" s="50"/>
      <c r="C35" s="50"/>
      <c r="D35" s="50"/>
      <c r="E35" s="50"/>
      <c r="F35" s="50"/>
      <c r="G35" s="50"/>
      <c r="H35" s="50"/>
      <c r="I35" s="50"/>
      <c r="J35" s="10"/>
      <c r="K35" s="50"/>
      <c r="L35" s="50"/>
      <c r="M35" s="50"/>
      <c r="N35" s="50"/>
      <c r="O35" s="50"/>
      <c r="P35" s="67"/>
      <c r="Q35" s="50"/>
      <c r="R35" s="50"/>
      <c r="S35" s="50"/>
      <c r="T35" s="50"/>
      <c r="U35" s="50"/>
      <c r="V35" s="50"/>
      <c r="W35" s="50"/>
      <c r="X35" s="50"/>
      <c r="Y35" s="50"/>
      <c r="Z35" s="50"/>
    </row>
    <row r="36" spans="1:26" ht="17.25" customHeight="1" x14ac:dyDescent="0.2">
      <c r="A36" s="50"/>
      <c r="B36" s="50"/>
      <c r="C36" s="50"/>
      <c r="D36" s="50"/>
      <c r="E36" s="50"/>
      <c r="F36" s="50"/>
      <c r="G36" s="50"/>
      <c r="H36" s="50"/>
      <c r="I36" s="50"/>
      <c r="J36" s="10"/>
      <c r="K36" s="50"/>
      <c r="L36" s="50"/>
      <c r="M36" s="50"/>
      <c r="N36" s="50"/>
      <c r="O36" s="50"/>
      <c r="P36" s="67"/>
      <c r="Q36" s="50"/>
      <c r="R36" s="50"/>
      <c r="S36" s="50"/>
      <c r="T36" s="50"/>
      <c r="U36" s="50"/>
      <c r="V36" s="50"/>
      <c r="W36" s="50"/>
      <c r="X36" s="50"/>
      <c r="Y36" s="50"/>
      <c r="Z36" s="50"/>
    </row>
    <row r="37" spans="1:26" ht="17.25" customHeight="1" x14ac:dyDescent="0.2">
      <c r="A37" s="50"/>
      <c r="B37" s="50"/>
      <c r="C37" s="50"/>
      <c r="D37" s="50"/>
      <c r="E37" s="50"/>
      <c r="F37" s="50"/>
      <c r="G37" s="50"/>
      <c r="H37" s="50"/>
      <c r="I37" s="50"/>
      <c r="J37" s="10"/>
      <c r="K37" s="50"/>
      <c r="L37" s="50"/>
      <c r="M37" s="50"/>
      <c r="N37" s="50"/>
      <c r="O37" s="50"/>
      <c r="P37" s="67"/>
      <c r="Q37" s="50"/>
      <c r="R37" s="50"/>
      <c r="S37" s="50"/>
      <c r="T37" s="50"/>
      <c r="U37" s="50"/>
      <c r="V37" s="50"/>
      <c r="W37" s="50"/>
      <c r="X37" s="50"/>
      <c r="Y37" s="50"/>
      <c r="Z37" s="50"/>
    </row>
    <row r="38" spans="1:26" ht="17.25" customHeight="1" x14ac:dyDescent="0.2">
      <c r="A38" s="50"/>
      <c r="B38" s="10" t="s">
        <v>203</v>
      </c>
      <c r="C38" s="10"/>
      <c r="D38" s="10"/>
      <c r="E38" s="50"/>
      <c r="F38" s="10" t="s">
        <v>203</v>
      </c>
      <c r="G38" s="50"/>
      <c r="H38" s="10"/>
      <c r="I38" s="10"/>
      <c r="J38" s="10" t="s">
        <v>203</v>
      </c>
      <c r="K38" s="50"/>
      <c r="L38" s="10"/>
      <c r="M38" s="10"/>
      <c r="N38" s="10"/>
      <c r="O38" s="10"/>
      <c r="P38" s="67"/>
      <c r="Q38" s="50"/>
      <c r="R38" s="50"/>
      <c r="S38" s="50"/>
      <c r="T38" s="50"/>
      <c r="U38" s="50"/>
      <c r="V38" s="50"/>
      <c r="W38" s="50"/>
      <c r="X38" s="50"/>
      <c r="Y38" s="50"/>
      <c r="Z38" s="50"/>
    </row>
    <row r="39" spans="1:26" ht="17.25" customHeight="1" x14ac:dyDescent="0.2">
      <c r="A39" s="50"/>
      <c r="B39" s="50"/>
      <c r="C39" s="50"/>
      <c r="D39" s="50"/>
      <c r="E39" s="50"/>
      <c r="F39" s="50"/>
      <c r="G39" s="50"/>
      <c r="H39" s="50"/>
      <c r="I39" s="50"/>
      <c r="J39" s="10"/>
      <c r="K39" s="50"/>
      <c r="L39" s="50"/>
      <c r="M39" s="50"/>
      <c r="N39" s="50"/>
      <c r="O39" s="50"/>
      <c r="P39" s="67"/>
      <c r="Q39" s="50"/>
      <c r="R39" s="50"/>
      <c r="S39" s="50"/>
      <c r="T39" s="50"/>
      <c r="U39" s="50"/>
      <c r="V39" s="50"/>
      <c r="W39" s="50"/>
      <c r="X39" s="50"/>
      <c r="Y39" s="50"/>
      <c r="Z39" s="50"/>
    </row>
    <row r="40" spans="1:26" ht="17.25" customHeight="1" x14ac:dyDescent="0.2">
      <c r="A40" s="50"/>
      <c r="B40" s="50"/>
      <c r="C40" s="50"/>
      <c r="D40" s="50"/>
      <c r="E40" s="50"/>
      <c r="F40" s="50"/>
      <c r="G40" s="50"/>
      <c r="H40" s="50"/>
      <c r="I40" s="50"/>
      <c r="J40" s="10"/>
      <c r="K40" s="50"/>
      <c r="L40" s="50"/>
      <c r="M40" s="50"/>
      <c r="N40" s="50"/>
      <c r="O40" s="50"/>
      <c r="P40" s="67"/>
      <c r="Q40" s="50"/>
      <c r="R40" s="50"/>
      <c r="S40" s="50"/>
      <c r="T40" s="50"/>
      <c r="U40" s="50"/>
      <c r="V40" s="50"/>
      <c r="W40" s="50"/>
      <c r="X40" s="50"/>
      <c r="Y40" s="50"/>
      <c r="Z40" s="50"/>
    </row>
    <row r="41" spans="1:26" ht="17.25" customHeight="1" x14ac:dyDescent="0.2">
      <c r="A41" s="50"/>
      <c r="B41" s="50"/>
      <c r="C41" s="50"/>
      <c r="D41" s="50"/>
      <c r="E41" s="50"/>
      <c r="F41" s="50"/>
      <c r="G41" s="50"/>
      <c r="H41" s="50"/>
      <c r="I41" s="50"/>
      <c r="J41" s="10"/>
      <c r="K41" s="50"/>
      <c r="L41" s="50"/>
      <c r="M41" s="50"/>
      <c r="N41" s="50"/>
      <c r="O41" s="50"/>
      <c r="P41" s="67"/>
      <c r="Q41" s="50"/>
      <c r="R41" s="50"/>
      <c r="S41" s="50"/>
      <c r="T41" s="50"/>
      <c r="U41" s="50"/>
      <c r="V41" s="50"/>
      <c r="W41" s="50"/>
      <c r="X41" s="50"/>
      <c r="Y41" s="50"/>
      <c r="Z41" s="50"/>
    </row>
    <row r="42" spans="1:26" ht="17.25" customHeight="1" x14ac:dyDescent="0.2">
      <c r="A42" s="50"/>
      <c r="B42" s="10" t="s">
        <v>203</v>
      </c>
      <c r="C42" s="10"/>
      <c r="D42" s="10"/>
      <c r="E42" s="50"/>
      <c r="F42" s="10" t="s">
        <v>203</v>
      </c>
      <c r="G42" s="50"/>
      <c r="H42" s="10"/>
      <c r="I42" s="10"/>
      <c r="J42" s="10" t="s">
        <v>203</v>
      </c>
      <c r="K42" s="50"/>
      <c r="L42" s="10"/>
      <c r="M42" s="10"/>
      <c r="N42" s="10"/>
      <c r="O42" s="10"/>
      <c r="P42" s="67"/>
      <c r="Q42" s="50"/>
      <c r="R42" s="50"/>
      <c r="S42" s="50"/>
      <c r="T42" s="50"/>
      <c r="U42" s="50"/>
      <c r="V42" s="50"/>
      <c r="W42" s="50"/>
      <c r="X42" s="50"/>
      <c r="Y42" s="50"/>
      <c r="Z42" s="50"/>
    </row>
    <row r="43" spans="1:26" ht="17.25" customHeight="1" x14ac:dyDescent="0.2">
      <c r="A43" s="50"/>
      <c r="B43" s="10"/>
      <c r="C43" s="10"/>
      <c r="D43" s="10"/>
      <c r="E43" s="50"/>
      <c r="F43" s="10"/>
      <c r="G43" s="50"/>
      <c r="H43" s="10"/>
      <c r="I43" s="10"/>
      <c r="J43" s="10"/>
      <c r="K43" s="50"/>
      <c r="L43" s="10"/>
      <c r="M43" s="10"/>
      <c r="N43" s="10"/>
      <c r="O43" s="10"/>
      <c r="P43" s="67"/>
      <c r="Q43" s="50"/>
      <c r="R43" s="50"/>
      <c r="S43" s="50"/>
      <c r="T43" s="50"/>
      <c r="U43" s="50"/>
      <c r="V43" s="50"/>
      <c r="W43" s="50"/>
      <c r="X43" s="50"/>
      <c r="Y43" s="50"/>
      <c r="Z43" s="50"/>
    </row>
    <row r="44" spans="1:26" ht="17.25" customHeight="1" x14ac:dyDescent="0.2">
      <c r="A44" s="50"/>
      <c r="B44" s="10"/>
      <c r="C44" s="10"/>
      <c r="D44" s="10"/>
      <c r="E44" s="50"/>
      <c r="F44" s="10"/>
      <c r="G44" s="50"/>
      <c r="H44" s="10"/>
      <c r="I44" s="10"/>
      <c r="J44" s="10"/>
      <c r="K44" s="50"/>
      <c r="L44" s="10"/>
      <c r="M44" s="10"/>
      <c r="N44" s="10"/>
      <c r="O44" s="10"/>
      <c r="P44" s="67"/>
      <c r="Q44" s="50"/>
      <c r="R44" s="50"/>
      <c r="S44" s="50"/>
      <c r="T44" s="50"/>
      <c r="U44" s="50"/>
      <c r="V44" s="50"/>
      <c r="W44" s="50"/>
      <c r="X44" s="50"/>
      <c r="Y44" s="50"/>
      <c r="Z44" s="50"/>
    </row>
    <row r="45" spans="1:26" ht="17.25" customHeight="1" x14ac:dyDescent="0.2">
      <c r="A45" s="50"/>
      <c r="B45" s="10"/>
      <c r="C45" s="10"/>
      <c r="D45" s="10"/>
      <c r="E45" s="50"/>
      <c r="F45" s="10"/>
      <c r="G45" s="50"/>
      <c r="H45" s="10"/>
      <c r="I45" s="10"/>
      <c r="J45" s="10"/>
      <c r="K45" s="50"/>
      <c r="L45" s="10"/>
      <c r="M45" s="10"/>
      <c r="N45" s="10"/>
      <c r="O45" s="10"/>
      <c r="P45" s="67"/>
      <c r="Q45" s="50"/>
      <c r="R45" s="50"/>
      <c r="S45" s="50"/>
      <c r="T45" s="50"/>
      <c r="U45" s="50"/>
      <c r="V45" s="50"/>
      <c r="W45" s="50"/>
      <c r="X45" s="50"/>
      <c r="Y45" s="50"/>
      <c r="Z45" s="50"/>
    </row>
    <row r="46" spans="1:26" ht="17.25" customHeight="1" x14ac:dyDescent="0.2">
      <c r="A46" s="50"/>
      <c r="B46" s="10" t="s">
        <v>203</v>
      </c>
      <c r="C46" s="10"/>
      <c r="D46" s="10"/>
      <c r="E46" s="50"/>
      <c r="F46" s="10" t="s">
        <v>203</v>
      </c>
      <c r="G46" s="50"/>
      <c r="H46" s="10"/>
      <c r="I46" s="10"/>
      <c r="J46" s="10" t="s">
        <v>203</v>
      </c>
      <c r="K46" s="50"/>
      <c r="L46" s="10"/>
      <c r="M46" s="10"/>
      <c r="N46" s="10"/>
      <c r="O46" s="10"/>
      <c r="P46" s="67"/>
      <c r="Q46" s="50"/>
      <c r="R46" s="50"/>
      <c r="S46" s="50"/>
      <c r="T46" s="50"/>
      <c r="U46" s="50"/>
      <c r="V46" s="50"/>
      <c r="W46" s="50"/>
      <c r="X46" s="50"/>
      <c r="Y46" s="50"/>
      <c r="Z46" s="50"/>
    </row>
    <row r="47" spans="1:26" ht="17.25" customHeight="1" x14ac:dyDescent="0.2">
      <c r="A47" s="50"/>
      <c r="B47" s="10"/>
      <c r="C47" s="10"/>
      <c r="D47" s="10"/>
      <c r="E47" s="50"/>
      <c r="F47" s="10"/>
      <c r="G47" s="50"/>
      <c r="H47" s="10"/>
      <c r="I47" s="10"/>
      <c r="J47" s="10"/>
      <c r="K47" s="50"/>
      <c r="L47" s="10"/>
      <c r="M47" s="10"/>
      <c r="N47" s="10"/>
      <c r="O47" s="10"/>
      <c r="P47" s="67"/>
      <c r="Q47" s="50"/>
      <c r="R47" s="50"/>
      <c r="S47" s="50"/>
      <c r="T47" s="50"/>
      <c r="U47" s="50"/>
      <c r="V47" s="50"/>
      <c r="W47" s="50"/>
      <c r="X47" s="50"/>
      <c r="Y47" s="50"/>
      <c r="Z47" s="50"/>
    </row>
    <row r="48" spans="1:26" ht="17.25" customHeight="1" x14ac:dyDescent="0.2">
      <c r="A48" s="50"/>
      <c r="B48" s="10"/>
      <c r="C48" s="10"/>
      <c r="D48" s="10"/>
      <c r="E48" s="50"/>
      <c r="F48" s="10"/>
      <c r="G48" s="50"/>
      <c r="H48" s="10"/>
      <c r="I48" s="10"/>
      <c r="J48" s="10"/>
      <c r="K48" s="50"/>
      <c r="L48" s="10"/>
      <c r="M48" s="10"/>
      <c r="N48" s="10"/>
      <c r="O48" s="10"/>
      <c r="P48" s="67"/>
      <c r="Q48" s="50"/>
      <c r="R48" s="50"/>
      <c r="S48" s="50"/>
      <c r="T48" s="50"/>
      <c r="U48" s="50"/>
      <c r="V48" s="50"/>
      <c r="W48" s="50"/>
      <c r="X48" s="50"/>
      <c r="Y48" s="50"/>
      <c r="Z48" s="50"/>
    </row>
    <row r="49" spans="1:26" ht="17.25" customHeight="1" x14ac:dyDescent="0.2">
      <c r="A49" s="50"/>
      <c r="B49" s="10"/>
      <c r="C49" s="10"/>
      <c r="D49" s="10"/>
      <c r="E49" s="50"/>
      <c r="F49" s="10"/>
      <c r="G49" s="50"/>
      <c r="H49" s="10"/>
      <c r="I49" s="10"/>
      <c r="J49" s="10"/>
      <c r="K49" s="50"/>
      <c r="L49" s="10"/>
      <c r="M49" s="10"/>
      <c r="N49" s="10"/>
      <c r="O49" s="10"/>
      <c r="P49" s="67"/>
      <c r="Q49" s="50"/>
      <c r="R49" s="50"/>
      <c r="S49" s="50"/>
      <c r="T49" s="50"/>
      <c r="U49" s="50"/>
      <c r="V49" s="50"/>
      <c r="W49" s="50"/>
      <c r="X49" s="50"/>
      <c r="Y49" s="50"/>
      <c r="Z49" s="50"/>
    </row>
    <row r="50" spans="1:26" ht="17.25" hidden="1" customHeight="1" x14ac:dyDescent="0.2">
      <c r="A50" s="50"/>
      <c r="B50" s="10" t="s">
        <v>181</v>
      </c>
      <c r="C50" s="10"/>
      <c r="D50" s="10"/>
      <c r="E50" s="50"/>
      <c r="F50" s="10" t="s">
        <v>181</v>
      </c>
      <c r="G50" s="50"/>
      <c r="H50" s="10"/>
      <c r="I50" s="10"/>
      <c r="J50" s="10" t="s">
        <v>181</v>
      </c>
      <c r="K50" s="50"/>
      <c r="L50" s="10"/>
      <c r="M50" s="10"/>
      <c r="N50" s="10"/>
      <c r="O50" s="10"/>
      <c r="P50" s="67"/>
      <c r="Q50" s="50"/>
      <c r="R50" s="50"/>
      <c r="S50" s="50"/>
      <c r="T50" s="50"/>
      <c r="U50" s="50"/>
      <c r="V50" s="50"/>
      <c r="W50" s="50"/>
      <c r="X50" s="50"/>
      <c r="Y50" s="50"/>
      <c r="Z50" s="50"/>
    </row>
    <row r="51" spans="1:26" ht="17.25" hidden="1" customHeight="1" x14ac:dyDescent="0.2">
      <c r="A51" s="50"/>
      <c r="B51" s="50"/>
      <c r="C51" s="50"/>
      <c r="D51" s="50"/>
      <c r="E51" s="50"/>
      <c r="F51" s="50"/>
      <c r="G51" s="50"/>
      <c r="H51" s="50"/>
      <c r="I51" s="50"/>
      <c r="J51" s="10"/>
      <c r="K51" s="50"/>
      <c r="L51" s="50"/>
      <c r="M51" s="50"/>
      <c r="N51" s="50"/>
      <c r="O51" s="50"/>
      <c r="P51" s="67"/>
      <c r="Q51" s="50"/>
      <c r="R51" s="50"/>
      <c r="S51" s="50"/>
      <c r="T51" s="50"/>
      <c r="U51" s="50"/>
      <c r="V51" s="50"/>
      <c r="W51" s="50"/>
      <c r="X51" s="50"/>
      <c r="Y51" s="50"/>
      <c r="Z51" s="50"/>
    </row>
    <row r="52" spans="1:26" ht="17.25" hidden="1" customHeight="1" x14ac:dyDescent="0.2">
      <c r="A52" s="50"/>
      <c r="B52" s="50"/>
      <c r="C52" s="50"/>
      <c r="D52" s="50"/>
      <c r="E52" s="50"/>
      <c r="F52" s="50"/>
      <c r="G52" s="50"/>
      <c r="H52" s="50"/>
      <c r="I52" s="50"/>
      <c r="J52" s="10"/>
      <c r="K52" s="50"/>
      <c r="L52" s="50"/>
      <c r="M52" s="50"/>
      <c r="N52" s="50"/>
      <c r="O52" s="50"/>
      <c r="P52" s="67"/>
      <c r="Q52" s="50"/>
      <c r="R52" s="50"/>
      <c r="S52" s="50"/>
      <c r="T52" s="50"/>
      <c r="U52" s="50"/>
      <c r="V52" s="50"/>
      <c r="W52" s="50"/>
      <c r="X52" s="50"/>
      <c r="Y52" s="50"/>
      <c r="Z52" s="50"/>
    </row>
    <row r="53" spans="1:26" ht="17.25" hidden="1" customHeight="1" x14ac:dyDescent="0.2">
      <c r="A53" s="50"/>
      <c r="B53" s="50"/>
      <c r="C53" s="50"/>
      <c r="D53" s="50"/>
      <c r="E53" s="50"/>
      <c r="F53" s="50"/>
      <c r="G53" s="50"/>
      <c r="H53" s="50"/>
      <c r="I53" s="50"/>
      <c r="J53" s="10"/>
      <c r="K53" s="50"/>
      <c r="L53" s="50"/>
      <c r="M53" s="50"/>
      <c r="N53" s="50"/>
      <c r="O53" s="50"/>
      <c r="P53" s="67"/>
      <c r="Q53" s="50"/>
      <c r="R53" s="50"/>
      <c r="S53" s="50"/>
      <c r="T53" s="50"/>
      <c r="U53" s="50"/>
      <c r="V53" s="50"/>
      <c r="W53" s="50"/>
      <c r="X53" s="50"/>
      <c r="Y53" s="50"/>
      <c r="Z53" s="50"/>
    </row>
    <row r="54" spans="1:26" ht="17.25" hidden="1" customHeight="1" x14ac:dyDescent="0.2">
      <c r="A54" s="50"/>
      <c r="B54" s="10" t="s">
        <v>181</v>
      </c>
      <c r="C54" s="10"/>
      <c r="D54" s="10"/>
      <c r="E54" s="50"/>
      <c r="F54" s="10" t="s">
        <v>181</v>
      </c>
      <c r="G54" s="50"/>
      <c r="H54" s="10"/>
      <c r="I54" s="10"/>
      <c r="J54" s="10" t="s">
        <v>181</v>
      </c>
      <c r="K54" s="50"/>
      <c r="L54" s="10"/>
      <c r="M54" s="10"/>
      <c r="N54" s="10"/>
      <c r="O54" s="10"/>
      <c r="P54" s="67"/>
      <c r="Q54" s="50"/>
      <c r="R54" s="50"/>
      <c r="S54" s="50"/>
      <c r="T54" s="50"/>
      <c r="U54" s="50"/>
      <c r="V54" s="50"/>
      <c r="W54" s="50"/>
      <c r="X54" s="50"/>
      <c r="Y54" s="50"/>
      <c r="Z54" s="50"/>
    </row>
    <row r="55" spans="1:26" ht="17.25" hidden="1" customHeight="1" x14ac:dyDescent="0.2">
      <c r="A55" s="50"/>
      <c r="B55" s="10"/>
      <c r="C55" s="10"/>
      <c r="D55" s="10"/>
      <c r="E55" s="50"/>
      <c r="F55" s="10"/>
      <c r="G55" s="50"/>
      <c r="H55" s="10"/>
      <c r="I55" s="10"/>
      <c r="J55" s="10"/>
      <c r="K55" s="50"/>
      <c r="L55" s="10"/>
      <c r="M55" s="10"/>
      <c r="N55" s="10"/>
      <c r="O55" s="10"/>
      <c r="P55" s="67"/>
      <c r="Q55" s="50"/>
      <c r="R55" s="50"/>
      <c r="S55" s="50"/>
      <c r="T55" s="50"/>
      <c r="U55" s="50"/>
      <c r="V55" s="50"/>
      <c r="W55" s="50"/>
      <c r="X55" s="50"/>
      <c r="Y55" s="50"/>
      <c r="Z55" s="50"/>
    </row>
    <row r="56" spans="1:26" ht="17.25" hidden="1" customHeight="1" x14ac:dyDescent="0.2">
      <c r="A56" s="50"/>
      <c r="B56" s="10"/>
      <c r="C56" s="10"/>
      <c r="D56" s="10"/>
      <c r="E56" s="50"/>
      <c r="F56" s="10"/>
      <c r="G56" s="50"/>
      <c r="H56" s="10"/>
      <c r="I56" s="10"/>
      <c r="J56" s="10"/>
      <c r="K56" s="50"/>
      <c r="L56" s="10"/>
      <c r="M56" s="10"/>
      <c r="N56" s="10"/>
      <c r="O56" s="10"/>
      <c r="P56" s="67"/>
      <c r="Q56" s="50"/>
      <c r="R56" s="50"/>
      <c r="S56" s="50"/>
      <c r="T56" s="50"/>
      <c r="U56" s="50"/>
      <c r="V56" s="50"/>
      <c r="W56" s="50"/>
      <c r="X56" s="50"/>
      <c r="Y56" s="50"/>
      <c r="Z56" s="50"/>
    </row>
    <row r="57" spans="1:26" ht="17.25" hidden="1" customHeight="1" x14ac:dyDescent="0.2">
      <c r="A57" s="50"/>
      <c r="B57" s="10"/>
      <c r="C57" s="10"/>
      <c r="D57" s="10"/>
      <c r="E57" s="50"/>
      <c r="F57" s="10"/>
      <c r="G57" s="50"/>
      <c r="H57" s="10"/>
      <c r="I57" s="10"/>
      <c r="J57" s="10"/>
      <c r="K57" s="50"/>
      <c r="L57" s="10"/>
      <c r="M57" s="10"/>
      <c r="N57" s="10"/>
      <c r="O57" s="10"/>
      <c r="P57" s="67"/>
      <c r="Q57" s="50"/>
      <c r="R57" s="50"/>
      <c r="S57" s="50"/>
      <c r="T57" s="50"/>
      <c r="U57" s="50"/>
      <c r="V57" s="50"/>
      <c r="W57" s="50"/>
      <c r="X57" s="50"/>
      <c r="Y57" s="50"/>
      <c r="Z57" s="50"/>
    </row>
    <row r="58" spans="1:26" ht="17.25" hidden="1" customHeight="1" x14ac:dyDescent="0.2">
      <c r="A58" s="50"/>
      <c r="B58" s="10" t="s">
        <v>181</v>
      </c>
      <c r="C58" s="10"/>
      <c r="D58" s="10"/>
      <c r="E58" s="50"/>
      <c r="F58" s="10" t="s">
        <v>181</v>
      </c>
      <c r="G58" s="50"/>
      <c r="H58" s="10"/>
      <c r="I58" s="10"/>
      <c r="J58" s="10" t="s">
        <v>181</v>
      </c>
      <c r="K58" s="50"/>
      <c r="L58" s="10"/>
      <c r="M58" s="10"/>
      <c r="N58" s="10"/>
      <c r="O58" s="10"/>
      <c r="P58" s="67"/>
      <c r="Q58" s="50"/>
      <c r="R58" s="50"/>
      <c r="S58" s="50"/>
      <c r="T58" s="50"/>
      <c r="U58" s="50"/>
      <c r="V58" s="50"/>
      <c r="W58" s="50"/>
      <c r="X58" s="50"/>
      <c r="Y58" s="50"/>
      <c r="Z58" s="50"/>
    </row>
    <row r="59" spans="1:26" ht="17.25" hidden="1" customHeight="1" x14ac:dyDescent="0.2">
      <c r="A59" s="50"/>
      <c r="B59" s="10"/>
      <c r="C59" s="10"/>
      <c r="D59" s="10"/>
      <c r="E59" s="50"/>
      <c r="F59" s="10"/>
      <c r="G59" s="50"/>
      <c r="H59" s="10"/>
      <c r="I59" s="10"/>
      <c r="J59" s="10"/>
      <c r="K59" s="50"/>
      <c r="L59" s="10"/>
      <c r="M59" s="10"/>
      <c r="N59" s="10"/>
      <c r="O59" s="10"/>
      <c r="P59" s="67"/>
      <c r="Q59" s="50"/>
      <c r="R59" s="50"/>
      <c r="S59" s="50"/>
      <c r="T59" s="50"/>
      <c r="U59" s="50"/>
      <c r="V59" s="50"/>
      <c r="W59" s="50"/>
      <c r="X59" s="50"/>
      <c r="Y59" s="50"/>
      <c r="Z59" s="50"/>
    </row>
    <row r="60" spans="1:26" ht="17.25" hidden="1" customHeight="1" x14ac:dyDescent="0.2">
      <c r="A60" s="50"/>
      <c r="B60" s="10"/>
      <c r="C60" s="10"/>
      <c r="D60" s="10"/>
      <c r="E60" s="50"/>
      <c r="F60" s="10"/>
      <c r="G60" s="50"/>
      <c r="H60" s="10"/>
      <c r="I60" s="10"/>
      <c r="J60" s="10"/>
      <c r="K60" s="50"/>
      <c r="L60" s="10"/>
      <c r="M60" s="10"/>
      <c r="N60" s="10"/>
      <c r="O60" s="10"/>
      <c r="P60" s="67"/>
      <c r="Q60" s="50"/>
      <c r="R60" s="50"/>
      <c r="S60" s="50"/>
      <c r="T60" s="50"/>
      <c r="U60" s="50"/>
      <c r="V60" s="50"/>
      <c r="W60" s="50"/>
      <c r="X60" s="50"/>
      <c r="Y60" s="50"/>
      <c r="Z60" s="50"/>
    </row>
    <row r="61" spans="1:26" ht="17.25" hidden="1" customHeight="1" x14ac:dyDescent="0.2">
      <c r="A61" s="50"/>
      <c r="B61" s="10"/>
      <c r="C61" s="10"/>
      <c r="D61" s="10"/>
      <c r="E61" s="50"/>
      <c r="F61" s="10"/>
      <c r="G61" s="50"/>
      <c r="H61" s="10"/>
      <c r="I61" s="10"/>
      <c r="J61" s="10"/>
      <c r="K61" s="50"/>
      <c r="L61" s="10"/>
      <c r="M61" s="10"/>
      <c r="N61" s="10"/>
      <c r="O61" s="10"/>
      <c r="P61" s="67"/>
      <c r="Q61" s="50"/>
      <c r="R61" s="50"/>
      <c r="S61" s="50"/>
      <c r="T61" s="50"/>
      <c r="U61" s="50"/>
      <c r="V61" s="50"/>
      <c r="W61" s="50"/>
      <c r="X61" s="50"/>
      <c r="Y61" s="50"/>
      <c r="Z61" s="50"/>
    </row>
    <row r="62" spans="1:26" ht="17.25" hidden="1" customHeight="1" x14ac:dyDescent="0.2">
      <c r="A62" s="50"/>
      <c r="B62" s="10" t="s">
        <v>181</v>
      </c>
      <c r="C62" s="10"/>
      <c r="D62" s="10"/>
      <c r="E62" s="50"/>
      <c r="F62" s="10" t="s">
        <v>181</v>
      </c>
      <c r="G62" s="50"/>
      <c r="H62" s="10"/>
      <c r="I62" s="10"/>
      <c r="J62" s="10"/>
      <c r="K62" s="10"/>
      <c r="L62" s="10"/>
      <c r="M62" s="10"/>
      <c r="N62" s="10"/>
      <c r="O62" s="10"/>
      <c r="P62" s="67"/>
      <c r="Q62" s="50"/>
      <c r="R62" s="50"/>
      <c r="S62" s="50"/>
      <c r="T62" s="50"/>
      <c r="U62" s="50"/>
      <c r="V62" s="50"/>
      <c r="W62" s="50"/>
      <c r="X62" s="50"/>
      <c r="Y62" s="50"/>
      <c r="Z62" s="50"/>
    </row>
    <row r="63" spans="1:26" ht="17.25" customHeight="1" x14ac:dyDescent="0.2">
      <c r="A63" s="10"/>
      <c r="B63" s="10"/>
      <c r="C63" s="50"/>
      <c r="D63" s="50"/>
      <c r="E63" s="10"/>
      <c r="F63" s="10"/>
      <c r="G63" s="10"/>
      <c r="H63" s="10"/>
      <c r="I63" s="50"/>
      <c r="J63" s="50"/>
      <c r="K63" s="50"/>
      <c r="L63" s="50"/>
      <c r="M63" s="50"/>
      <c r="N63" s="50"/>
      <c r="O63" s="50"/>
      <c r="P63" s="67"/>
      <c r="Q63" s="50"/>
      <c r="R63" s="50"/>
      <c r="S63" s="50"/>
      <c r="T63" s="50"/>
      <c r="U63" s="50"/>
      <c r="V63" s="50"/>
      <c r="W63" s="50"/>
      <c r="X63" s="50"/>
      <c r="Y63" s="50"/>
      <c r="Z63" s="50"/>
    </row>
    <row r="64" spans="1:26" ht="17.25" customHeight="1" x14ac:dyDescent="0.2">
      <c r="A64" s="50"/>
      <c r="B64" s="50"/>
      <c r="C64" s="409" t="s">
        <v>204</v>
      </c>
      <c r="D64" s="358"/>
      <c r="E64" s="358"/>
      <c r="F64" s="358"/>
      <c r="G64" s="358"/>
      <c r="H64" s="50"/>
      <c r="I64" s="50"/>
      <c r="J64" s="50"/>
      <c r="K64" s="50"/>
      <c r="L64" s="50"/>
      <c r="M64" s="50"/>
      <c r="N64" s="50"/>
      <c r="O64" s="50"/>
      <c r="P64" s="67"/>
      <c r="Q64" s="50"/>
      <c r="R64" s="50"/>
      <c r="S64" s="50"/>
      <c r="T64" s="50"/>
      <c r="U64" s="50"/>
      <c r="V64" s="50"/>
      <c r="W64" s="50"/>
      <c r="X64" s="50"/>
      <c r="Y64" s="50"/>
      <c r="Z64" s="50"/>
    </row>
    <row r="65" spans="1:26" ht="36" customHeight="1" x14ac:dyDescent="0.2">
      <c r="A65" s="50"/>
      <c r="B65" s="50"/>
      <c r="C65" s="553" t="s">
        <v>205</v>
      </c>
      <c r="D65" s="358"/>
      <c r="E65" s="358"/>
      <c r="F65" s="358"/>
      <c r="G65" s="358"/>
      <c r="H65" s="50"/>
      <c r="I65" s="50"/>
      <c r="J65" s="50"/>
      <c r="K65" s="50"/>
      <c r="L65" s="50"/>
      <c r="M65" s="50"/>
      <c r="N65" s="50"/>
      <c r="O65" s="50"/>
      <c r="P65" s="67"/>
      <c r="Q65" s="50"/>
      <c r="R65" s="50"/>
      <c r="S65" s="50"/>
      <c r="T65" s="50"/>
      <c r="U65" s="50"/>
      <c r="V65" s="50"/>
      <c r="W65" s="50"/>
      <c r="X65" s="50"/>
      <c r="Y65" s="50"/>
      <c r="Z65" s="50"/>
    </row>
    <row r="66" spans="1:26" ht="17.25" customHeight="1" x14ac:dyDescent="0.2">
      <c r="A66" s="50"/>
      <c r="B66" s="50"/>
      <c r="C66" s="50"/>
      <c r="D66" s="50"/>
      <c r="E66" s="50"/>
      <c r="F66" s="50"/>
      <c r="G66" s="50"/>
      <c r="H66" s="50"/>
      <c r="I66" s="50"/>
      <c r="J66" s="50"/>
      <c r="K66" s="50"/>
      <c r="L66" s="50"/>
      <c r="M66" s="50"/>
      <c r="N66" s="50"/>
      <c r="O66" s="50"/>
      <c r="P66" s="67"/>
      <c r="Q66" s="50"/>
      <c r="R66" s="50"/>
      <c r="S66" s="50"/>
      <c r="T66" s="50"/>
      <c r="U66" s="50"/>
      <c r="V66" s="50"/>
      <c r="W66" s="50"/>
      <c r="X66" s="50"/>
      <c r="Y66" s="50"/>
      <c r="Z66" s="50"/>
    </row>
    <row r="67" spans="1:26" ht="17.25" customHeight="1" x14ac:dyDescent="0.2">
      <c r="A67" s="50"/>
      <c r="B67" s="50"/>
      <c r="C67" s="50"/>
      <c r="D67" s="50"/>
      <c r="E67" s="50"/>
      <c r="F67" s="50"/>
      <c r="G67" s="50"/>
      <c r="H67" s="50"/>
      <c r="I67" s="50"/>
      <c r="J67" s="50"/>
      <c r="K67" s="50"/>
      <c r="L67" s="50"/>
      <c r="M67" s="50"/>
      <c r="N67" s="50"/>
      <c r="O67" s="50"/>
      <c r="P67" s="67"/>
      <c r="Q67" s="50"/>
      <c r="R67" s="50"/>
      <c r="S67" s="50"/>
      <c r="T67" s="50"/>
      <c r="U67" s="50"/>
      <c r="V67" s="50"/>
      <c r="W67" s="50"/>
      <c r="X67" s="50"/>
      <c r="Y67" s="50"/>
      <c r="Z67" s="50"/>
    </row>
    <row r="68" spans="1:26" ht="17.25" customHeight="1" x14ac:dyDescent="0.2">
      <c r="A68" s="50"/>
      <c r="B68" s="50"/>
      <c r="C68" s="50"/>
      <c r="D68" s="50"/>
      <c r="E68" s="50"/>
      <c r="F68" s="50"/>
      <c r="G68" s="50"/>
      <c r="H68" s="50"/>
      <c r="I68" s="50"/>
      <c r="J68" s="50"/>
      <c r="K68" s="50"/>
      <c r="L68" s="50"/>
      <c r="M68" s="50"/>
      <c r="N68" s="50"/>
      <c r="O68" s="50"/>
      <c r="P68" s="67"/>
      <c r="Q68" s="50"/>
      <c r="R68" s="50"/>
      <c r="S68" s="50"/>
      <c r="T68" s="50"/>
      <c r="U68" s="50"/>
      <c r="V68" s="50"/>
      <c r="W68" s="50"/>
      <c r="X68" s="50"/>
      <c r="Y68" s="50"/>
      <c r="Z68" s="50"/>
    </row>
    <row r="69" spans="1:26" ht="17.25" customHeight="1" x14ac:dyDescent="0.2">
      <c r="A69" s="50"/>
      <c r="B69" s="50"/>
      <c r="C69" s="50"/>
      <c r="D69" s="50"/>
      <c r="E69" s="50"/>
      <c r="F69" s="50"/>
      <c r="G69" s="50"/>
      <c r="H69" s="50"/>
      <c r="I69" s="50"/>
      <c r="J69" s="50"/>
      <c r="K69" s="50"/>
      <c r="L69" s="50"/>
      <c r="M69" s="50"/>
      <c r="N69" s="50"/>
      <c r="O69" s="50"/>
      <c r="P69" s="67"/>
      <c r="Q69" s="50"/>
      <c r="R69" s="50"/>
      <c r="S69" s="50"/>
      <c r="T69" s="50"/>
      <c r="U69" s="50"/>
      <c r="V69" s="50"/>
      <c r="W69" s="50"/>
      <c r="X69" s="50"/>
      <c r="Y69" s="50"/>
      <c r="Z69" s="50"/>
    </row>
    <row r="70" spans="1:26" ht="17.25" customHeight="1" x14ac:dyDescent="0.2">
      <c r="A70" s="50"/>
      <c r="B70" s="50"/>
      <c r="C70" s="50" t="s">
        <v>206</v>
      </c>
      <c r="H70" s="50"/>
      <c r="I70" s="50"/>
      <c r="J70" s="50"/>
      <c r="K70" s="50"/>
      <c r="L70" s="50"/>
      <c r="M70" s="50"/>
      <c r="N70" s="50"/>
      <c r="O70" s="50"/>
      <c r="P70" s="67"/>
      <c r="Q70" s="50"/>
      <c r="R70" s="50"/>
      <c r="S70" s="50"/>
      <c r="T70" s="50"/>
      <c r="U70" s="50"/>
      <c r="V70" s="50"/>
      <c r="W70" s="50"/>
      <c r="X70" s="50"/>
      <c r="Y70" s="50"/>
      <c r="Z70" s="50"/>
    </row>
    <row r="71" spans="1:26" ht="17.25" customHeight="1" x14ac:dyDescent="0.2">
      <c r="A71" s="50"/>
      <c r="B71" s="50"/>
      <c r="C71" s="409" t="s">
        <v>207</v>
      </c>
      <c r="D71" s="358"/>
      <c r="E71" s="358"/>
      <c r="F71" s="358"/>
      <c r="G71" s="358"/>
      <c r="H71" s="50"/>
      <c r="I71" s="50"/>
      <c r="J71" s="50"/>
      <c r="K71" s="50"/>
      <c r="L71" s="50"/>
      <c r="M71" s="50"/>
      <c r="N71" s="50"/>
      <c r="O71" s="50"/>
      <c r="P71" s="67"/>
      <c r="Q71" s="50"/>
      <c r="R71" s="50"/>
      <c r="S71" s="50"/>
      <c r="T71" s="50"/>
      <c r="U71" s="50"/>
      <c r="V71" s="50"/>
      <c r="W71" s="50"/>
      <c r="X71" s="50"/>
      <c r="Y71" s="50"/>
      <c r="Z71" s="50"/>
    </row>
    <row r="72" spans="1:26" ht="17.25" customHeight="1" x14ac:dyDescent="0.2">
      <c r="A72" s="50"/>
      <c r="B72" s="50"/>
      <c r="C72" s="50"/>
      <c r="D72" s="50"/>
      <c r="E72" s="50"/>
      <c r="F72" s="50"/>
      <c r="G72" s="50"/>
      <c r="H72" s="50"/>
      <c r="I72" s="50"/>
      <c r="J72" s="50"/>
      <c r="K72" s="50"/>
      <c r="L72" s="50"/>
      <c r="M72" s="50"/>
      <c r="N72" s="50"/>
      <c r="O72" s="50"/>
      <c r="P72" s="67"/>
      <c r="Q72" s="50"/>
      <c r="R72" s="50"/>
      <c r="S72" s="50"/>
      <c r="T72" s="50"/>
      <c r="U72" s="50"/>
      <c r="V72" s="50"/>
      <c r="W72" s="50"/>
      <c r="X72" s="50"/>
      <c r="Y72" s="50"/>
      <c r="Z72" s="50"/>
    </row>
    <row r="73" spans="1:26" ht="17.25" customHeight="1" x14ac:dyDescent="0.2">
      <c r="A73" s="55" t="s">
        <v>193</v>
      </c>
      <c r="B73" s="50"/>
      <c r="C73" s="50"/>
      <c r="D73" s="50"/>
      <c r="E73" s="50"/>
      <c r="F73" s="50"/>
      <c r="G73" s="50"/>
      <c r="H73" s="50"/>
      <c r="I73" s="50"/>
      <c r="J73" s="50"/>
      <c r="K73" s="50"/>
      <c r="L73" s="50"/>
      <c r="M73" s="50"/>
      <c r="N73" s="50"/>
      <c r="O73" s="50"/>
      <c r="P73" s="67"/>
      <c r="Q73" s="50"/>
      <c r="R73" s="50"/>
      <c r="S73" s="50"/>
      <c r="T73" s="50"/>
      <c r="U73" s="50"/>
      <c r="V73" s="50"/>
      <c r="W73" s="50"/>
      <c r="X73" s="50"/>
      <c r="Y73" s="50"/>
      <c r="Z73" s="50"/>
    </row>
    <row r="74" spans="1:26" ht="17.25" customHeight="1" x14ac:dyDescent="0.2">
      <c r="A74" s="50" t="s">
        <v>194</v>
      </c>
      <c r="B74" s="50"/>
      <c r="C74" s="50"/>
      <c r="D74" s="50"/>
      <c r="E74" s="50"/>
      <c r="F74" s="50"/>
      <c r="G74" s="50"/>
      <c r="H74" s="50"/>
      <c r="I74" s="50"/>
      <c r="J74" s="50"/>
      <c r="K74" s="50"/>
      <c r="L74" s="50"/>
      <c r="M74" s="50"/>
      <c r="N74" s="50"/>
      <c r="O74" s="50"/>
      <c r="P74" s="67"/>
      <c r="Q74" s="50"/>
      <c r="R74" s="50"/>
      <c r="S74" s="50"/>
      <c r="T74" s="50"/>
      <c r="U74" s="50"/>
      <c r="V74" s="50"/>
      <c r="W74" s="50"/>
      <c r="X74" s="50"/>
      <c r="Y74" s="50"/>
      <c r="Z74" s="50"/>
    </row>
    <row r="75" spans="1:26" ht="17.25" customHeight="1" x14ac:dyDescent="0.2">
      <c r="A75" s="50"/>
      <c r="B75" s="50"/>
      <c r="C75" s="50"/>
      <c r="D75" s="50"/>
      <c r="E75" s="50"/>
      <c r="F75" s="50"/>
      <c r="G75" s="50"/>
      <c r="H75" s="50"/>
      <c r="I75" s="50"/>
      <c r="J75" s="50"/>
      <c r="K75" s="50"/>
      <c r="L75" s="50"/>
      <c r="M75" s="50"/>
      <c r="N75" s="50"/>
      <c r="O75" s="50"/>
      <c r="P75" s="67"/>
      <c r="Q75" s="50"/>
      <c r="R75" s="50"/>
      <c r="S75" s="50"/>
      <c r="T75" s="50"/>
      <c r="U75" s="50"/>
      <c r="V75" s="50"/>
      <c r="W75" s="50"/>
      <c r="X75" s="50"/>
      <c r="Y75" s="50"/>
      <c r="Z75" s="50"/>
    </row>
    <row r="76" spans="1:26" ht="17.25" customHeight="1" x14ac:dyDescent="0.2">
      <c r="A76" s="50"/>
      <c r="B76" s="50"/>
      <c r="C76" s="50"/>
      <c r="D76" s="50"/>
      <c r="E76" s="50"/>
      <c r="F76" s="50"/>
      <c r="G76" s="50"/>
      <c r="H76" s="50"/>
      <c r="I76" s="50"/>
      <c r="J76" s="50"/>
      <c r="K76" s="50"/>
      <c r="L76" s="50"/>
      <c r="M76" s="50"/>
      <c r="N76" s="50"/>
      <c r="O76" s="50"/>
      <c r="P76" s="67"/>
      <c r="Q76" s="50"/>
      <c r="R76" s="50"/>
      <c r="S76" s="50"/>
      <c r="T76" s="50"/>
      <c r="U76" s="50"/>
      <c r="V76" s="50"/>
      <c r="W76" s="50"/>
      <c r="X76" s="50"/>
      <c r="Y76" s="50"/>
      <c r="Z76" s="50"/>
    </row>
    <row r="77" spans="1:26" ht="17.25" customHeight="1" x14ac:dyDescent="0.2">
      <c r="A77" s="50"/>
      <c r="B77" s="50"/>
      <c r="C77" s="50"/>
      <c r="D77" s="50"/>
      <c r="E77" s="50"/>
      <c r="F77" s="50"/>
      <c r="G77" s="50"/>
      <c r="H77" s="50"/>
      <c r="I77" s="50"/>
      <c r="J77" s="50"/>
      <c r="K77" s="50"/>
      <c r="L77" s="50"/>
      <c r="M77" s="50"/>
      <c r="N77" s="50"/>
      <c r="O77" s="50"/>
      <c r="P77" s="67"/>
      <c r="Q77" s="50"/>
      <c r="R77" s="50"/>
      <c r="S77" s="50"/>
      <c r="T77" s="50"/>
      <c r="U77" s="50"/>
      <c r="V77" s="50"/>
      <c r="W77" s="50"/>
      <c r="X77" s="50"/>
      <c r="Y77" s="50"/>
      <c r="Z77" s="50"/>
    </row>
    <row r="78" spans="1:26" ht="17.25" customHeight="1" x14ac:dyDescent="0.2">
      <c r="A78" s="50"/>
      <c r="B78" s="50"/>
      <c r="C78" s="50"/>
      <c r="D78" s="50"/>
      <c r="E78" s="50"/>
      <c r="F78" s="50"/>
      <c r="G78" s="50"/>
      <c r="H78" s="50"/>
      <c r="I78" s="50"/>
      <c r="J78" s="50"/>
      <c r="K78" s="50"/>
      <c r="L78" s="50"/>
      <c r="M78" s="50"/>
      <c r="N78" s="50"/>
      <c r="O78" s="50"/>
      <c r="P78" s="67"/>
      <c r="Q78" s="50"/>
      <c r="R78" s="50"/>
      <c r="S78" s="50"/>
      <c r="T78" s="50"/>
      <c r="U78" s="50"/>
      <c r="V78" s="50"/>
      <c r="W78" s="50"/>
      <c r="X78" s="50"/>
      <c r="Y78" s="50"/>
      <c r="Z78" s="50"/>
    </row>
    <row r="79" spans="1:26" ht="17.25" customHeight="1" x14ac:dyDescent="0.2">
      <c r="A79" s="50"/>
      <c r="B79" s="50"/>
      <c r="C79" s="50"/>
      <c r="D79" s="50"/>
      <c r="E79" s="50"/>
      <c r="F79" s="50"/>
      <c r="G79" s="50"/>
      <c r="H79" s="50"/>
      <c r="I79" s="50"/>
      <c r="J79" s="50"/>
      <c r="K79" s="50"/>
      <c r="L79" s="50"/>
      <c r="M79" s="50"/>
      <c r="N79" s="50"/>
      <c r="O79" s="50"/>
      <c r="P79" s="67"/>
      <c r="Q79" s="50"/>
      <c r="R79" s="50"/>
      <c r="S79" s="50"/>
      <c r="T79" s="50"/>
      <c r="U79" s="50"/>
      <c r="V79" s="50"/>
      <c r="W79" s="50"/>
      <c r="X79" s="50"/>
      <c r="Y79" s="50"/>
      <c r="Z79" s="50"/>
    </row>
    <row r="80" spans="1:26" ht="17.25" customHeight="1" x14ac:dyDescent="0.2">
      <c r="A80" s="50"/>
      <c r="B80" s="50"/>
      <c r="C80" s="50"/>
      <c r="D80" s="50"/>
      <c r="E80" s="50"/>
      <c r="F80" s="50"/>
      <c r="G80" s="50"/>
      <c r="H80" s="50"/>
      <c r="I80" s="50"/>
      <c r="J80" s="50"/>
      <c r="K80" s="50"/>
      <c r="L80" s="50"/>
      <c r="M80" s="50"/>
      <c r="N80" s="50"/>
      <c r="O80" s="50"/>
      <c r="P80" s="67"/>
      <c r="Q80" s="50"/>
      <c r="R80" s="50"/>
      <c r="S80" s="50"/>
      <c r="T80" s="50"/>
      <c r="U80" s="50"/>
      <c r="V80" s="50"/>
      <c r="W80" s="50"/>
      <c r="X80" s="50"/>
      <c r="Y80" s="50"/>
      <c r="Z80" s="50"/>
    </row>
    <row r="81" spans="1:26" ht="17.25" customHeight="1" x14ac:dyDescent="0.2">
      <c r="A81" s="50"/>
      <c r="B81" s="50"/>
      <c r="C81" s="50"/>
      <c r="D81" s="50"/>
      <c r="E81" s="50"/>
      <c r="F81" s="50"/>
      <c r="G81" s="50"/>
      <c r="H81" s="50"/>
      <c r="I81" s="50"/>
      <c r="J81" s="50"/>
      <c r="K81" s="50"/>
      <c r="L81" s="50"/>
      <c r="M81" s="50"/>
      <c r="N81" s="50"/>
      <c r="O81" s="50"/>
      <c r="P81" s="67"/>
      <c r="Q81" s="50"/>
      <c r="R81" s="50"/>
      <c r="S81" s="50"/>
      <c r="T81" s="50"/>
      <c r="U81" s="50"/>
      <c r="V81" s="50"/>
      <c r="W81" s="50"/>
      <c r="X81" s="50"/>
      <c r="Y81" s="50"/>
      <c r="Z81" s="50"/>
    </row>
    <row r="82" spans="1:26" ht="17.25" customHeight="1" x14ac:dyDescent="0.2">
      <c r="A82" s="50"/>
      <c r="B82" s="50"/>
      <c r="C82" s="50"/>
      <c r="D82" s="50"/>
      <c r="E82" s="50"/>
      <c r="F82" s="50"/>
      <c r="G82" s="50"/>
      <c r="H82" s="50"/>
      <c r="I82" s="50"/>
      <c r="J82" s="50"/>
      <c r="K82" s="50"/>
      <c r="L82" s="50"/>
      <c r="M82" s="50"/>
      <c r="N82" s="50"/>
      <c r="O82" s="50"/>
      <c r="P82" s="67"/>
      <c r="Q82" s="50"/>
      <c r="R82" s="50"/>
      <c r="S82" s="50"/>
      <c r="T82" s="50"/>
      <c r="U82" s="50"/>
      <c r="V82" s="50"/>
      <c r="W82" s="50"/>
      <c r="X82" s="50"/>
      <c r="Y82" s="50"/>
      <c r="Z82" s="50"/>
    </row>
    <row r="83" spans="1:26" ht="17.25" customHeight="1" x14ac:dyDescent="0.2">
      <c r="A83" s="50"/>
      <c r="B83" s="50"/>
      <c r="C83" s="50"/>
      <c r="D83" s="50"/>
      <c r="E83" s="50"/>
      <c r="F83" s="50"/>
      <c r="G83" s="50"/>
      <c r="H83" s="50"/>
      <c r="I83" s="50"/>
      <c r="J83" s="50"/>
      <c r="K83" s="50"/>
      <c r="L83" s="50"/>
      <c r="M83" s="50"/>
      <c r="N83" s="50"/>
      <c r="O83" s="50"/>
      <c r="P83" s="67"/>
      <c r="Q83" s="50"/>
      <c r="R83" s="50"/>
      <c r="S83" s="50"/>
      <c r="T83" s="50"/>
      <c r="U83" s="50"/>
      <c r="V83" s="50"/>
      <c r="W83" s="50"/>
      <c r="X83" s="50"/>
      <c r="Y83" s="50"/>
      <c r="Z83" s="50"/>
    </row>
    <row r="84" spans="1:26" ht="17.25" customHeight="1" x14ac:dyDescent="0.2">
      <c r="A84" s="50"/>
      <c r="B84" s="50"/>
      <c r="C84" s="50"/>
      <c r="D84" s="50"/>
      <c r="E84" s="50"/>
      <c r="F84" s="50"/>
      <c r="G84" s="50"/>
      <c r="H84" s="50"/>
      <c r="I84" s="50"/>
      <c r="J84" s="50"/>
      <c r="K84" s="50"/>
      <c r="L84" s="50"/>
      <c r="M84" s="50"/>
      <c r="N84" s="50"/>
      <c r="O84" s="50"/>
      <c r="P84" s="67"/>
      <c r="Q84" s="50"/>
      <c r="R84" s="50"/>
      <c r="S84" s="50"/>
      <c r="T84" s="50"/>
      <c r="U84" s="50"/>
      <c r="V84" s="50"/>
      <c r="W84" s="50"/>
      <c r="X84" s="50"/>
      <c r="Y84" s="50"/>
      <c r="Z84" s="50"/>
    </row>
    <row r="85" spans="1:26" ht="17.25" customHeight="1" x14ac:dyDescent="0.2">
      <c r="A85" s="50"/>
      <c r="B85" s="50"/>
      <c r="C85" s="50"/>
      <c r="D85" s="50"/>
      <c r="E85" s="50"/>
      <c r="F85" s="50"/>
      <c r="G85" s="50"/>
      <c r="H85" s="50"/>
      <c r="I85" s="50"/>
      <c r="J85" s="50"/>
      <c r="K85" s="50"/>
      <c r="L85" s="50"/>
      <c r="M85" s="50"/>
      <c r="N85" s="50"/>
      <c r="O85" s="50"/>
      <c r="P85" s="67"/>
      <c r="Q85" s="50"/>
      <c r="R85" s="50"/>
      <c r="S85" s="50"/>
      <c r="T85" s="50"/>
      <c r="U85" s="50"/>
      <c r="V85" s="50"/>
      <c r="W85" s="50"/>
      <c r="X85" s="50"/>
      <c r="Y85" s="50"/>
      <c r="Z85" s="50"/>
    </row>
    <row r="86" spans="1:26" ht="17.25" customHeight="1" x14ac:dyDescent="0.2">
      <c r="A86" s="50"/>
      <c r="B86" s="50"/>
      <c r="C86" s="50"/>
      <c r="D86" s="50"/>
      <c r="E86" s="50"/>
      <c r="F86" s="50"/>
      <c r="G86" s="50"/>
      <c r="H86" s="50"/>
      <c r="I86" s="50"/>
      <c r="J86" s="50"/>
      <c r="K86" s="50"/>
      <c r="L86" s="50"/>
      <c r="M86" s="50"/>
      <c r="N86" s="50"/>
      <c r="O86" s="50"/>
      <c r="P86" s="67"/>
      <c r="Q86" s="50"/>
      <c r="R86" s="50"/>
      <c r="S86" s="50"/>
      <c r="T86" s="50"/>
      <c r="U86" s="50"/>
      <c r="V86" s="50"/>
      <c r="W86" s="50"/>
      <c r="X86" s="50"/>
      <c r="Y86" s="50"/>
      <c r="Z86" s="50"/>
    </row>
    <row r="87" spans="1:26" ht="17.25" customHeight="1" x14ac:dyDescent="0.2">
      <c r="A87" s="50"/>
      <c r="B87" s="50"/>
      <c r="C87" s="50"/>
      <c r="D87" s="50"/>
      <c r="E87" s="50"/>
      <c r="F87" s="50"/>
      <c r="G87" s="50"/>
      <c r="H87" s="50"/>
      <c r="I87" s="50"/>
      <c r="J87" s="50"/>
      <c r="K87" s="50"/>
      <c r="L87" s="50"/>
      <c r="M87" s="50"/>
      <c r="N87" s="50"/>
      <c r="O87" s="50"/>
      <c r="P87" s="67"/>
      <c r="Q87" s="50"/>
      <c r="R87" s="50"/>
      <c r="S87" s="50"/>
      <c r="T87" s="50"/>
      <c r="U87" s="50"/>
      <c r="V87" s="50"/>
      <c r="W87" s="50"/>
      <c r="X87" s="50"/>
      <c r="Y87" s="50"/>
      <c r="Z87" s="50"/>
    </row>
    <row r="88" spans="1:26" ht="17.25" customHeight="1" x14ac:dyDescent="0.2">
      <c r="A88" s="50"/>
      <c r="B88" s="50"/>
      <c r="C88" s="50"/>
      <c r="D88" s="50"/>
      <c r="E88" s="50"/>
      <c r="F88" s="50"/>
      <c r="G88" s="50"/>
      <c r="H88" s="50"/>
      <c r="I88" s="50"/>
      <c r="J88" s="50"/>
      <c r="K88" s="50"/>
      <c r="L88" s="50"/>
      <c r="M88" s="50"/>
      <c r="N88" s="50"/>
      <c r="O88" s="50"/>
      <c r="P88" s="67"/>
      <c r="Q88" s="50"/>
      <c r="R88" s="50"/>
      <c r="S88" s="50"/>
      <c r="T88" s="50"/>
      <c r="U88" s="50"/>
      <c r="V88" s="50"/>
      <c r="W88" s="50"/>
      <c r="X88" s="50"/>
      <c r="Y88" s="50"/>
      <c r="Z88" s="50"/>
    </row>
    <row r="89" spans="1:26" ht="17.25" customHeight="1" x14ac:dyDescent="0.2">
      <c r="A89" s="50"/>
      <c r="B89" s="50"/>
      <c r="C89" s="50"/>
      <c r="D89" s="50"/>
      <c r="E89" s="50"/>
      <c r="F89" s="50"/>
      <c r="G89" s="50"/>
      <c r="H89" s="50"/>
      <c r="I89" s="50"/>
      <c r="J89" s="50"/>
      <c r="K89" s="50"/>
      <c r="L89" s="50"/>
      <c r="M89" s="50"/>
      <c r="N89" s="50"/>
      <c r="O89" s="50"/>
      <c r="P89" s="67"/>
      <c r="Q89" s="50"/>
      <c r="R89" s="50"/>
      <c r="S89" s="50"/>
      <c r="T89" s="50"/>
      <c r="U89" s="50"/>
      <c r="V89" s="50"/>
      <c r="W89" s="50"/>
      <c r="X89" s="50"/>
      <c r="Y89" s="50"/>
      <c r="Z89" s="50"/>
    </row>
    <row r="90" spans="1:26" ht="17.25" customHeight="1" x14ac:dyDescent="0.2">
      <c r="A90" s="50"/>
      <c r="B90" s="50"/>
      <c r="C90" s="50"/>
      <c r="D90" s="50"/>
      <c r="E90" s="50"/>
      <c r="F90" s="50"/>
      <c r="G90" s="50"/>
      <c r="H90" s="50"/>
      <c r="I90" s="50"/>
      <c r="J90" s="50"/>
      <c r="K90" s="50"/>
      <c r="L90" s="50"/>
      <c r="M90" s="50"/>
      <c r="N90" s="50"/>
      <c r="O90" s="50"/>
      <c r="P90" s="67"/>
      <c r="Q90" s="50"/>
      <c r="R90" s="50"/>
      <c r="S90" s="50"/>
      <c r="T90" s="50"/>
      <c r="U90" s="50"/>
      <c r="V90" s="50"/>
      <c r="W90" s="50"/>
      <c r="X90" s="50"/>
      <c r="Y90" s="50"/>
      <c r="Z90" s="50"/>
    </row>
    <row r="91" spans="1:26" ht="17.25" customHeight="1" x14ac:dyDescent="0.2">
      <c r="A91" s="50"/>
      <c r="B91" s="50"/>
      <c r="C91" s="50"/>
      <c r="D91" s="50"/>
      <c r="E91" s="50"/>
      <c r="F91" s="50"/>
      <c r="G91" s="50"/>
      <c r="H91" s="50"/>
      <c r="I91" s="50"/>
      <c r="J91" s="50"/>
      <c r="K91" s="50"/>
      <c r="L91" s="50"/>
      <c r="M91" s="50"/>
      <c r="N91" s="50"/>
      <c r="O91" s="50"/>
      <c r="P91" s="67"/>
      <c r="Q91" s="50"/>
      <c r="R91" s="50"/>
      <c r="S91" s="50"/>
      <c r="T91" s="50"/>
      <c r="U91" s="50"/>
      <c r="V91" s="50"/>
      <c r="W91" s="50"/>
      <c r="X91" s="50"/>
      <c r="Y91" s="50"/>
      <c r="Z91" s="50"/>
    </row>
    <row r="92" spans="1:26" ht="17.25" customHeight="1" x14ac:dyDescent="0.2">
      <c r="A92" s="50"/>
      <c r="B92" s="50"/>
      <c r="C92" s="50"/>
      <c r="D92" s="50"/>
      <c r="E92" s="50"/>
      <c r="F92" s="50"/>
      <c r="G92" s="50"/>
      <c r="H92" s="50"/>
      <c r="I92" s="50"/>
      <c r="J92" s="50"/>
      <c r="K92" s="50"/>
      <c r="L92" s="50"/>
      <c r="M92" s="50"/>
      <c r="N92" s="50"/>
      <c r="O92" s="50"/>
      <c r="P92" s="67"/>
      <c r="Q92" s="50"/>
      <c r="R92" s="50"/>
      <c r="S92" s="50"/>
      <c r="T92" s="50"/>
      <c r="U92" s="50"/>
      <c r="V92" s="50"/>
      <c r="W92" s="50"/>
      <c r="X92" s="50"/>
      <c r="Y92" s="50"/>
      <c r="Z92" s="50"/>
    </row>
    <row r="93" spans="1:26" ht="17.25" customHeight="1" x14ac:dyDescent="0.2">
      <c r="A93" s="50"/>
      <c r="B93" s="50"/>
      <c r="C93" s="50"/>
      <c r="D93" s="50"/>
      <c r="E93" s="50"/>
      <c r="F93" s="50"/>
      <c r="G93" s="50"/>
      <c r="H93" s="50"/>
      <c r="I93" s="50"/>
      <c r="J93" s="50"/>
      <c r="K93" s="50"/>
      <c r="L93" s="50"/>
      <c r="M93" s="50"/>
      <c r="N93" s="50"/>
      <c r="O93" s="50"/>
      <c r="P93" s="67"/>
      <c r="Q93" s="50"/>
      <c r="R93" s="50"/>
      <c r="S93" s="50"/>
      <c r="T93" s="50"/>
      <c r="U93" s="50"/>
      <c r="V93" s="50"/>
      <c r="W93" s="50"/>
      <c r="X93" s="50"/>
      <c r="Y93" s="50"/>
      <c r="Z93" s="50"/>
    </row>
    <row r="94" spans="1:26" ht="17.25" customHeight="1" x14ac:dyDescent="0.2">
      <c r="A94" s="50"/>
      <c r="B94" s="50"/>
      <c r="C94" s="50"/>
      <c r="D94" s="50"/>
      <c r="E94" s="50"/>
      <c r="F94" s="50"/>
      <c r="G94" s="50"/>
      <c r="H94" s="50"/>
      <c r="I94" s="50"/>
      <c r="J94" s="50"/>
      <c r="K94" s="50"/>
      <c r="L94" s="50"/>
      <c r="M94" s="50"/>
      <c r="N94" s="50"/>
      <c r="O94" s="50"/>
      <c r="P94" s="67"/>
      <c r="Q94" s="50"/>
      <c r="R94" s="50"/>
      <c r="S94" s="50"/>
      <c r="T94" s="50"/>
      <c r="U94" s="50"/>
      <c r="V94" s="50"/>
      <c r="W94" s="50"/>
      <c r="X94" s="50"/>
      <c r="Y94" s="50"/>
      <c r="Z94" s="50"/>
    </row>
    <row r="95" spans="1:26" ht="17.25" customHeight="1" x14ac:dyDescent="0.2">
      <c r="A95" s="50"/>
      <c r="B95" s="50"/>
      <c r="C95" s="50"/>
      <c r="D95" s="50"/>
      <c r="E95" s="50"/>
      <c r="F95" s="50"/>
      <c r="G95" s="50"/>
      <c r="H95" s="50"/>
      <c r="I95" s="50"/>
      <c r="J95" s="50"/>
      <c r="K95" s="50"/>
      <c r="L95" s="50"/>
      <c r="M95" s="50"/>
      <c r="N95" s="50"/>
      <c r="O95" s="50"/>
      <c r="P95" s="67"/>
      <c r="Q95" s="50"/>
      <c r="R95" s="50"/>
      <c r="S95" s="50"/>
      <c r="T95" s="50"/>
      <c r="U95" s="50"/>
      <c r="V95" s="50"/>
      <c r="W95" s="50"/>
      <c r="X95" s="50"/>
      <c r="Y95" s="50"/>
      <c r="Z95" s="50"/>
    </row>
    <row r="96" spans="1:26" ht="17.25" customHeight="1" x14ac:dyDescent="0.2">
      <c r="A96" s="50"/>
      <c r="B96" s="50"/>
      <c r="C96" s="50"/>
      <c r="D96" s="50"/>
      <c r="E96" s="50"/>
      <c r="F96" s="50"/>
      <c r="G96" s="50"/>
      <c r="H96" s="50"/>
      <c r="I96" s="50"/>
      <c r="J96" s="50"/>
      <c r="K96" s="50"/>
      <c r="L96" s="50"/>
      <c r="M96" s="50"/>
      <c r="N96" s="50"/>
      <c r="O96" s="50"/>
      <c r="P96" s="67"/>
      <c r="Q96" s="50"/>
      <c r="R96" s="50"/>
      <c r="S96" s="50"/>
      <c r="T96" s="50"/>
      <c r="U96" s="50"/>
      <c r="V96" s="50"/>
      <c r="W96" s="50"/>
      <c r="X96" s="50"/>
      <c r="Y96" s="50"/>
      <c r="Z96" s="50"/>
    </row>
    <row r="97" spans="1:26" ht="17.25" customHeight="1" x14ac:dyDescent="0.2">
      <c r="A97" s="50"/>
      <c r="B97" s="50"/>
      <c r="C97" s="50"/>
      <c r="D97" s="50"/>
      <c r="E97" s="50"/>
      <c r="F97" s="50"/>
      <c r="G97" s="50"/>
      <c r="H97" s="50"/>
      <c r="I97" s="50"/>
      <c r="J97" s="50"/>
      <c r="K97" s="50"/>
      <c r="L97" s="50"/>
      <c r="M97" s="50"/>
      <c r="N97" s="50"/>
      <c r="O97" s="50"/>
      <c r="P97" s="67"/>
      <c r="Q97" s="50"/>
      <c r="R97" s="50"/>
      <c r="S97" s="50"/>
      <c r="T97" s="50"/>
      <c r="U97" s="50"/>
      <c r="V97" s="50"/>
      <c r="W97" s="50"/>
      <c r="X97" s="50"/>
      <c r="Y97" s="50"/>
      <c r="Z97" s="50"/>
    </row>
    <row r="98" spans="1:26" ht="17.25" customHeight="1" x14ac:dyDescent="0.2">
      <c r="A98" s="50"/>
      <c r="B98" s="50"/>
      <c r="C98" s="50"/>
      <c r="D98" s="50"/>
      <c r="E98" s="50"/>
      <c r="F98" s="50"/>
      <c r="G98" s="50"/>
      <c r="H98" s="50"/>
      <c r="I98" s="50"/>
      <c r="J98" s="50"/>
      <c r="K98" s="50"/>
      <c r="L98" s="50"/>
      <c r="M98" s="50"/>
      <c r="N98" s="50"/>
      <c r="O98" s="50"/>
      <c r="P98" s="67"/>
      <c r="Q98" s="50"/>
      <c r="R98" s="50"/>
      <c r="S98" s="50"/>
      <c r="T98" s="50"/>
      <c r="U98" s="50"/>
      <c r="V98" s="50"/>
      <c r="W98" s="50"/>
      <c r="X98" s="50"/>
      <c r="Y98" s="50"/>
      <c r="Z98" s="50"/>
    </row>
    <row r="99" spans="1:26" ht="17.25" customHeight="1" x14ac:dyDescent="0.2">
      <c r="A99" s="50"/>
      <c r="B99" s="50"/>
      <c r="C99" s="50"/>
      <c r="D99" s="50"/>
      <c r="E99" s="50"/>
      <c r="F99" s="50"/>
      <c r="G99" s="50"/>
      <c r="H99" s="50"/>
      <c r="I99" s="50"/>
      <c r="J99" s="50"/>
      <c r="K99" s="50"/>
      <c r="L99" s="50"/>
      <c r="M99" s="50"/>
      <c r="N99" s="50"/>
      <c r="O99" s="50"/>
      <c r="P99" s="67"/>
      <c r="Q99" s="50"/>
      <c r="R99" s="50"/>
      <c r="S99" s="50"/>
      <c r="T99" s="50"/>
      <c r="U99" s="50"/>
      <c r="V99" s="50"/>
      <c r="W99" s="50"/>
      <c r="X99" s="50"/>
      <c r="Y99" s="50"/>
      <c r="Z99" s="50"/>
    </row>
    <row r="100" spans="1:26" ht="17.25" customHeight="1" x14ac:dyDescent="0.2">
      <c r="A100" s="50"/>
      <c r="B100" s="50"/>
      <c r="C100" s="50"/>
      <c r="D100" s="50"/>
      <c r="E100" s="50"/>
      <c r="F100" s="50"/>
      <c r="G100" s="50"/>
      <c r="H100" s="50"/>
      <c r="I100" s="50"/>
      <c r="J100" s="50"/>
      <c r="K100" s="50"/>
      <c r="L100" s="50"/>
      <c r="M100" s="50"/>
      <c r="N100" s="50"/>
      <c r="O100" s="50"/>
      <c r="P100" s="67"/>
      <c r="Q100" s="50"/>
      <c r="R100" s="50"/>
      <c r="S100" s="50"/>
      <c r="T100" s="50"/>
      <c r="U100" s="50"/>
      <c r="V100" s="50"/>
      <c r="W100" s="50"/>
      <c r="X100" s="50"/>
      <c r="Y100" s="50"/>
      <c r="Z100" s="50"/>
    </row>
    <row r="101" spans="1:26" ht="17.25" customHeight="1" x14ac:dyDescent="0.2">
      <c r="A101" s="50"/>
      <c r="B101" s="50"/>
      <c r="C101" s="50"/>
      <c r="D101" s="50"/>
      <c r="E101" s="50"/>
      <c r="F101" s="50"/>
      <c r="G101" s="50"/>
      <c r="H101" s="50"/>
      <c r="I101" s="50"/>
      <c r="J101" s="50"/>
      <c r="K101" s="50"/>
      <c r="L101" s="50"/>
      <c r="M101" s="50"/>
      <c r="N101" s="50"/>
      <c r="O101" s="50"/>
      <c r="P101" s="67"/>
      <c r="Q101" s="50"/>
      <c r="R101" s="50"/>
      <c r="S101" s="50"/>
      <c r="T101" s="50"/>
      <c r="U101" s="50"/>
      <c r="V101" s="50"/>
      <c r="W101" s="50"/>
      <c r="X101" s="50"/>
      <c r="Y101" s="50"/>
      <c r="Z101" s="50"/>
    </row>
    <row r="102" spans="1:26" ht="17.25" customHeight="1" x14ac:dyDescent="0.2">
      <c r="A102" s="50"/>
      <c r="B102" s="50"/>
      <c r="C102" s="50"/>
      <c r="D102" s="50"/>
      <c r="E102" s="50"/>
      <c r="F102" s="50"/>
      <c r="G102" s="50"/>
      <c r="H102" s="50"/>
      <c r="I102" s="50"/>
      <c r="J102" s="50"/>
      <c r="K102" s="50"/>
      <c r="L102" s="50"/>
      <c r="M102" s="50"/>
      <c r="N102" s="50"/>
      <c r="O102" s="50"/>
      <c r="P102" s="67"/>
      <c r="Q102" s="50"/>
      <c r="R102" s="50"/>
      <c r="S102" s="50"/>
      <c r="T102" s="50"/>
      <c r="U102" s="50"/>
      <c r="V102" s="50"/>
      <c r="W102" s="50"/>
      <c r="X102" s="50"/>
      <c r="Y102" s="50"/>
      <c r="Z102" s="50"/>
    </row>
    <row r="103" spans="1:26" ht="17.25" customHeight="1" x14ac:dyDescent="0.2">
      <c r="A103" s="50"/>
      <c r="B103" s="50"/>
      <c r="C103" s="50"/>
      <c r="D103" s="50"/>
      <c r="E103" s="50"/>
      <c r="F103" s="50"/>
      <c r="G103" s="50"/>
      <c r="H103" s="50"/>
      <c r="I103" s="50"/>
      <c r="J103" s="50"/>
      <c r="K103" s="50"/>
      <c r="L103" s="50"/>
      <c r="M103" s="50"/>
      <c r="N103" s="50"/>
      <c r="O103" s="50"/>
      <c r="P103" s="67"/>
      <c r="Q103" s="50"/>
      <c r="R103" s="50"/>
      <c r="S103" s="50"/>
      <c r="T103" s="50"/>
      <c r="U103" s="50"/>
      <c r="V103" s="50"/>
      <c r="W103" s="50"/>
      <c r="X103" s="50"/>
      <c r="Y103" s="50"/>
      <c r="Z103" s="50"/>
    </row>
    <row r="104" spans="1:26" ht="17.25" customHeight="1" x14ac:dyDescent="0.2">
      <c r="A104" s="50"/>
      <c r="B104" s="50"/>
      <c r="C104" s="50"/>
      <c r="D104" s="50"/>
      <c r="E104" s="50"/>
      <c r="F104" s="50"/>
      <c r="G104" s="50"/>
      <c r="H104" s="50"/>
      <c r="I104" s="50"/>
      <c r="J104" s="50"/>
      <c r="K104" s="50"/>
      <c r="L104" s="50"/>
      <c r="M104" s="50"/>
      <c r="N104" s="50"/>
      <c r="O104" s="50"/>
      <c r="P104" s="67"/>
      <c r="Q104" s="50"/>
      <c r="R104" s="50"/>
      <c r="S104" s="50"/>
      <c r="T104" s="50"/>
      <c r="U104" s="50"/>
      <c r="V104" s="50"/>
      <c r="W104" s="50"/>
      <c r="X104" s="50"/>
      <c r="Y104" s="50"/>
      <c r="Z104" s="50"/>
    </row>
    <row r="105" spans="1:26" ht="17.25" customHeight="1" x14ac:dyDescent="0.2">
      <c r="A105" s="50"/>
      <c r="B105" s="50"/>
      <c r="C105" s="50"/>
      <c r="D105" s="50"/>
      <c r="E105" s="50"/>
      <c r="F105" s="50"/>
      <c r="G105" s="50"/>
      <c r="H105" s="50"/>
      <c r="I105" s="50"/>
      <c r="J105" s="50"/>
      <c r="K105" s="50"/>
      <c r="L105" s="50"/>
      <c r="M105" s="50"/>
      <c r="N105" s="50"/>
      <c r="O105" s="50"/>
      <c r="P105" s="67"/>
      <c r="Q105" s="50"/>
      <c r="R105" s="50"/>
      <c r="S105" s="50"/>
      <c r="T105" s="50"/>
      <c r="U105" s="50"/>
      <c r="V105" s="50"/>
      <c r="W105" s="50"/>
      <c r="X105" s="50"/>
      <c r="Y105" s="50"/>
      <c r="Z105" s="50"/>
    </row>
    <row r="106" spans="1:26" ht="17.25" customHeight="1" x14ac:dyDescent="0.2">
      <c r="A106" s="50"/>
      <c r="B106" s="50"/>
      <c r="C106" s="50"/>
      <c r="D106" s="50"/>
      <c r="E106" s="50"/>
      <c r="F106" s="50"/>
      <c r="G106" s="50"/>
      <c r="H106" s="50"/>
      <c r="I106" s="50"/>
      <c r="J106" s="50"/>
      <c r="K106" s="50"/>
      <c r="L106" s="50"/>
      <c r="M106" s="50"/>
      <c r="N106" s="50"/>
      <c r="O106" s="50"/>
      <c r="P106" s="67"/>
      <c r="Q106" s="50"/>
      <c r="R106" s="50"/>
      <c r="S106" s="50"/>
      <c r="T106" s="50"/>
      <c r="U106" s="50"/>
      <c r="V106" s="50"/>
      <c r="W106" s="50"/>
      <c r="X106" s="50"/>
      <c r="Y106" s="50"/>
      <c r="Z106" s="50"/>
    </row>
    <row r="107" spans="1:26" ht="17.25" customHeight="1" x14ac:dyDescent="0.2">
      <c r="A107" s="50"/>
      <c r="B107" s="50"/>
      <c r="C107" s="50"/>
      <c r="D107" s="50"/>
      <c r="E107" s="50"/>
      <c r="F107" s="50"/>
      <c r="G107" s="50"/>
      <c r="H107" s="50"/>
      <c r="I107" s="50"/>
      <c r="J107" s="50"/>
      <c r="K107" s="50"/>
      <c r="L107" s="50"/>
      <c r="M107" s="50"/>
      <c r="N107" s="50"/>
      <c r="O107" s="50"/>
      <c r="P107" s="67"/>
      <c r="Q107" s="50"/>
      <c r="R107" s="50"/>
      <c r="S107" s="50"/>
      <c r="T107" s="50"/>
      <c r="U107" s="50"/>
      <c r="V107" s="50"/>
      <c r="W107" s="50"/>
      <c r="X107" s="50"/>
      <c r="Y107" s="50"/>
      <c r="Z107" s="50"/>
    </row>
    <row r="108" spans="1:26" ht="17.25" customHeight="1" x14ac:dyDescent="0.2">
      <c r="A108" s="50"/>
      <c r="B108" s="50"/>
      <c r="C108" s="50"/>
      <c r="D108" s="50"/>
      <c r="E108" s="50"/>
      <c r="F108" s="50"/>
      <c r="G108" s="50"/>
      <c r="H108" s="50"/>
      <c r="I108" s="50"/>
      <c r="J108" s="50"/>
      <c r="K108" s="50"/>
      <c r="L108" s="50"/>
      <c r="M108" s="50"/>
      <c r="N108" s="50"/>
      <c r="O108" s="50"/>
      <c r="P108" s="67"/>
      <c r="Q108" s="50"/>
      <c r="R108" s="50"/>
      <c r="S108" s="50"/>
      <c r="T108" s="50"/>
      <c r="U108" s="50"/>
      <c r="V108" s="50"/>
      <c r="W108" s="50"/>
      <c r="X108" s="50"/>
      <c r="Y108" s="50"/>
      <c r="Z108" s="50"/>
    </row>
    <row r="109" spans="1:26" ht="17.25" customHeight="1" x14ac:dyDescent="0.2">
      <c r="A109" s="50"/>
      <c r="B109" s="50"/>
      <c r="C109" s="50"/>
      <c r="D109" s="50"/>
      <c r="E109" s="50"/>
      <c r="F109" s="50"/>
      <c r="G109" s="50"/>
      <c r="H109" s="50"/>
      <c r="I109" s="50"/>
      <c r="J109" s="50"/>
      <c r="K109" s="50"/>
      <c r="L109" s="50"/>
      <c r="M109" s="50"/>
      <c r="N109" s="50"/>
      <c r="O109" s="50"/>
      <c r="P109" s="67"/>
      <c r="Q109" s="50"/>
      <c r="R109" s="50"/>
      <c r="S109" s="50"/>
      <c r="T109" s="50"/>
      <c r="U109" s="50"/>
      <c r="V109" s="50"/>
      <c r="W109" s="50"/>
      <c r="X109" s="50"/>
      <c r="Y109" s="50"/>
      <c r="Z109" s="50"/>
    </row>
    <row r="110" spans="1:26" ht="17.25" customHeight="1" x14ac:dyDescent="0.2">
      <c r="A110" s="50"/>
      <c r="B110" s="50"/>
      <c r="C110" s="50"/>
      <c r="D110" s="50"/>
      <c r="E110" s="50"/>
      <c r="F110" s="50"/>
      <c r="G110" s="50"/>
      <c r="H110" s="50"/>
      <c r="I110" s="50"/>
      <c r="J110" s="50"/>
      <c r="K110" s="50"/>
      <c r="L110" s="50"/>
      <c r="M110" s="50"/>
      <c r="N110" s="50"/>
      <c r="O110" s="50"/>
      <c r="P110" s="67"/>
      <c r="Q110" s="50"/>
      <c r="R110" s="50"/>
      <c r="S110" s="50"/>
      <c r="T110" s="50"/>
      <c r="U110" s="50"/>
      <c r="V110" s="50"/>
      <c r="W110" s="50"/>
      <c r="X110" s="50"/>
      <c r="Y110" s="50"/>
      <c r="Z110" s="50"/>
    </row>
    <row r="111" spans="1:26" ht="17.25" customHeight="1" x14ac:dyDescent="0.2">
      <c r="A111" s="50"/>
      <c r="B111" s="50"/>
      <c r="C111" s="50"/>
      <c r="D111" s="50"/>
      <c r="E111" s="50"/>
      <c r="F111" s="50"/>
      <c r="G111" s="50"/>
      <c r="H111" s="50"/>
      <c r="I111" s="50"/>
      <c r="J111" s="50"/>
      <c r="K111" s="50"/>
      <c r="L111" s="50"/>
      <c r="M111" s="50"/>
      <c r="N111" s="50"/>
      <c r="O111" s="50"/>
      <c r="P111" s="67"/>
      <c r="Q111" s="50"/>
      <c r="R111" s="50"/>
      <c r="S111" s="50"/>
      <c r="T111" s="50"/>
      <c r="U111" s="50"/>
      <c r="V111" s="50"/>
      <c r="W111" s="50"/>
      <c r="X111" s="50"/>
      <c r="Y111" s="50"/>
      <c r="Z111" s="50"/>
    </row>
    <row r="112" spans="1:26" ht="17.25" customHeight="1" x14ac:dyDescent="0.2">
      <c r="A112" s="50"/>
      <c r="B112" s="50"/>
      <c r="C112" s="50"/>
      <c r="D112" s="50"/>
      <c r="E112" s="50"/>
      <c r="F112" s="50"/>
      <c r="G112" s="50"/>
      <c r="H112" s="50"/>
      <c r="I112" s="50"/>
      <c r="J112" s="50"/>
      <c r="K112" s="50"/>
      <c r="L112" s="50"/>
      <c r="M112" s="50"/>
      <c r="N112" s="50"/>
      <c r="O112" s="50"/>
      <c r="P112" s="67"/>
      <c r="Q112" s="50"/>
      <c r="R112" s="50"/>
      <c r="S112" s="50"/>
      <c r="T112" s="50"/>
      <c r="U112" s="50"/>
      <c r="V112" s="50"/>
      <c r="W112" s="50"/>
      <c r="X112" s="50"/>
      <c r="Y112" s="50"/>
      <c r="Z112" s="50"/>
    </row>
    <row r="113" spans="1:26" ht="17.25" customHeight="1" x14ac:dyDescent="0.2">
      <c r="A113" s="50"/>
      <c r="B113" s="50"/>
      <c r="C113" s="50"/>
      <c r="D113" s="50"/>
      <c r="E113" s="50"/>
      <c r="F113" s="50"/>
      <c r="G113" s="50"/>
      <c r="H113" s="50"/>
      <c r="I113" s="50"/>
      <c r="J113" s="50"/>
      <c r="K113" s="50"/>
      <c r="L113" s="50"/>
      <c r="M113" s="50"/>
      <c r="N113" s="50"/>
      <c r="O113" s="50"/>
      <c r="P113" s="67"/>
      <c r="Q113" s="50"/>
      <c r="R113" s="50"/>
      <c r="S113" s="50"/>
      <c r="T113" s="50"/>
      <c r="U113" s="50"/>
      <c r="V113" s="50"/>
      <c r="W113" s="50"/>
      <c r="X113" s="50"/>
      <c r="Y113" s="50"/>
      <c r="Z113" s="50"/>
    </row>
    <row r="114" spans="1:26" ht="17.25" customHeight="1" x14ac:dyDescent="0.2">
      <c r="A114" s="50"/>
      <c r="B114" s="50"/>
      <c r="C114" s="50"/>
      <c r="D114" s="50"/>
      <c r="E114" s="50"/>
      <c r="F114" s="50"/>
      <c r="G114" s="50"/>
      <c r="H114" s="50"/>
      <c r="I114" s="50"/>
      <c r="J114" s="50"/>
      <c r="K114" s="50"/>
      <c r="L114" s="50"/>
      <c r="M114" s="50"/>
      <c r="N114" s="50"/>
      <c r="O114" s="50"/>
      <c r="P114" s="67"/>
      <c r="Q114" s="50"/>
      <c r="R114" s="50"/>
      <c r="S114" s="50"/>
      <c r="T114" s="50"/>
      <c r="U114" s="50"/>
      <c r="V114" s="50"/>
      <c r="W114" s="50"/>
      <c r="X114" s="50"/>
      <c r="Y114" s="50"/>
      <c r="Z114" s="50"/>
    </row>
    <row r="115" spans="1:26" ht="17.25" customHeight="1" x14ac:dyDescent="0.2">
      <c r="A115" s="50"/>
      <c r="B115" s="50"/>
      <c r="C115" s="50"/>
      <c r="D115" s="50"/>
      <c r="E115" s="50"/>
      <c r="F115" s="50"/>
      <c r="G115" s="50"/>
      <c r="H115" s="50"/>
      <c r="I115" s="50"/>
      <c r="J115" s="50"/>
      <c r="K115" s="50"/>
      <c r="L115" s="50"/>
      <c r="M115" s="50"/>
      <c r="N115" s="50"/>
      <c r="O115" s="50"/>
      <c r="P115" s="67"/>
      <c r="Q115" s="50"/>
      <c r="R115" s="50"/>
      <c r="S115" s="50"/>
      <c r="T115" s="50"/>
      <c r="U115" s="50"/>
      <c r="V115" s="50"/>
      <c r="W115" s="50"/>
      <c r="X115" s="50"/>
      <c r="Y115" s="50"/>
      <c r="Z115" s="50"/>
    </row>
    <row r="116" spans="1:26" ht="17.25" customHeight="1" x14ac:dyDescent="0.2">
      <c r="A116" s="50"/>
      <c r="B116" s="50"/>
      <c r="C116" s="50"/>
      <c r="D116" s="50"/>
      <c r="E116" s="50"/>
      <c r="F116" s="50"/>
      <c r="G116" s="50"/>
      <c r="H116" s="50"/>
      <c r="I116" s="50"/>
      <c r="J116" s="50"/>
      <c r="K116" s="50"/>
      <c r="L116" s="50"/>
      <c r="M116" s="50"/>
      <c r="N116" s="50"/>
      <c r="O116" s="50"/>
      <c r="P116" s="67"/>
      <c r="Q116" s="50"/>
      <c r="R116" s="50"/>
      <c r="S116" s="50"/>
      <c r="T116" s="50"/>
      <c r="U116" s="50"/>
      <c r="V116" s="50"/>
      <c r="W116" s="50"/>
      <c r="X116" s="50"/>
      <c r="Y116" s="50"/>
      <c r="Z116" s="50"/>
    </row>
    <row r="117" spans="1:26" ht="17.25" customHeight="1" x14ac:dyDescent="0.2">
      <c r="A117" s="50"/>
      <c r="B117" s="50"/>
      <c r="C117" s="50"/>
      <c r="D117" s="50"/>
      <c r="E117" s="50"/>
      <c r="F117" s="50"/>
      <c r="G117" s="50"/>
      <c r="H117" s="50"/>
      <c r="I117" s="50"/>
      <c r="J117" s="50"/>
      <c r="K117" s="50"/>
      <c r="L117" s="50"/>
      <c r="M117" s="50"/>
      <c r="N117" s="50"/>
      <c r="O117" s="50"/>
      <c r="P117" s="67"/>
      <c r="Q117" s="50"/>
      <c r="R117" s="50"/>
      <c r="S117" s="50"/>
      <c r="T117" s="50"/>
      <c r="U117" s="50"/>
      <c r="V117" s="50"/>
      <c r="W117" s="50"/>
      <c r="X117" s="50"/>
      <c r="Y117" s="50"/>
      <c r="Z117" s="50"/>
    </row>
    <row r="118" spans="1:26" ht="17.25" customHeight="1" x14ac:dyDescent="0.2">
      <c r="A118" s="50"/>
      <c r="B118" s="50"/>
      <c r="C118" s="50"/>
      <c r="D118" s="50"/>
      <c r="E118" s="50"/>
      <c r="F118" s="50"/>
      <c r="G118" s="50"/>
      <c r="H118" s="50"/>
      <c r="I118" s="50"/>
      <c r="J118" s="50"/>
      <c r="K118" s="50"/>
      <c r="L118" s="50"/>
      <c r="M118" s="50"/>
      <c r="N118" s="50"/>
      <c r="O118" s="50"/>
      <c r="P118" s="67"/>
      <c r="Q118" s="50"/>
      <c r="R118" s="50"/>
      <c r="S118" s="50"/>
      <c r="T118" s="50"/>
      <c r="U118" s="50"/>
      <c r="V118" s="50"/>
      <c r="W118" s="50"/>
      <c r="X118" s="50"/>
      <c r="Y118" s="50"/>
      <c r="Z118" s="50"/>
    </row>
    <row r="119" spans="1:26" ht="17.25" customHeight="1" x14ac:dyDescent="0.2">
      <c r="A119" s="50"/>
      <c r="B119" s="50"/>
      <c r="C119" s="50"/>
      <c r="D119" s="50"/>
      <c r="E119" s="50"/>
      <c r="F119" s="50"/>
      <c r="G119" s="50"/>
      <c r="H119" s="50"/>
      <c r="I119" s="50"/>
      <c r="J119" s="50"/>
      <c r="K119" s="50"/>
      <c r="L119" s="50"/>
      <c r="M119" s="50"/>
      <c r="N119" s="50"/>
      <c r="O119" s="50"/>
      <c r="P119" s="67"/>
      <c r="Q119" s="50"/>
      <c r="R119" s="50"/>
      <c r="S119" s="50"/>
      <c r="T119" s="50"/>
      <c r="U119" s="50"/>
      <c r="V119" s="50"/>
      <c r="W119" s="50"/>
      <c r="X119" s="50"/>
      <c r="Y119" s="50"/>
      <c r="Z119" s="50"/>
    </row>
    <row r="120" spans="1:26" ht="17.25" customHeight="1" x14ac:dyDescent="0.2">
      <c r="A120" s="50"/>
      <c r="B120" s="50"/>
      <c r="C120" s="50"/>
      <c r="D120" s="50"/>
      <c r="E120" s="50"/>
      <c r="F120" s="50"/>
      <c r="G120" s="50"/>
      <c r="H120" s="50"/>
      <c r="I120" s="50"/>
      <c r="J120" s="50"/>
      <c r="K120" s="50"/>
      <c r="L120" s="50"/>
      <c r="M120" s="50"/>
      <c r="N120" s="50"/>
      <c r="O120" s="50"/>
      <c r="P120" s="67"/>
      <c r="Q120" s="50"/>
      <c r="R120" s="50"/>
      <c r="S120" s="50"/>
      <c r="T120" s="50"/>
      <c r="U120" s="50"/>
      <c r="V120" s="50"/>
      <c r="W120" s="50"/>
      <c r="X120" s="50"/>
      <c r="Y120" s="50"/>
      <c r="Z120" s="50"/>
    </row>
    <row r="121" spans="1:26" ht="17.25" customHeight="1" x14ac:dyDescent="0.2">
      <c r="A121" s="50"/>
      <c r="B121" s="50"/>
      <c r="C121" s="50"/>
      <c r="D121" s="50"/>
      <c r="E121" s="50"/>
      <c r="F121" s="50"/>
      <c r="G121" s="50"/>
      <c r="H121" s="50"/>
      <c r="I121" s="50"/>
      <c r="J121" s="50"/>
      <c r="K121" s="50"/>
      <c r="L121" s="50"/>
      <c r="M121" s="50"/>
      <c r="N121" s="50"/>
      <c r="O121" s="50"/>
      <c r="P121" s="67"/>
      <c r="Q121" s="50"/>
      <c r="R121" s="50"/>
      <c r="S121" s="50"/>
      <c r="T121" s="50"/>
      <c r="U121" s="50"/>
      <c r="V121" s="50"/>
      <c r="W121" s="50"/>
      <c r="X121" s="50"/>
      <c r="Y121" s="50"/>
      <c r="Z121" s="50"/>
    </row>
    <row r="122" spans="1:26" ht="17.25" customHeight="1" x14ac:dyDescent="0.2">
      <c r="A122" s="50"/>
      <c r="B122" s="50"/>
      <c r="C122" s="50"/>
      <c r="D122" s="50"/>
      <c r="E122" s="50"/>
      <c r="F122" s="50"/>
      <c r="G122" s="50"/>
      <c r="H122" s="50"/>
      <c r="I122" s="50"/>
      <c r="J122" s="50"/>
      <c r="K122" s="50"/>
      <c r="L122" s="50"/>
      <c r="M122" s="50"/>
      <c r="N122" s="50"/>
      <c r="O122" s="50"/>
      <c r="P122" s="67"/>
      <c r="Q122" s="50"/>
      <c r="R122" s="50"/>
      <c r="S122" s="50"/>
      <c r="T122" s="50"/>
      <c r="U122" s="50"/>
      <c r="V122" s="50"/>
      <c r="W122" s="50"/>
      <c r="X122" s="50"/>
      <c r="Y122" s="50"/>
      <c r="Z122" s="50"/>
    </row>
    <row r="123" spans="1:26" ht="17.25" customHeight="1" x14ac:dyDescent="0.2">
      <c r="A123" s="50"/>
      <c r="B123" s="50"/>
      <c r="C123" s="50"/>
      <c r="D123" s="50"/>
      <c r="E123" s="50"/>
      <c r="F123" s="50"/>
      <c r="G123" s="50"/>
      <c r="H123" s="50"/>
      <c r="I123" s="50"/>
      <c r="J123" s="50"/>
      <c r="K123" s="50"/>
      <c r="L123" s="50"/>
      <c r="M123" s="50"/>
      <c r="N123" s="50"/>
      <c r="O123" s="50"/>
      <c r="P123" s="67"/>
      <c r="Q123" s="50"/>
      <c r="R123" s="50"/>
      <c r="S123" s="50"/>
      <c r="T123" s="50"/>
      <c r="U123" s="50"/>
      <c r="V123" s="50"/>
      <c r="W123" s="50"/>
      <c r="X123" s="50"/>
      <c r="Y123" s="50"/>
      <c r="Z123" s="50"/>
    </row>
    <row r="124" spans="1:26" ht="17.25" customHeight="1" x14ac:dyDescent="0.2">
      <c r="A124" s="50"/>
      <c r="B124" s="50"/>
      <c r="C124" s="50"/>
      <c r="D124" s="50"/>
      <c r="E124" s="50"/>
      <c r="F124" s="50"/>
      <c r="G124" s="50"/>
      <c r="H124" s="50"/>
      <c r="I124" s="50"/>
      <c r="J124" s="50"/>
      <c r="K124" s="50"/>
      <c r="L124" s="50"/>
      <c r="M124" s="50"/>
      <c r="N124" s="50"/>
      <c r="O124" s="50"/>
      <c r="P124" s="67"/>
      <c r="Q124" s="50"/>
      <c r="R124" s="50"/>
      <c r="S124" s="50"/>
      <c r="T124" s="50"/>
      <c r="U124" s="50"/>
      <c r="V124" s="50"/>
      <c r="W124" s="50"/>
      <c r="X124" s="50"/>
      <c r="Y124" s="50"/>
      <c r="Z124" s="50"/>
    </row>
    <row r="125" spans="1:26" ht="17.25" customHeight="1" x14ac:dyDescent="0.2">
      <c r="A125" s="50"/>
      <c r="B125" s="50"/>
      <c r="C125" s="50"/>
      <c r="D125" s="50"/>
      <c r="E125" s="50"/>
      <c r="F125" s="50"/>
      <c r="G125" s="50"/>
      <c r="H125" s="50"/>
      <c r="I125" s="50"/>
      <c r="J125" s="50"/>
      <c r="K125" s="50"/>
      <c r="L125" s="50"/>
      <c r="M125" s="50"/>
      <c r="N125" s="50"/>
      <c r="O125" s="50"/>
      <c r="P125" s="67"/>
      <c r="Q125" s="50"/>
      <c r="R125" s="50"/>
      <c r="S125" s="50"/>
      <c r="T125" s="50"/>
      <c r="U125" s="50"/>
      <c r="V125" s="50"/>
      <c r="W125" s="50"/>
      <c r="X125" s="50"/>
      <c r="Y125" s="50"/>
      <c r="Z125" s="50"/>
    </row>
    <row r="126" spans="1:26" ht="17.25" customHeight="1" x14ac:dyDescent="0.2">
      <c r="A126" s="50"/>
      <c r="B126" s="50"/>
      <c r="C126" s="50"/>
      <c r="D126" s="50"/>
      <c r="E126" s="50"/>
      <c r="F126" s="50"/>
      <c r="G126" s="50"/>
      <c r="H126" s="50"/>
      <c r="I126" s="50"/>
      <c r="J126" s="50"/>
      <c r="K126" s="50"/>
      <c r="L126" s="50"/>
      <c r="M126" s="50"/>
      <c r="N126" s="50"/>
      <c r="O126" s="50"/>
      <c r="P126" s="67"/>
      <c r="Q126" s="50"/>
      <c r="R126" s="50"/>
      <c r="S126" s="50"/>
      <c r="T126" s="50"/>
      <c r="U126" s="50"/>
      <c r="V126" s="50"/>
      <c r="W126" s="50"/>
      <c r="X126" s="50"/>
      <c r="Y126" s="50"/>
      <c r="Z126" s="50"/>
    </row>
    <row r="127" spans="1:26" ht="17.25" customHeight="1" x14ac:dyDescent="0.2">
      <c r="A127" s="50"/>
      <c r="B127" s="50"/>
      <c r="C127" s="50"/>
      <c r="D127" s="50"/>
      <c r="E127" s="50"/>
      <c r="F127" s="50"/>
      <c r="G127" s="50"/>
      <c r="H127" s="50"/>
      <c r="I127" s="50"/>
      <c r="J127" s="50"/>
      <c r="K127" s="50"/>
      <c r="L127" s="50"/>
      <c r="M127" s="50"/>
      <c r="N127" s="50"/>
      <c r="O127" s="50"/>
      <c r="P127" s="67"/>
      <c r="Q127" s="50"/>
      <c r="R127" s="50"/>
      <c r="S127" s="50"/>
      <c r="T127" s="50"/>
      <c r="U127" s="50"/>
      <c r="V127" s="50"/>
      <c r="W127" s="50"/>
      <c r="X127" s="50"/>
      <c r="Y127" s="50"/>
      <c r="Z127" s="50"/>
    </row>
    <row r="128" spans="1:26" ht="17.25" customHeight="1" x14ac:dyDescent="0.2">
      <c r="A128" s="50"/>
      <c r="B128" s="50"/>
      <c r="C128" s="50"/>
      <c r="D128" s="50"/>
      <c r="E128" s="50"/>
      <c r="F128" s="50"/>
      <c r="G128" s="50"/>
      <c r="H128" s="50"/>
      <c r="I128" s="50"/>
      <c r="J128" s="50"/>
      <c r="K128" s="50"/>
      <c r="L128" s="50"/>
      <c r="M128" s="50"/>
      <c r="N128" s="50"/>
      <c r="O128" s="50"/>
      <c r="P128" s="67"/>
      <c r="Q128" s="50"/>
      <c r="R128" s="50"/>
      <c r="S128" s="50"/>
      <c r="T128" s="50"/>
      <c r="U128" s="50"/>
      <c r="V128" s="50"/>
      <c r="W128" s="50"/>
      <c r="X128" s="50"/>
      <c r="Y128" s="50"/>
      <c r="Z128" s="50"/>
    </row>
    <row r="129" spans="1:26" ht="17.25" customHeight="1" x14ac:dyDescent="0.2">
      <c r="A129" s="50"/>
      <c r="B129" s="50"/>
      <c r="C129" s="50"/>
      <c r="D129" s="50"/>
      <c r="E129" s="50"/>
      <c r="F129" s="50"/>
      <c r="G129" s="50"/>
      <c r="H129" s="50"/>
      <c r="I129" s="50"/>
      <c r="J129" s="50"/>
      <c r="K129" s="50"/>
      <c r="L129" s="50"/>
      <c r="M129" s="50"/>
      <c r="N129" s="50"/>
      <c r="O129" s="50"/>
      <c r="P129" s="67"/>
      <c r="Q129" s="50"/>
      <c r="R129" s="50"/>
      <c r="S129" s="50"/>
      <c r="T129" s="50"/>
      <c r="U129" s="50"/>
      <c r="V129" s="50"/>
      <c r="W129" s="50"/>
      <c r="X129" s="50"/>
      <c r="Y129" s="50"/>
      <c r="Z129" s="50"/>
    </row>
    <row r="130" spans="1:26" ht="17.25" customHeight="1" x14ac:dyDescent="0.2">
      <c r="A130" s="50"/>
      <c r="B130" s="50"/>
      <c r="C130" s="50"/>
      <c r="D130" s="50"/>
      <c r="E130" s="50"/>
      <c r="F130" s="50"/>
      <c r="G130" s="50"/>
      <c r="H130" s="50"/>
      <c r="I130" s="50"/>
      <c r="J130" s="50"/>
      <c r="K130" s="50"/>
      <c r="L130" s="50"/>
      <c r="M130" s="50"/>
      <c r="N130" s="50"/>
      <c r="O130" s="50"/>
      <c r="P130" s="67"/>
      <c r="Q130" s="50"/>
      <c r="R130" s="50"/>
      <c r="S130" s="50"/>
      <c r="T130" s="50"/>
      <c r="U130" s="50"/>
      <c r="V130" s="50"/>
      <c r="W130" s="50"/>
      <c r="X130" s="50"/>
      <c r="Y130" s="50"/>
      <c r="Z130" s="50"/>
    </row>
    <row r="131" spans="1:26" ht="17.25" customHeight="1" x14ac:dyDescent="0.2">
      <c r="A131" s="50"/>
      <c r="B131" s="50"/>
      <c r="C131" s="50"/>
      <c r="D131" s="50"/>
      <c r="E131" s="50"/>
      <c r="F131" s="50"/>
      <c r="G131" s="50"/>
      <c r="H131" s="50"/>
      <c r="I131" s="50"/>
      <c r="J131" s="50"/>
      <c r="K131" s="50"/>
      <c r="L131" s="50"/>
      <c r="M131" s="50"/>
      <c r="N131" s="50"/>
      <c r="O131" s="50"/>
      <c r="P131" s="67"/>
      <c r="Q131" s="50"/>
      <c r="R131" s="50"/>
      <c r="S131" s="50"/>
      <c r="T131" s="50"/>
      <c r="U131" s="50"/>
      <c r="V131" s="50"/>
      <c r="W131" s="50"/>
      <c r="X131" s="50"/>
      <c r="Y131" s="50"/>
      <c r="Z131" s="50"/>
    </row>
    <row r="132" spans="1:26" ht="17.25" customHeight="1" x14ac:dyDescent="0.2">
      <c r="A132" s="50"/>
      <c r="B132" s="50"/>
      <c r="C132" s="50"/>
      <c r="D132" s="50"/>
      <c r="E132" s="50"/>
      <c r="F132" s="50"/>
      <c r="G132" s="50"/>
      <c r="H132" s="50"/>
      <c r="I132" s="50"/>
      <c r="J132" s="50"/>
      <c r="K132" s="50"/>
      <c r="L132" s="50"/>
      <c r="M132" s="50"/>
      <c r="N132" s="50"/>
      <c r="O132" s="50"/>
      <c r="P132" s="67"/>
      <c r="Q132" s="50"/>
      <c r="R132" s="50"/>
      <c r="S132" s="50"/>
      <c r="T132" s="50"/>
      <c r="U132" s="50"/>
      <c r="V132" s="50"/>
      <c r="W132" s="50"/>
      <c r="X132" s="50"/>
      <c r="Y132" s="50"/>
      <c r="Z132" s="50"/>
    </row>
    <row r="133" spans="1:26" ht="17.25" customHeight="1" x14ac:dyDescent="0.2">
      <c r="A133" s="50"/>
      <c r="B133" s="50"/>
      <c r="C133" s="50"/>
      <c r="D133" s="50"/>
      <c r="E133" s="50"/>
      <c r="F133" s="50"/>
      <c r="G133" s="50"/>
      <c r="H133" s="50"/>
      <c r="I133" s="50"/>
      <c r="J133" s="50"/>
      <c r="K133" s="50"/>
      <c r="L133" s="50"/>
      <c r="M133" s="50"/>
      <c r="N133" s="50"/>
      <c r="O133" s="50"/>
      <c r="P133" s="67"/>
      <c r="Q133" s="50"/>
      <c r="R133" s="50"/>
      <c r="S133" s="50"/>
      <c r="T133" s="50"/>
      <c r="U133" s="50"/>
      <c r="V133" s="50"/>
      <c r="W133" s="50"/>
      <c r="X133" s="50"/>
      <c r="Y133" s="50"/>
      <c r="Z133" s="50"/>
    </row>
    <row r="134" spans="1:26" ht="17.25" customHeight="1" x14ac:dyDescent="0.2">
      <c r="A134" s="50"/>
      <c r="B134" s="50"/>
      <c r="C134" s="50"/>
      <c r="D134" s="50"/>
      <c r="E134" s="50"/>
      <c r="F134" s="50"/>
      <c r="G134" s="50"/>
      <c r="H134" s="50"/>
      <c r="I134" s="50"/>
      <c r="J134" s="50"/>
      <c r="K134" s="50"/>
      <c r="L134" s="50"/>
      <c r="M134" s="50"/>
      <c r="N134" s="50"/>
      <c r="O134" s="50"/>
      <c r="P134" s="67"/>
      <c r="Q134" s="50"/>
      <c r="R134" s="50"/>
      <c r="S134" s="50"/>
      <c r="T134" s="50"/>
      <c r="U134" s="50"/>
      <c r="V134" s="50"/>
      <c r="W134" s="50"/>
      <c r="X134" s="50"/>
      <c r="Y134" s="50"/>
      <c r="Z134" s="50"/>
    </row>
    <row r="135" spans="1:26" ht="17.25" customHeight="1" x14ac:dyDescent="0.2">
      <c r="A135" s="50"/>
      <c r="B135" s="50"/>
      <c r="C135" s="50"/>
      <c r="D135" s="50"/>
      <c r="E135" s="50"/>
      <c r="F135" s="50"/>
      <c r="G135" s="50"/>
      <c r="H135" s="50"/>
      <c r="I135" s="50"/>
      <c r="J135" s="50"/>
      <c r="K135" s="50"/>
      <c r="L135" s="50"/>
      <c r="M135" s="50"/>
      <c r="N135" s="50"/>
      <c r="O135" s="50"/>
      <c r="P135" s="67"/>
      <c r="Q135" s="50"/>
      <c r="R135" s="50"/>
      <c r="S135" s="50"/>
      <c r="T135" s="50"/>
      <c r="U135" s="50"/>
      <c r="V135" s="50"/>
      <c r="W135" s="50"/>
      <c r="X135" s="50"/>
      <c r="Y135" s="50"/>
      <c r="Z135" s="50"/>
    </row>
    <row r="136" spans="1:26" ht="17.25" customHeight="1" x14ac:dyDescent="0.2">
      <c r="A136" s="50"/>
      <c r="B136" s="50"/>
      <c r="C136" s="50"/>
      <c r="D136" s="50"/>
      <c r="E136" s="50"/>
      <c r="F136" s="50"/>
      <c r="G136" s="50"/>
      <c r="H136" s="50"/>
      <c r="I136" s="50"/>
      <c r="J136" s="50"/>
      <c r="K136" s="50"/>
      <c r="L136" s="50"/>
      <c r="M136" s="50"/>
      <c r="N136" s="50"/>
      <c r="O136" s="50"/>
      <c r="P136" s="67"/>
      <c r="Q136" s="50"/>
      <c r="R136" s="50"/>
      <c r="S136" s="50"/>
      <c r="T136" s="50"/>
      <c r="U136" s="50"/>
      <c r="V136" s="50"/>
      <c r="W136" s="50"/>
      <c r="X136" s="50"/>
      <c r="Y136" s="50"/>
      <c r="Z136" s="50"/>
    </row>
    <row r="137" spans="1:26" ht="17.25" customHeight="1" x14ac:dyDescent="0.2">
      <c r="A137" s="50"/>
      <c r="B137" s="50"/>
      <c r="C137" s="50"/>
      <c r="D137" s="50"/>
      <c r="E137" s="50"/>
      <c r="F137" s="50"/>
      <c r="G137" s="50"/>
      <c r="H137" s="50"/>
      <c r="I137" s="50"/>
      <c r="J137" s="50"/>
      <c r="K137" s="50"/>
      <c r="L137" s="50"/>
      <c r="M137" s="50"/>
      <c r="N137" s="50"/>
      <c r="O137" s="50"/>
      <c r="P137" s="67"/>
      <c r="Q137" s="50"/>
      <c r="R137" s="50"/>
      <c r="S137" s="50"/>
      <c r="T137" s="50"/>
      <c r="U137" s="50"/>
      <c r="V137" s="50"/>
      <c r="W137" s="50"/>
      <c r="X137" s="50"/>
      <c r="Y137" s="50"/>
      <c r="Z137" s="50"/>
    </row>
    <row r="138" spans="1:26" ht="17.25" customHeight="1" x14ac:dyDescent="0.2">
      <c r="A138" s="50"/>
      <c r="B138" s="50"/>
      <c r="C138" s="50"/>
      <c r="D138" s="50"/>
      <c r="E138" s="50"/>
      <c r="F138" s="50"/>
      <c r="G138" s="50"/>
      <c r="H138" s="50"/>
      <c r="I138" s="50"/>
      <c r="J138" s="50"/>
      <c r="K138" s="50"/>
      <c r="L138" s="50"/>
      <c r="M138" s="50"/>
      <c r="N138" s="50"/>
      <c r="O138" s="50"/>
      <c r="P138" s="67"/>
      <c r="Q138" s="50"/>
      <c r="R138" s="50"/>
      <c r="S138" s="50"/>
      <c r="T138" s="50"/>
      <c r="U138" s="50"/>
      <c r="V138" s="50"/>
      <c r="W138" s="50"/>
      <c r="X138" s="50"/>
      <c r="Y138" s="50"/>
      <c r="Z138" s="50"/>
    </row>
    <row r="139" spans="1:26" ht="17.25" customHeight="1" x14ac:dyDescent="0.2">
      <c r="A139" s="50"/>
      <c r="B139" s="50"/>
      <c r="C139" s="50"/>
      <c r="D139" s="50"/>
      <c r="E139" s="50"/>
      <c r="F139" s="50"/>
      <c r="G139" s="50"/>
      <c r="H139" s="50"/>
      <c r="I139" s="50"/>
      <c r="J139" s="50"/>
      <c r="K139" s="50"/>
      <c r="L139" s="50"/>
      <c r="M139" s="50"/>
      <c r="N139" s="50"/>
      <c r="O139" s="50"/>
      <c r="P139" s="67"/>
      <c r="Q139" s="50"/>
      <c r="R139" s="50"/>
      <c r="S139" s="50"/>
      <c r="T139" s="50"/>
      <c r="U139" s="50"/>
      <c r="V139" s="50"/>
      <c r="W139" s="50"/>
      <c r="X139" s="50"/>
      <c r="Y139" s="50"/>
      <c r="Z139" s="50"/>
    </row>
    <row r="140" spans="1:26" ht="17.25" customHeight="1" x14ac:dyDescent="0.2">
      <c r="A140" s="50"/>
      <c r="B140" s="50"/>
      <c r="C140" s="50"/>
      <c r="D140" s="50"/>
      <c r="E140" s="50"/>
      <c r="F140" s="50"/>
      <c r="G140" s="50"/>
      <c r="H140" s="50"/>
      <c r="I140" s="50"/>
      <c r="J140" s="50"/>
      <c r="K140" s="50"/>
      <c r="L140" s="50"/>
      <c r="M140" s="50"/>
      <c r="N140" s="50"/>
      <c r="O140" s="50"/>
      <c r="P140" s="67"/>
      <c r="Q140" s="50"/>
      <c r="R140" s="50"/>
      <c r="S140" s="50"/>
      <c r="T140" s="50"/>
      <c r="U140" s="50"/>
      <c r="V140" s="50"/>
      <c r="W140" s="50"/>
      <c r="X140" s="50"/>
      <c r="Y140" s="50"/>
      <c r="Z140" s="50"/>
    </row>
    <row r="141" spans="1:26" ht="17.25" customHeight="1" x14ac:dyDescent="0.2">
      <c r="A141" s="50"/>
      <c r="B141" s="50"/>
      <c r="C141" s="50"/>
      <c r="D141" s="50"/>
      <c r="E141" s="50"/>
      <c r="F141" s="50"/>
      <c r="G141" s="50"/>
      <c r="H141" s="50"/>
      <c r="I141" s="50"/>
      <c r="J141" s="50"/>
      <c r="K141" s="50"/>
      <c r="L141" s="50"/>
      <c r="M141" s="50"/>
      <c r="N141" s="50"/>
      <c r="O141" s="50"/>
      <c r="P141" s="67"/>
      <c r="Q141" s="50"/>
      <c r="R141" s="50"/>
      <c r="S141" s="50"/>
      <c r="T141" s="50"/>
      <c r="U141" s="50"/>
      <c r="V141" s="50"/>
      <c r="W141" s="50"/>
      <c r="X141" s="50"/>
      <c r="Y141" s="50"/>
      <c r="Z141" s="50"/>
    </row>
    <row r="142" spans="1:26" ht="17.25" customHeight="1" x14ac:dyDescent="0.2">
      <c r="A142" s="50"/>
      <c r="B142" s="50"/>
      <c r="C142" s="50"/>
      <c r="D142" s="50"/>
      <c r="E142" s="50"/>
      <c r="F142" s="50"/>
      <c r="G142" s="50"/>
      <c r="H142" s="50"/>
      <c r="I142" s="50"/>
      <c r="J142" s="50"/>
      <c r="K142" s="50"/>
      <c r="L142" s="50"/>
      <c r="M142" s="50"/>
      <c r="N142" s="50"/>
      <c r="O142" s="50"/>
      <c r="P142" s="67"/>
      <c r="Q142" s="50"/>
      <c r="R142" s="50"/>
      <c r="S142" s="50"/>
      <c r="T142" s="50"/>
      <c r="U142" s="50"/>
      <c r="V142" s="50"/>
      <c r="W142" s="50"/>
      <c r="X142" s="50"/>
      <c r="Y142" s="50"/>
      <c r="Z142" s="50"/>
    </row>
    <row r="143" spans="1:26" ht="17.25" customHeight="1" x14ac:dyDescent="0.2">
      <c r="A143" s="50"/>
      <c r="B143" s="50"/>
      <c r="C143" s="50"/>
      <c r="D143" s="50"/>
      <c r="E143" s="50"/>
      <c r="F143" s="50"/>
      <c r="G143" s="50"/>
      <c r="H143" s="50"/>
      <c r="I143" s="50"/>
      <c r="J143" s="50"/>
      <c r="K143" s="50"/>
      <c r="L143" s="50"/>
      <c r="M143" s="50"/>
      <c r="N143" s="50"/>
      <c r="O143" s="50"/>
      <c r="P143" s="67"/>
      <c r="Q143" s="50"/>
      <c r="R143" s="50"/>
      <c r="S143" s="50"/>
      <c r="T143" s="50"/>
      <c r="U143" s="50"/>
      <c r="V143" s="50"/>
      <c r="W143" s="50"/>
      <c r="X143" s="50"/>
      <c r="Y143" s="50"/>
      <c r="Z143" s="50"/>
    </row>
    <row r="144" spans="1:26" ht="17.25" customHeight="1" x14ac:dyDescent="0.2">
      <c r="A144" s="50"/>
      <c r="B144" s="50"/>
      <c r="C144" s="50"/>
      <c r="D144" s="50"/>
      <c r="E144" s="50"/>
      <c r="F144" s="50"/>
      <c r="G144" s="50"/>
      <c r="H144" s="50"/>
      <c r="I144" s="50"/>
      <c r="J144" s="50"/>
      <c r="K144" s="50"/>
      <c r="L144" s="50"/>
      <c r="M144" s="50"/>
      <c r="N144" s="50"/>
      <c r="O144" s="50"/>
      <c r="P144" s="67"/>
      <c r="Q144" s="50"/>
      <c r="R144" s="50"/>
      <c r="S144" s="50"/>
      <c r="T144" s="50"/>
      <c r="U144" s="50"/>
      <c r="V144" s="50"/>
      <c r="W144" s="50"/>
      <c r="X144" s="50"/>
      <c r="Y144" s="50"/>
      <c r="Z144" s="50"/>
    </row>
    <row r="145" spans="1:26" ht="17.25" customHeight="1" x14ac:dyDescent="0.2">
      <c r="A145" s="50"/>
      <c r="B145" s="50"/>
      <c r="C145" s="50"/>
      <c r="D145" s="50"/>
      <c r="E145" s="50"/>
      <c r="F145" s="50"/>
      <c r="G145" s="50"/>
      <c r="H145" s="50"/>
      <c r="I145" s="50"/>
      <c r="J145" s="50"/>
      <c r="K145" s="50"/>
      <c r="L145" s="50"/>
      <c r="M145" s="50"/>
      <c r="N145" s="50"/>
      <c r="O145" s="50"/>
      <c r="P145" s="67"/>
      <c r="Q145" s="50"/>
      <c r="R145" s="50"/>
      <c r="S145" s="50"/>
      <c r="T145" s="50"/>
      <c r="U145" s="50"/>
      <c r="V145" s="50"/>
      <c r="W145" s="50"/>
      <c r="X145" s="50"/>
      <c r="Y145" s="50"/>
      <c r="Z145" s="50"/>
    </row>
    <row r="146" spans="1:26" ht="17.25" customHeight="1" x14ac:dyDescent="0.2">
      <c r="A146" s="50"/>
      <c r="B146" s="50"/>
      <c r="C146" s="50"/>
      <c r="D146" s="50"/>
      <c r="E146" s="50"/>
      <c r="F146" s="50"/>
      <c r="G146" s="50"/>
      <c r="H146" s="50"/>
      <c r="I146" s="50"/>
      <c r="J146" s="50"/>
      <c r="K146" s="50"/>
      <c r="L146" s="50"/>
      <c r="M146" s="50"/>
      <c r="N146" s="50"/>
      <c r="O146" s="50"/>
      <c r="P146" s="67"/>
      <c r="Q146" s="50"/>
      <c r="R146" s="50"/>
      <c r="S146" s="50"/>
      <c r="T146" s="50"/>
      <c r="U146" s="50"/>
      <c r="V146" s="50"/>
      <c r="W146" s="50"/>
      <c r="X146" s="50"/>
      <c r="Y146" s="50"/>
      <c r="Z146" s="50"/>
    </row>
    <row r="147" spans="1:26" ht="17.25" customHeight="1" x14ac:dyDescent="0.2">
      <c r="A147" s="50"/>
      <c r="B147" s="50"/>
      <c r="C147" s="50"/>
      <c r="D147" s="50"/>
      <c r="E147" s="50"/>
      <c r="F147" s="50"/>
      <c r="G147" s="50"/>
      <c r="H147" s="50"/>
      <c r="I147" s="50"/>
      <c r="J147" s="50"/>
      <c r="K147" s="50"/>
      <c r="L147" s="50"/>
      <c r="M147" s="50"/>
      <c r="N147" s="50"/>
      <c r="O147" s="50"/>
      <c r="P147" s="67"/>
      <c r="Q147" s="50"/>
      <c r="R147" s="50"/>
      <c r="S147" s="50"/>
      <c r="T147" s="50"/>
      <c r="U147" s="50"/>
      <c r="V147" s="50"/>
      <c r="W147" s="50"/>
      <c r="X147" s="50"/>
      <c r="Y147" s="50"/>
      <c r="Z147" s="50"/>
    </row>
    <row r="148" spans="1:26" ht="17.25" customHeight="1" x14ac:dyDescent="0.2">
      <c r="A148" s="50"/>
      <c r="B148" s="50"/>
      <c r="C148" s="50"/>
      <c r="D148" s="50"/>
      <c r="E148" s="50"/>
      <c r="F148" s="50"/>
      <c r="G148" s="50"/>
      <c r="H148" s="50"/>
      <c r="I148" s="50"/>
      <c r="J148" s="50"/>
      <c r="K148" s="50"/>
      <c r="L148" s="50"/>
      <c r="M148" s="50"/>
      <c r="N148" s="50"/>
      <c r="O148" s="50"/>
      <c r="P148" s="67"/>
      <c r="Q148" s="50"/>
      <c r="R148" s="50"/>
      <c r="S148" s="50"/>
      <c r="T148" s="50"/>
      <c r="U148" s="50"/>
      <c r="V148" s="50"/>
      <c r="W148" s="50"/>
      <c r="X148" s="50"/>
      <c r="Y148" s="50"/>
      <c r="Z148" s="50"/>
    </row>
    <row r="149" spans="1:26" ht="17.25" customHeight="1" x14ac:dyDescent="0.2">
      <c r="A149" s="50"/>
      <c r="B149" s="50"/>
      <c r="C149" s="50"/>
      <c r="D149" s="50"/>
      <c r="E149" s="50"/>
      <c r="F149" s="50"/>
      <c r="G149" s="50"/>
      <c r="H149" s="50"/>
      <c r="I149" s="50"/>
      <c r="J149" s="50"/>
      <c r="K149" s="50"/>
      <c r="L149" s="50"/>
      <c r="M149" s="50"/>
      <c r="N149" s="50"/>
      <c r="O149" s="50"/>
      <c r="P149" s="67"/>
      <c r="Q149" s="50"/>
      <c r="R149" s="50"/>
      <c r="S149" s="50"/>
      <c r="T149" s="50"/>
      <c r="U149" s="50"/>
      <c r="V149" s="50"/>
      <c r="W149" s="50"/>
      <c r="X149" s="50"/>
      <c r="Y149" s="50"/>
      <c r="Z149" s="50"/>
    </row>
    <row r="150" spans="1:26" ht="17.25" customHeight="1" x14ac:dyDescent="0.2">
      <c r="A150" s="50"/>
      <c r="B150" s="50"/>
      <c r="C150" s="50"/>
      <c r="D150" s="50"/>
      <c r="E150" s="50"/>
      <c r="F150" s="50"/>
      <c r="G150" s="50"/>
      <c r="H150" s="50"/>
      <c r="I150" s="50"/>
      <c r="J150" s="50"/>
      <c r="K150" s="50"/>
      <c r="L150" s="50"/>
      <c r="M150" s="50"/>
      <c r="N150" s="50"/>
      <c r="O150" s="50"/>
      <c r="P150" s="67"/>
      <c r="Q150" s="50"/>
      <c r="R150" s="50"/>
      <c r="S150" s="50"/>
      <c r="T150" s="50"/>
      <c r="U150" s="50"/>
      <c r="V150" s="50"/>
      <c r="W150" s="50"/>
      <c r="X150" s="50"/>
      <c r="Y150" s="50"/>
      <c r="Z150" s="50"/>
    </row>
    <row r="151" spans="1:26" ht="17.25" customHeight="1" x14ac:dyDescent="0.2">
      <c r="A151" s="50"/>
      <c r="B151" s="50"/>
      <c r="C151" s="50"/>
      <c r="D151" s="50"/>
      <c r="E151" s="50"/>
      <c r="F151" s="50"/>
      <c r="G151" s="50"/>
      <c r="H151" s="50"/>
      <c r="I151" s="50"/>
      <c r="J151" s="50"/>
      <c r="K151" s="50"/>
      <c r="L151" s="50"/>
      <c r="M151" s="50"/>
      <c r="N151" s="50"/>
      <c r="O151" s="50"/>
      <c r="P151" s="67"/>
      <c r="Q151" s="50"/>
      <c r="R151" s="50"/>
      <c r="S151" s="50"/>
      <c r="T151" s="50"/>
      <c r="U151" s="50"/>
      <c r="V151" s="50"/>
      <c r="W151" s="50"/>
      <c r="X151" s="50"/>
      <c r="Y151" s="50"/>
      <c r="Z151" s="50"/>
    </row>
    <row r="152" spans="1:26" ht="17.25" customHeight="1" x14ac:dyDescent="0.2">
      <c r="A152" s="50"/>
      <c r="B152" s="50"/>
      <c r="C152" s="50"/>
      <c r="D152" s="50"/>
      <c r="E152" s="50"/>
      <c r="F152" s="50"/>
      <c r="G152" s="50"/>
      <c r="H152" s="50"/>
      <c r="I152" s="50"/>
      <c r="J152" s="50"/>
      <c r="K152" s="50"/>
      <c r="L152" s="50"/>
      <c r="M152" s="50"/>
      <c r="N152" s="50"/>
      <c r="O152" s="50"/>
      <c r="P152" s="67"/>
      <c r="Q152" s="50"/>
      <c r="R152" s="50"/>
      <c r="S152" s="50"/>
      <c r="T152" s="50"/>
      <c r="U152" s="50"/>
      <c r="V152" s="50"/>
      <c r="W152" s="50"/>
      <c r="X152" s="50"/>
      <c r="Y152" s="50"/>
      <c r="Z152" s="50"/>
    </row>
    <row r="153" spans="1:26" ht="17.25" customHeight="1" x14ac:dyDescent="0.2">
      <c r="A153" s="50"/>
      <c r="B153" s="50"/>
      <c r="C153" s="50"/>
      <c r="D153" s="50"/>
      <c r="E153" s="50"/>
      <c r="F153" s="50"/>
      <c r="G153" s="50"/>
      <c r="H153" s="50"/>
      <c r="I153" s="50"/>
      <c r="J153" s="50"/>
      <c r="K153" s="50"/>
      <c r="L153" s="50"/>
      <c r="M153" s="50"/>
      <c r="N153" s="50"/>
      <c r="O153" s="50"/>
      <c r="P153" s="67"/>
      <c r="Q153" s="50"/>
      <c r="R153" s="50"/>
      <c r="S153" s="50"/>
      <c r="T153" s="50"/>
      <c r="U153" s="50"/>
      <c r="V153" s="50"/>
      <c r="W153" s="50"/>
      <c r="X153" s="50"/>
      <c r="Y153" s="50"/>
      <c r="Z153" s="50"/>
    </row>
    <row r="154" spans="1:26" ht="17.25" customHeight="1" x14ac:dyDescent="0.2">
      <c r="A154" s="50"/>
      <c r="B154" s="50"/>
      <c r="C154" s="50"/>
      <c r="D154" s="50"/>
      <c r="E154" s="50"/>
      <c r="F154" s="50"/>
      <c r="G154" s="50"/>
      <c r="H154" s="50"/>
      <c r="I154" s="50"/>
      <c r="J154" s="50"/>
      <c r="K154" s="50"/>
      <c r="L154" s="50"/>
      <c r="M154" s="50"/>
      <c r="N154" s="50"/>
      <c r="O154" s="50"/>
      <c r="P154" s="67"/>
      <c r="Q154" s="50"/>
      <c r="R154" s="50"/>
      <c r="S154" s="50"/>
      <c r="T154" s="50"/>
      <c r="U154" s="50"/>
      <c r="V154" s="50"/>
      <c r="W154" s="50"/>
      <c r="X154" s="50"/>
      <c r="Y154" s="50"/>
      <c r="Z154" s="50"/>
    </row>
    <row r="155" spans="1:26" ht="17.25" customHeight="1" x14ac:dyDescent="0.2">
      <c r="A155" s="50"/>
      <c r="B155" s="50"/>
      <c r="C155" s="50"/>
      <c r="D155" s="50"/>
      <c r="E155" s="50"/>
      <c r="F155" s="50"/>
      <c r="G155" s="50"/>
      <c r="H155" s="50"/>
      <c r="I155" s="50"/>
      <c r="J155" s="50"/>
      <c r="K155" s="50"/>
      <c r="L155" s="50"/>
      <c r="M155" s="50"/>
      <c r="N155" s="50"/>
      <c r="O155" s="50"/>
      <c r="P155" s="67"/>
      <c r="Q155" s="50"/>
      <c r="R155" s="50"/>
      <c r="S155" s="50"/>
      <c r="T155" s="50"/>
      <c r="U155" s="50"/>
      <c r="V155" s="50"/>
      <c r="W155" s="50"/>
      <c r="X155" s="50"/>
      <c r="Y155" s="50"/>
      <c r="Z155" s="50"/>
    </row>
    <row r="156" spans="1:26" ht="17.25" customHeight="1" x14ac:dyDescent="0.2">
      <c r="A156" s="50"/>
      <c r="B156" s="50"/>
      <c r="C156" s="50"/>
      <c r="D156" s="50"/>
      <c r="E156" s="50"/>
      <c r="F156" s="50"/>
      <c r="G156" s="50"/>
      <c r="H156" s="50"/>
      <c r="I156" s="50"/>
      <c r="J156" s="50"/>
      <c r="K156" s="50"/>
      <c r="L156" s="50"/>
      <c r="M156" s="50"/>
      <c r="N156" s="50"/>
      <c r="O156" s="50"/>
      <c r="P156" s="67"/>
      <c r="Q156" s="50"/>
      <c r="R156" s="50"/>
      <c r="S156" s="50"/>
      <c r="T156" s="50"/>
      <c r="U156" s="50"/>
      <c r="V156" s="50"/>
      <c r="W156" s="50"/>
      <c r="X156" s="50"/>
      <c r="Y156" s="50"/>
      <c r="Z156" s="50"/>
    </row>
    <row r="157" spans="1:26" ht="17.25" customHeight="1" x14ac:dyDescent="0.2">
      <c r="A157" s="50"/>
      <c r="B157" s="50"/>
      <c r="C157" s="50"/>
      <c r="D157" s="50"/>
      <c r="E157" s="50"/>
      <c r="F157" s="50"/>
      <c r="G157" s="50"/>
      <c r="H157" s="50"/>
      <c r="I157" s="50"/>
      <c r="J157" s="50"/>
      <c r="K157" s="50"/>
      <c r="L157" s="50"/>
      <c r="M157" s="50"/>
      <c r="N157" s="50"/>
      <c r="O157" s="50"/>
      <c r="P157" s="67"/>
      <c r="Q157" s="50"/>
      <c r="R157" s="50"/>
      <c r="S157" s="50"/>
      <c r="T157" s="50"/>
      <c r="U157" s="50"/>
      <c r="V157" s="50"/>
      <c r="W157" s="50"/>
      <c r="X157" s="50"/>
      <c r="Y157" s="50"/>
      <c r="Z157" s="50"/>
    </row>
    <row r="158" spans="1:26" ht="17.25" customHeight="1" x14ac:dyDescent="0.2">
      <c r="A158" s="50"/>
      <c r="B158" s="50"/>
      <c r="C158" s="50"/>
      <c r="D158" s="50"/>
      <c r="E158" s="50"/>
      <c r="F158" s="50"/>
      <c r="G158" s="50"/>
      <c r="H158" s="50"/>
      <c r="I158" s="50"/>
      <c r="J158" s="50"/>
      <c r="K158" s="50"/>
      <c r="L158" s="50"/>
      <c r="M158" s="50"/>
      <c r="N158" s="50"/>
      <c r="O158" s="50"/>
      <c r="P158" s="67"/>
      <c r="Q158" s="50"/>
      <c r="R158" s="50"/>
      <c r="S158" s="50"/>
      <c r="T158" s="50"/>
      <c r="U158" s="50"/>
      <c r="V158" s="50"/>
      <c r="W158" s="50"/>
      <c r="X158" s="50"/>
      <c r="Y158" s="50"/>
      <c r="Z158" s="50"/>
    </row>
    <row r="159" spans="1:26" ht="17.25" customHeight="1" x14ac:dyDescent="0.2">
      <c r="A159" s="50"/>
      <c r="B159" s="50"/>
      <c r="C159" s="50"/>
      <c r="D159" s="50"/>
      <c r="E159" s="50"/>
      <c r="F159" s="50"/>
      <c r="G159" s="50"/>
      <c r="H159" s="50"/>
      <c r="I159" s="50"/>
      <c r="J159" s="50"/>
      <c r="K159" s="50"/>
      <c r="L159" s="50"/>
      <c r="M159" s="50"/>
      <c r="N159" s="50"/>
      <c r="O159" s="50"/>
      <c r="P159" s="67"/>
      <c r="Q159" s="50"/>
      <c r="R159" s="50"/>
      <c r="S159" s="50"/>
      <c r="T159" s="50"/>
      <c r="U159" s="50"/>
      <c r="V159" s="50"/>
      <c r="W159" s="50"/>
      <c r="X159" s="50"/>
      <c r="Y159" s="50"/>
      <c r="Z159" s="50"/>
    </row>
    <row r="160" spans="1:26" ht="17.25" customHeight="1" x14ac:dyDescent="0.2">
      <c r="A160" s="50"/>
      <c r="B160" s="50"/>
      <c r="C160" s="50"/>
      <c r="D160" s="50"/>
      <c r="E160" s="50"/>
      <c r="F160" s="50"/>
      <c r="G160" s="50"/>
      <c r="H160" s="50"/>
      <c r="I160" s="50"/>
      <c r="J160" s="50"/>
      <c r="K160" s="50"/>
      <c r="L160" s="50"/>
      <c r="M160" s="50"/>
      <c r="N160" s="50"/>
      <c r="O160" s="50"/>
      <c r="P160" s="67"/>
      <c r="Q160" s="50"/>
      <c r="R160" s="50"/>
      <c r="S160" s="50"/>
      <c r="T160" s="50"/>
      <c r="U160" s="50"/>
      <c r="V160" s="50"/>
      <c r="W160" s="50"/>
      <c r="X160" s="50"/>
      <c r="Y160" s="50"/>
      <c r="Z160" s="50"/>
    </row>
    <row r="161" spans="1:26" ht="17.25" customHeight="1" x14ac:dyDescent="0.2">
      <c r="A161" s="50"/>
      <c r="B161" s="50"/>
      <c r="C161" s="50"/>
      <c r="D161" s="50"/>
      <c r="E161" s="50"/>
      <c r="F161" s="50"/>
      <c r="G161" s="50"/>
      <c r="H161" s="50"/>
      <c r="I161" s="50"/>
      <c r="J161" s="50"/>
      <c r="K161" s="50"/>
      <c r="L161" s="50"/>
      <c r="M161" s="50"/>
      <c r="N161" s="50"/>
      <c r="O161" s="50"/>
      <c r="P161" s="67"/>
      <c r="Q161" s="50"/>
      <c r="R161" s="50"/>
      <c r="S161" s="50"/>
      <c r="T161" s="50"/>
      <c r="U161" s="50"/>
      <c r="V161" s="50"/>
      <c r="W161" s="50"/>
      <c r="X161" s="50"/>
      <c r="Y161" s="50"/>
      <c r="Z161" s="50"/>
    </row>
    <row r="162" spans="1:26" ht="17.25" customHeight="1" x14ac:dyDescent="0.2">
      <c r="A162" s="50"/>
      <c r="B162" s="50"/>
      <c r="C162" s="50"/>
      <c r="D162" s="50"/>
      <c r="E162" s="50"/>
      <c r="F162" s="50"/>
      <c r="G162" s="50"/>
      <c r="H162" s="50"/>
      <c r="I162" s="50"/>
      <c r="J162" s="50"/>
      <c r="K162" s="50"/>
      <c r="L162" s="50"/>
      <c r="M162" s="50"/>
      <c r="N162" s="50"/>
      <c r="O162" s="50"/>
      <c r="P162" s="67"/>
      <c r="Q162" s="50"/>
      <c r="R162" s="50"/>
      <c r="S162" s="50"/>
      <c r="T162" s="50"/>
      <c r="U162" s="50"/>
      <c r="V162" s="50"/>
      <c r="W162" s="50"/>
      <c r="X162" s="50"/>
      <c r="Y162" s="50"/>
      <c r="Z162" s="50"/>
    </row>
    <row r="163" spans="1:26" ht="17.25" customHeight="1" x14ac:dyDescent="0.2">
      <c r="A163" s="50"/>
      <c r="B163" s="50"/>
      <c r="C163" s="50"/>
      <c r="D163" s="50"/>
      <c r="E163" s="50"/>
      <c r="F163" s="50"/>
      <c r="G163" s="50"/>
      <c r="H163" s="50"/>
      <c r="I163" s="50"/>
      <c r="J163" s="50"/>
      <c r="K163" s="50"/>
      <c r="L163" s="50"/>
      <c r="M163" s="50"/>
      <c r="N163" s="50"/>
      <c r="O163" s="50"/>
      <c r="P163" s="67"/>
      <c r="Q163" s="50"/>
      <c r="R163" s="50"/>
      <c r="S163" s="50"/>
      <c r="T163" s="50"/>
      <c r="U163" s="50"/>
      <c r="V163" s="50"/>
      <c r="W163" s="50"/>
      <c r="X163" s="50"/>
      <c r="Y163" s="50"/>
      <c r="Z163" s="50"/>
    </row>
    <row r="164" spans="1:26" ht="17.25" customHeight="1" x14ac:dyDescent="0.2">
      <c r="A164" s="50"/>
      <c r="B164" s="50"/>
      <c r="C164" s="50"/>
      <c r="D164" s="50"/>
      <c r="E164" s="50"/>
      <c r="F164" s="50"/>
      <c r="G164" s="50"/>
      <c r="H164" s="50"/>
      <c r="I164" s="50"/>
      <c r="J164" s="50"/>
      <c r="K164" s="50"/>
      <c r="L164" s="50"/>
      <c r="M164" s="50"/>
      <c r="N164" s="50"/>
      <c r="O164" s="50"/>
      <c r="P164" s="67"/>
      <c r="Q164" s="50"/>
      <c r="R164" s="50"/>
      <c r="S164" s="50"/>
      <c r="T164" s="50"/>
      <c r="U164" s="50"/>
      <c r="V164" s="50"/>
      <c r="W164" s="50"/>
      <c r="X164" s="50"/>
      <c r="Y164" s="50"/>
      <c r="Z164" s="50"/>
    </row>
    <row r="165" spans="1:26" ht="17.25" customHeight="1" x14ac:dyDescent="0.2">
      <c r="A165" s="50"/>
      <c r="B165" s="50"/>
      <c r="C165" s="50"/>
      <c r="D165" s="50"/>
      <c r="E165" s="50"/>
      <c r="F165" s="50"/>
      <c r="G165" s="50"/>
      <c r="H165" s="50"/>
      <c r="I165" s="50"/>
      <c r="J165" s="50"/>
      <c r="K165" s="50"/>
      <c r="L165" s="50"/>
      <c r="M165" s="50"/>
      <c r="N165" s="50"/>
      <c r="O165" s="50"/>
      <c r="P165" s="67"/>
      <c r="Q165" s="50"/>
      <c r="R165" s="50"/>
      <c r="S165" s="50"/>
      <c r="T165" s="50"/>
      <c r="U165" s="50"/>
      <c r="V165" s="50"/>
      <c r="W165" s="50"/>
      <c r="X165" s="50"/>
      <c r="Y165" s="50"/>
      <c r="Z165" s="50"/>
    </row>
    <row r="166" spans="1:26" ht="17.25" customHeight="1" x14ac:dyDescent="0.2">
      <c r="A166" s="50"/>
      <c r="B166" s="50"/>
      <c r="C166" s="50"/>
      <c r="D166" s="50"/>
      <c r="E166" s="50"/>
      <c r="F166" s="50"/>
      <c r="G166" s="50"/>
      <c r="H166" s="50"/>
      <c r="I166" s="50"/>
      <c r="J166" s="50"/>
      <c r="K166" s="50"/>
      <c r="L166" s="50"/>
      <c r="M166" s="50"/>
      <c r="N166" s="50"/>
      <c r="O166" s="50"/>
      <c r="P166" s="67"/>
      <c r="Q166" s="50"/>
      <c r="R166" s="50"/>
      <c r="S166" s="50"/>
      <c r="T166" s="50"/>
      <c r="U166" s="50"/>
      <c r="V166" s="50"/>
      <c r="W166" s="50"/>
      <c r="X166" s="50"/>
      <c r="Y166" s="50"/>
      <c r="Z166" s="50"/>
    </row>
    <row r="167" spans="1:26" ht="17.25" customHeight="1" x14ac:dyDescent="0.2">
      <c r="A167" s="50"/>
      <c r="B167" s="50"/>
      <c r="C167" s="50"/>
      <c r="D167" s="50"/>
      <c r="E167" s="50"/>
      <c r="F167" s="50"/>
      <c r="G167" s="50"/>
      <c r="H167" s="50"/>
      <c r="I167" s="50"/>
      <c r="J167" s="50"/>
      <c r="K167" s="50"/>
      <c r="L167" s="50"/>
      <c r="M167" s="50"/>
      <c r="N167" s="50"/>
      <c r="O167" s="50"/>
      <c r="P167" s="67"/>
      <c r="Q167" s="50"/>
      <c r="R167" s="50"/>
      <c r="S167" s="50"/>
      <c r="T167" s="50"/>
      <c r="U167" s="50"/>
      <c r="V167" s="50"/>
      <c r="W167" s="50"/>
      <c r="X167" s="50"/>
      <c r="Y167" s="50"/>
      <c r="Z167" s="50"/>
    </row>
    <row r="168" spans="1:26" ht="17.25" customHeight="1" x14ac:dyDescent="0.2">
      <c r="A168" s="50"/>
      <c r="B168" s="50"/>
      <c r="C168" s="50"/>
      <c r="D168" s="50"/>
      <c r="E168" s="50"/>
      <c r="F168" s="50"/>
      <c r="G168" s="50"/>
      <c r="H168" s="50"/>
      <c r="I168" s="50"/>
      <c r="J168" s="50"/>
      <c r="K168" s="50"/>
      <c r="L168" s="50"/>
      <c r="M168" s="50"/>
      <c r="N168" s="50"/>
      <c r="O168" s="50"/>
      <c r="P168" s="67"/>
      <c r="Q168" s="50"/>
      <c r="R168" s="50"/>
      <c r="S168" s="50"/>
      <c r="T168" s="50"/>
      <c r="U168" s="50"/>
      <c r="V168" s="50"/>
      <c r="W168" s="50"/>
      <c r="X168" s="50"/>
      <c r="Y168" s="50"/>
      <c r="Z168" s="50"/>
    </row>
    <row r="169" spans="1:26" ht="17.25" customHeight="1" x14ac:dyDescent="0.2">
      <c r="A169" s="50"/>
      <c r="B169" s="50"/>
      <c r="C169" s="50"/>
      <c r="D169" s="50"/>
      <c r="E169" s="50"/>
      <c r="F169" s="50"/>
      <c r="G169" s="50"/>
      <c r="H169" s="50"/>
      <c r="I169" s="50"/>
      <c r="J169" s="50"/>
      <c r="K169" s="50"/>
      <c r="L169" s="50"/>
      <c r="M169" s="50"/>
      <c r="N169" s="50"/>
      <c r="O169" s="50"/>
      <c r="P169" s="67"/>
      <c r="Q169" s="50"/>
      <c r="R169" s="50"/>
      <c r="S169" s="50"/>
      <c r="T169" s="50"/>
      <c r="U169" s="50"/>
      <c r="V169" s="50"/>
      <c r="W169" s="50"/>
      <c r="X169" s="50"/>
      <c r="Y169" s="50"/>
      <c r="Z169" s="50"/>
    </row>
    <row r="170" spans="1:26" ht="17.25" customHeight="1" x14ac:dyDescent="0.2">
      <c r="A170" s="50"/>
      <c r="B170" s="50"/>
      <c r="C170" s="50"/>
      <c r="D170" s="50"/>
      <c r="E170" s="50"/>
      <c r="F170" s="50"/>
      <c r="G170" s="50"/>
      <c r="H170" s="50"/>
      <c r="I170" s="50"/>
      <c r="J170" s="50"/>
      <c r="K170" s="50"/>
      <c r="L170" s="50"/>
      <c r="M170" s="50"/>
      <c r="N170" s="50"/>
      <c r="O170" s="50"/>
      <c r="P170" s="67"/>
      <c r="Q170" s="50"/>
      <c r="R170" s="50"/>
      <c r="S170" s="50"/>
      <c r="T170" s="50"/>
      <c r="U170" s="50"/>
      <c r="V170" s="50"/>
      <c r="W170" s="50"/>
      <c r="X170" s="50"/>
      <c r="Y170" s="50"/>
      <c r="Z170" s="50"/>
    </row>
    <row r="171" spans="1:26" ht="17.25" customHeight="1" x14ac:dyDescent="0.2">
      <c r="A171" s="50"/>
      <c r="B171" s="50"/>
      <c r="C171" s="50"/>
      <c r="D171" s="50"/>
      <c r="E171" s="50"/>
      <c r="F171" s="50"/>
      <c r="G171" s="50"/>
      <c r="H171" s="50"/>
      <c r="I171" s="50"/>
      <c r="J171" s="50"/>
      <c r="K171" s="50"/>
      <c r="L171" s="50"/>
      <c r="M171" s="50"/>
      <c r="N171" s="50"/>
      <c r="O171" s="50"/>
      <c r="P171" s="67"/>
      <c r="Q171" s="50"/>
      <c r="R171" s="50"/>
      <c r="S171" s="50"/>
      <c r="T171" s="50"/>
      <c r="U171" s="50"/>
      <c r="V171" s="50"/>
      <c r="W171" s="50"/>
      <c r="X171" s="50"/>
      <c r="Y171" s="50"/>
      <c r="Z171" s="50"/>
    </row>
    <row r="172" spans="1:26" ht="17.25" customHeight="1" x14ac:dyDescent="0.2">
      <c r="A172" s="50"/>
      <c r="B172" s="50"/>
      <c r="C172" s="50"/>
      <c r="D172" s="50"/>
      <c r="E172" s="50"/>
      <c r="F172" s="50"/>
      <c r="G172" s="50"/>
      <c r="H172" s="50"/>
      <c r="I172" s="50"/>
      <c r="J172" s="50"/>
      <c r="K172" s="50"/>
      <c r="L172" s="50"/>
      <c r="M172" s="50"/>
      <c r="N172" s="50"/>
      <c r="O172" s="50"/>
      <c r="P172" s="67"/>
      <c r="Q172" s="50"/>
      <c r="R172" s="50"/>
      <c r="S172" s="50"/>
      <c r="T172" s="50"/>
      <c r="U172" s="50"/>
      <c r="V172" s="50"/>
      <c r="W172" s="50"/>
      <c r="X172" s="50"/>
      <c r="Y172" s="50"/>
      <c r="Z172" s="50"/>
    </row>
    <row r="173" spans="1:26" ht="17.25" customHeight="1" x14ac:dyDescent="0.2">
      <c r="A173" s="50"/>
      <c r="B173" s="50"/>
      <c r="C173" s="50"/>
      <c r="D173" s="50"/>
      <c r="E173" s="50"/>
      <c r="F173" s="50"/>
      <c r="G173" s="50"/>
      <c r="H173" s="50"/>
      <c r="I173" s="50"/>
      <c r="J173" s="50"/>
      <c r="K173" s="50"/>
      <c r="L173" s="50"/>
      <c r="M173" s="50"/>
      <c r="N173" s="50"/>
      <c r="O173" s="50"/>
      <c r="P173" s="67"/>
      <c r="Q173" s="50"/>
      <c r="R173" s="50"/>
      <c r="S173" s="50"/>
      <c r="T173" s="50"/>
      <c r="U173" s="50"/>
      <c r="V173" s="50"/>
      <c r="W173" s="50"/>
      <c r="X173" s="50"/>
      <c r="Y173" s="50"/>
      <c r="Z173" s="50"/>
    </row>
    <row r="174" spans="1:26" ht="17.25" customHeight="1" x14ac:dyDescent="0.2">
      <c r="A174" s="50"/>
      <c r="B174" s="50"/>
      <c r="C174" s="50"/>
      <c r="D174" s="50"/>
      <c r="E174" s="50"/>
      <c r="F174" s="50"/>
      <c r="G174" s="50"/>
      <c r="H174" s="50"/>
      <c r="I174" s="50"/>
      <c r="J174" s="50"/>
      <c r="K174" s="50"/>
      <c r="L174" s="50"/>
      <c r="M174" s="50"/>
      <c r="N174" s="50"/>
      <c r="O174" s="50"/>
      <c r="P174" s="67"/>
      <c r="Q174" s="50"/>
      <c r="R174" s="50"/>
      <c r="S174" s="50"/>
      <c r="T174" s="50"/>
      <c r="U174" s="50"/>
      <c r="V174" s="50"/>
      <c r="W174" s="50"/>
      <c r="X174" s="50"/>
      <c r="Y174" s="50"/>
      <c r="Z174" s="50"/>
    </row>
    <row r="175" spans="1:26" ht="17.25" customHeight="1" x14ac:dyDescent="0.2">
      <c r="A175" s="50"/>
      <c r="B175" s="50"/>
      <c r="C175" s="50"/>
      <c r="D175" s="50"/>
      <c r="E175" s="50"/>
      <c r="F175" s="50"/>
      <c r="G175" s="50"/>
      <c r="H175" s="50"/>
      <c r="I175" s="50"/>
      <c r="J175" s="50"/>
      <c r="K175" s="50"/>
      <c r="L175" s="50"/>
      <c r="M175" s="50"/>
      <c r="N175" s="50"/>
      <c r="O175" s="50"/>
      <c r="P175" s="67"/>
      <c r="Q175" s="50"/>
      <c r="R175" s="50"/>
      <c r="S175" s="50"/>
      <c r="T175" s="50"/>
      <c r="U175" s="50"/>
      <c r="V175" s="50"/>
      <c r="W175" s="50"/>
      <c r="X175" s="50"/>
      <c r="Y175" s="50"/>
      <c r="Z175" s="50"/>
    </row>
    <row r="176" spans="1:26" ht="17.25" customHeight="1" x14ac:dyDescent="0.2">
      <c r="A176" s="50"/>
      <c r="B176" s="50"/>
      <c r="C176" s="50"/>
      <c r="D176" s="50"/>
      <c r="E176" s="50"/>
      <c r="F176" s="50"/>
      <c r="G176" s="50"/>
      <c r="H176" s="50"/>
      <c r="I176" s="50"/>
      <c r="J176" s="50"/>
      <c r="K176" s="50"/>
      <c r="L176" s="50"/>
      <c r="M176" s="50"/>
      <c r="N176" s="50"/>
      <c r="O176" s="50"/>
      <c r="P176" s="67"/>
      <c r="Q176" s="50"/>
      <c r="R176" s="50"/>
      <c r="S176" s="50"/>
      <c r="T176" s="50"/>
      <c r="U176" s="50"/>
      <c r="V176" s="50"/>
      <c r="W176" s="50"/>
      <c r="X176" s="50"/>
      <c r="Y176" s="50"/>
      <c r="Z176" s="50"/>
    </row>
    <row r="177" spans="1:26" ht="17.25" customHeight="1" x14ac:dyDescent="0.2">
      <c r="A177" s="50"/>
      <c r="B177" s="50"/>
      <c r="C177" s="50"/>
      <c r="D177" s="50"/>
      <c r="E177" s="50"/>
      <c r="F177" s="50"/>
      <c r="G177" s="50"/>
      <c r="H177" s="50"/>
      <c r="I177" s="50"/>
      <c r="J177" s="50"/>
      <c r="K177" s="50"/>
      <c r="L177" s="50"/>
      <c r="M177" s="50"/>
      <c r="N177" s="50"/>
      <c r="O177" s="50"/>
      <c r="P177" s="67"/>
      <c r="Q177" s="50"/>
      <c r="R177" s="50"/>
      <c r="S177" s="50"/>
      <c r="T177" s="50"/>
      <c r="U177" s="50"/>
      <c r="V177" s="50"/>
      <c r="W177" s="50"/>
      <c r="X177" s="50"/>
      <c r="Y177" s="50"/>
      <c r="Z177" s="50"/>
    </row>
    <row r="178" spans="1:26" ht="17.25" customHeight="1" x14ac:dyDescent="0.2">
      <c r="A178" s="50"/>
      <c r="B178" s="50"/>
      <c r="C178" s="50"/>
      <c r="D178" s="50"/>
      <c r="E178" s="50"/>
      <c r="F178" s="50"/>
      <c r="G178" s="50"/>
      <c r="H178" s="50"/>
      <c r="I178" s="50"/>
      <c r="J178" s="50"/>
      <c r="K178" s="50"/>
      <c r="L178" s="50"/>
      <c r="M178" s="50"/>
      <c r="N178" s="50"/>
      <c r="O178" s="50"/>
      <c r="P178" s="67"/>
      <c r="Q178" s="50"/>
      <c r="R178" s="50"/>
      <c r="S178" s="50"/>
      <c r="T178" s="50"/>
      <c r="U178" s="50"/>
      <c r="V178" s="50"/>
      <c r="W178" s="50"/>
      <c r="X178" s="50"/>
      <c r="Y178" s="50"/>
      <c r="Z178" s="50"/>
    </row>
    <row r="179" spans="1:26" ht="17.25" customHeight="1" x14ac:dyDescent="0.2">
      <c r="A179" s="50"/>
      <c r="B179" s="50"/>
      <c r="C179" s="50"/>
      <c r="D179" s="50"/>
      <c r="E179" s="50"/>
      <c r="F179" s="50"/>
      <c r="G179" s="50"/>
      <c r="H179" s="50"/>
      <c r="I179" s="50"/>
      <c r="J179" s="50"/>
      <c r="K179" s="50"/>
      <c r="L179" s="50"/>
      <c r="M179" s="50"/>
      <c r="N179" s="50"/>
      <c r="O179" s="50"/>
      <c r="P179" s="67"/>
      <c r="Q179" s="50"/>
      <c r="R179" s="50"/>
      <c r="S179" s="50"/>
      <c r="T179" s="50"/>
      <c r="U179" s="50"/>
      <c r="V179" s="50"/>
      <c r="W179" s="50"/>
      <c r="X179" s="50"/>
      <c r="Y179" s="50"/>
      <c r="Z179" s="50"/>
    </row>
    <row r="180" spans="1:26" ht="17.25" customHeight="1" x14ac:dyDescent="0.2">
      <c r="A180" s="50"/>
      <c r="B180" s="50"/>
      <c r="C180" s="50"/>
      <c r="D180" s="50"/>
      <c r="E180" s="50"/>
      <c r="F180" s="50"/>
      <c r="G180" s="50"/>
      <c r="H180" s="50"/>
      <c r="I180" s="50"/>
      <c r="J180" s="50"/>
      <c r="K180" s="50"/>
      <c r="L180" s="50"/>
      <c r="M180" s="50"/>
      <c r="N180" s="50"/>
      <c r="O180" s="50"/>
      <c r="P180" s="67"/>
      <c r="Q180" s="50"/>
      <c r="R180" s="50"/>
      <c r="S180" s="50"/>
      <c r="T180" s="50"/>
      <c r="U180" s="50"/>
      <c r="V180" s="50"/>
      <c r="W180" s="50"/>
      <c r="X180" s="50"/>
      <c r="Y180" s="50"/>
      <c r="Z180" s="50"/>
    </row>
    <row r="181" spans="1:26" ht="17.25" customHeight="1" x14ac:dyDescent="0.2">
      <c r="A181" s="50"/>
      <c r="B181" s="50"/>
      <c r="C181" s="50"/>
      <c r="D181" s="50"/>
      <c r="E181" s="50"/>
      <c r="F181" s="50"/>
      <c r="G181" s="50"/>
      <c r="H181" s="50"/>
      <c r="I181" s="50"/>
      <c r="J181" s="50"/>
      <c r="K181" s="50"/>
      <c r="L181" s="50"/>
      <c r="M181" s="50"/>
      <c r="N181" s="50"/>
      <c r="O181" s="50"/>
      <c r="P181" s="67"/>
      <c r="Q181" s="50"/>
      <c r="R181" s="50"/>
      <c r="S181" s="50"/>
      <c r="T181" s="50"/>
      <c r="U181" s="50"/>
      <c r="V181" s="50"/>
      <c r="W181" s="50"/>
      <c r="X181" s="50"/>
      <c r="Y181" s="50"/>
      <c r="Z181" s="50"/>
    </row>
    <row r="182" spans="1:26" ht="17.25" customHeight="1" x14ac:dyDescent="0.2">
      <c r="A182" s="50"/>
      <c r="B182" s="50"/>
      <c r="C182" s="50"/>
      <c r="D182" s="50"/>
      <c r="E182" s="50"/>
      <c r="F182" s="50"/>
      <c r="G182" s="50"/>
      <c r="H182" s="50"/>
      <c r="I182" s="50"/>
      <c r="J182" s="50"/>
      <c r="K182" s="50"/>
      <c r="L182" s="50"/>
      <c r="M182" s="50"/>
      <c r="N182" s="50"/>
      <c r="O182" s="50"/>
      <c r="P182" s="67"/>
      <c r="Q182" s="50"/>
      <c r="R182" s="50"/>
      <c r="S182" s="50"/>
      <c r="T182" s="50"/>
      <c r="U182" s="50"/>
      <c r="V182" s="50"/>
      <c r="W182" s="50"/>
      <c r="X182" s="50"/>
      <c r="Y182" s="50"/>
      <c r="Z182" s="50"/>
    </row>
    <row r="183" spans="1:26" ht="17.25" customHeight="1" x14ac:dyDescent="0.2">
      <c r="A183" s="50"/>
      <c r="B183" s="50"/>
      <c r="C183" s="50"/>
      <c r="D183" s="50"/>
      <c r="E183" s="50"/>
      <c r="F183" s="50"/>
      <c r="G183" s="50"/>
      <c r="H183" s="50"/>
      <c r="I183" s="50"/>
      <c r="J183" s="50"/>
      <c r="K183" s="50"/>
      <c r="L183" s="50"/>
      <c r="M183" s="50"/>
      <c r="N183" s="50"/>
      <c r="O183" s="50"/>
      <c r="P183" s="67"/>
      <c r="Q183" s="50"/>
      <c r="R183" s="50"/>
      <c r="S183" s="50"/>
      <c r="T183" s="50"/>
      <c r="U183" s="50"/>
      <c r="V183" s="50"/>
      <c r="W183" s="50"/>
      <c r="X183" s="50"/>
      <c r="Y183" s="50"/>
      <c r="Z183" s="50"/>
    </row>
    <row r="184" spans="1:26" ht="17.25" customHeight="1" x14ac:dyDescent="0.2">
      <c r="A184" s="50"/>
      <c r="B184" s="50"/>
      <c r="C184" s="50"/>
      <c r="D184" s="50"/>
      <c r="E184" s="50"/>
      <c r="F184" s="50"/>
      <c r="G184" s="50"/>
      <c r="H184" s="50"/>
      <c r="I184" s="50"/>
      <c r="J184" s="50"/>
      <c r="K184" s="50"/>
      <c r="L184" s="50"/>
      <c r="M184" s="50"/>
      <c r="N184" s="50"/>
      <c r="O184" s="50"/>
      <c r="P184" s="67"/>
      <c r="Q184" s="50"/>
      <c r="R184" s="50"/>
      <c r="S184" s="50"/>
      <c r="T184" s="50"/>
      <c r="U184" s="50"/>
      <c r="V184" s="50"/>
      <c r="W184" s="50"/>
      <c r="X184" s="50"/>
      <c r="Y184" s="50"/>
      <c r="Z184" s="50"/>
    </row>
    <row r="185" spans="1:26" ht="17.25" customHeight="1" x14ac:dyDescent="0.2">
      <c r="A185" s="50"/>
      <c r="B185" s="50"/>
      <c r="C185" s="50"/>
      <c r="D185" s="50"/>
      <c r="E185" s="50"/>
      <c r="F185" s="50"/>
      <c r="G185" s="50"/>
      <c r="H185" s="50"/>
      <c r="I185" s="50"/>
      <c r="J185" s="50"/>
      <c r="K185" s="50"/>
      <c r="L185" s="50"/>
      <c r="M185" s="50"/>
      <c r="N185" s="50"/>
      <c r="O185" s="50"/>
      <c r="P185" s="67"/>
      <c r="Q185" s="50"/>
      <c r="R185" s="50"/>
      <c r="S185" s="50"/>
      <c r="T185" s="50"/>
      <c r="U185" s="50"/>
      <c r="V185" s="50"/>
      <c r="W185" s="50"/>
      <c r="X185" s="50"/>
      <c r="Y185" s="50"/>
      <c r="Z185" s="50"/>
    </row>
    <row r="186" spans="1:26" ht="17.25" customHeight="1" x14ac:dyDescent="0.2">
      <c r="A186" s="50"/>
      <c r="B186" s="50"/>
      <c r="C186" s="50"/>
      <c r="D186" s="50"/>
      <c r="E186" s="50"/>
      <c r="F186" s="50"/>
      <c r="G186" s="50"/>
      <c r="H186" s="50"/>
      <c r="I186" s="50"/>
      <c r="J186" s="50"/>
      <c r="K186" s="50"/>
      <c r="L186" s="50"/>
      <c r="M186" s="50"/>
      <c r="N186" s="50"/>
      <c r="O186" s="50"/>
      <c r="P186" s="67"/>
      <c r="Q186" s="50"/>
      <c r="R186" s="50"/>
      <c r="S186" s="50"/>
      <c r="T186" s="50"/>
      <c r="U186" s="50"/>
      <c r="V186" s="50"/>
      <c r="W186" s="50"/>
      <c r="X186" s="50"/>
      <c r="Y186" s="50"/>
      <c r="Z186" s="50"/>
    </row>
    <row r="187" spans="1:26" ht="17.25" customHeight="1" x14ac:dyDescent="0.2">
      <c r="A187" s="50"/>
      <c r="B187" s="50"/>
      <c r="C187" s="50"/>
      <c r="D187" s="50"/>
      <c r="E187" s="50"/>
      <c r="F187" s="50"/>
      <c r="G187" s="50"/>
      <c r="H187" s="50"/>
      <c r="I187" s="50"/>
      <c r="J187" s="50"/>
      <c r="K187" s="50"/>
      <c r="L187" s="50"/>
      <c r="M187" s="50"/>
      <c r="N187" s="50"/>
      <c r="O187" s="50"/>
      <c r="P187" s="67"/>
      <c r="Q187" s="50"/>
      <c r="R187" s="50"/>
      <c r="S187" s="50"/>
      <c r="T187" s="50"/>
      <c r="U187" s="50"/>
      <c r="V187" s="50"/>
      <c r="W187" s="50"/>
      <c r="X187" s="50"/>
      <c r="Y187" s="50"/>
      <c r="Z187" s="50"/>
    </row>
    <row r="188" spans="1:26" ht="17.25" customHeight="1" x14ac:dyDescent="0.2">
      <c r="A188" s="50"/>
      <c r="B188" s="50"/>
      <c r="C188" s="50"/>
      <c r="D188" s="50"/>
      <c r="E188" s="50"/>
      <c r="F188" s="50"/>
      <c r="G188" s="50"/>
      <c r="H188" s="50"/>
      <c r="I188" s="50"/>
      <c r="J188" s="50"/>
      <c r="K188" s="50"/>
      <c r="L188" s="50"/>
      <c r="M188" s="50"/>
      <c r="N188" s="50"/>
      <c r="O188" s="50"/>
      <c r="P188" s="67"/>
      <c r="Q188" s="50"/>
      <c r="R188" s="50"/>
      <c r="S188" s="50"/>
      <c r="T188" s="50"/>
      <c r="U188" s="50"/>
      <c r="V188" s="50"/>
      <c r="W188" s="50"/>
      <c r="X188" s="50"/>
      <c r="Y188" s="50"/>
      <c r="Z188" s="50"/>
    </row>
    <row r="189" spans="1:26" ht="17.25" customHeight="1" x14ac:dyDescent="0.2">
      <c r="A189" s="50"/>
      <c r="B189" s="50"/>
      <c r="C189" s="50"/>
      <c r="D189" s="50"/>
      <c r="E189" s="50"/>
      <c r="F189" s="50"/>
      <c r="G189" s="50"/>
      <c r="H189" s="50"/>
      <c r="I189" s="50"/>
      <c r="J189" s="50"/>
      <c r="K189" s="50"/>
      <c r="L189" s="50"/>
      <c r="M189" s="50"/>
      <c r="N189" s="50"/>
      <c r="O189" s="50"/>
      <c r="P189" s="67"/>
      <c r="Q189" s="50"/>
      <c r="R189" s="50"/>
      <c r="S189" s="50"/>
      <c r="T189" s="50"/>
      <c r="U189" s="50"/>
      <c r="V189" s="50"/>
      <c r="W189" s="50"/>
      <c r="X189" s="50"/>
      <c r="Y189" s="50"/>
      <c r="Z189" s="50"/>
    </row>
    <row r="190" spans="1:26" ht="17.25" customHeight="1" x14ac:dyDescent="0.2">
      <c r="A190" s="50"/>
      <c r="B190" s="50"/>
      <c r="C190" s="50"/>
      <c r="D190" s="50"/>
      <c r="E190" s="50"/>
      <c r="F190" s="50"/>
      <c r="G190" s="50"/>
      <c r="H190" s="50"/>
      <c r="I190" s="50"/>
      <c r="J190" s="50"/>
      <c r="K190" s="50"/>
      <c r="L190" s="50"/>
      <c r="M190" s="50"/>
      <c r="N190" s="50"/>
      <c r="O190" s="50"/>
      <c r="P190" s="67"/>
      <c r="Q190" s="50"/>
      <c r="R190" s="50"/>
      <c r="S190" s="50"/>
      <c r="T190" s="50"/>
      <c r="U190" s="50"/>
      <c r="V190" s="50"/>
      <c r="W190" s="50"/>
      <c r="X190" s="50"/>
      <c r="Y190" s="50"/>
      <c r="Z190" s="50"/>
    </row>
    <row r="191" spans="1:26" ht="17.25" customHeight="1" x14ac:dyDescent="0.2">
      <c r="A191" s="50"/>
      <c r="B191" s="50"/>
      <c r="C191" s="50"/>
      <c r="D191" s="50"/>
      <c r="E191" s="50"/>
      <c r="F191" s="50"/>
      <c r="G191" s="50"/>
      <c r="H191" s="50"/>
      <c r="I191" s="50"/>
      <c r="J191" s="50"/>
      <c r="K191" s="50"/>
      <c r="L191" s="50"/>
      <c r="M191" s="50"/>
      <c r="N191" s="50"/>
      <c r="O191" s="50"/>
      <c r="P191" s="67"/>
      <c r="Q191" s="50"/>
      <c r="R191" s="50"/>
      <c r="S191" s="50"/>
      <c r="T191" s="50"/>
      <c r="U191" s="50"/>
      <c r="V191" s="50"/>
      <c r="W191" s="50"/>
      <c r="X191" s="50"/>
      <c r="Y191" s="50"/>
      <c r="Z191" s="50"/>
    </row>
    <row r="192" spans="1:26" ht="17.25" customHeight="1" x14ac:dyDescent="0.2">
      <c r="A192" s="50"/>
      <c r="B192" s="50"/>
      <c r="C192" s="50"/>
      <c r="D192" s="50"/>
      <c r="E192" s="50"/>
      <c r="F192" s="50"/>
      <c r="G192" s="50"/>
      <c r="H192" s="50"/>
      <c r="I192" s="50"/>
      <c r="J192" s="50"/>
      <c r="K192" s="50"/>
      <c r="L192" s="50"/>
      <c r="M192" s="50"/>
      <c r="N192" s="50"/>
      <c r="O192" s="50"/>
      <c r="P192" s="67"/>
      <c r="Q192" s="50"/>
      <c r="R192" s="50"/>
      <c r="S192" s="50"/>
      <c r="T192" s="50"/>
      <c r="U192" s="50"/>
      <c r="V192" s="50"/>
      <c r="W192" s="50"/>
      <c r="X192" s="50"/>
      <c r="Y192" s="50"/>
      <c r="Z192" s="50"/>
    </row>
    <row r="193" spans="1:26" ht="17.25" customHeight="1" x14ac:dyDescent="0.2">
      <c r="A193" s="50"/>
      <c r="B193" s="50"/>
      <c r="C193" s="50"/>
      <c r="D193" s="50"/>
      <c r="E193" s="50"/>
      <c r="F193" s="50"/>
      <c r="G193" s="50"/>
      <c r="H193" s="50"/>
      <c r="I193" s="50"/>
      <c r="J193" s="50"/>
      <c r="K193" s="50"/>
      <c r="L193" s="50"/>
      <c r="M193" s="50"/>
      <c r="N193" s="50"/>
      <c r="O193" s="50"/>
      <c r="P193" s="67"/>
      <c r="Q193" s="50"/>
      <c r="R193" s="50"/>
      <c r="S193" s="50"/>
      <c r="T193" s="50"/>
      <c r="U193" s="50"/>
      <c r="V193" s="50"/>
      <c r="W193" s="50"/>
      <c r="X193" s="50"/>
      <c r="Y193" s="50"/>
      <c r="Z193" s="50"/>
    </row>
    <row r="194" spans="1:26" ht="17.25" customHeight="1" x14ac:dyDescent="0.2">
      <c r="A194" s="50"/>
      <c r="B194" s="50"/>
      <c r="C194" s="50"/>
      <c r="D194" s="50"/>
      <c r="E194" s="50"/>
      <c r="F194" s="50"/>
      <c r="G194" s="50"/>
      <c r="H194" s="50"/>
      <c r="I194" s="50"/>
      <c r="J194" s="50"/>
      <c r="K194" s="50"/>
      <c r="L194" s="50"/>
      <c r="M194" s="50"/>
      <c r="N194" s="50"/>
      <c r="O194" s="50"/>
      <c r="P194" s="67"/>
      <c r="Q194" s="50"/>
      <c r="R194" s="50"/>
      <c r="S194" s="50"/>
      <c r="T194" s="50"/>
      <c r="U194" s="50"/>
      <c r="V194" s="50"/>
      <c r="W194" s="50"/>
      <c r="X194" s="50"/>
      <c r="Y194" s="50"/>
      <c r="Z194" s="50"/>
    </row>
    <row r="195" spans="1:26" ht="17.25" customHeight="1" x14ac:dyDescent="0.2">
      <c r="A195" s="50"/>
      <c r="B195" s="50"/>
      <c r="C195" s="50"/>
      <c r="D195" s="50"/>
      <c r="E195" s="50"/>
      <c r="F195" s="50"/>
      <c r="G195" s="50"/>
      <c r="H195" s="50"/>
      <c r="I195" s="50"/>
      <c r="J195" s="50"/>
      <c r="K195" s="50"/>
      <c r="L195" s="50"/>
      <c r="M195" s="50"/>
      <c r="N195" s="50"/>
      <c r="O195" s="50"/>
      <c r="P195" s="67"/>
      <c r="Q195" s="50"/>
      <c r="R195" s="50"/>
      <c r="S195" s="50"/>
      <c r="T195" s="50"/>
      <c r="U195" s="50"/>
      <c r="V195" s="50"/>
      <c r="W195" s="50"/>
      <c r="X195" s="50"/>
      <c r="Y195" s="50"/>
      <c r="Z195" s="50"/>
    </row>
    <row r="196" spans="1:26" ht="17.25" customHeight="1" x14ac:dyDescent="0.2">
      <c r="A196" s="50"/>
      <c r="B196" s="50"/>
      <c r="C196" s="50"/>
      <c r="D196" s="50"/>
      <c r="E196" s="50"/>
      <c r="F196" s="50"/>
      <c r="G196" s="50"/>
      <c r="H196" s="50"/>
      <c r="I196" s="50"/>
      <c r="J196" s="50"/>
      <c r="K196" s="50"/>
      <c r="L196" s="50"/>
      <c r="M196" s="50"/>
      <c r="N196" s="50"/>
      <c r="O196" s="50"/>
      <c r="P196" s="67"/>
      <c r="Q196" s="50"/>
      <c r="R196" s="50"/>
      <c r="S196" s="50"/>
      <c r="T196" s="50"/>
      <c r="U196" s="50"/>
      <c r="V196" s="50"/>
      <c r="W196" s="50"/>
      <c r="X196" s="50"/>
      <c r="Y196" s="50"/>
      <c r="Z196" s="50"/>
    </row>
    <row r="197" spans="1:26" ht="17.25" customHeight="1" x14ac:dyDescent="0.2">
      <c r="A197" s="50"/>
      <c r="B197" s="50"/>
      <c r="C197" s="50"/>
      <c r="D197" s="50"/>
      <c r="E197" s="50"/>
      <c r="F197" s="50"/>
      <c r="G197" s="50"/>
      <c r="H197" s="50"/>
      <c r="I197" s="50"/>
      <c r="J197" s="50"/>
      <c r="K197" s="50"/>
      <c r="L197" s="50"/>
      <c r="M197" s="50"/>
      <c r="N197" s="50"/>
      <c r="O197" s="50"/>
      <c r="P197" s="67"/>
      <c r="Q197" s="50"/>
      <c r="R197" s="50"/>
      <c r="S197" s="50"/>
      <c r="T197" s="50"/>
      <c r="U197" s="50"/>
      <c r="V197" s="50"/>
      <c r="W197" s="50"/>
      <c r="X197" s="50"/>
      <c r="Y197" s="50"/>
      <c r="Z197" s="50"/>
    </row>
    <row r="198" spans="1:26" ht="17.25" customHeight="1" x14ac:dyDescent="0.2">
      <c r="A198" s="50"/>
      <c r="B198" s="50"/>
      <c r="C198" s="50"/>
      <c r="D198" s="50"/>
      <c r="E198" s="50"/>
      <c r="F198" s="50"/>
      <c r="G198" s="50"/>
      <c r="H198" s="50"/>
      <c r="I198" s="50"/>
      <c r="J198" s="50"/>
      <c r="K198" s="50"/>
      <c r="L198" s="50"/>
      <c r="M198" s="50"/>
      <c r="N198" s="50"/>
      <c r="O198" s="50"/>
      <c r="P198" s="67"/>
      <c r="Q198" s="50"/>
      <c r="R198" s="50"/>
      <c r="S198" s="50"/>
      <c r="T198" s="50"/>
      <c r="U198" s="50"/>
      <c r="V198" s="50"/>
      <c r="W198" s="50"/>
      <c r="X198" s="50"/>
      <c r="Y198" s="50"/>
      <c r="Z198" s="50"/>
    </row>
    <row r="199" spans="1:26" ht="17.25" customHeight="1" x14ac:dyDescent="0.2">
      <c r="A199" s="50"/>
      <c r="B199" s="50"/>
      <c r="C199" s="50"/>
      <c r="D199" s="50"/>
      <c r="E199" s="50"/>
      <c r="F199" s="50"/>
      <c r="G199" s="50"/>
      <c r="H199" s="50"/>
      <c r="I199" s="50"/>
      <c r="J199" s="50"/>
      <c r="K199" s="50"/>
      <c r="L199" s="50"/>
      <c r="M199" s="50"/>
      <c r="N199" s="50"/>
      <c r="O199" s="50"/>
      <c r="P199" s="67"/>
      <c r="Q199" s="50"/>
      <c r="R199" s="50"/>
      <c r="S199" s="50"/>
      <c r="T199" s="50"/>
      <c r="U199" s="50"/>
      <c r="V199" s="50"/>
      <c r="W199" s="50"/>
      <c r="X199" s="50"/>
      <c r="Y199" s="50"/>
      <c r="Z199" s="50"/>
    </row>
    <row r="200" spans="1:26" ht="17.25" customHeight="1" x14ac:dyDescent="0.2">
      <c r="A200" s="50"/>
      <c r="B200" s="50"/>
      <c r="C200" s="50"/>
      <c r="D200" s="50"/>
      <c r="E200" s="50"/>
      <c r="F200" s="50"/>
      <c r="G200" s="50"/>
      <c r="H200" s="50"/>
      <c r="I200" s="50"/>
      <c r="J200" s="50"/>
      <c r="K200" s="50"/>
      <c r="L200" s="50"/>
      <c r="M200" s="50"/>
      <c r="N200" s="50"/>
      <c r="O200" s="50"/>
      <c r="P200" s="67"/>
      <c r="Q200" s="50"/>
      <c r="R200" s="50"/>
      <c r="S200" s="50"/>
      <c r="T200" s="50"/>
      <c r="U200" s="50"/>
      <c r="V200" s="50"/>
      <c r="W200" s="50"/>
      <c r="X200" s="50"/>
      <c r="Y200" s="50"/>
      <c r="Z200" s="50"/>
    </row>
    <row r="201" spans="1:26" ht="17.25" customHeight="1" x14ac:dyDescent="0.2">
      <c r="A201" s="50"/>
      <c r="B201" s="50"/>
      <c r="C201" s="50"/>
      <c r="D201" s="50"/>
      <c r="E201" s="50"/>
      <c r="F201" s="50"/>
      <c r="G201" s="50"/>
      <c r="H201" s="50"/>
      <c r="I201" s="50"/>
      <c r="J201" s="50"/>
      <c r="K201" s="50"/>
      <c r="L201" s="50"/>
      <c r="M201" s="50"/>
      <c r="N201" s="50"/>
      <c r="O201" s="50"/>
      <c r="P201" s="67"/>
      <c r="Q201" s="50"/>
      <c r="R201" s="50"/>
      <c r="S201" s="50"/>
      <c r="T201" s="50"/>
      <c r="U201" s="50"/>
      <c r="V201" s="50"/>
      <c r="W201" s="50"/>
      <c r="X201" s="50"/>
      <c r="Y201" s="50"/>
      <c r="Z201" s="50"/>
    </row>
    <row r="202" spans="1:26" ht="17.25" customHeight="1" x14ac:dyDescent="0.2">
      <c r="A202" s="50"/>
      <c r="B202" s="50"/>
      <c r="C202" s="50"/>
      <c r="D202" s="50"/>
      <c r="E202" s="50"/>
      <c r="F202" s="50"/>
      <c r="G202" s="50"/>
      <c r="H202" s="50"/>
      <c r="I202" s="50"/>
      <c r="J202" s="50"/>
      <c r="K202" s="50"/>
      <c r="L202" s="50"/>
      <c r="M202" s="50"/>
      <c r="N202" s="50"/>
      <c r="O202" s="50"/>
      <c r="P202" s="67"/>
      <c r="Q202" s="50"/>
      <c r="R202" s="50"/>
      <c r="S202" s="50"/>
      <c r="T202" s="50"/>
      <c r="U202" s="50"/>
      <c r="V202" s="50"/>
      <c r="W202" s="50"/>
      <c r="X202" s="50"/>
      <c r="Y202" s="50"/>
      <c r="Z202" s="50"/>
    </row>
    <row r="203" spans="1:26" ht="17.25" customHeight="1" x14ac:dyDescent="0.2">
      <c r="A203" s="50"/>
      <c r="B203" s="50"/>
      <c r="C203" s="50"/>
      <c r="D203" s="50"/>
      <c r="E203" s="50"/>
      <c r="F203" s="50"/>
      <c r="G203" s="50"/>
      <c r="H203" s="50"/>
      <c r="I203" s="50"/>
      <c r="J203" s="50"/>
      <c r="K203" s="50"/>
      <c r="L203" s="50"/>
      <c r="M203" s="50"/>
      <c r="N203" s="50"/>
      <c r="O203" s="50"/>
      <c r="P203" s="67"/>
      <c r="Q203" s="50"/>
      <c r="R203" s="50"/>
      <c r="S203" s="50"/>
      <c r="T203" s="50"/>
      <c r="U203" s="50"/>
      <c r="V203" s="50"/>
      <c r="W203" s="50"/>
      <c r="X203" s="50"/>
      <c r="Y203" s="50"/>
      <c r="Z203" s="50"/>
    </row>
    <row r="204" spans="1:26" ht="17.25" customHeight="1" x14ac:dyDescent="0.2">
      <c r="A204" s="50"/>
      <c r="B204" s="50"/>
      <c r="C204" s="50"/>
      <c r="D204" s="50"/>
      <c r="E204" s="50"/>
      <c r="F204" s="50"/>
      <c r="G204" s="50"/>
      <c r="H204" s="50"/>
      <c r="I204" s="50"/>
      <c r="J204" s="50"/>
      <c r="K204" s="50"/>
      <c r="L204" s="50"/>
      <c r="M204" s="50"/>
      <c r="N204" s="50"/>
      <c r="O204" s="50"/>
      <c r="P204" s="67"/>
      <c r="Q204" s="50"/>
      <c r="R204" s="50"/>
      <c r="S204" s="50"/>
      <c r="T204" s="50"/>
      <c r="U204" s="50"/>
      <c r="V204" s="50"/>
      <c r="W204" s="50"/>
      <c r="X204" s="50"/>
      <c r="Y204" s="50"/>
      <c r="Z204" s="50"/>
    </row>
    <row r="205" spans="1:26" ht="17.25" customHeight="1" x14ac:dyDescent="0.2">
      <c r="A205" s="50"/>
      <c r="B205" s="50"/>
      <c r="C205" s="50"/>
      <c r="D205" s="50"/>
      <c r="E205" s="50"/>
      <c r="F205" s="50"/>
      <c r="G205" s="50"/>
      <c r="H205" s="50"/>
      <c r="I205" s="50"/>
      <c r="J205" s="50"/>
      <c r="K205" s="50"/>
      <c r="L205" s="50"/>
      <c r="M205" s="50"/>
      <c r="N205" s="50"/>
      <c r="O205" s="50"/>
      <c r="P205" s="67"/>
      <c r="Q205" s="50"/>
      <c r="R205" s="50"/>
      <c r="S205" s="50"/>
      <c r="T205" s="50"/>
      <c r="U205" s="50"/>
      <c r="V205" s="50"/>
      <c r="W205" s="50"/>
      <c r="X205" s="50"/>
      <c r="Y205" s="50"/>
      <c r="Z205" s="50"/>
    </row>
    <row r="206" spans="1:26" ht="17.25" customHeight="1" x14ac:dyDescent="0.2">
      <c r="A206" s="50"/>
      <c r="B206" s="50"/>
      <c r="C206" s="50"/>
      <c r="D206" s="50"/>
      <c r="E206" s="50"/>
      <c r="F206" s="50"/>
      <c r="G206" s="50"/>
      <c r="H206" s="50"/>
      <c r="I206" s="50"/>
      <c r="J206" s="50"/>
      <c r="K206" s="50"/>
      <c r="L206" s="50"/>
      <c r="M206" s="50"/>
      <c r="N206" s="50"/>
      <c r="O206" s="50"/>
      <c r="P206" s="67"/>
      <c r="Q206" s="50"/>
      <c r="R206" s="50"/>
      <c r="S206" s="50"/>
      <c r="T206" s="50"/>
      <c r="U206" s="50"/>
      <c r="V206" s="50"/>
      <c r="W206" s="50"/>
      <c r="X206" s="50"/>
      <c r="Y206" s="50"/>
      <c r="Z206" s="50"/>
    </row>
    <row r="207" spans="1:26" ht="17.25" customHeight="1" x14ac:dyDescent="0.2">
      <c r="A207" s="50"/>
      <c r="B207" s="50"/>
      <c r="C207" s="50"/>
      <c r="D207" s="50"/>
      <c r="E207" s="50"/>
      <c r="F207" s="50"/>
      <c r="G207" s="50"/>
      <c r="H207" s="50"/>
      <c r="I207" s="50"/>
      <c r="J207" s="50"/>
      <c r="K207" s="50"/>
      <c r="L207" s="50"/>
      <c r="M207" s="50"/>
      <c r="N207" s="50"/>
      <c r="O207" s="50"/>
      <c r="P207" s="67"/>
      <c r="Q207" s="50"/>
      <c r="R207" s="50"/>
      <c r="S207" s="50"/>
      <c r="T207" s="50"/>
      <c r="U207" s="50"/>
      <c r="V207" s="50"/>
      <c r="W207" s="50"/>
      <c r="X207" s="50"/>
      <c r="Y207" s="50"/>
      <c r="Z207" s="50"/>
    </row>
    <row r="208" spans="1:26" ht="17.25" customHeight="1" x14ac:dyDescent="0.2">
      <c r="A208" s="50"/>
      <c r="B208" s="50"/>
      <c r="C208" s="50"/>
      <c r="D208" s="50"/>
      <c r="E208" s="50"/>
      <c r="F208" s="50"/>
      <c r="G208" s="50"/>
      <c r="H208" s="50"/>
      <c r="I208" s="50"/>
      <c r="J208" s="50"/>
      <c r="K208" s="50"/>
      <c r="L208" s="50"/>
      <c r="M208" s="50"/>
      <c r="N208" s="50"/>
      <c r="O208" s="50"/>
      <c r="P208" s="67"/>
      <c r="Q208" s="50"/>
      <c r="R208" s="50"/>
      <c r="S208" s="50"/>
      <c r="T208" s="50"/>
      <c r="U208" s="50"/>
      <c r="V208" s="50"/>
      <c r="W208" s="50"/>
      <c r="X208" s="50"/>
      <c r="Y208" s="50"/>
      <c r="Z208" s="50"/>
    </row>
    <row r="209" spans="1:26" ht="17.25" customHeight="1" x14ac:dyDescent="0.2">
      <c r="A209" s="50"/>
      <c r="B209" s="50"/>
      <c r="C209" s="50"/>
      <c r="D209" s="50"/>
      <c r="E209" s="50"/>
      <c r="F209" s="50"/>
      <c r="G209" s="50"/>
      <c r="H209" s="50"/>
      <c r="I209" s="50"/>
      <c r="J209" s="50"/>
      <c r="K209" s="50"/>
      <c r="L209" s="50"/>
      <c r="M209" s="50"/>
      <c r="N209" s="50"/>
      <c r="O209" s="50"/>
      <c r="P209" s="67"/>
      <c r="Q209" s="50"/>
      <c r="R209" s="50"/>
      <c r="S209" s="50"/>
      <c r="T209" s="50"/>
      <c r="U209" s="50"/>
      <c r="V209" s="50"/>
      <c r="W209" s="50"/>
      <c r="X209" s="50"/>
      <c r="Y209" s="50"/>
      <c r="Z209" s="50"/>
    </row>
    <row r="210" spans="1:26" ht="17.25" customHeight="1" x14ac:dyDescent="0.2">
      <c r="A210" s="50"/>
      <c r="B210" s="50"/>
      <c r="C210" s="50"/>
      <c r="D210" s="50"/>
      <c r="E210" s="50"/>
      <c r="F210" s="50"/>
      <c r="G210" s="50"/>
      <c r="H210" s="50"/>
      <c r="I210" s="50"/>
      <c r="J210" s="50"/>
      <c r="K210" s="50"/>
      <c r="L210" s="50"/>
      <c r="M210" s="50"/>
      <c r="N210" s="50"/>
      <c r="O210" s="50"/>
      <c r="P210" s="67"/>
      <c r="Q210" s="50"/>
      <c r="R210" s="50"/>
      <c r="S210" s="50"/>
      <c r="T210" s="50"/>
      <c r="U210" s="50"/>
      <c r="V210" s="50"/>
      <c r="W210" s="50"/>
      <c r="X210" s="50"/>
      <c r="Y210" s="50"/>
      <c r="Z210" s="50"/>
    </row>
    <row r="211" spans="1:26" ht="17.25" customHeight="1" x14ac:dyDescent="0.2">
      <c r="A211" s="50"/>
      <c r="B211" s="50"/>
      <c r="C211" s="50"/>
      <c r="D211" s="50"/>
      <c r="E211" s="50"/>
      <c r="F211" s="50"/>
      <c r="G211" s="50"/>
      <c r="H211" s="50"/>
      <c r="I211" s="50"/>
      <c r="J211" s="50"/>
      <c r="K211" s="50"/>
      <c r="L211" s="50"/>
      <c r="M211" s="50"/>
      <c r="N211" s="50"/>
      <c r="O211" s="50"/>
      <c r="P211" s="67"/>
      <c r="Q211" s="50"/>
      <c r="R211" s="50"/>
      <c r="S211" s="50"/>
      <c r="T211" s="50"/>
      <c r="U211" s="50"/>
      <c r="V211" s="50"/>
      <c r="W211" s="50"/>
      <c r="X211" s="50"/>
      <c r="Y211" s="50"/>
      <c r="Z211" s="50"/>
    </row>
    <row r="212" spans="1:26" ht="17.25" customHeight="1" x14ac:dyDescent="0.2">
      <c r="A212" s="50"/>
      <c r="B212" s="50"/>
      <c r="C212" s="50"/>
      <c r="D212" s="50"/>
      <c r="E212" s="50"/>
      <c r="F212" s="50"/>
      <c r="G212" s="50"/>
      <c r="H212" s="50"/>
      <c r="I212" s="50"/>
      <c r="J212" s="50"/>
      <c r="K212" s="50"/>
      <c r="L212" s="50"/>
      <c r="M212" s="50"/>
      <c r="N212" s="50"/>
      <c r="O212" s="50"/>
      <c r="P212" s="67"/>
      <c r="Q212" s="50"/>
      <c r="R212" s="50"/>
      <c r="S212" s="50"/>
      <c r="T212" s="50"/>
      <c r="U212" s="50"/>
      <c r="V212" s="50"/>
      <c r="W212" s="50"/>
      <c r="X212" s="50"/>
      <c r="Y212" s="50"/>
      <c r="Z212" s="50"/>
    </row>
    <row r="213" spans="1:26" ht="17.25" customHeight="1" x14ac:dyDescent="0.2">
      <c r="A213" s="50"/>
      <c r="B213" s="50"/>
      <c r="C213" s="50"/>
      <c r="D213" s="50"/>
      <c r="E213" s="50"/>
      <c r="F213" s="50"/>
      <c r="G213" s="50"/>
      <c r="H213" s="50"/>
      <c r="I213" s="50"/>
      <c r="J213" s="50"/>
      <c r="K213" s="50"/>
      <c r="L213" s="50"/>
      <c r="M213" s="50"/>
      <c r="N213" s="50"/>
      <c r="O213" s="50"/>
      <c r="P213" s="67"/>
      <c r="Q213" s="50"/>
      <c r="R213" s="50"/>
      <c r="S213" s="50"/>
      <c r="T213" s="50"/>
      <c r="U213" s="50"/>
      <c r="V213" s="50"/>
      <c r="W213" s="50"/>
      <c r="X213" s="50"/>
      <c r="Y213" s="50"/>
      <c r="Z213" s="50"/>
    </row>
    <row r="214" spans="1:26" ht="17.25" customHeight="1" x14ac:dyDescent="0.2">
      <c r="A214" s="50"/>
      <c r="B214" s="50"/>
      <c r="C214" s="50"/>
      <c r="D214" s="50"/>
      <c r="E214" s="50"/>
      <c r="F214" s="50"/>
      <c r="G214" s="50"/>
      <c r="H214" s="50"/>
      <c r="I214" s="50"/>
      <c r="J214" s="50"/>
      <c r="K214" s="50"/>
      <c r="L214" s="50"/>
      <c r="M214" s="50"/>
      <c r="N214" s="50"/>
      <c r="O214" s="50"/>
      <c r="P214" s="67"/>
      <c r="Q214" s="50"/>
      <c r="R214" s="50"/>
      <c r="S214" s="50"/>
      <c r="T214" s="50"/>
      <c r="U214" s="50"/>
      <c r="V214" s="50"/>
      <c r="W214" s="50"/>
      <c r="X214" s="50"/>
      <c r="Y214" s="50"/>
      <c r="Z214" s="50"/>
    </row>
    <row r="215" spans="1:26" ht="17.25" customHeight="1" x14ac:dyDescent="0.2">
      <c r="A215" s="50"/>
      <c r="B215" s="50"/>
      <c r="C215" s="50"/>
      <c r="D215" s="50"/>
      <c r="E215" s="50"/>
      <c r="F215" s="50"/>
      <c r="G215" s="50"/>
      <c r="H215" s="50"/>
      <c r="I215" s="50"/>
      <c r="J215" s="50"/>
      <c r="K215" s="50"/>
      <c r="L215" s="50"/>
      <c r="M215" s="50"/>
      <c r="N215" s="50"/>
      <c r="O215" s="50"/>
      <c r="P215" s="67"/>
      <c r="Q215" s="50"/>
      <c r="R215" s="50"/>
      <c r="S215" s="50"/>
      <c r="T215" s="50"/>
      <c r="U215" s="50"/>
      <c r="V215" s="50"/>
      <c r="W215" s="50"/>
      <c r="X215" s="50"/>
      <c r="Y215" s="50"/>
      <c r="Z215" s="50"/>
    </row>
    <row r="216" spans="1:26" ht="17.25" customHeight="1" x14ac:dyDescent="0.2">
      <c r="A216" s="50"/>
      <c r="B216" s="50"/>
      <c r="C216" s="50"/>
      <c r="D216" s="50"/>
      <c r="E216" s="50"/>
      <c r="F216" s="50"/>
      <c r="G216" s="50"/>
      <c r="H216" s="50"/>
      <c r="I216" s="50"/>
      <c r="J216" s="50"/>
      <c r="K216" s="50"/>
      <c r="L216" s="50"/>
      <c r="M216" s="50"/>
      <c r="N216" s="50"/>
      <c r="O216" s="50"/>
      <c r="P216" s="67"/>
      <c r="Q216" s="50"/>
      <c r="R216" s="50"/>
      <c r="S216" s="50"/>
      <c r="T216" s="50"/>
      <c r="U216" s="50"/>
      <c r="V216" s="50"/>
      <c r="W216" s="50"/>
      <c r="X216" s="50"/>
      <c r="Y216" s="50"/>
      <c r="Z216" s="50"/>
    </row>
    <row r="217" spans="1:26" ht="17.25" customHeight="1" x14ac:dyDescent="0.2">
      <c r="A217" s="50"/>
      <c r="B217" s="50"/>
      <c r="C217" s="50"/>
      <c r="D217" s="50"/>
      <c r="E217" s="50"/>
      <c r="F217" s="50"/>
      <c r="G217" s="50"/>
      <c r="H217" s="50"/>
      <c r="I217" s="50"/>
      <c r="J217" s="50"/>
      <c r="K217" s="50"/>
      <c r="L217" s="50"/>
      <c r="M217" s="50"/>
      <c r="N217" s="50"/>
      <c r="O217" s="50"/>
      <c r="P217" s="67"/>
      <c r="Q217" s="50"/>
      <c r="R217" s="50"/>
      <c r="S217" s="50"/>
      <c r="T217" s="50"/>
      <c r="U217" s="50"/>
      <c r="V217" s="50"/>
      <c r="W217" s="50"/>
      <c r="X217" s="50"/>
      <c r="Y217" s="50"/>
      <c r="Z217" s="50"/>
    </row>
    <row r="218" spans="1:26" ht="17.25" customHeight="1" x14ac:dyDescent="0.2">
      <c r="A218" s="50"/>
      <c r="B218" s="50"/>
      <c r="C218" s="50"/>
      <c r="D218" s="50"/>
      <c r="E218" s="50"/>
      <c r="F218" s="50"/>
      <c r="G218" s="50"/>
      <c r="H218" s="50"/>
      <c r="I218" s="50"/>
      <c r="J218" s="50"/>
      <c r="K218" s="50"/>
      <c r="L218" s="50"/>
      <c r="M218" s="50"/>
      <c r="N218" s="50"/>
      <c r="O218" s="50"/>
      <c r="P218" s="67"/>
      <c r="Q218" s="50"/>
      <c r="R218" s="50"/>
      <c r="S218" s="50"/>
      <c r="T218" s="50"/>
      <c r="U218" s="50"/>
      <c r="V218" s="50"/>
      <c r="W218" s="50"/>
      <c r="X218" s="50"/>
      <c r="Y218" s="50"/>
      <c r="Z218" s="50"/>
    </row>
    <row r="219" spans="1:26" ht="17.25" customHeight="1" x14ac:dyDescent="0.2">
      <c r="A219" s="50"/>
      <c r="B219" s="50"/>
      <c r="C219" s="50"/>
      <c r="D219" s="50"/>
      <c r="E219" s="50"/>
      <c r="F219" s="50"/>
      <c r="G219" s="50"/>
      <c r="H219" s="50"/>
      <c r="I219" s="50"/>
      <c r="J219" s="50"/>
      <c r="K219" s="50"/>
      <c r="L219" s="50"/>
      <c r="M219" s="50"/>
      <c r="N219" s="50"/>
      <c r="O219" s="50"/>
      <c r="P219" s="67"/>
      <c r="Q219" s="50"/>
      <c r="R219" s="50"/>
      <c r="S219" s="50"/>
      <c r="T219" s="50"/>
      <c r="U219" s="50"/>
      <c r="V219" s="50"/>
      <c r="W219" s="50"/>
      <c r="X219" s="50"/>
      <c r="Y219" s="50"/>
      <c r="Z219" s="50"/>
    </row>
    <row r="220" spans="1:26" ht="17.25" customHeight="1" x14ac:dyDescent="0.2">
      <c r="A220" s="50"/>
      <c r="B220" s="50"/>
      <c r="C220" s="50"/>
      <c r="D220" s="50"/>
      <c r="E220" s="50"/>
      <c r="F220" s="50"/>
      <c r="G220" s="50"/>
      <c r="H220" s="50"/>
      <c r="I220" s="50"/>
      <c r="J220" s="50"/>
      <c r="K220" s="50"/>
      <c r="L220" s="50"/>
      <c r="M220" s="50"/>
      <c r="N220" s="50"/>
      <c r="O220" s="50"/>
      <c r="P220" s="67"/>
      <c r="Q220" s="50"/>
      <c r="R220" s="50"/>
      <c r="S220" s="50"/>
      <c r="T220" s="50"/>
      <c r="U220" s="50"/>
      <c r="V220" s="50"/>
      <c r="W220" s="50"/>
      <c r="X220" s="50"/>
      <c r="Y220" s="50"/>
      <c r="Z220" s="50"/>
    </row>
    <row r="221" spans="1:26" ht="17.25" customHeight="1" x14ac:dyDescent="0.2">
      <c r="A221" s="50"/>
      <c r="B221" s="50"/>
      <c r="C221" s="50"/>
      <c r="D221" s="50"/>
      <c r="E221" s="50"/>
      <c r="F221" s="50"/>
      <c r="G221" s="50"/>
      <c r="H221" s="50"/>
      <c r="I221" s="50"/>
      <c r="J221" s="50"/>
      <c r="K221" s="50"/>
      <c r="L221" s="50"/>
      <c r="M221" s="50"/>
      <c r="N221" s="50"/>
      <c r="O221" s="50"/>
      <c r="P221" s="67"/>
      <c r="Q221" s="50"/>
      <c r="R221" s="50"/>
      <c r="S221" s="50"/>
      <c r="T221" s="50"/>
      <c r="U221" s="50"/>
      <c r="V221" s="50"/>
      <c r="W221" s="50"/>
      <c r="X221" s="50"/>
      <c r="Y221" s="50"/>
      <c r="Z221" s="50"/>
    </row>
    <row r="222" spans="1:26" ht="17.25" customHeight="1" x14ac:dyDescent="0.2">
      <c r="A222" s="50"/>
      <c r="B222" s="50"/>
      <c r="C222" s="50"/>
      <c r="D222" s="50"/>
      <c r="E222" s="50"/>
      <c r="F222" s="50"/>
      <c r="G222" s="50"/>
      <c r="H222" s="50"/>
      <c r="I222" s="50"/>
      <c r="J222" s="50"/>
      <c r="K222" s="50"/>
      <c r="L222" s="50"/>
      <c r="M222" s="50"/>
      <c r="N222" s="50"/>
      <c r="O222" s="50"/>
      <c r="P222" s="67"/>
      <c r="Q222" s="50"/>
      <c r="R222" s="50"/>
      <c r="S222" s="50"/>
      <c r="T222" s="50"/>
      <c r="U222" s="50"/>
      <c r="V222" s="50"/>
      <c r="W222" s="50"/>
      <c r="X222" s="50"/>
      <c r="Y222" s="50"/>
      <c r="Z222" s="50"/>
    </row>
    <row r="223" spans="1:26" ht="17.25" customHeight="1" x14ac:dyDescent="0.2">
      <c r="A223" s="50"/>
      <c r="B223" s="50"/>
      <c r="C223" s="50"/>
      <c r="D223" s="50"/>
      <c r="E223" s="50"/>
      <c r="F223" s="50"/>
      <c r="G223" s="50"/>
      <c r="H223" s="50"/>
      <c r="I223" s="50"/>
      <c r="J223" s="50"/>
      <c r="K223" s="50"/>
      <c r="L223" s="50"/>
      <c r="M223" s="50"/>
      <c r="N223" s="50"/>
      <c r="O223" s="50"/>
      <c r="P223" s="67"/>
      <c r="Q223" s="50"/>
      <c r="R223" s="50"/>
      <c r="S223" s="50"/>
      <c r="T223" s="50"/>
      <c r="U223" s="50"/>
      <c r="V223" s="50"/>
      <c r="W223" s="50"/>
      <c r="X223" s="50"/>
      <c r="Y223" s="50"/>
      <c r="Z223" s="50"/>
    </row>
    <row r="224" spans="1:26" ht="17.25" customHeight="1" x14ac:dyDescent="0.2">
      <c r="A224" s="50"/>
      <c r="B224" s="50"/>
      <c r="C224" s="50"/>
      <c r="D224" s="50"/>
      <c r="E224" s="50"/>
      <c r="F224" s="50"/>
      <c r="G224" s="50"/>
      <c r="H224" s="50"/>
      <c r="I224" s="50"/>
      <c r="J224" s="50"/>
      <c r="K224" s="50"/>
      <c r="L224" s="50"/>
      <c r="M224" s="50"/>
      <c r="N224" s="50"/>
      <c r="O224" s="50"/>
      <c r="P224" s="67"/>
      <c r="Q224" s="50"/>
      <c r="R224" s="50"/>
      <c r="S224" s="50"/>
      <c r="T224" s="50"/>
      <c r="U224" s="50"/>
      <c r="V224" s="50"/>
      <c r="W224" s="50"/>
      <c r="X224" s="50"/>
      <c r="Y224" s="50"/>
      <c r="Z224" s="50"/>
    </row>
    <row r="225" spans="1:26" ht="17.25" customHeight="1" x14ac:dyDescent="0.2">
      <c r="A225" s="50"/>
      <c r="B225" s="50"/>
      <c r="C225" s="50"/>
      <c r="D225" s="50"/>
      <c r="E225" s="50"/>
      <c r="F225" s="50"/>
      <c r="G225" s="50"/>
      <c r="H225" s="50"/>
      <c r="I225" s="50"/>
      <c r="J225" s="50"/>
      <c r="K225" s="50"/>
      <c r="L225" s="50"/>
      <c r="M225" s="50"/>
      <c r="N225" s="50"/>
      <c r="O225" s="50"/>
      <c r="P225" s="67"/>
      <c r="Q225" s="50"/>
      <c r="R225" s="50"/>
      <c r="S225" s="50"/>
      <c r="T225" s="50"/>
      <c r="U225" s="50"/>
      <c r="V225" s="50"/>
      <c r="W225" s="50"/>
      <c r="X225" s="50"/>
      <c r="Y225" s="50"/>
      <c r="Z225" s="50"/>
    </row>
    <row r="226" spans="1:26" ht="17.25" customHeight="1" x14ac:dyDescent="0.2">
      <c r="A226" s="50"/>
      <c r="B226" s="50"/>
      <c r="C226" s="50"/>
      <c r="D226" s="50"/>
      <c r="E226" s="50"/>
      <c r="F226" s="50"/>
      <c r="G226" s="50"/>
      <c r="H226" s="50"/>
      <c r="I226" s="50"/>
      <c r="J226" s="50"/>
      <c r="K226" s="50"/>
      <c r="L226" s="50"/>
      <c r="M226" s="50"/>
      <c r="N226" s="50"/>
      <c r="O226" s="50"/>
      <c r="P226" s="67"/>
      <c r="Q226" s="50"/>
      <c r="R226" s="50"/>
      <c r="S226" s="50"/>
      <c r="T226" s="50"/>
      <c r="U226" s="50"/>
      <c r="V226" s="50"/>
      <c r="W226" s="50"/>
      <c r="X226" s="50"/>
      <c r="Y226" s="50"/>
      <c r="Z226" s="50"/>
    </row>
    <row r="227" spans="1:26" ht="17.25" customHeight="1" x14ac:dyDescent="0.2">
      <c r="A227" s="50"/>
      <c r="B227" s="50"/>
      <c r="C227" s="50"/>
      <c r="D227" s="50"/>
      <c r="E227" s="50"/>
      <c r="F227" s="50"/>
      <c r="G227" s="50"/>
      <c r="H227" s="50"/>
      <c r="I227" s="50"/>
      <c r="J227" s="50"/>
      <c r="K227" s="50"/>
      <c r="L227" s="50"/>
      <c r="M227" s="50"/>
      <c r="N227" s="50"/>
      <c r="O227" s="50"/>
      <c r="P227" s="67"/>
      <c r="Q227" s="50"/>
      <c r="R227" s="50"/>
      <c r="S227" s="50"/>
      <c r="T227" s="50"/>
      <c r="U227" s="50"/>
      <c r="V227" s="50"/>
      <c r="W227" s="50"/>
      <c r="X227" s="50"/>
      <c r="Y227" s="50"/>
      <c r="Z227" s="50"/>
    </row>
    <row r="228" spans="1:26" ht="17.25" customHeight="1" x14ac:dyDescent="0.2">
      <c r="A228" s="50"/>
      <c r="B228" s="50"/>
      <c r="C228" s="50"/>
      <c r="D228" s="50"/>
      <c r="E228" s="50"/>
      <c r="F228" s="50"/>
      <c r="G228" s="50"/>
      <c r="H228" s="50"/>
      <c r="I228" s="50"/>
      <c r="J228" s="50"/>
      <c r="K228" s="50"/>
      <c r="L228" s="50"/>
      <c r="M228" s="50"/>
      <c r="N228" s="50"/>
      <c r="O228" s="50"/>
      <c r="P228" s="67"/>
      <c r="Q228" s="50"/>
      <c r="R228" s="50"/>
      <c r="S228" s="50"/>
      <c r="T228" s="50"/>
      <c r="U228" s="50"/>
      <c r="V228" s="50"/>
      <c r="W228" s="50"/>
      <c r="X228" s="50"/>
      <c r="Y228" s="50"/>
      <c r="Z228" s="50"/>
    </row>
    <row r="229" spans="1:26" ht="17.25" customHeight="1" x14ac:dyDescent="0.2">
      <c r="A229" s="50"/>
      <c r="B229" s="50"/>
      <c r="C229" s="50"/>
      <c r="D229" s="50"/>
      <c r="E229" s="50"/>
      <c r="F229" s="50"/>
      <c r="G229" s="50"/>
      <c r="H229" s="50"/>
      <c r="I229" s="50"/>
      <c r="J229" s="50"/>
      <c r="K229" s="50"/>
      <c r="L229" s="50"/>
      <c r="M229" s="50"/>
      <c r="N229" s="50"/>
      <c r="O229" s="50"/>
      <c r="P229" s="67"/>
      <c r="Q229" s="50"/>
      <c r="R229" s="50"/>
      <c r="S229" s="50"/>
      <c r="T229" s="50"/>
      <c r="U229" s="50"/>
      <c r="V229" s="50"/>
      <c r="W229" s="50"/>
      <c r="X229" s="50"/>
      <c r="Y229" s="50"/>
      <c r="Z229" s="50"/>
    </row>
    <row r="230" spans="1:26" ht="17.25" customHeight="1" x14ac:dyDescent="0.2">
      <c r="A230" s="50"/>
      <c r="B230" s="50"/>
      <c r="C230" s="50"/>
      <c r="D230" s="50"/>
      <c r="E230" s="50"/>
      <c r="F230" s="50"/>
      <c r="G230" s="50"/>
      <c r="H230" s="50"/>
      <c r="I230" s="50"/>
      <c r="J230" s="50"/>
      <c r="K230" s="50"/>
      <c r="L230" s="50"/>
      <c r="M230" s="50"/>
      <c r="N230" s="50"/>
      <c r="O230" s="50"/>
      <c r="P230" s="67"/>
      <c r="Q230" s="50"/>
      <c r="R230" s="50"/>
      <c r="S230" s="50"/>
      <c r="T230" s="50"/>
      <c r="U230" s="50"/>
      <c r="V230" s="50"/>
      <c r="W230" s="50"/>
      <c r="X230" s="50"/>
      <c r="Y230" s="50"/>
      <c r="Z230" s="50"/>
    </row>
    <row r="231" spans="1:26" ht="17.25" customHeight="1" x14ac:dyDescent="0.2">
      <c r="A231" s="50"/>
      <c r="B231" s="50"/>
      <c r="C231" s="50"/>
      <c r="D231" s="50"/>
      <c r="E231" s="50"/>
      <c r="F231" s="50"/>
      <c r="G231" s="50"/>
      <c r="H231" s="50"/>
      <c r="I231" s="50"/>
      <c r="J231" s="50"/>
      <c r="K231" s="50"/>
      <c r="L231" s="50"/>
      <c r="M231" s="50"/>
      <c r="N231" s="50"/>
      <c r="O231" s="50"/>
      <c r="P231" s="67"/>
      <c r="Q231" s="50"/>
      <c r="R231" s="50"/>
      <c r="S231" s="50"/>
      <c r="T231" s="50"/>
      <c r="U231" s="50"/>
      <c r="V231" s="50"/>
      <c r="W231" s="50"/>
      <c r="X231" s="50"/>
      <c r="Y231" s="50"/>
      <c r="Z231" s="50"/>
    </row>
    <row r="232" spans="1:26" ht="17.25" customHeight="1" x14ac:dyDescent="0.2">
      <c r="A232" s="50"/>
      <c r="B232" s="50"/>
      <c r="C232" s="50"/>
      <c r="D232" s="50"/>
      <c r="E232" s="50"/>
      <c r="F232" s="50"/>
      <c r="G232" s="50"/>
      <c r="H232" s="50"/>
      <c r="I232" s="50"/>
      <c r="J232" s="50"/>
      <c r="K232" s="50"/>
      <c r="L232" s="50"/>
      <c r="M232" s="50"/>
      <c r="N232" s="50"/>
      <c r="O232" s="50"/>
      <c r="P232" s="67"/>
      <c r="Q232" s="50"/>
      <c r="R232" s="50"/>
      <c r="S232" s="50"/>
      <c r="T232" s="50"/>
      <c r="U232" s="50"/>
      <c r="V232" s="50"/>
      <c r="W232" s="50"/>
      <c r="X232" s="50"/>
      <c r="Y232" s="50"/>
      <c r="Z232" s="50"/>
    </row>
    <row r="233" spans="1:26" ht="17.25" customHeight="1" x14ac:dyDescent="0.2">
      <c r="A233" s="50"/>
      <c r="B233" s="50"/>
      <c r="C233" s="50"/>
      <c r="D233" s="50"/>
      <c r="E233" s="50"/>
      <c r="F233" s="50"/>
      <c r="G233" s="50"/>
      <c r="H233" s="50"/>
      <c r="I233" s="50"/>
      <c r="J233" s="50"/>
      <c r="K233" s="50"/>
      <c r="L233" s="50"/>
      <c r="M233" s="50"/>
      <c r="N233" s="50"/>
      <c r="O233" s="50"/>
      <c r="P233" s="67"/>
      <c r="Q233" s="50"/>
      <c r="R233" s="50"/>
      <c r="S233" s="50"/>
      <c r="T233" s="50"/>
      <c r="U233" s="50"/>
      <c r="V233" s="50"/>
      <c r="W233" s="50"/>
      <c r="X233" s="50"/>
      <c r="Y233" s="50"/>
      <c r="Z233" s="50"/>
    </row>
    <row r="234" spans="1:26" ht="17.25" customHeight="1" x14ac:dyDescent="0.2">
      <c r="A234" s="50"/>
      <c r="B234" s="50"/>
      <c r="C234" s="50"/>
      <c r="D234" s="50"/>
      <c r="E234" s="50"/>
      <c r="F234" s="50"/>
      <c r="G234" s="50"/>
      <c r="H234" s="50"/>
      <c r="I234" s="50"/>
      <c r="J234" s="50"/>
      <c r="K234" s="50"/>
      <c r="L234" s="50"/>
      <c r="M234" s="50"/>
      <c r="N234" s="50"/>
      <c r="O234" s="50"/>
      <c r="P234" s="67"/>
      <c r="Q234" s="50"/>
      <c r="R234" s="50"/>
      <c r="S234" s="50"/>
      <c r="T234" s="50"/>
      <c r="U234" s="50"/>
      <c r="V234" s="50"/>
      <c r="W234" s="50"/>
      <c r="X234" s="50"/>
      <c r="Y234" s="50"/>
      <c r="Z234" s="50"/>
    </row>
    <row r="235" spans="1:26" ht="17.25" customHeight="1" x14ac:dyDescent="0.2">
      <c r="A235" s="50"/>
      <c r="B235" s="50"/>
      <c r="C235" s="50"/>
      <c r="D235" s="50"/>
      <c r="E235" s="50"/>
      <c r="F235" s="50"/>
      <c r="G235" s="50"/>
      <c r="H235" s="50"/>
      <c r="I235" s="50"/>
      <c r="J235" s="50"/>
      <c r="K235" s="50"/>
      <c r="L235" s="50"/>
      <c r="M235" s="50"/>
      <c r="N235" s="50"/>
      <c r="O235" s="50"/>
      <c r="P235" s="67"/>
      <c r="Q235" s="50"/>
      <c r="R235" s="50"/>
      <c r="S235" s="50"/>
      <c r="T235" s="50"/>
      <c r="U235" s="50"/>
      <c r="V235" s="50"/>
      <c r="W235" s="50"/>
      <c r="X235" s="50"/>
      <c r="Y235" s="50"/>
      <c r="Z235" s="50"/>
    </row>
    <row r="236" spans="1:26" ht="17.25" customHeight="1" x14ac:dyDescent="0.2">
      <c r="A236" s="50"/>
      <c r="B236" s="50"/>
      <c r="C236" s="50"/>
      <c r="D236" s="50"/>
      <c r="E236" s="50"/>
      <c r="F236" s="50"/>
      <c r="G236" s="50"/>
      <c r="H236" s="50"/>
      <c r="I236" s="50"/>
      <c r="J236" s="50"/>
      <c r="K236" s="50"/>
      <c r="L236" s="50"/>
      <c r="M236" s="50"/>
      <c r="N236" s="50"/>
      <c r="O236" s="50"/>
      <c r="P236" s="67"/>
      <c r="Q236" s="50"/>
      <c r="R236" s="50"/>
      <c r="S236" s="50"/>
      <c r="T236" s="50"/>
      <c r="U236" s="50"/>
      <c r="V236" s="50"/>
      <c r="W236" s="50"/>
      <c r="X236" s="50"/>
      <c r="Y236" s="50"/>
      <c r="Z236" s="50"/>
    </row>
    <row r="237" spans="1:26" ht="17.25" customHeight="1" x14ac:dyDescent="0.2">
      <c r="A237" s="50"/>
      <c r="B237" s="50"/>
      <c r="C237" s="50"/>
      <c r="D237" s="50"/>
      <c r="E237" s="50"/>
      <c r="F237" s="50"/>
      <c r="G237" s="50"/>
      <c r="H237" s="50"/>
      <c r="I237" s="50"/>
      <c r="J237" s="50"/>
      <c r="K237" s="50"/>
      <c r="L237" s="50"/>
      <c r="M237" s="50"/>
      <c r="N237" s="50"/>
      <c r="O237" s="50"/>
      <c r="P237" s="67"/>
      <c r="Q237" s="50"/>
      <c r="R237" s="50"/>
      <c r="S237" s="50"/>
      <c r="T237" s="50"/>
      <c r="U237" s="50"/>
      <c r="V237" s="50"/>
      <c r="W237" s="50"/>
      <c r="X237" s="50"/>
      <c r="Y237" s="50"/>
      <c r="Z237" s="50"/>
    </row>
    <row r="238" spans="1:26" ht="17.25" customHeight="1" x14ac:dyDescent="0.2">
      <c r="A238" s="50"/>
      <c r="B238" s="50"/>
      <c r="C238" s="50"/>
      <c r="D238" s="50"/>
      <c r="E238" s="50"/>
      <c r="F238" s="50"/>
      <c r="G238" s="50"/>
      <c r="H238" s="50"/>
      <c r="I238" s="50"/>
      <c r="J238" s="50"/>
      <c r="K238" s="50"/>
      <c r="L238" s="50"/>
      <c r="M238" s="50"/>
      <c r="N238" s="50"/>
      <c r="O238" s="50"/>
      <c r="P238" s="67"/>
      <c r="Q238" s="50"/>
      <c r="R238" s="50"/>
      <c r="S238" s="50"/>
      <c r="T238" s="50"/>
      <c r="U238" s="50"/>
      <c r="V238" s="50"/>
      <c r="W238" s="50"/>
      <c r="X238" s="50"/>
      <c r="Y238" s="50"/>
      <c r="Z238" s="50"/>
    </row>
    <row r="239" spans="1:26" ht="17.25" customHeight="1" x14ac:dyDescent="0.2">
      <c r="A239" s="50"/>
      <c r="B239" s="50"/>
      <c r="C239" s="50"/>
      <c r="D239" s="50"/>
      <c r="E239" s="50"/>
      <c r="F239" s="50"/>
      <c r="G239" s="50"/>
      <c r="H239" s="50"/>
      <c r="I239" s="50"/>
      <c r="J239" s="50"/>
      <c r="K239" s="50"/>
      <c r="L239" s="50"/>
      <c r="M239" s="50"/>
      <c r="N239" s="50"/>
      <c r="O239" s="50"/>
      <c r="P239" s="67"/>
      <c r="Q239" s="50"/>
      <c r="R239" s="50"/>
      <c r="S239" s="50"/>
      <c r="T239" s="50"/>
      <c r="U239" s="50"/>
      <c r="V239" s="50"/>
      <c r="W239" s="50"/>
      <c r="X239" s="50"/>
      <c r="Y239" s="50"/>
      <c r="Z239" s="50"/>
    </row>
    <row r="240" spans="1:26" ht="17.25" customHeight="1" x14ac:dyDescent="0.2">
      <c r="A240" s="50"/>
      <c r="B240" s="50"/>
      <c r="C240" s="50"/>
      <c r="D240" s="50"/>
      <c r="E240" s="50"/>
      <c r="F240" s="50"/>
      <c r="G240" s="50"/>
      <c r="H240" s="50"/>
      <c r="I240" s="50"/>
      <c r="J240" s="50"/>
      <c r="K240" s="50"/>
      <c r="L240" s="50"/>
      <c r="M240" s="50"/>
      <c r="N240" s="50"/>
      <c r="O240" s="50"/>
      <c r="P240" s="67"/>
      <c r="Q240" s="50"/>
      <c r="R240" s="50"/>
      <c r="S240" s="50"/>
      <c r="T240" s="50"/>
      <c r="U240" s="50"/>
      <c r="V240" s="50"/>
      <c r="W240" s="50"/>
      <c r="X240" s="50"/>
      <c r="Y240" s="50"/>
      <c r="Z240" s="50"/>
    </row>
    <row r="241" spans="1:26" ht="17.25" customHeight="1" x14ac:dyDescent="0.2">
      <c r="A241" s="50"/>
      <c r="B241" s="50"/>
      <c r="C241" s="50"/>
      <c r="D241" s="50"/>
      <c r="E241" s="50"/>
      <c r="F241" s="50"/>
      <c r="G241" s="50"/>
      <c r="H241" s="50"/>
      <c r="I241" s="50"/>
      <c r="J241" s="50"/>
      <c r="K241" s="50"/>
      <c r="L241" s="50"/>
      <c r="M241" s="50"/>
      <c r="N241" s="50"/>
      <c r="O241" s="50"/>
      <c r="P241" s="67"/>
      <c r="Q241" s="50"/>
      <c r="R241" s="50"/>
      <c r="S241" s="50"/>
      <c r="T241" s="50"/>
      <c r="U241" s="50"/>
      <c r="V241" s="50"/>
      <c r="W241" s="50"/>
      <c r="X241" s="50"/>
      <c r="Y241" s="50"/>
      <c r="Z241" s="50"/>
    </row>
    <row r="242" spans="1:26" ht="17.25" customHeight="1" x14ac:dyDescent="0.2">
      <c r="A242" s="50"/>
      <c r="B242" s="50"/>
      <c r="C242" s="50"/>
      <c r="D242" s="50"/>
      <c r="E242" s="50"/>
      <c r="F242" s="50"/>
      <c r="G242" s="50"/>
      <c r="H242" s="50"/>
      <c r="I242" s="50"/>
      <c r="J242" s="50"/>
      <c r="K242" s="50"/>
      <c r="L242" s="50"/>
      <c r="M242" s="50"/>
      <c r="N242" s="50"/>
      <c r="O242" s="50"/>
      <c r="P242" s="67"/>
      <c r="Q242" s="50"/>
      <c r="R242" s="50"/>
      <c r="S242" s="50"/>
      <c r="T242" s="50"/>
      <c r="U242" s="50"/>
      <c r="V242" s="50"/>
      <c r="W242" s="50"/>
      <c r="X242" s="50"/>
      <c r="Y242" s="50"/>
      <c r="Z242" s="50"/>
    </row>
    <row r="243" spans="1:26" ht="17.25" customHeight="1" x14ac:dyDescent="0.2">
      <c r="A243" s="50"/>
      <c r="B243" s="50"/>
      <c r="C243" s="50"/>
      <c r="D243" s="50"/>
      <c r="E243" s="50"/>
      <c r="F243" s="50"/>
      <c r="G243" s="50"/>
      <c r="H243" s="50"/>
      <c r="I243" s="50"/>
      <c r="J243" s="50"/>
      <c r="K243" s="50"/>
      <c r="L243" s="50"/>
      <c r="M243" s="50"/>
      <c r="N243" s="50"/>
      <c r="O243" s="50"/>
      <c r="P243" s="67"/>
      <c r="Q243" s="50"/>
      <c r="R243" s="50"/>
      <c r="S243" s="50"/>
      <c r="T243" s="50"/>
      <c r="U243" s="50"/>
      <c r="V243" s="50"/>
      <c r="W243" s="50"/>
      <c r="X243" s="50"/>
      <c r="Y243" s="50"/>
      <c r="Z243" s="50"/>
    </row>
    <row r="244" spans="1:26" ht="17.25" customHeight="1" x14ac:dyDescent="0.2">
      <c r="A244" s="50"/>
      <c r="B244" s="50"/>
      <c r="C244" s="50"/>
      <c r="D244" s="50"/>
      <c r="E244" s="50"/>
      <c r="F244" s="50"/>
      <c r="G244" s="50"/>
      <c r="H244" s="50"/>
      <c r="I244" s="50"/>
      <c r="J244" s="50"/>
      <c r="K244" s="50"/>
      <c r="L244" s="50"/>
      <c r="M244" s="50"/>
      <c r="N244" s="50"/>
      <c r="O244" s="50"/>
      <c r="P244" s="67"/>
      <c r="Q244" s="50"/>
      <c r="R244" s="50"/>
      <c r="S244" s="50"/>
      <c r="T244" s="50"/>
      <c r="U244" s="50"/>
      <c r="V244" s="50"/>
      <c r="W244" s="50"/>
      <c r="X244" s="50"/>
      <c r="Y244" s="50"/>
      <c r="Z244" s="50"/>
    </row>
    <row r="245" spans="1:26" ht="17.25" customHeight="1" x14ac:dyDescent="0.2">
      <c r="A245" s="50"/>
      <c r="B245" s="50"/>
      <c r="C245" s="50"/>
      <c r="D245" s="50"/>
      <c r="E245" s="50"/>
      <c r="F245" s="50"/>
      <c r="G245" s="50"/>
      <c r="H245" s="50"/>
      <c r="I245" s="50"/>
      <c r="J245" s="50"/>
      <c r="K245" s="50"/>
      <c r="L245" s="50"/>
      <c r="M245" s="50"/>
      <c r="N245" s="50"/>
      <c r="O245" s="50"/>
      <c r="P245" s="67"/>
      <c r="Q245" s="50"/>
      <c r="R245" s="50"/>
      <c r="S245" s="50"/>
      <c r="T245" s="50"/>
      <c r="U245" s="50"/>
      <c r="V245" s="50"/>
      <c r="W245" s="50"/>
      <c r="X245" s="50"/>
      <c r="Y245" s="50"/>
      <c r="Z245" s="50"/>
    </row>
    <row r="246" spans="1:26" ht="17.25" customHeight="1" x14ac:dyDescent="0.2">
      <c r="A246" s="50"/>
      <c r="B246" s="50"/>
      <c r="C246" s="50"/>
      <c r="D246" s="50"/>
      <c r="E246" s="50"/>
      <c r="F246" s="50"/>
      <c r="G246" s="50"/>
      <c r="H246" s="50"/>
      <c r="I246" s="50"/>
      <c r="J246" s="50"/>
      <c r="K246" s="50"/>
      <c r="L246" s="50"/>
      <c r="M246" s="50"/>
      <c r="N246" s="50"/>
      <c r="O246" s="50"/>
      <c r="P246" s="67"/>
      <c r="Q246" s="50"/>
      <c r="R246" s="50"/>
      <c r="S246" s="50"/>
      <c r="T246" s="50"/>
      <c r="U246" s="50"/>
      <c r="V246" s="50"/>
      <c r="W246" s="50"/>
      <c r="X246" s="50"/>
      <c r="Y246" s="50"/>
      <c r="Z246" s="50"/>
    </row>
    <row r="247" spans="1:26" ht="17.25" customHeight="1" x14ac:dyDescent="0.2">
      <c r="A247" s="50"/>
      <c r="B247" s="50"/>
      <c r="C247" s="50"/>
      <c r="D247" s="50"/>
      <c r="E247" s="50"/>
      <c r="F247" s="50"/>
      <c r="G247" s="50"/>
      <c r="H247" s="50"/>
      <c r="I247" s="50"/>
      <c r="J247" s="50"/>
      <c r="K247" s="50"/>
      <c r="L247" s="50"/>
      <c r="M247" s="50"/>
      <c r="N247" s="50"/>
      <c r="O247" s="50"/>
      <c r="P247" s="67"/>
      <c r="Q247" s="50"/>
      <c r="R247" s="50"/>
      <c r="S247" s="50"/>
      <c r="T247" s="50"/>
      <c r="U247" s="50"/>
      <c r="V247" s="50"/>
      <c r="W247" s="50"/>
      <c r="X247" s="50"/>
      <c r="Y247" s="50"/>
      <c r="Z247" s="50"/>
    </row>
    <row r="248" spans="1:26" ht="17.25" customHeight="1" x14ac:dyDescent="0.2">
      <c r="A248" s="50"/>
      <c r="B248" s="50"/>
      <c r="C248" s="50"/>
      <c r="D248" s="50"/>
      <c r="E248" s="50"/>
      <c r="F248" s="50"/>
      <c r="G248" s="50"/>
      <c r="H248" s="50"/>
      <c r="I248" s="50"/>
      <c r="J248" s="50"/>
      <c r="K248" s="50"/>
      <c r="L248" s="50"/>
      <c r="M248" s="50"/>
      <c r="N248" s="50"/>
      <c r="O248" s="50"/>
      <c r="P248" s="67"/>
      <c r="Q248" s="50"/>
      <c r="R248" s="50"/>
      <c r="S248" s="50"/>
      <c r="T248" s="50"/>
      <c r="U248" s="50"/>
      <c r="V248" s="50"/>
      <c r="W248" s="50"/>
      <c r="X248" s="50"/>
      <c r="Y248" s="50"/>
      <c r="Z248" s="50"/>
    </row>
    <row r="249" spans="1:26" ht="17.25" customHeight="1" x14ac:dyDescent="0.2">
      <c r="A249" s="50"/>
      <c r="B249" s="50"/>
      <c r="C249" s="50"/>
      <c r="D249" s="50"/>
      <c r="E249" s="50"/>
      <c r="F249" s="50"/>
      <c r="G249" s="50"/>
      <c r="H249" s="50"/>
      <c r="I249" s="50"/>
      <c r="J249" s="50"/>
      <c r="K249" s="50"/>
      <c r="L249" s="50"/>
      <c r="M249" s="50"/>
      <c r="N249" s="50"/>
      <c r="O249" s="50"/>
      <c r="P249" s="67"/>
      <c r="Q249" s="50"/>
      <c r="R249" s="50"/>
      <c r="S249" s="50"/>
      <c r="T249" s="50"/>
      <c r="U249" s="50"/>
      <c r="V249" s="50"/>
      <c r="W249" s="50"/>
      <c r="X249" s="50"/>
      <c r="Y249" s="50"/>
      <c r="Z249" s="50"/>
    </row>
    <row r="250" spans="1:26" ht="17.25" customHeight="1" x14ac:dyDescent="0.2">
      <c r="A250" s="50"/>
      <c r="B250" s="50"/>
      <c r="C250" s="50"/>
      <c r="D250" s="50"/>
      <c r="E250" s="50"/>
      <c r="F250" s="50"/>
      <c r="G250" s="50"/>
      <c r="H250" s="50"/>
      <c r="I250" s="50"/>
      <c r="J250" s="50"/>
      <c r="K250" s="50"/>
      <c r="L250" s="50"/>
      <c r="M250" s="50"/>
      <c r="N250" s="50"/>
      <c r="O250" s="50"/>
      <c r="P250" s="67"/>
      <c r="Q250" s="50"/>
      <c r="R250" s="50"/>
      <c r="S250" s="50"/>
      <c r="T250" s="50"/>
      <c r="U250" s="50"/>
      <c r="V250" s="50"/>
      <c r="W250" s="50"/>
      <c r="X250" s="50"/>
      <c r="Y250" s="50"/>
      <c r="Z250" s="50"/>
    </row>
    <row r="251" spans="1:26" ht="17.25" customHeight="1" x14ac:dyDescent="0.2">
      <c r="A251" s="50"/>
      <c r="B251" s="50"/>
      <c r="C251" s="50"/>
      <c r="D251" s="50"/>
      <c r="E251" s="50"/>
      <c r="F251" s="50"/>
      <c r="G251" s="50"/>
      <c r="H251" s="50"/>
      <c r="I251" s="50"/>
      <c r="J251" s="50"/>
      <c r="K251" s="50"/>
      <c r="L251" s="50"/>
      <c r="M251" s="50"/>
      <c r="N251" s="50"/>
      <c r="O251" s="50"/>
      <c r="P251" s="67"/>
      <c r="Q251" s="50"/>
      <c r="R251" s="50"/>
      <c r="S251" s="50"/>
      <c r="T251" s="50"/>
      <c r="U251" s="50"/>
      <c r="V251" s="50"/>
      <c r="W251" s="50"/>
      <c r="X251" s="50"/>
      <c r="Y251" s="50"/>
      <c r="Z251" s="50"/>
    </row>
    <row r="252" spans="1:26" ht="17.25" customHeight="1" x14ac:dyDescent="0.2">
      <c r="A252" s="50"/>
      <c r="B252" s="50"/>
      <c r="C252" s="50"/>
      <c r="D252" s="50"/>
      <c r="E252" s="50"/>
      <c r="F252" s="50"/>
      <c r="G252" s="50"/>
      <c r="H252" s="50"/>
      <c r="I252" s="50"/>
      <c r="J252" s="50"/>
      <c r="K252" s="50"/>
      <c r="L252" s="50"/>
      <c r="M252" s="50"/>
      <c r="N252" s="50"/>
      <c r="O252" s="50"/>
      <c r="P252" s="67"/>
      <c r="Q252" s="50"/>
      <c r="R252" s="50"/>
      <c r="S252" s="50"/>
      <c r="T252" s="50"/>
      <c r="U252" s="50"/>
      <c r="V252" s="50"/>
      <c r="W252" s="50"/>
      <c r="X252" s="50"/>
      <c r="Y252" s="50"/>
      <c r="Z252" s="50"/>
    </row>
    <row r="253" spans="1:26" ht="17.25" customHeight="1" x14ac:dyDescent="0.2">
      <c r="A253" s="50"/>
      <c r="B253" s="50"/>
      <c r="C253" s="50"/>
      <c r="D253" s="50"/>
      <c r="E253" s="50"/>
      <c r="F253" s="50"/>
      <c r="G253" s="50"/>
      <c r="H253" s="50"/>
      <c r="I253" s="50"/>
      <c r="J253" s="50"/>
      <c r="K253" s="50"/>
      <c r="L253" s="50"/>
      <c r="M253" s="50"/>
      <c r="N253" s="50"/>
      <c r="O253" s="50"/>
      <c r="P253" s="67"/>
      <c r="Q253" s="50"/>
      <c r="R253" s="50"/>
      <c r="S253" s="50"/>
      <c r="T253" s="50"/>
      <c r="U253" s="50"/>
      <c r="V253" s="50"/>
      <c r="W253" s="50"/>
      <c r="X253" s="50"/>
      <c r="Y253" s="50"/>
      <c r="Z253" s="50"/>
    </row>
    <row r="254" spans="1:26" ht="17.25" customHeight="1" x14ac:dyDescent="0.2">
      <c r="A254" s="50"/>
      <c r="B254" s="50"/>
      <c r="C254" s="50"/>
      <c r="D254" s="50"/>
      <c r="E254" s="50"/>
      <c r="F254" s="50"/>
      <c r="G254" s="50"/>
      <c r="H254" s="50"/>
      <c r="I254" s="50"/>
      <c r="J254" s="50"/>
      <c r="K254" s="50"/>
      <c r="L254" s="50"/>
      <c r="M254" s="50"/>
      <c r="N254" s="50"/>
      <c r="O254" s="50"/>
      <c r="P254" s="67"/>
      <c r="Q254" s="50"/>
      <c r="R254" s="50"/>
      <c r="S254" s="50"/>
      <c r="T254" s="50"/>
      <c r="U254" s="50"/>
      <c r="V254" s="50"/>
      <c r="W254" s="50"/>
      <c r="X254" s="50"/>
      <c r="Y254" s="50"/>
      <c r="Z254" s="50"/>
    </row>
    <row r="255" spans="1:26" ht="17.25" customHeight="1" x14ac:dyDescent="0.2">
      <c r="A255" s="50"/>
      <c r="B255" s="50"/>
      <c r="C255" s="50"/>
      <c r="D255" s="50"/>
      <c r="E255" s="50"/>
      <c r="F255" s="50"/>
      <c r="G255" s="50"/>
      <c r="H255" s="50"/>
      <c r="I255" s="50"/>
      <c r="J255" s="50"/>
      <c r="K255" s="50"/>
      <c r="L255" s="50"/>
      <c r="M255" s="50"/>
      <c r="N255" s="50"/>
      <c r="O255" s="50"/>
      <c r="P255" s="67"/>
      <c r="Q255" s="50"/>
      <c r="R255" s="50"/>
      <c r="S255" s="50"/>
      <c r="T255" s="50"/>
      <c r="U255" s="50"/>
      <c r="V255" s="50"/>
      <c r="W255" s="50"/>
      <c r="X255" s="50"/>
      <c r="Y255" s="50"/>
      <c r="Z255" s="50"/>
    </row>
    <row r="256" spans="1:26" ht="17.25" customHeight="1" x14ac:dyDescent="0.2">
      <c r="A256" s="50"/>
      <c r="B256" s="50"/>
      <c r="C256" s="50"/>
      <c r="D256" s="50"/>
      <c r="E256" s="50"/>
      <c r="F256" s="50"/>
      <c r="G256" s="50"/>
      <c r="H256" s="50"/>
      <c r="I256" s="50"/>
      <c r="J256" s="50"/>
      <c r="K256" s="50"/>
      <c r="L256" s="50"/>
      <c r="M256" s="50"/>
      <c r="N256" s="50"/>
      <c r="O256" s="50"/>
      <c r="P256" s="67"/>
      <c r="Q256" s="50"/>
      <c r="R256" s="50"/>
      <c r="S256" s="50"/>
      <c r="T256" s="50"/>
      <c r="U256" s="50"/>
      <c r="V256" s="50"/>
      <c r="W256" s="50"/>
      <c r="X256" s="50"/>
      <c r="Y256" s="50"/>
      <c r="Z256" s="50"/>
    </row>
    <row r="257" spans="1:26" ht="17.25" customHeight="1" x14ac:dyDescent="0.2">
      <c r="A257" s="50"/>
      <c r="B257" s="50"/>
      <c r="C257" s="50"/>
      <c r="D257" s="50"/>
      <c r="E257" s="50"/>
      <c r="F257" s="50"/>
      <c r="G257" s="50"/>
      <c r="H257" s="50"/>
      <c r="I257" s="50"/>
      <c r="J257" s="50"/>
      <c r="K257" s="50"/>
      <c r="L257" s="50"/>
      <c r="M257" s="50"/>
      <c r="N257" s="50"/>
      <c r="O257" s="50"/>
      <c r="P257" s="67"/>
      <c r="Q257" s="50"/>
      <c r="R257" s="50"/>
      <c r="S257" s="50"/>
      <c r="T257" s="50"/>
      <c r="U257" s="50"/>
      <c r="V257" s="50"/>
      <c r="W257" s="50"/>
      <c r="X257" s="50"/>
      <c r="Y257" s="50"/>
      <c r="Z257" s="50"/>
    </row>
    <row r="258" spans="1:26" ht="17.25" customHeight="1" x14ac:dyDescent="0.2">
      <c r="A258" s="50"/>
      <c r="B258" s="50"/>
      <c r="C258" s="50"/>
      <c r="D258" s="50"/>
      <c r="E258" s="50"/>
      <c r="F258" s="50"/>
      <c r="G258" s="50"/>
      <c r="H258" s="50"/>
      <c r="I258" s="50"/>
      <c r="J258" s="50"/>
      <c r="K258" s="50"/>
      <c r="L258" s="50"/>
      <c r="M258" s="50"/>
      <c r="N258" s="50"/>
      <c r="O258" s="50"/>
      <c r="P258" s="67"/>
      <c r="Q258" s="50"/>
      <c r="R258" s="50"/>
      <c r="S258" s="50"/>
      <c r="T258" s="50"/>
      <c r="U258" s="50"/>
      <c r="V258" s="50"/>
      <c r="W258" s="50"/>
      <c r="X258" s="50"/>
      <c r="Y258" s="50"/>
      <c r="Z258" s="50"/>
    </row>
    <row r="259" spans="1:26" ht="17.25" customHeight="1" x14ac:dyDescent="0.2">
      <c r="A259" s="50"/>
      <c r="B259" s="50"/>
      <c r="C259" s="50"/>
      <c r="D259" s="50"/>
      <c r="E259" s="50"/>
      <c r="F259" s="50"/>
      <c r="G259" s="50"/>
      <c r="H259" s="50"/>
      <c r="I259" s="50"/>
      <c r="J259" s="50"/>
      <c r="K259" s="50"/>
      <c r="L259" s="50"/>
      <c r="M259" s="50"/>
      <c r="N259" s="50"/>
      <c r="O259" s="50"/>
      <c r="P259" s="67"/>
      <c r="Q259" s="50"/>
      <c r="R259" s="50"/>
      <c r="S259" s="50"/>
      <c r="T259" s="50"/>
      <c r="U259" s="50"/>
      <c r="V259" s="50"/>
      <c r="W259" s="50"/>
      <c r="X259" s="50"/>
      <c r="Y259" s="50"/>
      <c r="Z259" s="50"/>
    </row>
    <row r="260" spans="1:26" ht="17.25" customHeight="1" x14ac:dyDescent="0.2">
      <c r="A260" s="50"/>
      <c r="B260" s="50"/>
      <c r="C260" s="50"/>
      <c r="D260" s="50"/>
      <c r="E260" s="50"/>
      <c r="F260" s="50"/>
      <c r="G260" s="50"/>
      <c r="H260" s="50"/>
      <c r="I260" s="50"/>
      <c r="J260" s="50"/>
      <c r="K260" s="50"/>
      <c r="L260" s="50"/>
      <c r="M260" s="50"/>
      <c r="N260" s="50"/>
      <c r="O260" s="50"/>
      <c r="P260" s="67"/>
      <c r="Q260" s="50"/>
      <c r="R260" s="50"/>
      <c r="S260" s="50"/>
      <c r="T260" s="50"/>
      <c r="U260" s="50"/>
      <c r="V260" s="50"/>
      <c r="W260" s="50"/>
      <c r="X260" s="50"/>
      <c r="Y260" s="50"/>
      <c r="Z260" s="50"/>
    </row>
    <row r="261" spans="1:26" ht="17.25" customHeight="1" x14ac:dyDescent="0.2">
      <c r="A261" s="50"/>
      <c r="B261" s="50"/>
      <c r="C261" s="50"/>
      <c r="D261" s="50"/>
      <c r="E261" s="50"/>
      <c r="F261" s="50"/>
      <c r="G261" s="50"/>
      <c r="H261" s="50"/>
      <c r="I261" s="50"/>
      <c r="J261" s="50"/>
      <c r="K261" s="50"/>
      <c r="L261" s="50"/>
      <c r="M261" s="50"/>
      <c r="N261" s="50"/>
      <c r="O261" s="50"/>
      <c r="P261" s="67"/>
      <c r="Q261" s="50"/>
      <c r="R261" s="50"/>
      <c r="S261" s="50"/>
      <c r="T261" s="50"/>
      <c r="U261" s="50"/>
      <c r="V261" s="50"/>
      <c r="W261" s="50"/>
      <c r="X261" s="50"/>
      <c r="Y261" s="50"/>
      <c r="Z261" s="50"/>
    </row>
    <row r="262" spans="1:26" ht="17.25" customHeight="1" x14ac:dyDescent="0.2">
      <c r="A262" s="50"/>
      <c r="B262" s="50"/>
      <c r="C262" s="50"/>
      <c r="D262" s="50"/>
      <c r="E262" s="50"/>
      <c r="F262" s="50"/>
      <c r="G262" s="50"/>
      <c r="H262" s="50"/>
      <c r="I262" s="50"/>
      <c r="J262" s="50"/>
      <c r="K262" s="50"/>
      <c r="L262" s="50"/>
      <c r="M262" s="50"/>
      <c r="N262" s="50"/>
      <c r="O262" s="50"/>
      <c r="P262" s="67"/>
      <c r="Q262" s="50"/>
      <c r="R262" s="50"/>
      <c r="S262" s="50"/>
      <c r="T262" s="50"/>
      <c r="U262" s="50"/>
      <c r="V262" s="50"/>
      <c r="W262" s="50"/>
      <c r="X262" s="50"/>
      <c r="Y262" s="50"/>
      <c r="Z262" s="50"/>
    </row>
    <row r="263" spans="1:26" ht="17.25" customHeight="1" x14ac:dyDescent="0.2">
      <c r="A263" s="50"/>
      <c r="B263" s="50"/>
      <c r="C263" s="50"/>
      <c r="D263" s="50"/>
      <c r="E263" s="50"/>
      <c r="F263" s="50"/>
      <c r="G263" s="50"/>
      <c r="H263" s="50"/>
      <c r="I263" s="50"/>
      <c r="J263" s="50"/>
      <c r="K263" s="50"/>
      <c r="L263" s="50"/>
      <c r="M263" s="50"/>
      <c r="N263" s="50"/>
      <c r="O263" s="50"/>
      <c r="P263" s="67"/>
      <c r="Q263" s="50"/>
      <c r="R263" s="50"/>
      <c r="S263" s="50"/>
      <c r="T263" s="50"/>
      <c r="U263" s="50"/>
      <c r="V263" s="50"/>
      <c r="W263" s="50"/>
      <c r="X263" s="50"/>
      <c r="Y263" s="50"/>
      <c r="Z263" s="50"/>
    </row>
    <row r="264" spans="1:26" ht="17.25" customHeight="1" x14ac:dyDescent="0.2">
      <c r="A264" s="50"/>
      <c r="B264" s="50"/>
      <c r="C264" s="50"/>
      <c r="D264" s="50"/>
      <c r="E264" s="50"/>
      <c r="F264" s="50"/>
      <c r="G264" s="50"/>
      <c r="H264" s="50"/>
      <c r="I264" s="50"/>
      <c r="J264" s="50"/>
      <c r="K264" s="50"/>
      <c r="L264" s="50"/>
      <c r="M264" s="50"/>
      <c r="N264" s="50"/>
      <c r="O264" s="50"/>
      <c r="P264" s="67"/>
      <c r="Q264" s="50"/>
      <c r="R264" s="50"/>
      <c r="S264" s="50"/>
      <c r="T264" s="50"/>
      <c r="U264" s="50"/>
      <c r="V264" s="50"/>
      <c r="W264" s="50"/>
      <c r="X264" s="50"/>
      <c r="Y264" s="50"/>
      <c r="Z264" s="50"/>
    </row>
    <row r="265" spans="1:26" ht="17.25" customHeight="1" x14ac:dyDescent="0.2">
      <c r="A265" s="50"/>
      <c r="B265" s="50"/>
      <c r="C265" s="50"/>
      <c r="D265" s="50"/>
      <c r="E265" s="50"/>
      <c r="F265" s="50"/>
      <c r="G265" s="50"/>
      <c r="H265" s="50"/>
      <c r="I265" s="50"/>
      <c r="J265" s="50"/>
      <c r="K265" s="50"/>
      <c r="L265" s="50"/>
      <c r="M265" s="50"/>
      <c r="N265" s="50"/>
      <c r="O265" s="50"/>
      <c r="P265" s="67"/>
      <c r="Q265" s="50"/>
      <c r="R265" s="50"/>
      <c r="S265" s="50"/>
      <c r="T265" s="50"/>
      <c r="U265" s="50"/>
      <c r="V265" s="50"/>
      <c r="W265" s="50"/>
      <c r="X265" s="50"/>
      <c r="Y265" s="50"/>
      <c r="Z265" s="50"/>
    </row>
    <row r="266" spans="1:26" ht="17.25" customHeight="1" x14ac:dyDescent="0.2">
      <c r="A266" s="50"/>
      <c r="B266" s="50"/>
      <c r="C266" s="50"/>
      <c r="D266" s="50"/>
      <c r="E266" s="50"/>
      <c r="F266" s="50"/>
      <c r="G266" s="50"/>
      <c r="H266" s="50"/>
      <c r="I266" s="50"/>
      <c r="J266" s="50"/>
      <c r="K266" s="50"/>
      <c r="L266" s="50"/>
      <c r="M266" s="50"/>
      <c r="N266" s="50"/>
      <c r="O266" s="50"/>
      <c r="P266" s="67"/>
      <c r="Q266" s="50"/>
      <c r="R266" s="50"/>
      <c r="S266" s="50"/>
      <c r="T266" s="50"/>
      <c r="U266" s="50"/>
      <c r="V266" s="50"/>
      <c r="W266" s="50"/>
      <c r="X266" s="50"/>
      <c r="Y266" s="50"/>
      <c r="Z266" s="50"/>
    </row>
    <row r="267" spans="1:26" ht="17.25" customHeight="1" x14ac:dyDescent="0.2">
      <c r="A267" s="50"/>
      <c r="B267" s="50"/>
      <c r="C267" s="50"/>
      <c r="D267" s="50"/>
      <c r="E267" s="50"/>
      <c r="F267" s="50"/>
      <c r="G267" s="50"/>
      <c r="H267" s="50"/>
      <c r="I267" s="50"/>
      <c r="J267" s="50"/>
      <c r="K267" s="50"/>
      <c r="L267" s="50"/>
      <c r="M267" s="50"/>
      <c r="N267" s="50"/>
      <c r="O267" s="50"/>
      <c r="P267" s="67"/>
      <c r="Q267" s="50"/>
      <c r="R267" s="50"/>
      <c r="S267" s="50"/>
      <c r="T267" s="50"/>
      <c r="U267" s="50"/>
      <c r="V267" s="50"/>
      <c r="W267" s="50"/>
      <c r="X267" s="50"/>
      <c r="Y267" s="50"/>
      <c r="Z267" s="50"/>
    </row>
    <row r="268" spans="1:26" ht="17.25" customHeight="1" x14ac:dyDescent="0.2">
      <c r="A268" s="50"/>
      <c r="B268" s="50"/>
      <c r="C268" s="50"/>
      <c r="D268" s="50"/>
      <c r="E268" s="50"/>
      <c r="F268" s="50"/>
      <c r="G268" s="50"/>
      <c r="H268" s="50"/>
      <c r="I268" s="50"/>
      <c r="J268" s="50"/>
      <c r="K268" s="50"/>
      <c r="L268" s="50"/>
      <c r="M268" s="50"/>
      <c r="N268" s="50"/>
      <c r="O268" s="50"/>
      <c r="P268" s="67"/>
      <c r="Q268" s="50"/>
      <c r="R268" s="50"/>
      <c r="S268" s="50"/>
      <c r="T268" s="50"/>
      <c r="U268" s="50"/>
      <c r="V268" s="50"/>
      <c r="W268" s="50"/>
      <c r="X268" s="50"/>
      <c r="Y268" s="50"/>
      <c r="Z268" s="50"/>
    </row>
    <row r="269" spans="1:26" ht="17.25" customHeight="1" x14ac:dyDescent="0.2">
      <c r="A269" s="50"/>
      <c r="B269" s="50"/>
      <c r="C269" s="50"/>
      <c r="D269" s="50"/>
      <c r="E269" s="50"/>
      <c r="F269" s="50"/>
      <c r="G269" s="50"/>
      <c r="H269" s="50"/>
      <c r="I269" s="50"/>
      <c r="J269" s="50"/>
      <c r="K269" s="50"/>
      <c r="L269" s="50"/>
      <c r="M269" s="50"/>
      <c r="N269" s="50"/>
      <c r="O269" s="50"/>
      <c r="P269" s="67"/>
      <c r="Q269" s="50"/>
      <c r="R269" s="50"/>
      <c r="S269" s="50"/>
      <c r="T269" s="50"/>
      <c r="U269" s="50"/>
      <c r="V269" s="50"/>
      <c r="W269" s="50"/>
      <c r="X269" s="50"/>
      <c r="Y269" s="50"/>
      <c r="Z269" s="50"/>
    </row>
    <row r="270" spans="1:26" ht="17.25" customHeight="1" x14ac:dyDescent="0.2">
      <c r="A270" s="50"/>
      <c r="B270" s="50"/>
      <c r="C270" s="50"/>
      <c r="D270" s="50"/>
      <c r="E270" s="50"/>
      <c r="F270" s="50"/>
      <c r="G270" s="50"/>
      <c r="H270" s="50"/>
      <c r="I270" s="50"/>
      <c r="J270" s="50"/>
      <c r="K270" s="50"/>
      <c r="L270" s="50"/>
      <c r="M270" s="50"/>
      <c r="N270" s="50"/>
      <c r="O270" s="50"/>
      <c r="P270" s="67"/>
      <c r="Q270" s="50"/>
      <c r="R270" s="50"/>
      <c r="S270" s="50"/>
      <c r="T270" s="50"/>
      <c r="U270" s="50"/>
      <c r="V270" s="50"/>
      <c r="W270" s="50"/>
      <c r="X270" s="50"/>
      <c r="Y270" s="50"/>
      <c r="Z270" s="50"/>
    </row>
    <row r="271" spans="1:26" ht="17.25" customHeight="1" x14ac:dyDescent="0.2">
      <c r="A271" s="50"/>
      <c r="B271" s="50"/>
      <c r="C271" s="50"/>
      <c r="D271" s="50"/>
      <c r="E271" s="50"/>
      <c r="F271" s="50"/>
      <c r="G271" s="50"/>
      <c r="H271" s="50"/>
      <c r="I271" s="50"/>
      <c r="J271" s="50"/>
      <c r="K271" s="50"/>
      <c r="L271" s="50"/>
      <c r="M271" s="50"/>
      <c r="N271" s="50"/>
      <c r="O271" s="50"/>
      <c r="P271" s="67"/>
      <c r="Q271" s="50"/>
      <c r="R271" s="50"/>
      <c r="S271" s="50"/>
      <c r="T271" s="50"/>
      <c r="U271" s="50"/>
      <c r="V271" s="50"/>
      <c r="W271" s="50"/>
      <c r="X271" s="50"/>
      <c r="Y271" s="50"/>
      <c r="Z271" s="50"/>
    </row>
    <row r="272" spans="1:26" ht="17.25" customHeight="1" x14ac:dyDescent="0.2">
      <c r="A272" s="50"/>
      <c r="B272" s="50"/>
      <c r="C272" s="50"/>
      <c r="D272" s="50"/>
      <c r="E272" s="50"/>
      <c r="F272" s="50"/>
      <c r="G272" s="50"/>
      <c r="H272" s="50"/>
      <c r="I272" s="50"/>
      <c r="J272" s="50"/>
      <c r="K272" s="50"/>
      <c r="L272" s="50"/>
      <c r="M272" s="50"/>
      <c r="N272" s="50"/>
      <c r="O272" s="50"/>
      <c r="P272" s="67"/>
      <c r="Q272" s="50"/>
      <c r="R272" s="50"/>
      <c r="S272" s="50"/>
      <c r="T272" s="50"/>
      <c r="U272" s="50"/>
      <c r="V272" s="50"/>
      <c r="W272" s="50"/>
      <c r="X272" s="50"/>
      <c r="Y272" s="50"/>
      <c r="Z272" s="50"/>
    </row>
    <row r="273" spans="1:26" ht="17.25" customHeight="1" x14ac:dyDescent="0.2">
      <c r="A273" s="50"/>
      <c r="B273" s="50"/>
      <c r="C273" s="50"/>
      <c r="D273" s="50"/>
      <c r="E273" s="50"/>
      <c r="F273" s="50"/>
      <c r="G273" s="50"/>
      <c r="H273" s="50"/>
      <c r="I273" s="50"/>
      <c r="J273" s="50"/>
      <c r="K273" s="50"/>
      <c r="L273" s="50"/>
      <c r="M273" s="50"/>
      <c r="N273" s="50"/>
      <c r="O273" s="50"/>
      <c r="P273" s="67"/>
      <c r="Q273" s="50"/>
      <c r="R273" s="50"/>
      <c r="S273" s="50"/>
      <c r="T273" s="50"/>
      <c r="U273" s="50"/>
      <c r="V273" s="50"/>
      <c r="W273" s="50"/>
      <c r="X273" s="50"/>
      <c r="Y273" s="50"/>
      <c r="Z273" s="50"/>
    </row>
    <row r="274" spans="1:26" ht="17.25" customHeight="1" x14ac:dyDescent="0.2">
      <c r="A274" s="50"/>
      <c r="B274" s="50"/>
      <c r="C274" s="50"/>
      <c r="D274" s="50"/>
      <c r="E274" s="50"/>
      <c r="F274" s="50"/>
      <c r="G274" s="50"/>
      <c r="H274" s="50"/>
      <c r="I274" s="50"/>
      <c r="J274" s="50"/>
      <c r="K274" s="50"/>
      <c r="L274" s="50"/>
      <c r="M274" s="50"/>
      <c r="N274" s="50"/>
      <c r="O274" s="50"/>
      <c r="P274" s="67"/>
      <c r="Q274" s="50"/>
      <c r="R274" s="50"/>
      <c r="S274" s="50"/>
      <c r="T274" s="50"/>
      <c r="U274" s="50"/>
      <c r="V274" s="50"/>
      <c r="W274" s="50"/>
      <c r="X274" s="50"/>
      <c r="Y274" s="50"/>
      <c r="Z274" s="50"/>
    </row>
    <row r="275" spans="1:26" ht="15.75" customHeight="1" x14ac:dyDescent="0.2"/>
    <row r="276" spans="1:26" ht="15.75" customHeight="1" x14ac:dyDescent="0.2"/>
    <row r="277" spans="1:26" ht="15.75" customHeight="1" x14ac:dyDescent="0.2"/>
    <row r="278" spans="1:26" ht="15.75" customHeight="1" x14ac:dyDescent="0.2"/>
    <row r="279" spans="1:26" ht="15.75" customHeight="1" x14ac:dyDescent="0.2"/>
    <row r="280" spans="1:26" ht="15.75" customHeight="1" x14ac:dyDescent="0.2"/>
    <row r="281" spans="1:26" ht="15.75" customHeight="1" x14ac:dyDescent="0.2"/>
    <row r="282" spans="1:26" ht="15.75" customHeight="1" x14ac:dyDescent="0.2"/>
    <row r="283" spans="1:26" ht="15.75" customHeight="1" x14ac:dyDescent="0.2"/>
    <row r="284" spans="1:26" ht="15.75" customHeight="1" x14ac:dyDescent="0.2"/>
    <row r="285" spans="1:26" ht="15.75" customHeight="1" x14ac:dyDescent="0.2"/>
    <row r="286" spans="1:26" ht="15.75" customHeight="1" x14ac:dyDescent="0.2"/>
    <row r="287" spans="1:26" ht="15.75" customHeight="1" x14ac:dyDescent="0.2"/>
    <row r="288" spans="1:26"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mergeCells count="12">
    <mergeCell ref="B32:G32"/>
    <mergeCell ref="A34:L34"/>
    <mergeCell ref="C64:G64"/>
    <mergeCell ref="C65:G65"/>
    <mergeCell ref="C71:G71"/>
    <mergeCell ref="A27:G27"/>
    <mergeCell ref="A28:G28"/>
    <mergeCell ref="A4:L4"/>
    <mergeCell ref="A5:L5"/>
    <mergeCell ref="A7:L7"/>
    <mergeCell ref="A19:L19"/>
    <mergeCell ref="B21:L21"/>
  </mergeCells>
  <pageMargins left="0.70866141732283472" right="0.11811023622047245" top="0.55118110236220474" bottom="0" header="0" footer="0"/>
  <pageSetup paperSize="9" scale="70" orientation="portrai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tabColor rgb="FF92D050"/>
    <outlinePr summaryBelow="0" summaryRight="0"/>
  </sheetPr>
  <dimension ref="A1:B1000"/>
  <sheetViews>
    <sheetView zoomScale="269" workbookViewId="0"/>
  </sheetViews>
  <sheetFormatPr baseColWidth="10" defaultColWidth="14.5" defaultRowHeight="15" customHeight="1" x14ac:dyDescent="0.2"/>
  <cols>
    <col min="1" max="1" width="54.5" customWidth="1"/>
    <col min="2" max="2" width="54.1640625" customWidth="1"/>
    <col min="3" max="3" width="3.83203125" customWidth="1"/>
    <col min="4" max="4" width="6.33203125" customWidth="1"/>
    <col min="5" max="6" width="14.5" customWidth="1"/>
  </cols>
  <sheetData>
    <row r="1" spans="1:2" ht="397.5" customHeight="1" x14ac:dyDescent="0.2">
      <c r="A1" s="1"/>
      <c r="B1" s="1"/>
    </row>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 footer="0"/>
  <pageSetup orientation="landscape"/>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31</vt:i4>
      </vt:variant>
      <vt:variant>
        <vt:lpstr>Named Ranges</vt:lpstr>
      </vt:variant>
      <vt:variant>
        <vt:i4>16</vt:i4>
      </vt:variant>
    </vt:vector>
  </HeadingPairs>
  <TitlesOfParts>
    <vt:vector size="47" baseType="lpstr">
      <vt:lpstr>Base</vt:lpstr>
      <vt:lpstr>Cover PTT</vt:lpstr>
      <vt:lpstr>Checklist PTT</vt:lpstr>
      <vt:lpstr>UND Masy</vt:lpstr>
      <vt:lpstr>UND Toko</vt:lpstr>
      <vt:lpstr>Tanda Terima</vt:lpstr>
      <vt:lpstr>Penawaran</vt:lpstr>
      <vt:lpstr>Draft PKS</vt:lpstr>
      <vt:lpstr>Sketsa</vt:lpstr>
      <vt:lpstr>Dokumentasi 1</vt:lpstr>
      <vt:lpstr>Form II-11</vt:lpstr>
      <vt:lpstr>Form Survey BB</vt:lpstr>
      <vt:lpstr>II-10a</vt:lpstr>
      <vt:lpstr>Absen II-10a</vt:lpstr>
      <vt:lpstr>Dokumentasi2</vt:lpstr>
      <vt:lpstr>Total II-15</vt:lpstr>
      <vt:lpstr>Format II-16</vt:lpstr>
      <vt:lpstr>Format II-17</vt:lpstr>
      <vt:lpstr>Lamp Format II-17</vt:lpstr>
      <vt:lpstr>Lampiran</vt:lpstr>
      <vt:lpstr>II-10b</vt:lpstr>
      <vt:lpstr>Absen II-10b</vt:lpstr>
      <vt:lpstr>Dokumentasi3</vt:lpstr>
      <vt:lpstr>II-10c</vt:lpstr>
      <vt:lpstr>Absen II-10c</vt:lpstr>
      <vt:lpstr>Dokumentasi3 (2)</vt:lpstr>
      <vt:lpstr>II-32</vt:lpstr>
      <vt:lpstr>PaktaIntegritasToko</vt:lpstr>
      <vt:lpstr>Hak&amp;KewajibanToko</vt:lpstr>
      <vt:lpstr>II-15x</vt:lpstr>
      <vt:lpstr>Kriteria Toko</vt:lpstr>
      <vt:lpstr>'Absen II-10a'!Print_Area</vt:lpstr>
      <vt:lpstr>'Absen II-10b'!Print_Area</vt:lpstr>
      <vt:lpstr>'Absen II-10c'!Print_Area</vt:lpstr>
      <vt:lpstr>'Checklist PTT'!Print_Area</vt:lpstr>
      <vt:lpstr>'Cover PTT'!Print_Area</vt:lpstr>
      <vt:lpstr>'Draft PKS'!Print_Area</vt:lpstr>
      <vt:lpstr>'Form II-11'!Print_Area</vt:lpstr>
      <vt:lpstr>'Form Survey BB'!Print_Area</vt:lpstr>
      <vt:lpstr>'Format II-16'!Print_Area</vt:lpstr>
      <vt:lpstr>'II-32'!Print_Area</vt:lpstr>
      <vt:lpstr>PaktaIntegritasToko!Print_Area</vt:lpstr>
      <vt:lpstr>Penawaran!Print_Area</vt:lpstr>
      <vt:lpstr>'UND Masy'!Print_Area</vt:lpstr>
      <vt:lpstr>'UND Toko'!Print_Area</vt:lpstr>
      <vt:lpstr>'Form II-11'!Print_Titles</vt:lpstr>
      <vt:lpstr>'Form Survey BB'!Print_Titles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Eko Novrianto</dc:creator>
  <cp:lastModifiedBy>Febri</cp:lastModifiedBy>
  <cp:lastPrinted>2026-04-19T06:16:15Z</cp:lastPrinted>
  <dcterms:created xsi:type="dcterms:W3CDTF">2026-03-12T03:22:01Z</dcterms:created>
  <dcterms:modified xsi:type="dcterms:W3CDTF">2026-06-26T13:53:55Z</dcterms:modified>
</cp:coreProperties>
</file>